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Odstraňování záva..." sheetId="2" r:id="rId2"/>
    <sheet name="PS 02 - Odstraňování záva..." sheetId="3" r:id="rId3"/>
    <sheet name="PS 0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 01 - Odstraňování záva...'!$C$84:$K$1310</definedName>
    <definedName name="_xlnm.Print_Area" localSheetId="1">'PS 01 - Odstraňování záva...'!$C$4:$J$39,'PS 01 - Odstraňování záva...'!$C$45:$J$66,'PS 01 - Odstraňování záva...'!$C$72:$K$1310</definedName>
    <definedName name="_xlnm.Print_Titles" localSheetId="1">'PS 01 - Odstraňování záva...'!$84:$84</definedName>
    <definedName name="_xlnm._FilterDatabase" localSheetId="2" hidden="1">'PS 02 - Odstraňování záva...'!$C$82:$K$1209</definedName>
    <definedName name="_xlnm.Print_Area" localSheetId="2">'PS 02 - Odstraňování záva...'!$C$4:$J$39,'PS 02 - Odstraňování záva...'!$C$45:$J$64,'PS 02 - Odstraňování záva...'!$C$70:$K$1209</definedName>
    <definedName name="_xlnm.Print_Titles" localSheetId="2">'PS 02 - Odstraňování záva...'!$82:$82</definedName>
    <definedName name="_xlnm._FilterDatabase" localSheetId="3" hidden="1">'PS 03 - VRN'!$C$84:$K$130</definedName>
    <definedName name="_xlnm.Print_Area" localSheetId="3">'PS 03 - VRN'!$C$4:$J$39,'PS 03 - VRN'!$C$45:$J$66,'PS 03 - VRN'!$C$72:$K$130</definedName>
    <definedName name="_xlnm.Print_Titles" localSheetId="3">'PS 03 - VRN'!$84:$84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28"/>
  <c r="BH128"/>
  <c r="BG128"/>
  <c r="BF128"/>
  <c r="T128"/>
  <c r="T127"/>
  <c r="R128"/>
  <c r="R127"/>
  <c r="P128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F81"/>
  <c r="F79"/>
  <c r="E77"/>
  <c r="J55"/>
  <c r="F54"/>
  <c r="F52"/>
  <c r="E50"/>
  <c r="J21"/>
  <c r="E21"/>
  <c r="J54"/>
  <c r="J20"/>
  <c r="J18"/>
  <c r="E18"/>
  <c r="F55"/>
  <c r="J17"/>
  <c r="J12"/>
  <c r="J79"/>
  <c r="E7"/>
  <c r="E75"/>
  <c i="3" r="J37"/>
  <c r="J36"/>
  <c i="1" r="AY56"/>
  <c i="3" r="J35"/>
  <c i="1" r="AX56"/>
  <c i="3" r="BI1207"/>
  <c r="BH1207"/>
  <c r="BG1207"/>
  <c r="BF1207"/>
  <c r="T1207"/>
  <c r="R1207"/>
  <c r="P1207"/>
  <c r="BI1204"/>
  <c r="BH1204"/>
  <c r="BG1204"/>
  <c r="BF1204"/>
  <c r="T1204"/>
  <c r="R1204"/>
  <c r="P1204"/>
  <c r="BI1201"/>
  <c r="BH1201"/>
  <c r="BG1201"/>
  <c r="BF1201"/>
  <c r="T1201"/>
  <c r="R1201"/>
  <c r="P1201"/>
  <c r="BI1198"/>
  <c r="BH1198"/>
  <c r="BG1198"/>
  <c r="BF1198"/>
  <c r="T1198"/>
  <c r="R1198"/>
  <c r="P1198"/>
  <c r="BI1195"/>
  <c r="BH1195"/>
  <c r="BG1195"/>
  <c r="BF1195"/>
  <c r="T1195"/>
  <c r="R1195"/>
  <c r="P1195"/>
  <c r="BI1192"/>
  <c r="BH1192"/>
  <c r="BG1192"/>
  <c r="BF1192"/>
  <c r="T1192"/>
  <c r="R1192"/>
  <c r="P1192"/>
  <c r="BI1189"/>
  <c r="BH1189"/>
  <c r="BG1189"/>
  <c r="BF1189"/>
  <c r="T1189"/>
  <c r="R1189"/>
  <c r="P1189"/>
  <c r="BI1186"/>
  <c r="BH1186"/>
  <c r="BG1186"/>
  <c r="BF1186"/>
  <c r="T1186"/>
  <c r="R1186"/>
  <c r="P1186"/>
  <c r="BI1183"/>
  <c r="BH1183"/>
  <c r="BG1183"/>
  <c r="BF1183"/>
  <c r="T1183"/>
  <c r="R1183"/>
  <c r="P1183"/>
  <c r="BI1180"/>
  <c r="BH1180"/>
  <c r="BG1180"/>
  <c r="BF1180"/>
  <c r="T1180"/>
  <c r="R1180"/>
  <c r="P1180"/>
  <c r="BI1177"/>
  <c r="BH1177"/>
  <c r="BG1177"/>
  <c r="BF1177"/>
  <c r="T1177"/>
  <c r="R1177"/>
  <c r="P1177"/>
  <c r="BI1174"/>
  <c r="BH1174"/>
  <c r="BG1174"/>
  <c r="BF1174"/>
  <c r="T1174"/>
  <c r="R1174"/>
  <c r="P1174"/>
  <c r="BI1171"/>
  <c r="BH1171"/>
  <c r="BG1171"/>
  <c r="BF1171"/>
  <c r="T1171"/>
  <c r="R1171"/>
  <c r="P1171"/>
  <c r="BI1168"/>
  <c r="BH1168"/>
  <c r="BG1168"/>
  <c r="BF1168"/>
  <c r="T1168"/>
  <c r="R1168"/>
  <c r="P1168"/>
  <c r="BI1165"/>
  <c r="BH1165"/>
  <c r="BG1165"/>
  <c r="BF1165"/>
  <c r="T1165"/>
  <c r="R1165"/>
  <c r="P1165"/>
  <c r="BI1162"/>
  <c r="BH1162"/>
  <c r="BG1162"/>
  <c r="BF1162"/>
  <c r="T1162"/>
  <c r="R1162"/>
  <c r="P1162"/>
  <c r="BI1159"/>
  <c r="BH1159"/>
  <c r="BG1159"/>
  <c r="BF1159"/>
  <c r="T1159"/>
  <c r="R1159"/>
  <c r="P1159"/>
  <c r="BI1156"/>
  <c r="BH1156"/>
  <c r="BG1156"/>
  <c r="BF1156"/>
  <c r="T1156"/>
  <c r="R1156"/>
  <c r="P1156"/>
  <c r="BI1153"/>
  <c r="BH1153"/>
  <c r="BG1153"/>
  <c r="BF1153"/>
  <c r="T1153"/>
  <c r="R1153"/>
  <c r="P1153"/>
  <c r="BI1150"/>
  <c r="BH1150"/>
  <c r="BG1150"/>
  <c r="BF1150"/>
  <c r="T1150"/>
  <c r="R1150"/>
  <c r="P1150"/>
  <c r="BI1147"/>
  <c r="BH1147"/>
  <c r="BG1147"/>
  <c r="BF1147"/>
  <c r="T1147"/>
  <c r="R1147"/>
  <c r="P1147"/>
  <c r="BI1144"/>
  <c r="BH1144"/>
  <c r="BG1144"/>
  <c r="BF1144"/>
  <c r="T1144"/>
  <c r="R1144"/>
  <c r="P1144"/>
  <c r="BI1141"/>
  <c r="BH1141"/>
  <c r="BG1141"/>
  <c r="BF1141"/>
  <c r="T1141"/>
  <c r="R1141"/>
  <c r="P1141"/>
  <c r="BI1138"/>
  <c r="BH1138"/>
  <c r="BG1138"/>
  <c r="BF1138"/>
  <c r="T1138"/>
  <c r="R1138"/>
  <c r="P1138"/>
  <c r="BI1135"/>
  <c r="BH1135"/>
  <c r="BG1135"/>
  <c r="BF1135"/>
  <c r="T1135"/>
  <c r="R1135"/>
  <c r="P1135"/>
  <c r="BI1132"/>
  <c r="BH1132"/>
  <c r="BG1132"/>
  <c r="BF1132"/>
  <c r="T1132"/>
  <c r="R1132"/>
  <c r="P1132"/>
  <c r="BI1129"/>
  <c r="BH1129"/>
  <c r="BG1129"/>
  <c r="BF1129"/>
  <c r="T1129"/>
  <c r="R1129"/>
  <c r="P1129"/>
  <c r="BI1126"/>
  <c r="BH1126"/>
  <c r="BG1126"/>
  <c r="BF1126"/>
  <c r="T1126"/>
  <c r="R1126"/>
  <c r="P1126"/>
  <c r="BI1123"/>
  <c r="BH1123"/>
  <c r="BG1123"/>
  <c r="BF1123"/>
  <c r="T1123"/>
  <c r="R1123"/>
  <c r="P1123"/>
  <c r="BI1120"/>
  <c r="BH1120"/>
  <c r="BG1120"/>
  <c r="BF1120"/>
  <c r="T1120"/>
  <c r="R1120"/>
  <c r="P1120"/>
  <c r="BI1117"/>
  <c r="BH1117"/>
  <c r="BG1117"/>
  <c r="BF1117"/>
  <c r="T1117"/>
  <c r="R1117"/>
  <c r="P1117"/>
  <c r="BI1114"/>
  <c r="BH1114"/>
  <c r="BG1114"/>
  <c r="BF1114"/>
  <c r="T1114"/>
  <c r="R1114"/>
  <c r="P1114"/>
  <c r="BI1109"/>
  <c r="BH1109"/>
  <c r="BG1109"/>
  <c r="BF1109"/>
  <c r="T1109"/>
  <c r="R1109"/>
  <c r="P1109"/>
  <c r="BI1106"/>
  <c r="BH1106"/>
  <c r="BG1106"/>
  <c r="BF1106"/>
  <c r="T1106"/>
  <c r="R1106"/>
  <c r="P1106"/>
  <c r="BI1103"/>
  <c r="BH1103"/>
  <c r="BG1103"/>
  <c r="BF1103"/>
  <c r="T1103"/>
  <c r="R1103"/>
  <c r="P1103"/>
  <c r="BI1100"/>
  <c r="BH1100"/>
  <c r="BG1100"/>
  <c r="BF1100"/>
  <c r="T1100"/>
  <c r="R1100"/>
  <c r="P1100"/>
  <c r="BI1097"/>
  <c r="BH1097"/>
  <c r="BG1097"/>
  <c r="BF1097"/>
  <c r="T1097"/>
  <c r="R1097"/>
  <c r="P1097"/>
  <c r="BI1094"/>
  <c r="BH1094"/>
  <c r="BG1094"/>
  <c r="BF1094"/>
  <c r="T1094"/>
  <c r="R1094"/>
  <c r="P1094"/>
  <c r="BI1091"/>
  <c r="BH1091"/>
  <c r="BG1091"/>
  <c r="BF1091"/>
  <c r="T1091"/>
  <c r="R1091"/>
  <c r="P1091"/>
  <c r="BI1088"/>
  <c r="BH1088"/>
  <c r="BG1088"/>
  <c r="BF1088"/>
  <c r="T1088"/>
  <c r="R1088"/>
  <c r="P1088"/>
  <c r="BI1085"/>
  <c r="BH1085"/>
  <c r="BG1085"/>
  <c r="BF1085"/>
  <c r="T1085"/>
  <c r="R1085"/>
  <c r="P1085"/>
  <c r="BI1082"/>
  <c r="BH1082"/>
  <c r="BG1082"/>
  <c r="BF1082"/>
  <c r="T1082"/>
  <c r="R1082"/>
  <c r="P1082"/>
  <c r="BI1079"/>
  <c r="BH1079"/>
  <c r="BG1079"/>
  <c r="BF1079"/>
  <c r="T1079"/>
  <c r="R1079"/>
  <c r="P1079"/>
  <c r="BI1076"/>
  <c r="BH1076"/>
  <c r="BG1076"/>
  <c r="BF1076"/>
  <c r="T1076"/>
  <c r="R1076"/>
  <c r="P1076"/>
  <c r="BI1073"/>
  <c r="BH1073"/>
  <c r="BG1073"/>
  <c r="BF1073"/>
  <c r="T1073"/>
  <c r="R1073"/>
  <c r="P1073"/>
  <c r="BI1070"/>
  <c r="BH1070"/>
  <c r="BG1070"/>
  <c r="BF1070"/>
  <c r="T1070"/>
  <c r="R1070"/>
  <c r="P1070"/>
  <c r="BI1067"/>
  <c r="BH1067"/>
  <c r="BG1067"/>
  <c r="BF1067"/>
  <c r="T1067"/>
  <c r="R1067"/>
  <c r="P1067"/>
  <c r="BI1064"/>
  <c r="BH1064"/>
  <c r="BG1064"/>
  <c r="BF1064"/>
  <c r="T1064"/>
  <c r="R1064"/>
  <c r="P1064"/>
  <c r="BI1061"/>
  <c r="BH1061"/>
  <c r="BG1061"/>
  <c r="BF1061"/>
  <c r="T1061"/>
  <c r="R1061"/>
  <c r="P1061"/>
  <c r="BI1058"/>
  <c r="BH1058"/>
  <c r="BG1058"/>
  <c r="BF1058"/>
  <c r="T1058"/>
  <c r="R1058"/>
  <c r="P1058"/>
  <c r="BI1055"/>
  <c r="BH1055"/>
  <c r="BG1055"/>
  <c r="BF1055"/>
  <c r="T1055"/>
  <c r="R1055"/>
  <c r="P1055"/>
  <c r="BI1052"/>
  <c r="BH1052"/>
  <c r="BG1052"/>
  <c r="BF1052"/>
  <c r="T1052"/>
  <c r="R1052"/>
  <c r="P1052"/>
  <c r="BI1049"/>
  <c r="BH1049"/>
  <c r="BG1049"/>
  <c r="BF1049"/>
  <c r="T1049"/>
  <c r="R1049"/>
  <c r="P1049"/>
  <c r="BI1046"/>
  <c r="BH1046"/>
  <c r="BG1046"/>
  <c r="BF1046"/>
  <c r="T1046"/>
  <c r="R1046"/>
  <c r="P1046"/>
  <c r="BI1043"/>
  <c r="BH1043"/>
  <c r="BG1043"/>
  <c r="BF1043"/>
  <c r="T1043"/>
  <c r="R1043"/>
  <c r="P1043"/>
  <c r="BI1040"/>
  <c r="BH1040"/>
  <c r="BG1040"/>
  <c r="BF1040"/>
  <c r="T1040"/>
  <c r="R1040"/>
  <c r="P1040"/>
  <c r="BI1037"/>
  <c r="BH1037"/>
  <c r="BG1037"/>
  <c r="BF1037"/>
  <c r="T1037"/>
  <c r="R1037"/>
  <c r="P1037"/>
  <c r="BI1034"/>
  <c r="BH1034"/>
  <c r="BG1034"/>
  <c r="BF1034"/>
  <c r="T1034"/>
  <c r="R1034"/>
  <c r="P1034"/>
  <c r="BI1031"/>
  <c r="BH1031"/>
  <c r="BG1031"/>
  <c r="BF1031"/>
  <c r="T1031"/>
  <c r="R1031"/>
  <c r="P1031"/>
  <c r="BI1028"/>
  <c r="BH1028"/>
  <c r="BG1028"/>
  <c r="BF1028"/>
  <c r="T1028"/>
  <c r="R1028"/>
  <c r="P1028"/>
  <c r="BI1025"/>
  <c r="BH1025"/>
  <c r="BG1025"/>
  <c r="BF1025"/>
  <c r="T1025"/>
  <c r="R1025"/>
  <c r="P1025"/>
  <c r="BI1022"/>
  <c r="BH1022"/>
  <c r="BG1022"/>
  <c r="BF1022"/>
  <c r="T1022"/>
  <c r="R1022"/>
  <c r="P1022"/>
  <c r="BI1019"/>
  <c r="BH1019"/>
  <c r="BG1019"/>
  <c r="BF1019"/>
  <c r="T1019"/>
  <c r="R1019"/>
  <c r="P1019"/>
  <c r="BI1016"/>
  <c r="BH1016"/>
  <c r="BG1016"/>
  <c r="BF1016"/>
  <c r="T1016"/>
  <c r="R1016"/>
  <c r="P1016"/>
  <c r="BI1013"/>
  <c r="BH1013"/>
  <c r="BG1013"/>
  <c r="BF1013"/>
  <c r="T1013"/>
  <c r="R1013"/>
  <c r="P1013"/>
  <c r="BI1010"/>
  <c r="BH1010"/>
  <c r="BG1010"/>
  <c r="BF1010"/>
  <c r="T1010"/>
  <c r="R1010"/>
  <c r="P1010"/>
  <c r="BI1007"/>
  <c r="BH1007"/>
  <c r="BG1007"/>
  <c r="BF1007"/>
  <c r="T1007"/>
  <c r="R1007"/>
  <c r="P1007"/>
  <c r="BI1004"/>
  <c r="BH1004"/>
  <c r="BG1004"/>
  <c r="BF1004"/>
  <c r="T1004"/>
  <c r="R1004"/>
  <c r="P1004"/>
  <c r="BI1001"/>
  <c r="BH1001"/>
  <c r="BG1001"/>
  <c r="BF1001"/>
  <c r="T1001"/>
  <c r="R1001"/>
  <c r="P1001"/>
  <c r="BI998"/>
  <c r="BH998"/>
  <c r="BG998"/>
  <c r="BF998"/>
  <c r="T998"/>
  <c r="R998"/>
  <c r="P998"/>
  <c r="BI995"/>
  <c r="BH995"/>
  <c r="BG995"/>
  <c r="BF995"/>
  <c r="T995"/>
  <c r="R995"/>
  <c r="P995"/>
  <c r="BI992"/>
  <c r="BH992"/>
  <c r="BG992"/>
  <c r="BF992"/>
  <c r="T992"/>
  <c r="R992"/>
  <c r="P992"/>
  <c r="BI989"/>
  <c r="BH989"/>
  <c r="BG989"/>
  <c r="BF989"/>
  <c r="T989"/>
  <c r="R989"/>
  <c r="P989"/>
  <c r="BI986"/>
  <c r="BH986"/>
  <c r="BG986"/>
  <c r="BF986"/>
  <c r="T986"/>
  <c r="R986"/>
  <c r="P986"/>
  <c r="BI983"/>
  <c r="BH983"/>
  <c r="BG983"/>
  <c r="BF983"/>
  <c r="T983"/>
  <c r="R983"/>
  <c r="P983"/>
  <c r="BI980"/>
  <c r="BH980"/>
  <c r="BG980"/>
  <c r="BF980"/>
  <c r="T980"/>
  <c r="R980"/>
  <c r="P980"/>
  <c r="BI977"/>
  <c r="BH977"/>
  <c r="BG977"/>
  <c r="BF977"/>
  <c r="T977"/>
  <c r="R977"/>
  <c r="P977"/>
  <c r="BI974"/>
  <c r="BH974"/>
  <c r="BG974"/>
  <c r="BF974"/>
  <c r="T974"/>
  <c r="R974"/>
  <c r="P974"/>
  <c r="BI971"/>
  <c r="BH971"/>
  <c r="BG971"/>
  <c r="BF971"/>
  <c r="T971"/>
  <c r="R971"/>
  <c r="P971"/>
  <c r="BI968"/>
  <c r="BH968"/>
  <c r="BG968"/>
  <c r="BF968"/>
  <c r="T968"/>
  <c r="R968"/>
  <c r="P968"/>
  <c r="BI965"/>
  <c r="BH965"/>
  <c r="BG965"/>
  <c r="BF965"/>
  <c r="T965"/>
  <c r="R965"/>
  <c r="P965"/>
  <c r="BI962"/>
  <c r="BH962"/>
  <c r="BG962"/>
  <c r="BF962"/>
  <c r="T962"/>
  <c r="R962"/>
  <c r="P962"/>
  <c r="BI959"/>
  <c r="BH959"/>
  <c r="BG959"/>
  <c r="BF959"/>
  <c r="T959"/>
  <c r="R959"/>
  <c r="P959"/>
  <c r="BI957"/>
  <c r="BH957"/>
  <c r="BG957"/>
  <c r="BF957"/>
  <c r="T957"/>
  <c r="R957"/>
  <c r="P957"/>
  <c r="BI955"/>
  <c r="BH955"/>
  <c r="BG955"/>
  <c r="BF955"/>
  <c r="T955"/>
  <c r="R955"/>
  <c r="P955"/>
  <c r="BI953"/>
  <c r="BH953"/>
  <c r="BG953"/>
  <c r="BF953"/>
  <c r="T953"/>
  <c r="R953"/>
  <c r="P953"/>
  <c r="BI951"/>
  <c r="BH951"/>
  <c r="BG951"/>
  <c r="BF951"/>
  <c r="T951"/>
  <c r="R951"/>
  <c r="P951"/>
  <c r="BI948"/>
  <c r="BH948"/>
  <c r="BG948"/>
  <c r="BF948"/>
  <c r="T948"/>
  <c r="R948"/>
  <c r="P948"/>
  <c r="BI945"/>
  <c r="BH945"/>
  <c r="BG945"/>
  <c r="BF945"/>
  <c r="T945"/>
  <c r="R945"/>
  <c r="P945"/>
  <c r="BI942"/>
  <c r="BH942"/>
  <c r="BG942"/>
  <c r="BF942"/>
  <c r="T942"/>
  <c r="R942"/>
  <c r="P942"/>
  <c r="BI939"/>
  <c r="BH939"/>
  <c r="BG939"/>
  <c r="BF939"/>
  <c r="T939"/>
  <c r="R939"/>
  <c r="P939"/>
  <c r="BI936"/>
  <c r="BH936"/>
  <c r="BG936"/>
  <c r="BF936"/>
  <c r="T936"/>
  <c r="R936"/>
  <c r="P936"/>
  <c r="BI933"/>
  <c r="BH933"/>
  <c r="BG933"/>
  <c r="BF933"/>
  <c r="T933"/>
  <c r="R933"/>
  <c r="P933"/>
  <c r="BI930"/>
  <c r="BH930"/>
  <c r="BG930"/>
  <c r="BF930"/>
  <c r="T930"/>
  <c r="R930"/>
  <c r="P930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6"/>
  <c r="BH906"/>
  <c r="BG906"/>
  <c r="BF906"/>
  <c r="T906"/>
  <c r="R906"/>
  <c r="P906"/>
  <c r="BI903"/>
  <c r="BH903"/>
  <c r="BG903"/>
  <c r="BF903"/>
  <c r="T903"/>
  <c r="R903"/>
  <c r="P903"/>
  <c r="BI901"/>
  <c r="BH901"/>
  <c r="BG901"/>
  <c r="BF901"/>
  <c r="T901"/>
  <c r="R901"/>
  <c r="P901"/>
  <c r="BI898"/>
  <c r="BH898"/>
  <c r="BG898"/>
  <c r="BF898"/>
  <c r="T898"/>
  <c r="R898"/>
  <c r="P898"/>
  <c r="BI896"/>
  <c r="BH896"/>
  <c r="BG896"/>
  <c r="BF896"/>
  <c r="T896"/>
  <c r="R896"/>
  <c r="P896"/>
  <c r="BI893"/>
  <c r="BH893"/>
  <c r="BG893"/>
  <c r="BF893"/>
  <c r="T893"/>
  <c r="R893"/>
  <c r="P893"/>
  <c r="BI891"/>
  <c r="BH891"/>
  <c r="BG891"/>
  <c r="BF891"/>
  <c r="T891"/>
  <c r="R891"/>
  <c r="P891"/>
  <c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7"/>
  <c r="BH877"/>
  <c r="BG877"/>
  <c r="BF877"/>
  <c r="T877"/>
  <c r="R877"/>
  <c r="P877"/>
  <c r="BI875"/>
  <c r="BH875"/>
  <c r="BG875"/>
  <c r="BF875"/>
  <c r="T875"/>
  <c r="R875"/>
  <c r="P875"/>
  <c r="BI872"/>
  <c r="BH872"/>
  <c r="BG872"/>
  <c r="BF872"/>
  <c r="T872"/>
  <c r="R872"/>
  <c r="P872"/>
  <c r="BI869"/>
  <c r="BH869"/>
  <c r="BG869"/>
  <c r="BF869"/>
  <c r="T869"/>
  <c r="R869"/>
  <c r="P869"/>
  <c r="BI867"/>
  <c r="BH867"/>
  <c r="BG867"/>
  <c r="BF867"/>
  <c r="T867"/>
  <c r="R867"/>
  <c r="P867"/>
  <c r="BI864"/>
  <c r="BH864"/>
  <c r="BG864"/>
  <c r="BF864"/>
  <c r="T864"/>
  <c r="R864"/>
  <c r="P864"/>
  <c r="BI861"/>
  <c r="BH861"/>
  <c r="BG861"/>
  <c r="BF861"/>
  <c r="T861"/>
  <c r="R861"/>
  <c r="P861"/>
  <c r="BI858"/>
  <c r="BH858"/>
  <c r="BG858"/>
  <c r="BF858"/>
  <c r="T858"/>
  <c r="R858"/>
  <c r="P858"/>
  <c r="BI855"/>
  <c r="BH855"/>
  <c r="BG855"/>
  <c r="BF855"/>
  <c r="T855"/>
  <c r="R855"/>
  <c r="P855"/>
  <c r="BI852"/>
  <c r="BH852"/>
  <c r="BG852"/>
  <c r="BF852"/>
  <c r="T852"/>
  <c r="R852"/>
  <c r="P852"/>
  <c r="BI849"/>
  <c r="BH849"/>
  <c r="BG849"/>
  <c r="BF849"/>
  <c r="T849"/>
  <c r="R849"/>
  <c r="P849"/>
  <c r="BI846"/>
  <c r="BH846"/>
  <c r="BG846"/>
  <c r="BF846"/>
  <c r="T846"/>
  <c r="R846"/>
  <c r="P846"/>
  <c r="BI843"/>
  <c r="BH843"/>
  <c r="BG843"/>
  <c r="BF843"/>
  <c r="T843"/>
  <c r="R843"/>
  <c r="P843"/>
  <c r="BI840"/>
  <c r="BH840"/>
  <c r="BG840"/>
  <c r="BF840"/>
  <c r="T840"/>
  <c r="R840"/>
  <c r="P840"/>
  <c r="BI837"/>
  <c r="BH837"/>
  <c r="BG837"/>
  <c r="BF837"/>
  <c r="T837"/>
  <c r="R837"/>
  <c r="P837"/>
  <c r="BI834"/>
  <c r="BH834"/>
  <c r="BG834"/>
  <c r="BF834"/>
  <c r="T834"/>
  <c r="R834"/>
  <c r="P834"/>
  <c r="BI831"/>
  <c r="BH831"/>
  <c r="BG831"/>
  <c r="BF831"/>
  <c r="T831"/>
  <c r="R831"/>
  <c r="P831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6"/>
  <c r="BH816"/>
  <c r="BG816"/>
  <c r="BF816"/>
  <c r="T816"/>
  <c r="R816"/>
  <c r="P816"/>
  <c r="BI813"/>
  <c r="BH813"/>
  <c r="BG813"/>
  <c r="BF813"/>
  <c r="T813"/>
  <c r="R813"/>
  <c r="P813"/>
  <c r="BI810"/>
  <c r="BH810"/>
  <c r="BG810"/>
  <c r="BF810"/>
  <c r="T810"/>
  <c r="R810"/>
  <c r="P810"/>
  <c r="BI808"/>
  <c r="BH808"/>
  <c r="BG808"/>
  <c r="BF808"/>
  <c r="T808"/>
  <c r="R808"/>
  <c r="P808"/>
  <c r="BI805"/>
  <c r="BH805"/>
  <c r="BG805"/>
  <c r="BF805"/>
  <c r="T805"/>
  <c r="R805"/>
  <c r="P805"/>
  <c r="BI803"/>
  <c r="BH803"/>
  <c r="BG803"/>
  <c r="BF803"/>
  <c r="T803"/>
  <c r="R803"/>
  <c r="P803"/>
  <c r="BI800"/>
  <c r="BH800"/>
  <c r="BG800"/>
  <c r="BF800"/>
  <c r="T800"/>
  <c r="R800"/>
  <c r="P800"/>
  <c r="BI797"/>
  <c r="BH797"/>
  <c r="BG797"/>
  <c r="BF797"/>
  <c r="T797"/>
  <c r="R797"/>
  <c r="P797"/>
  <c r="BI794"/>
  <c r="BH794"/>
  <c r="BG794"/>
  <c r="BF794"/>
  <c r="T794"/>
  <c r="R794"/>
  <c r="P794"/>
  <c r="BI791"/>
  <c r="BH791"/>
  <c r="BG791"/>
  <c r="BF791"/>
  <c r="T791"/>
  <c r="R791"/>
  <c r="P791"/>
  <c r="BI788"/>
  <c r="BH788"/>
  <c r="BG788"/>
  <c r="BF788"/>
  <c r="T788"/>
  <c r="R788"/>
  <c r="P788"/>
  <c r="BI785"/>
  <c r="BH785"/>
  <c r="BG785"/>
  <c r="BF785"/>
  <c r="T785"/>
  <c r="R785"/>
  <c r="P785"/>
  <c r="BI782"/>
  <c r="BH782"/>
  <c r="BG782"/>
  <c r="BF782"/>
  <c r="T782"/>
  <c r="R782"/>
  <c r="P782"/>
  <c r="BI780"/>
  <c r="BH780"/>
  <c r="BG780"/>
  <c r="BF780"/>
  <c r="T780"/>
  <c r="R780"/>
  <c r="P780"/>
  <c r="BI777"/>
  <c r="BH777"/>
  <c r="BG777"/>
  <c r="BF777"/>
  <c r="T777"/>
  <c r="R777"/>
  <c r="P777"/>
  <c r="BI774"/>
  <c r="BH774"/>
  <c r="BG774"/>
  <c r="BF774"/>
  <c r="T774"/>
  <c r="R774"/>
  <c r="P774"/>
  <c r="BI771"/>
  <c r="BH771"/>
  <c r="BG771"/>
  <c r="BF771"/>
  <c r="T771"/>
  <c r="R771"/>
  <c r="P771"/>
  <c r="BI768"/>
  <c r="BH768"/>
  <c r="BG768"/>
  <c r="BF768"/>
  <c r="T768"/>
  <c r="R768"/>
  <c r="P768"/>
  <c r="BI766"/>
  <c r="BH766"/>
  <c r="BG766"/>
  <c r="BF766"/>
  <c r="T766"/>
  <c r="R766"/>
  <c r="P766"/>
  <c r="BI763"/>
  <c r="BH763"/>
  <c r="BG763"/>
  <c r="BF763"/>
  <c r="T763"/>
  <c r="R763"/>
  <c r="P763"/>
  <c r="BI760"/>
  <c r="BH760"/>
  <c r="BG760"/>
  <c r="BF760"/>
  <c r="T760"/>
  <c r="R760"/>
  <c r="P760"/>
  <c r="BI758"/>
  <c r="BH758"/>
  <c r="BG758"/>
  <c r="BF758"/>
  <c r="T758"/>
  <c r="R758"/>
  <c r="P758"/>
  <c r="BI755"/>
  <c r="BH755"/>
  <c r="BG755"/>
  <c r="BF755"/>
  <c r="T755"/>
  <c r="R755"/>
  <c r="P755"/>
  <c r="BI752"/>
  <c r="BH752"/>
  <c r="BG752"/>
  <c r="BF752"/>
  <c r="T752"/>
  <c r="R752"/>
  <c r="P752"/>
  <c r="BI749"/>
  <c r="BH749"/>
  <c r="BG749"/>
  <c r="BF749"/>
  <c r="T749"/>
  <c r="R749"/>
  <c r="P749"/>
  <c r="BI746"/>
  <c r="BH746"/>
  <c r="BG746"/>
  <c r="BF746"/>
  <c r="T746"/>
  <c r="R746"/>
  <c r="P746"/>
  <c r="BI743"/>
  <c r="BH743"/>
  <c r="BG743"/>
  <c r="BF743"/>
  <c r="T743"/>
  <c r="R743"/>
  <c r="P743"/>
  <c r="BI740"/>
  <c r="BH740"/>
  <c r="BG740"/>
  <c r="BF740"/>
  <c r="T740"/>
  <c r="R740"/>
  <c r="P740"/>
  <c r="BI737"/>
  <c r="BH737"/>
  <c r="BG737"/>
  <c r="BF737"/>
  <c r="T737"/>
  <c r="R737"/>
  <c r="P737"/>
  <c r="BI734"/>
  <c r="BH734"/>
  <c r="BG734"/>
  <c r="BF734"/>
  <c r="T734"/>
  <c r="R734"/>
  <c r="P734"/>
  <c r="BI731"/>
  <c r="BH731"/>
  <c r="BG731"/>
  <c r="BF731"/>
  <c r="T731"/>
  <c r="R731"/>
  <c r="P731"/>
  <c r="BI728"/>
  <c r="BH728"/>
  <c r="BG728"/>
  <c r="BF728"/>
  <c r="T728"/>
  <c r="R728"/>
  <c r="P728"/>
  <c r="BI725"/>
  <c r="BH725"/>
  <c r="BG725"/>
  <c r="BF725"/>
  <c r="T725"/>
  <c r="R725"/>
  <c r="P725"/>
  <c r="BI723"/>
  <c r="BH723"/>
  <c r="BG723"/>
  <c r="BF723"/>
  <c r="T723"/>
  <c r="R723"/>
  <c r="P723"/>
  <c r="BI720"/>
  <c r="BH720"/>
  <c r="BG720"/>
  <c r="BF720"/>
  <c r="T720"/>
  <c r="R720"/>
  <c r="P720"/>
  <c r="BI718"/>
  <c r="BH718"/>
  <c r="BG718"/>
  <c r="BF718"/>
  <c r="T718"/>
  <c r="R718"/>
  <c r="P718"/>
  <c r="BI715"/>
  <c r="BH715"/>
  <c r="BG715"/>
  <c r="BF715"/>
  <c r="T715"/>
  <c r="R715"/>
  <c r="P715"/>
  <c r="BI713"/>
  <c r="BH713"/>
  <c r="BG713"/>
  <c r="BF713"/>
  <c r="T713"/>
  <c r="R713"/>
  <c r="P713"/>
  <c r="BI710"/>
  <c r="BH710"/>
  <c r="BG710"/>
  <c r="BF710"/>
  <c r="T710"/>
  <c r="R710"/>
  <c r="P710"/>
  <c r="BI707"/>
  <c r="BH707"/>
  <c r="BG707"/>
  <c r="BF707"/>
  <c r="T707"/>
  <c r="R707"/>
  <c r="P707"/>
  <c r="BI705"/>
  <c r="BH705"/>
  <c r="BG705"/>
  <c r="BF705"/>
  <c r="T705"/>
  <c r="R705"/>
  <c r="P705"/>
  <c r="BI702"/>
  <c r="BH702"/>
  <c r="BG702"/>
  <c r="BF702"/>
  <c r="T702"/>
  <c r="R702"/>
  <c r="P702"/>
  <c r="BI699"/>
  <c r="BH699"/>
  <c r="BG699"/>
  <c r="BF699"/>
  <c r="T699"/>
  <c r="R699"/>
  <c r="P699"/>
  <c r="BI696"/>
  <c r="BH696"/>
  <c r="BG696"/>
  <c r="BF696"/>
  <c r="T696"/>
  <c r="R696"/>
  <c r="P696"/>
  <c r="BI694"/>
  <c r="BH694"/>
  <c r="BG694"/>
  <c r="BF694"/>
  <c r="T694"/>
  <c r="R694"/>
  <c r="P694"/>
  <c r="BI691"/>
  <c r="BH691"/>
  <c r="BG691"/>
  <c r="BF691"/>
  <c r="T691"/>
  <c r="R691"/>
  <c r="P691"/>
  <c r="BI689"/>
  <c r="BH689"/>
  <c r="BG689"/>
  <c r="BF689"/>
  <c r="T689"/>
  <c r="R689"/>
  <c r="P689"/>
  <c r="BI686"/>
  <c r="BH686"/>
  <c r="BG686"/>
  <c r="BF686"/>
  <c r="T686"/>
  <c r="R686"/>
  <c r="P686"/>
  <c r="BI683"/>
  <c r="BH683"/>
  <c r="BG683"/>
  <c r="BF683"/>
  <c r="T683"/>
  <c r="R683"/>
  <c r="P683"/>
  <c r="BI680"/>
  <c r="BH680"/>
  <c r="BG680"/>
  <c r="BF680"/>
  <c r="T680"/>
  <c r="R680"/>
  <c r="P680"/>
  <c r="BI677"/>
  <c r="BH677"/>
  <c r="BG677"/>
  <c r="BF677"/>
  <c r="T677"/>
  <c r="R677"/>
  <c r="P677"/>
  <c r="BI674"/>
  <c r="BH674"/>
  <c r="BG674"/>
  <c r="BF674"/>
  <c r="T674"/>
  <c r="R674"/>
  <c r="P674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2"/>
  <c r="BH662"/>
  <c r="BG662"/>
  <c r="BF662"/>
  <c r="T662"/>
  <c r="R662"/>
  <c r="P662"/>
  <c r="BI659"/>
  <c r="BH659"/>
  <c r="BG659"/>
  <c r="BF659"/>
  <c r="T659"/>
  <c r="R659"/>
  <c r="P659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7"/>
  <c r="BH647"/>
  <c r="BG647"/>
  <c r="BF647"/>
  <c r="T647"/>
  <c r="R647"/>
  <c r="P647"/>
  <c r="BI645"/>
  <c r="BH645"/>
  <c r="BG645"/>
  <c r="BF645"/>
  <c r="T645"/>
  <c r="R645"/>
  <c r="P645"/>
  <c r="BI642"/>
  <c r="BH642"/>
  <c r="BG642"/>
  <c r="BF642"/>
  <c r="T642"/>
  <c r="R642"/>
  <c r="P642"/>
  <c r="BI640"/>
  <c r="BH640"/>
  <c r="BG640"/>
  <c r="BF640"/>
  <c r="T640"/>
  <c r="R640"/>
  <c r="P640"/>
  <c r="BI637"/>
  <c r="BH637"/>
  <c r="BG637"/>
  <c r="BF637"/>
  <c r="T637"/>
  <c r="R637"/>
  <c r="P637"/>
  <c r="BI635"/>
  <c r="BH635"/>
  <c r="BG635"/>
  <c r="BF635"/>
  <c r="T635"/>
  <c r="R635"/>
  <c r="P635"/>
  <c r="BI632"/>
  <c r="BH632"/>
  <c r="BG632"/>
  <c r="BF632"/>
  <c r="T632"/>
  <c r="R632"/>
  <c r="P632"/>
  <c r="BI630"/>
  <c r="BH630"/>
  <c r="BG630"/>
  <c r="BF630"/>
  <c r="T630"/>
  <c r="R630"/>
  <c r="P630"/>
  <c r="BI627"/>
  <c r="BH627"/>
  <c r="BG627"/>
  <c r="BF627"/>
  <c r="T627"/>
  <c r="R627"/>
  <c r="P627"/>
  <c r="BI625"/>
  <c r="BH625"/>
  <c r="BG625"/>
  <c r="BF625"/>
  <c r="T625"/>
  <c r="R625"/>
  <c r="P625"/>
  <c r="BI622"/>
  <c r="BH622"/>
  <c r="BG622"/>
  <c r="BF622"/>
  <c r="T622"/>
  <c r="R622"/>
  <c r="P622"/>
  <c r="BI620"/>
  <c r="BH620"/>
  <c r="BG620"/>
  <c r="BF620"/>
  <c r="T620"/>
  <c r="R620"/>
  <c r="P620"/>
  <c r="BI617"/>
  <c r="BH617"/>
  <c r="BG617"/>
  <c r="BF617"/>
  <c r="T617"/>
  <c r="R617"/>
  <c r="P617"/>
  <c r="BI615"/>
  <c r="BH615"/>
  <c r="BG615"/>
  <c r="BF615"/>
  <c r="T615"/>
  <c r="R615"/>
  <c r="P615"/>
  <c r="BI612"/>
  <c r="BH612"/>
  <c r="BG612"/>
  <c r="BF612"/>
  <c r="T612"/>
  <c r="R612"/>
  <c r="P612"/>
  <c r="BI610"/>
  <c r="BH610"/>
  <c r="BG610"/>
  <c r="BF610"/>
  <c r="T610"/>
  <c r="R610"/>
  <c r="P610"/>
  <c r="BI607"/>
  <c r="BH607"/>
  <c r="BG607"/>
  <c r="BF607"/>
  <c r="T607"/>
  <c r="R607"/>
  <c r="P607"/>
  <c r="BI605"/>
  <c r="BH605"/>
  <c r="BG605"/>
  <c r="BF605"/>
  <c r="T605"/>
  <c r="R605"/>
  <c r="P605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6"/>
  <c r="BH566"/>
  <c r="BG566"/>
  <c r="BF566"/>
  <c r="T566"/>
  <c r="R566"/>
  <c r="P566"/>
  <c r="BI563"/>
  <c r="BH563"/>
  <c r="BG563"/>
  <c r="BF563"/>
  <c r="T563"/>
  <c r="R563"/>
  <c r="P563"/>
  <c r="BI560"/>
  <c r="BH560"/>
  <c r="BG560"/>
  <c r="BF560"/>
  <c r="T560"/>
  <c r="R560"/>
  <c r="P560"/>
  <c r="BI557"/>
  <c r="BH557"/>
  <c r="BG557"/>
  <c r="BF557"/>
  <c r="T557"/>
  <c r="R557"/>
  <c r="P557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R536"/>
  <c r="P536"/>
  <c r="BI533"/>
  <c r="BH533"/>
  <c r="BG533"/>
  <c r="BF533"/>
  <c r="T533"/>
  <c r="R533"/>
  <c r="P533"/>
  <c r="BI530"/>
  <c r="BH530"/>
  <c r="BG530"/>
  <c r="BF530"/>
  <c r="T530"/>
  <c r="R530"/>
  <c r="P530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F79"/>
  <c r="F77"/>
  <c r="E75"/>
  <c r="J55"/>
  <c r="F54"/>
  <c r="F52"/>
  <c r="E50"/>
  <c r="J21"/>
  <c r="E21"/>
  <c r="J54"/>
  <c r="J20"/>
  <c r="J18"/>
  <c r="E18"/>
  <c r="F80"/>
  <c r="J17"/>
  <c r="J12"/>
  <c r="J52"/>
  <c r="E7"/>
  <c r="E73"/>
  <c i="2" r="J37"/>
  <c r="J36"/>
  <c i="1" r="AY55"/>
  <c i="2" r="J35"/>
  <c i="1" r="AX55"/>
  <c i="2" r="BI1309"/>
  <c r="BH1309"/>
  <c r="BG1309"/>
  <c r="BF1309"/>
  <c r="T1309"/>
  <c r="R1309"/>
  <c r="P1309"/>
  <c r="BI1307"/>
  <c r="BH1307"/>
  <c r="BG1307"/>
  <c r="BF1307"/>
  <c r="T1307"/>
  <c r="R1307"/>
  <c r="P1307"/>
  <c r="BI1305"/>
  <c r="BH1305"/>
  <c r="BG1305"/>
  <c r="BF1305"/>
  <c r="T1305"/>
  <c r="R1305"/>
  <c r="P1305"/>
  <c r="BI1303"/>
  <c r="BH1303"/>
  <c r="BG1303"/>
  <c r="BF1303"/>
  <c r="T1303"/>
  <c r="R1303"/>
  <c r="P1303"/>
  <c r="BI1301"/>
  <c r="BH1301"/>
  <c r="BG1301"/>
  <c r="BF1301"/>
  <c r="T1301"/>
  <c r="R1301"/>
  <c r="P1301"/>
  <c r="BI1299"/>
  <c r="BH1299"/>
  <c r="BG1299"/>
  <c r="BF1299"/>
  <c r="T1299"/>
  <c r="R1299"/>
  <c r="P1299"/>
  <c r="BI1297"/>
  <c r="BH1297"/>
  <c r="BG1297"/>
  <c r="BF1297"/>
  <c r="T1297"/>
  <c r="R1297"/>
  <c r="P1297"/>
  <c r="BI1295"/>
  <c r="BH1295"/>
  <c r="BG1295"/>
  <c r="BF1295"/>
  <c r="T1295"/>
  <c r="R1295"/>
  <c r="P1295"/>
  <c r="BI1293"/>
  <c r="BH1293"/>
  <c r="BG1293"/>
  <c r="BF1293"/>
  <c r="T1293"/>
  <c r="R1293"/>
  <c r="P1293"/>
  <c r="BI1291"/>
  <c r="BH1291"/>
  <c r="BG1291"/>
  <c r="BF1291"/>
  <c r="T1291"/>
  <c r="R1291"/>
  <c r="P1291"/>
  <c r="BI1289"/>
  <c r="BH1289"/>
  <c r="BG1289"/>
  <c r="BF1289"/>
  <c r="T1289"/>
  <c r="R1289"/>
  <c r="P1289"/>
  <c r="BI1287"/>
  <c r="BH1287"/>
  <c r="BG1287"/>
  <c r="BF1287"/>
  <c r="T1287"/>
  <c r="R1287"/>
  <c r="P1287"/>
  <c r="BI1285"/>
  <c r="BH1285"/>
  <c r="BG1285"/>
  <c r="BF1285"/>
  <c r="T1285"/>
  <c r="R1285"/>
  <c r="P1285"/>
  <c r="BI1283"/>
  <c r="BH1283"/>
  <c r="BG1283"/>
  <c r="BF1283"/>
  <c r="T1283"/>
  <c r="R1283"/>
  <c r="P1283"/>
  <c r="BI1281"/>
  <c r="BH1281"/>
  <c r="BG1281"/>
  <c r="BF1281"/>
  <c r="T1281"/>
  <c r="R1281"/>
  <c r="P1281"/>
  <c r="BI1279"/>
  <c r="BH1279"/>
  <c r="BG1279"/>
  <c r="BF1279"/>
  <c r="T1279"/>
  <c r="R1279"/>
  <c r="P1279"/>
  <c r="BI1277"/>
  <c r="BH1277"/>
  <c r="BG1277"/>
  <c r="BF1277"/>
  <c r="T1277"/>
  <c r="R1277"/>
  <c r="P1277"/>
  <c r="BI1275"/>
  <c r="BH1275"/>
  <c r="BG1275"/>
  <c r="BF1275"/>
  <c r="T1275"/>
  <c r="R1275"/>
  <c r="P1275"/>
  <c r="BI1273"/>
  <c r="BH1273"/>
  <c r="BG1273"/>
  <c r="BF1273"/>
  <c r="T1273"/>
  <c r="R1273"/>
  <c r="P1273"/>
  <c r="BI1271"/>
  <c r="BH1271"/>
  <c r="BG1271"/>
  <c r="BF1271"/>
  <c r="T1271"/>
  <c r="R1271"/>
  <c r="P1271"/>
  <c r="BI1269"/>
  <c r="BH1269"/>
  <c r="BG1269"/>
  <c r="BF1269"/>
  <c r="T1269"/>
  <c r="R1269"/>
  <c r="P1269"/>
  <c r="BI1267"/>
  <c r="BH1267"/>
  <c r="BG1267"/>
  <c r="BF1267"/>
  <c r="T1267"/>
  <c r="R1267"/>
  <c r="P1267"/>
  <c r="BI1265"/>
  <c r="BH1265"/>
  <c r="BG1265"/>
  <c r="BF1265"/>
  <c r="T1265"/>
  <c r="R1265"/>
  <c r="P1265"/>
  <c r="BI1263"/>
  <c r="BH1263"/>
  <c r="BG1263"/>
  <c r="BF1263"/>
  <c r="T1263"/>
  <c r="R1263"/>
  <c r="P1263"/>
  <c r="BI1261"/>
  <c r="BH1261"/>
  <c r="BG1261"/>
  <c r="BF1261"/>
  <c r="T1261"/>
  <c r="R1261"/>
  <c r="P1261"/>
  <c r="BI1259"/>
  <c r="BH1259"/>
  <c r="BG1259"/>
  <c r="BF1259"/>
  <c r="T1259"/>
  <c r="R1259"/>
  <c r="P1259"/>
  <c r="BI1257"/>
  <c r="BH1257"/>
  <c r="BG1257"/>
  <c r="BF1257"/>
  <c r="T1257"/>
  <c r="R1257"/>
  <c r="P1257"/>
  <c r="BI1255"/>
  <c r="BH1255"/>
  <c r="BG1255"/>
  <c r="BF1255"/>
  <c r="T1255"/>
  <c r="R1255"/>
  <c r="P1255"/>
  <c r="BI1253"/>
  <c r="BH1253"/>
  <c r="BG1253"/>
  <c r="BF1253"/>
  <c r="T1253"/>
  <c r="R1253"/>
  <c r="P1253"/>
  <c r="BI1251"/>
  <c r="BH1251"/>
  <c r="BG1251"/>
  <c r="BF1251"/>
  <c r="T1251"/>
  <c r="R1251"/>
  <c r="P1251"/>
  <c r="BI1249"/>
  <c r="BH1249"/>
  <c r="BG1249"/>
  <c r="BF1249"/>
  <c r="T1249"/>
  <c r="R1249"/>
  <c r="P1249"/>
  <c r="BI1247"/>
  <c r="BH1247"/>
  <c r="BG1247"/>
  <c r="BF1247"/>
  <c r="T1247"/>
  <c r="R1247"/>
  <c r="P1247"/>
  <c r="BI1245"/>
  <c r="BH1245"/>
  <c r="BG1245"/>
  <c r="BF1245"/>
  <c r="T1245"/>
  <c r="R1245"/>
  <c r="P1245"/>
  <c r="BI1243"/>
  <c r="BH1243"/>
  <c r="BG1243"/>
  <c r="BF1243"/>
  <c r="T1243"/>
  <c r="R1243"/>
  <c r="P1243"/>
  <c r="BI1241"/>
  <c r="BH1241"/>
  <c r="BG1241"/>
  <c r="BF1241"/>
  <c r="T1241"/>
  <c r="R1241"/>
  <c r="P1241"/>
  <c r="BI1239"/>
  <c r="BH1239"/>
  <c r="BG1239"/>
  <c r="BF1239"/>
  <c r="T1239"/>
  <c r="R1239"/>
  <c r="P1239"/>
  <c r="BI1237"/>
  <c r="BH1237"/>
  <c r="BG1237"/>
  <c r="BF1237"/>
  <c r="T1237"/>
  <c r="R1237"/>
  <c r="P1237"/>
  <c r="BI1235"/>
  <c r="BH1235"/>
  <c r="BG1235"/>
  <c r="BF1235"/>
  <c r="T1235"/>
  <c r="R1235"/>
  <c r="P1235"/>
  <c r="BI1233"/>
  <c r="BH1233"/>
  <c r="BG1233"/>
  <c r="BF1233"/>
  <c r="T1233"/>
  <c r="R1233"/>
  <c r="P1233"/>
  <c r="BI1231"/>
  <c r="BH1231"/>
  <c r="BG1231"/>
  <c r="BF1231"/>
  <c r="T1231"/>
  <c r="R1231"/>
  <c r="P1231"/>
  <c r="BI1229"/>
  <c r="BH1229"/>
  <c r="BG1229"/>
  <c r="BF1229"/>
  <c r="T1229"/>
  <c r="R1229"/>
  <c r="P1229"/>
  <c r="BI1227"/>
  <c r="BH1227"/>
  <c r="BG1227"/>
  <c r="BF1227"/>
  <c r="T1227"/>
  <c r="R1227"/>
  <c r="P1227"/>
  <c r="BI1225"/>
  <c r="BH1225"/>
  <c r="BG1225"/>
  <c r="BF1225"/>
  <c r="T1225"/>
  <c r="R1225"/>
  <c r="P1225"/>
  <c r="BI1223"/>
  <c r="BH1223"/>
  <c r="BG1223"/>
  <c r="BF1223"/>
  <c r="T1223"/>
  <c r="R1223"/>
  <c r="P1223"/>
  <c r="BI1221"/>
  <c r="BH1221"/>
  <c r="BG1221"/>
  <c r="BF1221"/>
  <c r="T1221"/>
  <c r="R1221"/>
  <c r="P1221"/>
  <c r="BI1219"/>
  <c r="BH1219"/>
  <c r="BG1219"/>
  <c r="BF1219"/>
  <c r="T1219"/>
  <c r="R1219"/>
  <c r="P1219"/>
  <c r="BI1217"/>
  <c r="BH1217"/>
  <c r="BG1217"/>
  <c r="BF1217"/>
  <c r="T1217"/>
  <c r="R1217"/>
  <c r="P1217"/>
  <c r="BI1215"/>
  <c r="BH1215"/>
  <c r="BG1215"/>
  <c r="BF1215"/>
  <c r="T1215"/>
  <c r="R1215"/>
  <c r="P1215"/>
  <c r="BI1213"/>
  <c r="BH1213"/>
  <c r="BG1213"/>
  <c r="BF1213"/>
  <c r="T1213"/>
  <c r="R1213"/>
  <c r="P1213"/>
  <c r="BI1211"/>
  <c r="BH1211"/>
  <c r="BG1211"/>
  <c r="BF1211"/>
  <c r="T1211"/>
  <c r="R1211"/>
  <c r="P1211"/>
  <c r="BI1209"/>
  <c r="BH1209"/>
  <c r="BG1209"/>
  <c r="BF1209"/>
  <c r="T1209"/>
  <c r="R1209"/>
  <c r="P1209"/>
  <c r="BI1207"/>
  <c r="BH1207"/>
  <c r="BG1207"/>
  <c r="BF1207"/>
  <c r="T1207"/>
  <c r="R1207"/>
  <c r="P1207"/>
  <c r="BI1205"/>
  <c r="BH1205"/>
  <c r="BG1205"/>
  <c r="BF1205"/>
  <c r="T1205"/>
  <c r="R1205"/>
  <c r="P1205"/>
  <c r="BI1203"/>
  <c r="BH1203"/>
  <c r="BG1203"/>
  <c r="BF1203"/>
  <c r="T1203"/>
  <c r="R1203"/>
  <c r="P1203"/>
  <c r="BI1201"/>
  <c r="BH1201"/>
  <c r="BG1201"/>
  <c r="BF1201"/>
  <c r="T1201"/>
  <c r="R1201"/>
  <c r="P1201"/>
  <c r="BI1199"/>
  <c r="BH1199"/>
  <c r="BG1199"/>
  <c r="BF1199"/>
  <c r="T1199"/>
  <c r="R1199"/>
  <c r="P1199"/>
  <c r="BI1197"/>
  <c r="BH1197"/>
  <c r="BG1197"/>
  <c r="BF1197"/>
  <c r="T1197"/>
  <c r="R1197"/>
  <c r="P1197"/>
  <c r="BI1195"/>
  <c r="BH1195"/>
  <c r="BG1195"/>
  <c r="BF1195"/>
  <c r="T1195"/>
  <c r="R1195"/>
  <c r="P1195"/>
  <c r="BI1193"/>
  <c r="BH1193"/>
  <c r="BG1193"/>
  <c r="BF1193"/>
  <c r="T1193"/>
  <c r="R1193"/>
  <c r="P1193"/>
  <c r="BI1191"/>
  <c r="BH1191"/>
  <c r="BG1191"/>
  <c r="BF1191"/>
  <c r="T1191"/>
  <c r="R1191"/>
  <c r="P1191"/>
  <c r="BI1189"/>
  <c r="BH1189"/>
  <c r="BG1189"/>
  <c r="BF1189"/>
  <c r="T1189"/>
  <c r="R1189"/>
  <c r="P1189"/>
  <c r="BI1187"/>
  <c r="BH1187"/>
  <c r="BG1187"/>
  <c r="BF1187"/>
  <c r="T1187"/>
  <c r="R1187"/>
  <c r="P1187"/>
  <c r="BI1185"/>
  <c r="BH1185"/>
  <c r="BG1185"/>
  <c r="BF1185"/>
  <c r="T1185"/>
  <c r="R1185"/>
  <c r="P1185"/>
  <c r="BI1183"/>
  <c r="BH1183"/>
  <c r="BG1183"/>
  <c r="BF1183"/>
  <c r="T1183"/>
  <c r="R1183"/>
  <c r="P1183"/>
  <c r="BI1181"/>
  <c r="BH1181"/>
  <c r="BG1181"/>
  <c r="BF1181"/>
  <c r="T1181"/>
  <c r="R1181"/>
  <c r="P1181"/>
  <c r="BI1179"/>
  <c r="BH1179"/>
  <c r="BG1179"/>
  <c r="BF1179"/>
  <c r="T1179"/>
  <c r="R1179"/>
  <c r="P1179"/>
  <c r="BI1177"/>
  <c r="BH1177"/>
  <c r="BG1177"/>
  <c r="BF1177"/>
  <c r="T1177"/>
  <c r="R1177"/>
  <c r="P1177"/>
  <c r="BI1175"/>
  <c r="BH1175"/>
  <c r="BG1175"/>
  <c r="BF1175"/>
  <c r="T1175"/>
  <c r="R1175"/>
  <c r="P1175"/>
  <c r="BI1173"/>
  <c r="BH1173"/>
  <c r="BG1173"/>
  <c r="BF1173"/>
  <c r="T1173"/>
  <c r="R1173"/>
  <c r="P1173"/>
  <c r="BI1171"/>
  <c r="BH1171"/>
  <c r="BG1171"/>
  <c r="BF1171"/>
  <c r="T1171"/>
  <c r="R1171"/>
  <c r="P1171"/>
  <c r="BI1169"/>
  <c r="BH1169"/>
  <c r="BG1169"/>
  <c r="BF1169"/>
  <c r="T1169"/>
  <c r="R1169"/>
  <c r="P1169"/>
  <c r="BI1167"/>
  <c r="BH1167"/>
  <c r="BG1167"/>
  <c r="BF1167"/>
  <c r="T1167"/>
  <c r="R1167"/>
  <c r="P1167"/>
  <c r="BI1165"/>
  <c r="BH1165"/>
  <c r="BG1165"/>
  <c r="BF1165"/>
  <c r="T1165"/>
  <c r="R1165"/>
  <c r="P1165"/>
  <c r="BI1163"/>
  <c r="BH1163"/>
  <c r="BG1163"/>
  <c r="BF1163"/>
  <c r="T1163"/>
  <c r="R1163"/>
  <c r="P1163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155"/>
  <c r="BH1155"/>
  <c r="BG1155"/>
  <c r="BF1155"/>
  <c r="T1155"/>
  <c r="R1155"/>
  <c r="P1155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7"/>
  <c r="BH1147"/>
  <c r="BG1147"/>
  <c r="BF1147"/>
  <c r="T1147"/>
  <c r="R1147"/>
  <c r="P1147"/>
  <c r="BI1145"/>
  <c r="BH1145"/>
  <c r="BG1145"/>
  <c r="BF1145"/>
  <c r="T1145"/>
  <c r="R1145"/>
  <c r="P1145"/>
  <c r="BI1143"/>
  <c r="BH1143"/>
  <c r="BG1143"/>
  <c r="BF1143"/>
  <c r="T1143"/>
  <c r="R1143"/>
  <c r="P1143"/>
  <c r="BI1141"/>
  <c r="BH1141"/>
  <c r="BG1141"/>
  <c r="BF1141"/>
  <c r="T1141"/>
  <c r="R1141"/>
  <c r="P1141"/>
  <c r="BI1139"/>
  <c r="BH1139"/>
  <c r="BG1139"/>
  <c r="BF1139"/>
  <c r="T1139"/>
  <c r="R1139"/>
  <c r="P1139"/>
  <c r="BI1137"/>
  <c r="BH1137"/>
  <c r="BG1137"/>
  <c r="BF1137"/>
  <c r="T1137"/>
  <c r="R1137"/>
  <c r="P1137"/>
  <c r="BI1135"/>
  <c r="BH1135"/>
  <c r="BG1135"/>
  <c r="BF1135"/>
  <c r="T1135"/>
  <c r="R1135"/>
  <c r="P1135"/>
  <c r="BI1133"/>
  <c r="BH1133"/>
  <c r="BG1133"/>
  <c r="BF1133"/>
  <c r="T1133"/>
  <c r="R1133"/>
  <c r="P1133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25"/>
  <c r="BH1125"/>
  <c r="BG1125"/>
  <c r="BF1125"/>
  <c r="T1125"/>
  <c r="R1125"/>
  <c r="P1125"/>
  <c r="BI1123"/>
  <c r="BH1123"/>
  <c r="BG1123"/>
  <c r="BF1123"/>
  <c r="T1123"/>
  <c r="R1123"/>
  <c r="P1123"/>
  <c r="BI1121"/>
  <c r="BH1121"/>
  <c r="BG1121"/>
  <c r="BF1121"/>
  <c r="T1121"/>
  <c r="R1121"/>
  <c r="P1121"/>
  <c r="BI1119"/>
  <c r="BH1119"/>
  <c r="BG1119"/>
  <c r="BF1119"/>
  <c r="T1119"/>
  <c r="R1119"/>
  <c r="P1119"/>
  <c r="BI1117"/>
  <c r="BH1117"/>
  <c r="BG1117"/>
  <c r="BF1117"/>
  <c r="T1117"/>
  <c r="R1117"/>
  <c r="P1117"/>
  <c r="BI1115"/>
  <c r="BH1115"/>
  <c r="BG1115"/>
  <c r="BF1115"/>
  <c r="T1115"/>
  <c r="R1115"/>
  <c r="P1115"/>
  <c r="BI1113"/>
  <c r="BH1113"/>
  <c r="BG1113"/>
  <c r="BF1113"/>
  <c r="T1113"/>
  <c r="R1113"/>
  <c r="P1113"/>
  <c r="BI1111"/>
  <c r="BH1111"/>
  <c r="BG1111"/>
  <c r="BF1111"/>
  <c r="T1111"/>
  <c r="R1111"/>
  <c r="P1111"/>
  <c r="BI1109"/>
  <c r="BH1109"/>
  <c r="BG1109"/>
  <c r="BF1109"/>
  <c r="T1109"/>
  <c r="R1109"/>
  <c r="P1109"/>
  <c r="BI1107"/>
  <c r="BH1107"/>
  <c r="BG1107"/>
  <c r="BF1107"/>
  <c r="T1107"/>
  <c r="R1107"/>
  <c r="P1107"/>
  <c r="BI1105"/>
  <c r="BH1105"/>
  <c r="BG1105"/>
  <c r="BF1105"/>
  <c r="T1105"/>
  <c r="R1105"/>
  <c r="P1105"/>
  <c r="BI1103"/>
  <c r="BH1103"/>
  <c r="BG1103"/>
  <c r="BF1103"/>
  <c r="T1103"/>
  <c r="R1103"/>
  <c r="P1103"/>
  <c r="BI1101"/>
  <c r="BH1101"/>
  <c r="BG1101"/>
  <c r="BF1101"/>
  <c r="T1101"/>
  <c r="R1101"/>
  <c r="P1101"/>
  <c r="BI1099"/>
  <c r="BH1099"/>
  <c r="BG1099"/>
  <c r="BF1099"/>
  <c r="T1099"/>
  <c r="R1099"/>
  <c r="P1099"/>
  <c r="BI1097"/>
  <c r="BH1097"/>
  <c r="BG1097"/>
  <c r="BF1097"/>
  <c r="T1097"/>
  <c r="R1097"/>
  <c r="P1097"/>
  <c r="BI1095"/>
  <c r="BH1095"/>
  <c r="BG1095"/>
  <c r="BF1095"/>
  <c r="T1095"/>
  <c r="R1095"/>
  <c r="P1095"/>
  <c r="BI1093"/>
  <c r="BH1093"/>
  <c r="BG1093"/>
  <c r="BF1093"/>
  <c r="T1093"/>
  <c r="R1093"/>
  <c r="P1093"/>
  <c r="BI1091"/>
  <c r="BH1091"/>
  <c r="BG1091"/>
  <c r="BF1091"/>
  <c r="T1091"/>
  <c r="R1091"/>
  <c r="P1091"/>
  <c r="BI1089"/>
  <c r="BH1089"/>
  <c r="BG1089"/>
  <c r="BF1089"/>
  <c r="T1089"/>
  <c r="R1089"/>
  <c r="P1089"/>
  <c r="BI1087"/>
  <c r="BH1087"/>
  <c r="BG1087"/>
  <c r="BF1087"/>
  <c r="T1087"/>
  <c r="R1087"/>
  <c r="P1087"/>
  <c r="BI1085"/>
  <c r="BH1085"/>
  <c r="BG1085"/>
  <c r="BF1085"/>
  <c r="T1085"/>
  <c r="R1085"/>
  <c r="P1085"/>
  <c r="BI1083"/>
  <c r="BH1083"/>
  <c r="BG1083"/>
  <c r="BF1083"/>
  <c r="T1083"/>
  <c r="R1083"/>
  <c r="P1083"/>
  <c r="BI1081"/>
  <c r="BH1081"/>
  <c r="BG1081"/>
  <c r="BF1081"/>
  <c r="T1081"/>
  <c r="R1081"/>
  <c r="P1081"/>
  <c r="BI1079"/>
  <c r="BH1079"/>
  <c r="BG1079"/>
  <c r="BF1079"/>
  <c r="T1079"/>
  <c r="R1079"/>
  <c r="P1079"/>
  <c r="BI1077"/>
  <c r="BH1077"/>
  <c r="BG1077"/>
  <c r="BF1077"/>
  <c r="T1077"/>
  <c r="R1077"/>
  <c r="P1077"/>
  <c r="BI1075"/>
  <c r="BH1075"/>
  <c r="BG1075"/>
  <c r="BF1075"/>
  <c r="T1075"/>
  <c r="R1075"/>
  <c r="P1075"/>
  <c r="BI1073"/>
  <c r="BH1073"/>
  <c r="BG1073"/>
  <c r="BF1073"/>
  <c r="T1073"/>
  <c r="R1073"/>
  <c r="P1073"/>
  <c r="BI1071"/>
  <c r="BH1071"/>
  <c r="BG1071"/>
  <c r="BF1071"/>
  <c r="T1071"/>
  <c r="R1071"/>
  <c r="P1071"/>
  <c r="BI1069"/>
  <c r="BH1069"/>
  <c r="BG1069"/>
  <c r="BF1069"/>
  <c r="T1069"/>
  <c r="R1069"/>
  <c r="P1069"/>
  <c r="BI1067"/>
  <c r="BH1067"/>
  <c r="BG1067"/>
  <c r="BF1067"/>
  <c r="T1067"/>
  <c r="R1067"/>
  <c r="P1067"/>
  <c r="BI1065"/>
  <c r="BH1065"/>
  <c r="BG1065"/>
  <c r="BF1065"/>
  <c r="T1065"/>
  <c r="R1065"/>
  <c r="P1065"/>
  <c r="BI1063"/>
  <c r="BH1063"/>
  <c r="BG1063"/>
  <c r="BF1063"/>
  <c r="T1063"/>
  <c r="R1063"/>
  <c r="P1063"/>
  <c r="BI1061"/>
  <c r="BH1061"/>
  <c r="BG1061"/>
  <c r="BF1061"/>
  <c r="T1061"/>
  <c r="R1061"/>
  <c r="P1061"/>
  <c r="BI1059"/>
  <c r="BH1059"/>
  <c r="BG1059"/>
  <c r="BF1059"/>
  <c r="T1059"/>
  <c r="R1059"/>
  <c r="P1059"/>
  <c r="BI1057"/>
  <c r="BH1057"/>
  <c r="BG1057"/>
  <c r="BF1057"/>
  <c r="T1057"/>
  <c r="R1057"/>
  <c r="P1057"/>
  <c r="BI1055"/>
  <c r="BH1055"/>
  <c r="BG1055"/>
  <c r="BF1055"/>
  <c r="T1055"/>
  <c r="R1055"/>
  <c r="P1055"/>
  <c r="BI1053"/>
  <c r="BH1053"/>
  <c r="BG1053"/>
  <c r="BF1053"/>
  <c r="T1053"/>
  <c r="R1053"/>
  <c r="P1053"/>
  <c r="BI1051"/>
  <c r="BH1051"/>
  <c r="BG1051"/>
  <c r="BF1051"/>
  <c r="T1051"/>
  <c r="R1051"/>
  <c r="P1051"/>
  <c r="BI1049"/>
  <c r="BH1049"/>
  <c r="BG1049"/>
  <c r="BF1049"/>
  <c r="T1049"/>
  <c r="R1049"/>
  <c r="P1049"/>
  <c r="BI1047"/>
  <c r="BH1047"/>
  <c r="BG1047"/>
  <c r="BF1047"/>
  <c r="T1047"/>
  <c r="R1047"/>
  <c r="P1047"/>
  <c r="BI1045"/>
  <c r="BH1045"/>
  <c r="BG1045"/>
  <c r="BF1045"/>
  <c r="T1045"/>
  <c r="R1045"/>
  <c r="P1045"/>
  <c r="BI1043"/>
  <c r="BH1043"/>
  <c r="BG1043"/>
  <c r="BF1043"/>
  <c r="T1043"/>
  <c r="R1043"/>
  <c r="P1043"/>
  <c r="BI1041"/>
  <c r="BH1041"/>
  <c r="BG1041"/>
  <c r="BF1041"/>
  <c r="T1041"/>
  <c r="R1041"/>
  <c r="P1041"/>
  <c r="BI1039"/>
  <c r="BH1039"/>
  <c r="BG1039"/>
  <c r="BF1039"/>
  <c r="T1039"/>
  <c r="R1039"/>
  <c r="P1039"/>
  <c r="BI1037"/>
  <c r="BH1037"/>
  <c r="BG1037"/>
  <c r="BF1037"/>
  <c r="T1037"/>
  <c r="R1037"/>
  <c r="P1037"/>
  <c r="BI1035"/>
  <c r="BH1035"/>
  <c r="BG1035"/>
  <c r="BF1035"/>
  <c r="T1035"/>
  <c r="R1035"/>
  <c r="P1035"/>
  <c r="BI1033"/>
  <c r="BH1033"/>
  <c r="BG1033"/>
  <c r="BF1033"/>
  <c r="T1033"/>
  <c r="R1033"/>
  <c r="P1033"/>
  <c r="BI1031"/>
  <c r="BH1031"/>
  <c r="BG1031"/>
  <c r="BF1031"/>
  <c r="T1031"/>
  <c r="R1031"/>
  <c r="P1031"/>
  <c r="BI1029"/>
  <c r="BH1029"/>
  <c r="BG1029"/>
  <c r="BF1029"/>
  <c r="T1029"/>
  <c r="R1029"/>
  <c r="P1029"/>
  <c r="BI1027"/>
  <c r="BH1027"/>
  <c r="BG1027"/>
  <c r="BF1027"/>
  <c r="T1027"/>
  <c r="R1027"/>
  <c r="P1027"/>
  <c r="BI1025"/>
  <c r="BH1025"/>
  <c r="BG1025"/>
  <c r="BF1025"/>
  <c r="T1025"/>
  <c r="R1025"/>
  <c r="P1025"/>
  <c r="BI1023"/>
  <c r="BH1023"/>
  <c r="BG1023"/>
  <c r="BF1023"/>
  <c r="T1023"/>
  <c r="R1023"/>
  <c r="P1023"/>
  <c r="BI1021"/>
  <c r="BH1021"/>
  <c r="BG1021"/>
  <c r="BF1021"/>
  <c r="T1021"/>
  <c r="R1021"/>
  <c r="P1021"/>
  <c r="BI1019"/>
  <c r="BH1019"/>
  <c r="BG1019"/>
  <c r="BF1019"/>
  <c r="T1019"/>
  <c r="R1019"/>
  <c r="P1019"/>
  <c r="BI1017"/>
  <c r="BH1017"/>
  <c r="BG1017"/>
  <c r="BF1017"/>
  <c r="T1017"/>
  <c r="R1017"/>
  <c r="P1017"/>
  <c r="BI1015"/>
  <c r="BH1015"/>
  <c r="BG1015"/>
  <c r="BF1015"/>
  <c r="T1015"/>
  <c r="R1015"/>
  <c r="P1015"/>
  <c r="BI1013"/>
  <c r="BH1013"/>
  <c r="BG1013"/>
  <c r="BF1013"/>
  <c r="T1013"/>
  <c r="R1013"/>
  <c r="P1013"/>
  <c r="BI1011"/>
  <c r="BH1011"/>
  <c r="BG1011"/>
  <c r="BF1011"/>
  <c r="T1011"/>
  <c r="R1011"/>
  <c r="P1011"/>
  <c r="BI1009"/>
  <c r="BH1009"/>
  <c r="BG1009"/>
  <c r="BF1009"/>
  <c r="T1009"/>
  <c r="R1009"/>
  <c r="P1009"/>
  <c r="BI1007"/>
  <c r="BH1007"/>
  <c r="BG1007"/>
  <c r="BF1007"/>
  <c r="T1007"/>
  <c r="R1007"/>
  <c r="P1007"/>
  <c r="BI1005"/>
  <c r="BH1005"/>
  <c r="BG1005"/>
  <c r="BF1005"/>
  <c r="T1005"/>
  <c r="R1005"/>
  <c r="P1005"/>
  <c r="BI1003"/>
  <c r="BH1003"/>
  <c r="BG1003"/>
  <c r="BF1003"/>
  <c r="T1003"/>
  <c r="R1003"/>
  <c r="P1003"/>
  <c r="BI1001"/>
  <c r="BH1001"/>
  <c r="BG1001"/>
  <c r="BF1001"/>
  <c r="T1001"/>
  <c r="R1001"/>
  <c r="P1001"/>
  <c r="BI999"/>
  <c r="BH999"/>
  <c r="BG999"/>
  <c r="BF999"/>
  <c r="T999"/>
  <c r="R999"/>
  <c r="P999"/>
  <c r="BI997"/>
  <c r="BH997"/>
  <c r="BG997"/>
  <c r="BF997"/>
  <c r="T997"/>
  <c r="R997"/>
  <c r="P997"/>
  <c r="BI995"/>
  <c r="BH995"/>
  <c r="BG995"/>
  <c r="BF995"/>
  <c r="T995"/>
  <c r="R995"/>
  <c r="P995"/>
  <c r="BI993"/>
  <c r="BH993"/>
  <c r="BG993"/>
  <c r="BF993"/>
  <c r="T993"/>
  <c r="R993"/>
  <c r="P993"/>
  <c r="BI991"/>
  <c r="BH991"/>
  <c r="BG991"/>
  <c r="BF991"/>
  <c r="T991"/>
  <c r="R991"/>
  <c r="P991"/>
  <c r="BI989"/>
  <c r="BH989"/>
  <c r="BG989"/>
  <c r="BF989"/>
  <c r="T989"/>
  <c r="R989"/>
  <c r="P989"/>
  <c r="BI987"/>
  <c r="BH987"/>
  <c r="BG987"/>
  <c r="BF987"/>
  <c r="T987"/>
  <c r="R987"/>
  <c r="P987"/>
  <c r="BI984"/>
  <c r="BH984"/>
  <c r="BG984"/>
  <c r="BF984"/>
  <c r="T984"/>
  <c r="R984"/>
  <c r="P984"/>
  <c r="BI981"/>
  <c r="BH981"/>
  <c r="BG981"/>
  <c r="BF981"/>
  <c r="T981"/>
  <c r="R981"/>
  <c r="P981"/>
  <c r="BI978"/>
  <c r="BH978"/>
  <c r="BG978"/>
  <c r="BF978"/>
  <c r="T978"/>
  <c r="R978"/>
  <c r="P978"/>
  <c r="BI975"/>
  <c r="BH975"/>
  <c r="BG975"/>
  <c r="BF975"/>
  <c r="T975"/>
  <c r="R975"/>
  <c r="P975"/>
  <c r="BI972"/>
  <c r="BH972"/>
  <c r="BG972"/>
  <c r="BF972"/>
  <c r="T972"/>
  <c r="R972"/>
  <c r="P972"/>
  <c r="BI969"/>
  <c r="BH969"/>
  <c r="BG969"/>
  <c r="BF969"/>
  <c r="T969"/>
  <c r="R969"/>
  <c r="P969"/>
  <c r="BI966"/>
  <c r="BH966"/>
  <c r="BG966"/>
  <c r="BF966"/>
  <c r="T966"/>
  <c r="R966"/>
  <c r="P966"/>
  <c r="BI963"/>
  <c r="BH963"/>
  <c r="BG963"/>
  <c r="BF963"/>
  <c r="T963"/>
  <c r="R963"/>
  <c r="P963"/>
  <c r="BI960"/>
  <c r="BH960"/>
  <c r="BG960"/>
  <c r="BF960"/>
  <c r="T960"/>
  <c r="R960"/>
  <c r="P960"/>
  <c r="BI957"/>
  <c r="BH957"/>
  <c r="BG957"/>
  <c r="BF957"/>
  <c r="T957"/>
  <c r="R957"/>
  <c r="P957"/>
  <c r="BI954"/>
  <c r="BH954"/>
  <c r="BG954"/>
  <c r="BF954"/>
  <c r="T954"/>
  <c r="R954"/>
  <c r="P954"/>
  <c r="BI951"/>
  <c r="BH951"/>
  <c r="BG951"/>
  <c r="BF951"/>
  <c r="T951"/>
  <c r="R951"/>
  <c r="P951"/>
  <c r="BI948"/>
  <c r="BH948"/>
  <c r="BG948"/>
  <c r="BF948"/>
  <c r="T948"/>
  <c r="R948"/>
  <c r="P948"/>
  <c r="BI945"/>
  <c r="BH945"/>
  <c r="BG945"/>
  <c r="BF945"/>
  <c r="T945"/>
  <c r="R945"/>
  <c r="P945"/>
  <c r="BI942"/>
  <c r="BH942"/>
  <c r="BG942"/>
  <c r="BF942"/>
  <c r="T942"/>
  <c r="R942"/>
  <c r="P942"/>
  <c r="BI938"/>
  <c r="BH938"/>
  <c r="BG938"/>
  <c r="BF938"/>
  <c r="T938"/>
  <c r="R938"/>
  <c r="P938"/>
  <c r="BI935"/>
  <c r="BH935"/>
  <c r="BG935"/>
  <c r="BF935"/>
  <c r="T935"/>
  <c r="R935"/>
  <c r="P935"/>
  <c r="BI932"/>
  <c r="BH932"/>
  <c r="BG932"/>
  <c r="BF932"/>
  <c r="T932"/>
  <c r="R932"/>
  <c r="P932"/>
  <c r="BI929"/>
  <c r="BH929"/>
  <c r="BG929"/>
  <c r="BF929"/>
  <c r="T929"/>
  <c r="R929"/>
  <c r="P929"/>
  <c r="BI926"/>
  <c r="BH926"/>
  <c r="BG926"/>
  <c r="BF926"/>
  <c r="T926"/>
  <c r="R926"/>
  <c r="P926"/>
  <c r="BI923"/>
  <c r="BH923"/>
  <c r="BG923"/>
  <c r="BF923"/>
  <c r="T923"/>
  <c r="R923"/>
  <c r="P923"/>
  <c r="BI920"/>
  <c r="BH920"/>
  <c r="BG920"/>
  <c r="BF920"/>
  <c r="T920"/>
  <c r="R920"/>
  <c r="P920"/>
  <c r="BI917"/>
  <c r="BH917"/>
  <c r="BG917"/>
  <c r="BF917"/>
  <c r="T917"/>
  <c r="R917"/>
  <c r="P917"/>
  <c r="BI914"/>
  <c r="BH914"/>
  <c r="BG914"/>
  <c r="BF914"/>
  <c r="T914"/>
  <c r="R914"/>
  <c r="P914"/>
  <c r="BI911"/>
  <c r="BH911"/>
  <c r="BG911"/>
  <c r="BF911"/>
  <c r="T911"/>
  <c r="R911"/>
  <c r="P911"/>
  <c r="BI908"/>
  <c r="BH908"/>
  <c r="BG908"/>
  <c r="BF908"/>
  <c r="T908"/>
  <c r="R908"/>
  <c r="P908"/>
  <c r="BI905"/>
  <c r="BH905"/>
  <c r="BG905"/>
  <c r="BF905"/>
  <c r="T905"/>
  <c r="R905"/>
  <c r="P905"/>
  <c r="BI902"/>
  <c r="BH902"/>
  <c r="BG902"/>
  <c r="BF902"/>
  <c r="T902"/>
  <c r="R902"/>
  <c r="P902"/>
  <c r="BI899"/>
  <c r="BH899"/>
  <c r="BG899"/>
  <c r="BF899"/>
  <c r="T899"/>
  <c r="R899"/>
  <c r="P899"/>
  <c r="BI896"/>
  <c r="BH896"/>
  <c r="BG896"/>
  <c r="BF896"/>
  <c r="T896"/>
  <c r="R896"/>
  <c r="P896"/>
  <c r="BI893"/>
  <c r="BH893"/>
  <c r="BG893"/>
  <c r="BF893"/>
  <c r="T893"/>
  <c r="R893"/>
  <c r="P893"/>
  <c r="BI890"/>
  <c r="BH890"/>
  <c r="BG890"/>
  <c r="BF890"/>
  <c r="T890"/>
  <c r="R890"/>
  <c r="P890"/>
  <c r="BI888"/>
  <c r="BH888"/>
  <c r="BG888"/>
  <c r="BF888"/>
  <c r="T888"/>
  <c r="R888"/>
  <c r="P888"/>
  <c r="BI885"/>
  <c r="BH885"/>
  <c r="BG885"/>
  <c r="BF885"/>
  <c r="T885"/>
  <c r="R885"/>
  <c r="P885"/>
  <c r="BI882"/>
  <c r="BH882"/>
  <c r="BG882"/>
  <c r="BF882"/>
  <c r="T882"/>
  <c r="R882"/>
  <c r="P882"/>
  <c r="BI879"/>
  <c r="BH879"/>
  <c r="BG879"/>
  <c r="BF879"/>
  <c r="T879"/>
  <c r="R879"/>
  <c r="P879"/>
  <c r="BI876"/>
  <c r="BH876"/>
  <c r="BG876"/>
  <c r="BF876"/>
  <c r="T876"/>
  <c r="R876"/>
  <c r="P876"/>
  <c r="BI873"/>
  <c r="BH873"/>
  <c r="BG873"/>
  <c r="BF873"/>
  <c r="T873"/>
  <c r="R873"/>
  <c r="P873"/>
  <c r="BI870"/>
  <c r="BH870"/>
  <c r="BG870"/>
  <c r="BF870"/>
  <c r="T870"/>
  <c r="R870"/>
  <c r="P870"/>
  <c r="BI867"/>
  <c r="BH867"/>
  <c r="BG867"/>
  <c r="BF867"/>
  <c r="T867"/>
  <c r="R867"/>
  <c r="P867"/>
  <c r="BI864"/>
  <c r="BH864"/>
  <c r="BG864"/>
  <c r="BF864"/>
  <c r="T864"/>
  <c r="R864"/>
  <c r="P864"/>
  <c r="BI861"/>
  <c r="BH861"/>
  <c r="BG861"/>
  <c r="BF861"/>
  <c r="T861"/>
  <c r="R861"/>
  <c r="P861"/>
  <c r="BI858"/>
  <c r="BH858"/>
  <c r="BG858"/>
  <c r="BF858"/>
  <c r="T858"/>
  <c r="R858"/>
  <c r="P858"/>
  <c r="BI855"/>
  <c r="BH855"/>
  <c r="BG855"/>
  <c r="BF855"/>
  <c r="T855"/>
  <c r="R855"/>
  <c r="P855"/>
  <c r="BI852"/>
  <c r="BH852"/>
  <c r="BG852"/>
  <c r="BF852"/>
  <c r="T852"/>
  <c r="R852"/>
  <c r="P852"/>
  <c r="BI849"/>
  <c r="BH849"/>
  <c r="BG849"/>
  <c r="BF849"/>
  <c r="T849"/>
  <c r="R849"/>
  <c r="P849"/>
  <c r="BI846"/>
  <c r="BH846"/>
  <c r="BG846"/>
  <c r="BF846"/>
  <c r="T846"/>
  <c r="R846"/>
  <c r="P846"/>
  <c r="BI843"/>
  <c r="BH843"/>
  <c r="BG843"/>
  <c r="BF843"/>
  <c r="T843"/>
  <c r="R843"/>
  <c r="P843"/>
  <c r="BI840"/>
  <c r="BH840"/>
  <c r="BG840"/>
  <c r="BF840"/>
  <c r="T840"/>
  <c r="R840"/>
  <c r="P840"/>
  <c r="BI838"/>
  <c r="BH838"/>
  <c r="BG838"/>
  <c r="BF838"/>
  <c r="T838"/>
  <c r="R838"/>
  <c r="P838"/>
  <c r="BI835"/>
  <c r="BH835"/>
  <c r="BG835"/>
  <c r="BF835"/>
  <c r="T835"/>
  <c r="R835"/>
  <c r="P835"/>
  <c r="BI832"/>
  <c r="BH832"/>
  <c r="BG832"/>
  <c r="BF832"/>
  <c r="T832"/>
  <c r="R832"/>
  <c r="P832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7"/>
  <c r="BH817"/>
  <c r="BG817"/>
  <c r="BF817"/>
  <c r="T817"/>
  <c r="R817"/>
  <c r="P817"/>
  <c r="BI815"/>
  <c r="BH815"/>
  <c r="BG815"/>
  <c r="BF815"/>
  <c r="T815"/>
  <c r="R815"/>
  <c r="P815"/>
  <c r="BI812"/>
  <c r="BH812"/>
  <c r="BG812"/>
  <c r="BF812"/>
  <c r="T812"/>
  <c r="R812"/>
  <c r="P812"/>
  <c r="BI809"/>
  <c r="BH809"/>
  <c r="BG809"/>
  <c r="BF809"/>
  <c r="T809"/>
  <c r="R809"/>
  <c r="P809"/>
  <c r="BI806"/>
  <c r="BH806"/>
  <c r="BG806"/>
  <c r="BF806"/>
  <c r="T806"/>
  <c r="R806"/>
  <c r="P806"/>
  <c r="BI803"/>
  <c r="BH803"/>
  <c r="BG803"/>
  <c r="BF803"/>
  <c r="T803"/>
  <c r="R803"/>
  <c r="P803"/>
  <c r="BI800"/>
  <c r="BH800"/>
  <c r="BG800"/>
  <c r="BF800"/>
  <c r="T800"/>
  <c r="R800"/>
  <c r="P800"/>
  <c r="BI797"/>
  <c r="BH797"/>
  <c r="BG797"/>
  <c r="BF797"/>
  <c r="T797"/>
  <c r="R797"/>
  <c r="P797"/>
  <c r="BI794"/>
  <c r="BH794"/>
  <c r="BG794"/>
  <c r="BF794"/>
  <c r="T794"/>
  <c r="R794"/>
  <c r="P794"/>
  <c r="BI791"/>
  <c r="BH791"/>
  <c r="BG791"/>
  <c r="BF791"/>
  <c r="T791"/>
  <c r="R791"/>
  <c r="P791"/>
  <c r="BI789"/>
  <c r="BH789"/>
  <c r="BG789"/>
  <c r="BF789"/>
  <c r="T789"/>
  <c r="R789"/>
  <c r="P789"/>
  <c r="BI787"/>
  <c r="BH787"/>
  <c r="BG787"/>
  <c r="BF787"/>
  <c r="T787"/>
  <c r="R787"/>
  <c r="P787"/>
  <c r="BI785"/>
  <c r="BH785"/>
  <c r="BG785"/>
  <c r="BF785"/>
  <c r="T785"/>
  <c r="R785"/>
  <c r="P785"/>
  <c r="BI782"/>
  <c r="BH782"/>
  <c r="BG782"/>
  <c r="BF782"/>
  <c r="T782"/>
  <c r="R782"/>
  <c r="P782"/>
  <c r="BI779"/>
  <c r="BH779"/>
  <c r="BG779"/>
  <c r="BF779"/>
  <c r="T779"/>
  <c r="R779"/>
  <c r="P779"/>
  <c r="BI776"/>
  <c r="BH776"/>
  <c r="BG776"/>
  <c r="BF776"/>
  <c r="T776"/>
  <c r="R776"/>
  <c r="P776"/>
  <c r="BI773"/>
  <c r="BH773"/>
  <c r="BG773"/>
  <c r="BF773"/>
  <c r="T773"/>
  <c r="R773"/>
  <c r="P773"/>
  <c r="BI770"/>
  <c r="BH770"/>
  <c r="BG770"/>
  <c r="BF770"/>
  <c r="T770"/>
  <c r="R770"/>
  <c r="P770"/>
  <c r="BI767"/>
  <c r="BH767"/>
  <c r="BG767"/>
  <c r="BF767"/>
  <c r="T767"/>
  <c r="R767"/>
  <c r="P767"/>
  <c r="BI764"/>
  <c r="BH764"/>
  <c r="BG764"/>
  <c r="BF764"/>
  <c r="T764"/>
  <c r="R764"/>
  <c r="P764"/>
  <c r="BI761"/>
  <c r="BH761"/>
  <c r="BG761"/>
  <c r="BF761"/>
  <c r="T761"/>
  <c r="R761"/>
  <c r="P761"/>
  <c r="BI758"/>
  <c r="BH758"/>
  <c r="BG758"/>
  <c r="BF758"/>
  <c r="T758"/>
  <c r="R758"/>
  <c r="P758"/>
  <c r="BI755"/>
  <c r="BH755"/>
  <c r="BG755"/>
  <c r="BF755"/>
  <c r="T755"/>
  <c r="R755"/>
  <c r="P755"/>
  <c r="BI753"/>
  <c r="BH753"/>
  <c r="BG753"/>
  <c r="BF753"/>
  <c r="T753"/>
  <c r="R753"/>
  <c r="P753"/>
  <c r="BI751"/>
  <c r="BH751"/>
  <c r="BG751"/>
  <c r="BF751"/>
  <c r="T751"/>
  <c r="R751"/>
  <c r="P751"/>
  <c r="BI748"/>
  <c r="BH748"/>
  <c r="BG748"/>
  <c r="BF748"/>
  <c r="T748"/>
  <c r="R748"/>
  <c r="P748"/>
  <c r="BI745"/>
  <c r="BH745"/>
  <c r="BG745"/>
  <c r="BF745"/>
  <c r="T745"/>
  <c r="R745"/>
  <c r="P745"/>
  <c r="BI742"/>
  <c r="BH742"/>
  <c r="BG742"/>
  <c r="BF742"/>
  <c r="T742"/>
  <c r="R742"/>
  <c r="P742"/>
  <c r="BI739"/>
  <c r="BH739"/>
  <c r="BG739"/>
  <c r="BF739"/>
  <c r="T739"/>
  <c r="R739"/>
  <c r="P739"/>
  <c r="BI736"/>
  <c r="BH736"/>
  <c r="BG736"/>
  <c r="BF736"/>
  <c r="T736"/>
  <c r="R736"/>
  <c r="P736"/>
  <c r="BI733"/>
  <c r="BH733"/>
  <c r="BG733"/>
  <c r="BF733"/>
  <c r="T733"/>
  <c r="R733"/>
  <c r="P733"/>
  <c r="BI730"/>
  <c r="BH730"/>
  <c r="BG730"/>
  <c r="BF730"/>
  <c r="T730"/>
  <c r="R730"/>
  <c r="P730"/>
  <c r="BI727"/>
  <c r="BH727"/>
  <c r="BG727"/>
  <c r="BF727"/>
  <c r="T727"/>
  <c r="R727"/>
  <c r="P727"/>
  <c r="BI725"/>
  <c r="BH725"/>
  <c r="BG725"/>
  <c r="BF725"/>
  <c r="T725"/>
  <c r="R725"/>
  <c r="P725"/>
  <c r="BI722"/>
  <c r="BH722"/>
  <c r="BG722"/>
  <c r="BF722"/>
  <c r="T722"/>
  <c r="R722"/>
  <c r="P722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7"/>
  <c r="BH707"/>
  <c r="BG707"/>
  <c r="BF707"/>
  <c r="T707"/>
  <c r="R707"/>
  <c r="P707"/>
  <c r="BI704"/>
  <c r="BH704"/>
  <c r="BG704"/>
  <c r="BF704"/>
  <c r="T704"/>
  <c r="R704"/>
  <c r="P704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4"/>
  <c r="BH694"/>
  <c r="BG694"/>
  <c r="BF694"/>
  <c r="T694"/>
  <c r="R694"/>
  <c r="P694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79"/>
  <c r="BH679"/>
  <c r="BG679"/>
  <c r="BF679"/>
  <c r="T679"/>
  <c r="R679"/>
  <c r="P679"/>
  <c r="BI676"/>
  <c r="BH676"/>
  <c r="BG676"/>
  <c r="BF676"/>
  <c r="T676"/>
  <c r="R676"/>
  <c r="P676"/>
  <c r="BI674"/>
  <c r="BH674"/>
  <c r="BG674"/>
  <c r="BF674"/>
  <c r="T674"/>
  <c r="R674"/>
  <c r="P674"/>
  <c r="BI671"/>
  <c r="BH671"/>
  <c r="BG671"/>
  <c r="BF671"/>
  <c r="T671"/>
  <c r="R671"/>
  <c r="P671"/>
  <c r="BI668"/>
  <c r="BH668"/>
  <c r="BG668"/>
  <c r="BF668"/>
  <c r="T668"/>
  <c r="R668"/>
  <c r="P668"/>
  <c r="BI666"/>
  <c r="BH666"/>
  <c r="BG666"/>
  <c r="BF666"/>
  <c r="T666"/>
  <c r="R666"/>
  <c r="P666"/>
  <c r="BI663"/>
  <c r="BH663"/>
  <c r="BG663"/>
  <c r="BF663"/>
  <c r="T663"/>
  <c r="R663"/>
  <c r="P663"/>
  <c r="BI660"/>
  <c r="BH660"/>
  <c r="BG660"/>
  <c r="BF660"/>
  <c r="T660"/>
  <c r="R660"/>
  <c r="P660"/>
  <c r="BI657"/>
  <c r="BH657"/>
  <c r="BG657"/>
  <c r="BF657"/>
  <c r="T657"/>
  <c r="R657"/>
  <c r="P657"/>
  <c r="BI654"/>
  <c r="BH654"/>
  <c r="BG654"/>
  <c r="BF654"/>
  <c r="T654"/>
  <c r="R654"/>
  <c r="P654"/>
  <c r="BI651"/>
  <c r="BH651"/>
  <c r="BG651"/>
  <c r="BF651"/>
  <c r="T651"/>
  <c r="R651"/>
  <c r="P651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39"/>
  <c r="BH639"/>
  <c r="BG639"/>
  <c r="BF639"/>
  <c r="T639"/>
  <c r="R639"/>
  <c r="P639"/>
  <c r="BI636"/>
  <c r="BH636"/>
  <c r="BG636"/>
  <c r="BF636"/>
  <c r="T636"/>
  <c r="R636"/>
  <c r="P636"/>
  <c r="BI633"/>
  <c r="BH633"/>
  <c r="BG633"/>
  <c r="BF633"/>
  <c r="T633"/>
  <c r="R633"/>
  <c r="P633"/>
  <c r="BI630"/>
  <c r="BH630"/>
  <c r="BG630"/>
  <c r="BF630"/>
  <c r="T630"/>
  <c r="R630"/>
  <c r="P630"/>
  <c r="BI627"/>
  <c r="BH627"/>
  <c r="BG627"/>
  <c r="BF627"/>
  <c r="T627"/>
  <c r="R627"/>
  <c r="P627"/>
  <c r="BI624"/>
  <c r="BH624"/>
  <c r="BG624"/>
  <c r="BF624"/>
  <c r="T624"/>
  <c r="R624"/>
  <c r="P624"/>
  <c r="BI621"/>
  <c r="BH621"/>
  <c r="BG621"/>
  <c r="BF621"/>
  <c r="T621"/>
  <c r="R621"/>
  <c r="P621"/>
  <c r="BI618"/>
  <c r="BH618"/>
  <c r="BG618"/>
  <c r="BF618"/>
  <c r="T618"/>
  <c r="R618"/>
  <c r="P618"/>
  <c r="BI615"/>
  <c r="BH615"/>
  <c r="BG615"/>
  <c r="BF615"/>
  <c r="T615"/>
  <c r="R615"/>
  <c r="P615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600"/>
  <c r="BH600"/>
  <c r="BG600"/>
  <c r="BF600"/>
  <c r="T600"/>
  <c r="R600"/>
  <c r="P600"/>
  <c r="BI597"/>
  <c r="BH597"/>
  <c r="BG597"/>
  <c r="BF597"/>
  <c r="T597"/>
  <c r="R597"/>
  <c r="P597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F81"/>
  <c r="F79"/>
  <c r="E77"/>
  <c r="J55"/>
  <c r="F54"/>
  <c r="F52"/>
  <c r="E50"/>
  <c r="J21"/>
  <c r="E21"/>
  <c r="J54"/>
  <c r="J20"/>
  <c r="J18"/>
  <c r="E18"/>
  <c r="F82"/>
  <c r="J17"/>
  <c r="J12"/>
  <c r="J79"/>
  <c r="E7"/>
  <c r="E75"/>
  <c i="1" r="L50"/>
  <c r="AM50"/>
  <c r="AM49"/>
  <c r="L49"/>
  <c r="AM47"/>
  <c r="L47"/>
  <c r="L45"/>
  <c r="L44"/>
  <c i="2" r="BK1029"/>
  <c r="J94"/>
  <c r="BK480"/>
  <c r="BK1197"/>
  <c r="BK993"/>
  <c r="J671"/>
  <c r="J1195"/>
  <c r="J381"/>
  <c r="J1193"/>
  <c r="BK1283"/>
  <c r="J815"/>
  <c r="J121"/>
  <c i="3" r="J755"/>
  <c r="J587"/>
  <c r="BK647"/>
  <c r="BK288"/>
  <c r="J116"/>
  <c r="BK104"/>
  <c r="J360"/>
  <c r="BK696"/>
  <c r="J336"/>
  <c i="2" r="BK1173"/>
  <c r="J310"/>
  <c r="J444"/>
  <c r="BK1213"/>
  <c r="J1053"/>
  <c r="BK1089"/>
  <c r="J1203"/>
  <c r="BK770"/>
  <c i="3" r="BK959"/>
  <c r="J294"/>
  <c r="BK1189"/>
  <c r="BK441"/>
  <c r="BK1082"/>
  <c r="J805"/>
  <c r="BK239"/>
  <c i="2" r="J1001"/>
  <c r="BK1199"/>
  <c r="BK753"/>
  <c r="BK426"/>
  <c i="1" r="AS54"/>
  <c i="2" r="J639"/>
  <c r="J1167"/>
  <c r="J893"/>
  <c r="J621"/>
  <c r="BK145"/>
  <c r="BK1075"/>
  <c r="BK829"/>
  <c r="J1303"/>
  <c r="BK1059"/>
  <c r="BK691"/>
  <c r="J393"/>
  <c r="BK172"/>
  <c r="J1199"/>
  <c r="J929"/>
  <c r="J420"/>
  <c r="BK151"/>
  <c r="J1097"/>
  <c r="J660"/>
  <c r="J529"/>
  <c r="J166"/>
  <c i="3" r="J1049"/>
  <c r="J315"/>
  <c r="BK219"/>
  <c r="BK593"/>
  <c r="BK780"/>
  <c r="BK1091"/>
  <c r="J864"/>
  <c r="J1085"/>
  <c r="J563"/>
  <c r="BK1120"/>
  <c r="J867"/>
  <c r="BK181"/>
  <c r="BK492"/>
  <c r="BK945"/>
  <c r="J372"/>
  <c i="4" r="J104"/>
  <c i="2" r="BK888"/>
  <c r="J477"/>
  <c r="J112"/>
  <c r="J1267"/>
  <c r="BK1051"/>
  <c r="BK1057"/>
  <c r="J1229"/>
  <c r="J543"/>
  <c r="J1163"/>
  <c r="BK529"/>
  <c r="J764"/>
  <c r="BK546"/>
  <c r="BK978"/>
  <c i="3" r="BK986"/>
  <c r="J560"/>
  <c r="J192"/>
  <c r="J696"/>
  <c r="J834"/>
  <c r="BK1034"/>
  <c r="BK665"/>
  <c r="J107"/>
  <c r="BK241"/>
  <c r="J1043"/>
  <c r="BK1079"/>
  <c i="4" r="BK104"/>
  <c i="2" r="BK995"/>
  <c r="BK295"/>
  <c r="J1073"/>
  <c r="J531"/>
  <c r="J352"/>
  <c r="BK555"/>
  <c r="BK954"/>
  <c r="J402"/>
  <c r="BK779"/>
  <c r="J1309"/>
  <c r="BK109"/>
  <c r="J761"/>
  <c r="BK1181"/>
  <c r="J666"/>
  <c r="BK1111"/>
  <c i="3" r="J509"/>
  <c r="BK557"/>
  <c r="BK170"/>
  <c r="J236"/>
  <c r="J957"/>
  <c r="J977"/>
  <c i="4" r="BK107"/>
  <c i="2" r="J861"/>
  <c r="BK1011"/>
  <c r="J1269"/>
  <c r="J567"/>
  <c r="BK1053"/>
  <c r="J504"/>
  <c r="BK205"/>
  <c r="BK498"/>
  <c r="BK1285"/>
  <c r="J169"/>
  <c i="3" r="J713"/>
  <c r="BK539"/>
  <c r="J155"/>
  <c r="J734"/>
  <c r="J186"/>
  <c r="J707"/>
  <c r="BK1177"/>
  <c i="2" r="J1059"/>
  <c r="J396"/>
  <c i="3" r="J1037"/>
  <c r="J480"/>
  <c r="J1138"/>
  <c r="J189"/>
  <c r="BK1061"/>
  <c r="BK1085"/>
  <c r="J213"/>
  <c i="2" r="J932"/>
  <c r="BK355"/>
  <c r="J1187"/>
  <c r="J513"/>
  <c r="J1045"/>
  <c r="BK447"/>
  <c r="J1281"/>
  <c i="3" r="J566"/>
  <c r="J210"/>
  <c r="J414"/>
  <c r="J465"/>
  <c r="J569"/>
  <c r="BK509"/>
  <c r="J483"/>
  <c i="2" r="J1113"/>
  <c r="J819"/>
  <c r="BK202"/>
  <c r="J1105"/>
  <c r="J1043"/>
  <c r="J498"/>
  <c r="J849"/>
  <c r="BK184"/>
  <c r="BK1021"/>
  <c r="J1217"/>
  <c r="BK794"/>
  <c r="J459"/>
  <c r="J1191"/>
  <c r="BK265"/>
  <c r="BK1177"/>
  <c r="BK549"/>
  <c r="BK1273"/>
  <c r="J187"/>
  <c i="3" r="J659"/>
  <c r="J858"/>
  <c r="BK627"/>
  <c r="BK137"/>
  <c r="BK315"/>
  <c r="J1013"/>
  <c r="J339"/>
  <c r="BK327"/>
  <c r="J612"/>
  <c r="J1031"/>
  <c r="J234"/>
  <c r="BK417"/>
  <c r="BK1070"/>
  <c i="4" r="J107"/>
  <c i="2" r="J1085"/>
  <c r="BK423"/>
  <c r="J570"/>
  <c r="J489"/>
  <c r="BK785"/>
  <c r="BK517"/>
  <c r="BK827"/>
  <c r="BK1145"/>
  <c r="J178"/>
  <c r="J960"/>
  <c r="J331"/>
  <c i="3" r="J953"/>
  <c r="J640"/>
  <c r="J810"/>
  <c r="J161"/>
  <c r="BK402"/>
  <c r="BK435"/>
  <c r="BK840"/>
  <c r="BK893"/>
  <c r="J625"/>
  <c r="J1159"/>
  <c r="J551"/>
  <c i="4" r="J91"/>
  <c i="2" r="BK773"/>
  <c r="J618"/>
  <c r="BK582"/>
  <c r="BK567"/>
  <c r="BK812"/>
  <c r="BK1099"/>
  <c r="J1307"/>
  <c r="J474"/>
  <c r="BK1033"/>
  <c r="BK360"/>
  <c r="J1277"/>
  <c r="BK399"/>
  <c r="J355"/>
  <c i="3" r="BK620"/>
  <c r="J195"/>
  <c r="BK659"/>
  <c r="J312"/>
  <c r="J942"/>
  <c r="BK294"/>
  <c r="J277"/>
  <c r="J393"/>
  <c r="BK119"/>
  <c i="2" r="BK537"/>
  <c r="J1155"/>
  <c r="J471"/>
  <c r="BK199"/>
  <c i="3" r="J886"/>
  <c r="J632"/>
  <c r="BK694"/>
  <c r="BK1097"/>
  <c r="J134"/>
  <c r="BK637"/>
  <c r="BK140"/>
  <c r="BK1016"/>
  <c i="2" r="J803"/>
  <c r="BK88"/>
  <c r="J1063"/>
  <c r="BK855"/>
  <c r="J561"/>
  <c r="BK606"/>
  <c r="J453"/>
  <c r="J405"/>
  <c r="J1015"/>
  <c i="3" r="BK683"/>
  <c r="J939"/>
  <c r="J101"/>
  <c r="BK1100"/>
  <c i="2" r="BK103"/>
  <c r="J1019"/>
  <c r="J923"/>
  <c r="J133"/>
  <c r="BK1157"/>
  <c r="BK486"/>
  <c r="BK694"/>
  <c r="J1099"/>
  <c r="J414"/>
  <c i="3" r="J746"/>
  <c r="J184"/>
  <c r="BK575"/>
  <c r="BK1159"/>
  <c r="J1168"/>
  <c i="2" r="BK835"/>
  <c r="J579"/>
  <c r="J1145"/>
  <c r="J636"/>
  <c r="J1027"/>
  <c r="J1301"/>
  <c r="J713"/>
  <c r="BK1049"/>
  <c i="3" r="J1052"/>
  <c r="J686"/>
  <c r="BK462"/>
  <c r="J992"/>
  <c r="J181"/>
  <c r="BK213"/>
  <c r="BK864"/>
  <c i="4" r="J128"/>
  <c i="2" r="BK384"/>
  <c r="J1127"/>
  <c r="BK621"/>
  <c r="J699"/>
  <c r="BK733"/>
  <c r="J1173"/>
  <c r="BK682"/>
  <c r="J809"/>
  <c r="J1061"/>
  <c r="BK585"/>
  <c r="BK905"/>
  <c r="BK381"/>
  <c r="J1279"/>
  <c r="BK277"/>
  <c r="BK1119"/>
  <c i="3" r="J913"/>
  <c r="BK1025"/>
  <c r="BK390"/>
  <c r="BK468"/>
  <c r="BK749"/>
  <c r="J225"/>
  <c r="BK797"/>
  <c r="BK846"/>
  <c r="BK453"/>
  <c r="BK691"/>
  <c r="BK1094"/>
  <c r="J222"/>
  <c i="2" r="BK987"/>
  <c r="J1123"/>
  <c r="BK1025"/>
  <c r="BK390"/>
  <c r="BK1093"/>
  <c r="J789"/>
  <c r="BK214"/>
  <c r="BK1141"/>
  <c i="3" r="BK1040"/>
  <c r="J593"/>
  <c r="J291"/>
  <c r="BK420"/>
  <c r="J521"/>
  <c r="BK858"/>
  <c r="J1207"/>
  <c r="J387"/>
  <c r="BK131"/>
  <c r="BK677"/>
  <c r="BK122"/>
  <c r="BK766"/>
  <c r="BK1114"/>
  <c i="2" r="J1017"/>
  <c r="BK657"/>
  <c r="BK1269"/>
  <c r="J717"/>
  <c r="J779"/>
  <c r="J600"/>
  <c r="BK843"/>
  <c r="BK1081"/>
  <c r="BK1267"/>
  <c i="3" r="J411"/>
  <c r="BK375"/>
  <c r="J584"/>
  <c r="BK566"/>
  <c r="J119"/>
  <c r="J1144"/>
  <c r="BK1138"/>
  <c i="4" r="J97"/>
  <c i="2" r="J232"/>
  <c r="BK679"/>
  <c r="J1287"/>
  <c i="3" r="BK372"/>
  <c r="BK408"/>
  <c r="BK930"/>
  <c r="BK1117"/>
  <c r="BK542"/>
  <c r="J204"/>
  <c r="J846"/>
  <c r="BK884"/>
  <c i="2" r="BK1079"/>
  <c r="BK1227"/>
  <c r="J447"/>
  <c r="J517"/>
  <c r="J1183"/>
  <c r="BK1223"/>
  <c i="3" r="J763"/>
  <c i="2" r="J259"/>
  <c r="BK1067"/>
  <c r="J1093"/>
  <c r="BK984"/>
  <c r="BK510"/>
  <c r="J679"/>
  <c r="BK789"/>
  <c r="BK1221"/>
  <c r="J163"/>
  <c r="BK274"/>
  <c i="3" r="J1055"/>
  <c r="J198"/>
  <c r="J246"/>
  <c r="J474"/>
  <c r="J627"/>
  <c r="BK777"/>
  <c r="BK257"/>
  <c i="2" r="J782"/>
  <c r="BK1143"/>
  <c r="BK1189"/>
  <c r="J945"/>
  <c r="J1261"/>
  <c i="3" r="J285"/>
  <c r="J1156"/>
  <c r="J986"/>
  <c r="BK605"/>
  <c i="2" r="J1023"/>
  <c r="J274"/>
  <c r="BK1255"/>
  <c r="J890"/>
  <c r="J663"/>
  <c r="J657"/>
  <c r="J975"/>
  <c r="BK525"/>
  <c i="3" r="J288"/>
  <c r="J965"/>
  <c r="BK752"/>
  <c r="J728"/>
  <c r="BK1129"/>
  <c i="4" r="J94"/>
  <c i="2" r="J751"/>
  <c r="J1253"/>
  <c r="J1215"/>
  <c r="BK527"/>
  <c r="J787"/>
  <c r="BK945"/>
  <c r="BK540"/>
  <c r="J145"/>
  <c r="J835"/>
  <c r="J181"/>
  <c r="BK1287"/>
  <c r="J1271"/>
  <c r="BK645"/>
  <c r="BK220"/>
  <c r="J942"/>
  <c r="BK588"/>
  <c r="BK1229"/>
  <c i="3" r="BK805"/>
  <c r="J216"/>
  <c r="BK280"/>
  <c r="J241"/>
  <c r="BK968"/>
  <c r="BK640"/>
  <c r="BK152"/>
  <c i="2" r="BK1137"/>
  <c r="J208"/>
  <c r="BK1139"/>
  <c r="BK806"/>
  <c r="J196"/>
  <c r="J337"/>
  <c r="J148"/>
  <c r="J694"/>
  <c r="J767"/>
  <c r="BK570"/>
  <c r="BK1013"/>
  <c i="3" r="BK381"/>
  <c r="BK630"/>
  <c r="BK877"/>
  <c r="BK906"/>
  <c r="J825"/>
  <c r="BK1204"/>
  <c r="J545"/>
  <c r="BK989"/>
  <c r="BK189"/>
  <c i="4" r="BK128"/>
  <c i="2" r="BK402"/>
  <c r="J346"/>
  <c r="J527"/>
  <c r="BK405"/>
  <c r="BK742"/>
  <c r="J822"/>
  <c r="BK396"/>
  <c r="BK651"/>
  <c r="BK148"/>
  <c r="J707"/>
  <c r="J1289"/>
  <c i="3" r="J429"/>
  <c r="J743"/>
  <c r="J1171"/>
  <c r="BK1007"/>
  <c i="4" r="J121"/>
  <c i="2" r="BK298"/>
  <c r="BK591"/>
  <c r="J304"/>
  <c r="J250"/>
  <c r="J1159"/>
  <c r="J220"/>
  <c i="3" r="BK758"/>
  <c r="BK309"/>
  <c r="BK450"/>
  <c r="BK642"/>
  <c r="BK101"/>
  <c r="J740"/>
  <c r="J366"/>
  <c r="J1094"/>
  <c r="J1097"/>
  <c r="J300"/>
  <c r="BK1171"/>
  <c r="J257"/>
  <c i="2" r="J926"/>
  <c r="J1263"/>
  <c r="J753"/>
  <c r="BK825"/>
  <c r="BK1083"/>
  <c r="J151"/>
  <c r="BK316"/>
  <c r="J864"/>
  <c r="BK133"/>
  <c r="J855"/>
  <c r="BK767"/>
  <c r="BK366"/>
  <c r="BK1043"/>
  <c r="BK283"/>
  <c r="J1131"/>
  <c r="J510"/>
  <c r="BK809"/>
  <c i="3" r="BK480"/>
  <c r="BK861"/>
  <c r="BK800"/>
  <c r="BK671"/>
  <c r="BK816"/>
  <c r="J262"/>
  <c r="J354"/>
  <c i="2" r="BK1027"/>
  <c r="J1213"/>
  <c r="BK579"/>
  <c r="BK483"/>
  <c r="J840"/>
  <c r="BK1087"/>
  <c r="J313"/>
  <c r="BK597"/>
  <c r="J991"/>
  <c r="J1157"/>
  <c r="BK319"/>
  <c r="BK1203"/>
  <c r="BK372"/>
  <c r="BK1277"/>
  <c r="BK1307"/>
  <c r="J719"/>
  <c i="3" r="J607"/>
  <c r="BK95"/>
  <c r="BK855"/>
  <c r="BK498"/>
  <c r="J1186"/>
  <c r="J819"/>
  <c r="J345"/>
  <c r="J923"/>
  <c r="J369"/>
  <c r="J1079"/>
  <c r="J1106"/>
  <c r="BK803"/>
  <c r="J933"/>
  <c r="BK155"/>
  <c i="2" r="J1087"/>
  <c r="BK100"/>
  <c r="J838"/>
  <c r="BK310"/>
  <c r="J606"/>
  <c i="3" r="J201"/>
  <c r="BK1168"/>
  <c r="BK521"/>
  <c r="BK656"/>
  <c r="BK360"/>
  <c i="2" r="J794"/>
  <c r="J1149"/>
  <c r="BK271"/>
  <c r="J585"/>
  <c r="BK1253"/>
  <c i="3" r="BK1207"/>
  <c r="BK530"/>
  <c r="BK1174"/>
  <c r="BK1019"/>
  <c r="J777"/>
  <c r="BK1001"/>
  <c r="BK1088"/>
  <c r="BK336"/>
  <c r="J231"/>
  <c r="BK913"/>
  <c r="BK277"/>
  <c r="J426"/>
  <c r="J650"/>
  <c i="2" r="J905"/>
  <c r="BK1251"/>
  <c r="BK893"/>
  <c r="J972"/>
  <c r="J989"/>
  <c r="J1141"/>
  <c r="BK190"/>
  <c r="BK1131"/>
  <c r="J603"/>
  <c r="BK932"/>
  <c r="BK262"/>
  <c r="J555"/>
  <c r="BK1295"/>
  <c r="J103"/>
  <c i="3" r="J363"/>
  <c r="BK297"/>
  <c r="BK911"/>
  <c r="J378"/>
  <c r="J917"/>
  <c r="J98"/>
  <c r="J450"/>
  <c r="BK1165"/>
  <c i="2" r="BK1123"/>
  <c r="BK163"/>
  <c r="BK755"/>
  <c r="BK701"/>
  <c r="BK349"/>
  <c r="BK817"/>
  <c r="BK552"/>
  <c r="BK292"/>
  <c r="BK1009"/>
  <c r="J800"/>
  <c r="BK322"/>
  <c r="J1101"/>
  <c r="J825"/>
  <c r="BK462"/>
  <c r="BK1201"/>
  <c r="J954"/>
  <c r="J1275"/>
  <c r="BK1153"/>
  <c r="BK725"/>
  <c r="BK465"/>
  <c r="J91"/>
  <c r="J1107"/>
  <c r="BK630"/>
  <c r="J256"/>
  <c r="BK1279"/>
  <c r="BK819"/>
  <c r="BK334"/>
  <c r="BK91"/>
  <c i="3" r="J731"/>
  <c r="BK414"/>
  <c r="BK405"/>
  <c r="BK852"/>
  <c r="J665"/>
  <c r="BK707"/>
  <c r="BK432"/>
  <c r="J915"/>
  <c r="BK384"/>
  <c r="BK1064"/>
  <c r="BK269"/>
  <c r="BK596"/>
  <c r="J1177"/>
  <c r="J668"/>
  <c i="4" r="BK124"/>
  <c i="2" r="BK972"/>
  <c r="J292"/>
  <c r="J1161"/>
  <c r="BK1219"/>
  <c r="J873"/>
  <c r="BK849"/>
  <c r="J1115"/>
  <c r="J340"/>
  <c r="J1241"/>
  <c r="BK241"/>
  <c r="BK313"/>
  <c r="BK1309"/>
  <c r="J1067"/>
  <c r="J349"/>
  <c i="3" r="J891"/>
  <c r="J489"/>
  <c r="BK917"/>
  <c r="BK222"/>
  <c r="BK560"/>
  <c r="J837"/>
  <c r="J264"/>
  <c r="J951"/>
  <c r="BK351"/>
  <c r="BK178"/>
  <c r="BK782"/>
  <c r="J297"/>
  <c r="J758"/>
  <c r="BK915"/>
  <c r="BK668"/>
  <c r="BK1144"/>
  <c r="J244"/>
  <c i="2" r="BK1003"/>
  <c r="BK674"/>
  <c r="BK136"/>
  <c r="J984"/>
  <c r="J594"/>
  <c r="J882"/>
  <c r="J88"/>
  <c r="BK867"/>
  <c r="J1143"/>
  <c r="J1051"/>
  <c r="BK1169"/>
  <c r="J283"/>
  <c r="J1021"/>
  <c r="BK1281"/>
  <c r="J627"/>
  <c i="3" r="BK951"/>
  <c r="BK1055"/>
  <c r="BK554"/>
  <c r="BK363"/>
  <c r="J1001"/>
  <c r="BK1147"/>
  <c r="BK192"/>
  <c r="J1153"/>
  <c i="4" r="J111"/>
  <c i="2" r="BK1063"/>
  <c r="J1255"/>
  <c r="BK896"/>
  <c r="BK432"/>
  <c r="J372"/>
  <c r="BK573"/>
  <c r="BK1047"/>
  <c r="BK520"/>
  <c r="BK876"/>
  <c r="BK1023"/>
  <c r="BK938"/>
  <c r="BK229"/>
  <c i="3" r="J622"/>
  <c r="BK743"/>
  <c r="BK808"/>
  <c r="BK348"/>
  <c r="J617"/>
  <c i="4" r="BK88"/>
  <c i="2" r="BK660"/>
  <c r="J1049"/>
  <c r="BK1151"/>
  <c r="J806"/>
  <c r="J876"/>
  <c r="J758"/>
  <c r="BK1207"/>
  <c r="J540"/>
  <c i="3" r="J447"/>
  <c r="J125"/>
  <c r="BK587"/>
  <c r="BK925"/>
  <c r="BK980"/>
  <c r="J239"/>
  <c i="2" r="J997"/>
  <c r="J1117"/>
  <c r="J1207"/>
  <c r="BK1265"/>
  <c r="J387"/>
  <c r="J369"/>
  <c i="3" r="BK625"/>
  <c r="J330"/>
  <c r="BK113"/>
  <c i="2" r="BK654"/>
  <c r="J1231"/>
  <c i="3" r="BK396"/>
  <c r="BK89"/>
  <c r="J637"/>
  <c r="J921"/>
  <c r="J699"/>
  <c r="BK1067"/>
  <c r="J980"/>
  <c i="2" r="J902"/>
  <c r="J360"/>
  <c r="BK751"/>
  <c r="BK923"/>
  <c r="BK1069"/>
  <c r="BK1263"/>
  <c r="BK1103"/>
  <c r="BK1303"/>
  <c r="BK411"/>
  <c i="3" r="BK828"/>
  <c r="BK134"/>
  <c r="BK551"/>
  <c r="J575"/>
  <c r="J1192"/>
  <c r="BK715"/>
  <c r="J539"/>
  <c r="J925"/>
  <c r="J1100"/>
  <c r="J1025"/>
  <c r="BK285"/>
  <c i="2" r="BK352"/>
  <c r="J384"/>
  <c r="J1285"/>
  <c r="BK688"/>
  <c r="BK1167"/>
  <c r="J423"/>
  <c r="J1081"/>
  <c r="BK1301"/>
  <c r="J576"/>
  <c i="3" r="J919"/>
  <c r="J249"/>
  <c r="BK423"/>
  <c r="J515"/>
  <c r="BK548"/>
  <c r="J718"/>
  <c r="J143"/>
  <c r="BK429"/>
  <c r="BK819"/>
  <c r="J760"/>
  <c i="2" r="BK935"/>
  <c r="BK840"/>
  <c r="BK576"/>
  <c r="BK699"/>
  <c r="J525"/>
  <c r="BK369"/>
  <c r="J1189"/>
  <c r="BK963"/>
  <c r="BK438"/>
  <c r="BK169"/>
  <c r="J1047"/>
  <c r="J691"/>
  <c r="J205"/>
  <c r="J1035"/>
  <c r="J1245"/>
  <c r="J776"/>
  <c r="J615"/>
  <c r="BK280"/>
  <c r="BK1249"/>
  <c r="J812"/>
  <c r="J549"/>
  <c r="J241"/>
  <c r="J1179"/>
  <c r="J745"/>
  <c r="BK564"/>
  <c r="BK307"/>
  <c i="3" r="BK545"/>
  <c r="BK962"/>
  <c r="BK607"/>
  <c r="BK489"/>
  <c r="J423"/>
  <c r="J974"/>
  <c r="J578"/>
  <c r="BK107"/>
  <c r="BK869"/>
  <c r="BK306"/>
  <c r="J1016"/>
  <c r="BK774"/>
  <c r="BK763"/>
  <c r="BK149"/>
  <c r="BK813"/>
  <c r="J104"/>
  <c i="4" r="J115"/>
  <c i="2" r="BK787"/>
  <c r="BK393"/>
  <c r="J1237"/>
  <c r="BK456"/>
  <c r="BK420"/>
  <c r="J630"/>
  <c r="J378"/>
  <c r="BK1297"/>
  <c r="J999"/>
  <c r="J1075"/>
  <c r="BK1109"/>
  <c r="J139"/>
  <c i="3" r="BK788"/>
  <c r="BK524"/>
  <c r="BK957"/>
  <c r="BK563"/>
  <c r="J95"/>
  <c r="BK252"/>
  <c r="BK731"/>
  <c r="J167"/>
  <c r="BK740"/>
  <c r="BK882"/>
  <c r="BK234"/>
  <c r="J855"/>
  <c r="J602"/>
  <c r="J1162"/>
  <c r="J507"/>
  <c r="BK977"/>
  <c r="BK785"/>
  <c i="2" r="BK727"/>
  <c r="BK1149"/>
  <c r="J399"/>
  <c r="BK1017"/>
  <c r="BK1115"/>
  <c r="BK997"/>
  <c r="J1249"/>
  <c r="J711"/>
  <c r="J202"/>
  <c r="J908"/>
  <c r="J199"/>
  <c r="J573"/>
  <c r="J316"/>
  <c i="3" r="J898"/>
  <c r="BK705"/>
  <c r="J1165"/>
  <c r="BK713"/>
  <c r="J1070"/>
  <c r="BK662"/>
  <c r="BK1022"/>
  <c r="J128"/>
  <c i="2" r="BK196"/>
  <c r="BK1233"/>
  <c r="J709"/>
  <c r="J523"/>
  <c r="J715"/>
  <c r="BK776"/>
  <c r="J417"/>
  <c r="J1095"/>
  <c r="BK154"/>
  <c r="J1293"/>
  <c r="BK803"/>
  <c r="J130"/>
  <c r="J582"/>
  <c r="J298"/>
  <c r="J1175"/>
  <c r="J1297"/>
  <c r="J286"/>
  <c i="3" r="J785"/>
  <c r="J357"/>
  <c r="J715"/>
  <c r="J274"/>
  <c r="BK393"/>
  <c r="BK686"/>
  <c r="J1135"/>
  <c r="BK898"/>
  <c r="J1117"/>
  <c r="J417"/>
  <c r="J122"/>
  <c r="J1046"/>
  <c r="J267"/>
  <c i="2" r="BK1015"/>
  <c r="BK181"/>
  <c r="BK648"/>
  <c r="BK882"/>
  <c r="BK960"/>
  <c r="BK340"/>
  <c r="J645"/>
  <c r="J1129"/>
  <c i="3" r="J803"/>
  <c r="BK612"/>
  <c r="BK254"/>
  <c r="J861"/>
  <c r="BK1109"/>
  <c r="J840"/>
  <c r="BK1183"/>
  <c i="2" r="BK1175"/>
  <c r="J1069"/>
  <c r="J730"/>
  <c r="BK736"/>
  <c r="J325"/>
  <c r="J1121"/>
  <c r="J244"/>
  <c r="J462"/>
  <c r="BK764"/>
  <c i="3" r="BK737"/>
  <c r="J930"/>
  <c r="J303"/>
  <c r="J828"/>
  <c r="J906"/>
  <c r="BK1150"/>
  <c r="BK92"/>
  <c r="BK699"/>
  <c r="J149"/>
  <c r="J680"/>
  <c r="J1132"/>
  <c r="BK456"/>
  <c r="J137"/>
  <c r="BK746"/>
  <c r="J1174"/>
  <c r="BK888"/>
  <c i="2" r="J1119"/>
  <c r="J124"/>
  <c r="BK507"/>
  <c r="J1137"/>
  <c r="J157"/>
  <c r="BK178"/>
  <c r="BK115"/>
  <c r="J1177"/>
  <c r="BK268"/>
  <c r="J773"/>
  <c r="BK226"/>
  <c r="BK501"/>
  <c r="BK1155"/>
  <c i="3" r="J1010"/>
  <c r="BK116"/>
  <c r="BK617"/>
  <c r="J375"/>
  <c r="J794"/>
  <c r="J228"/>
  <c r="J620"/>
  <c r="BK1073"/>
  <c r="BK689"/>
  <c r="J306"/>
  <c i="2" r="BK838"/>
  <c r="J879"/>
  <c r="BK124"/>
  <c i="3" r="BK632"/>
  <c r="BK86"/>
  <c r="BK880"/>
  <c r="BK339"/>
  <c r="J877"/>
  <c r="J1198"/>
  <c i="2" r="J1291"/>
  <c r="BK1261"/>
  <c r="J322"/>
  <c r="BK175"/>
  <c i="3" r="J158"/>
  <c r="J1088"/>
  <c i="2" r="BK639"/>
  <c r="J235"/>
  <c r="BK1293"/>
  <c i="3" r="J530"/>
  <c r="J968"/>
  <c r="BK486"/>
  <c r="BK426"/>
  <c r="BK645"/>
  <c r="BK974"/>
  <c i="2" r="J253"/>
  <c r="BK459"/>
  <c r="BK286"/>
  <c r="J1299"/>
  <c r="BK127"/>
  <c i="3" r="J888"/>
  <c r="J390"/>
  <c r="J280"/>
  <c r="BK125"/>
  <c i="2" r="BK1187"/>
  <c r="BK208"/>
  <c r="BK1179"/>
  <c r="BK250"/>
  <c r="J1147"/>
  <c i="3" r="J875"/>
  <c r="J402"/>
  <c r="J581"/>
  <c r="J1103"/>
  <c i="2" r="J827"/>
  <c r="BK331"/>
  <c r="BK671"/>
  <c r="BK337"/>
  <c r="BK1091"/>
  <c r="J118"/>
  <c r="BK739"/>
  <c r="J268"/>
  <c r="BK603"/>
  <c r="J190"/>
  <c r="J654"/>
  <c r="J100"/>
  <c r="J685"/>
  <c i="3" r="J1004"/>
  <c r="BK474"/>
  <c r="J477"/>
  <c r="BK527"/>
  <c r="BK831"/>
  <c r="BK948"/>
  <c r="BK110"/>
  <c r="BK1049"/>
  <c r="J327"/>
  <c r="J791"/>
  <c r="J1022"/>
  <c r="J725"/>
  <c i="2" r="J829"/>
  <c r="J247"/>
  <c r="BK1001"/>
  <c r="BK908"/>
  <c r="J911"/>
  <c r="BK1289"/>
  <c r="BK1019"/>
  <c r="BK444"/>
  <c r="BK636"/>
  <c i="3" r="BK810"/>
  <c r="J896"/>
  <c r="BK872"/>
  <c r="BK504"/>
  <c r="BK210"/>
  <c r="J1183"/>
  <c i="2" r="J1071"/>
  <c r="BK1241"/>
  <c r="J748"/>
  <c r="BK453"/>
  <c r="BK791"/>
  <c r="BK981"/>
  <c i="3" r="BK825"/>
  <c r="BK822"/>
  <c r="BK216"/>
  <c r="BK175"/>
  <c r="BK167"/>
  <c r="J1120"/>
  <c r="BK590"/>
  <c r="J615"/>
  <c i="2" r="J1057"/>
  <c r="BK989"/>
  <c r="J951"/>
  <c i="3" r="J462"/>
  <c r="J146"/>
  <c r="BK1010"/>
  <c r="J1201"/>
  <c r="J1007"/>
  <c r="BK1004"/>
  <c i="4" r="F36"/>
  <c i="2" r="BK627"/>
  <c r="J612"/>
  <c r="BK97"/>
  <c i="3" r="BK674"/>
  <c r="J599"/>
  <c r="BK1013"/>
  <c i="2" r="BK1127"/>
  <c r="J785"/>
  <c r="J127"/>
  <c r="BK822"/>
  <c r="J755"/>
  <c r="J797"/>
  <c r="BK558"/>
  <c r="BK975"/>
  <c i="3" r="J909"/>
  <c r="J342"/>
  <c r="J948"/>
  <c r="BK1028"/>
  <c r="J694"/>
  <c i="2" r="BK474"/>
  <c r="BK1085"/>
  <c r="BK414"/>
  <c r="BK477"/>
  <c i="3" r="BK312"/>
  <c i="2" r="BK1193"/>
  <c r="BK561"/>
  <c r="J736"/>
  <c i="3" r="J438"/>
  <c r="BK891"/>
  <c r="BK1198"/>
  <c r="BK1106"/>
  <c r="J849"/>
  <c r="J989"/>
  <c i="2" r="J1197"/>
  <c r="BK899"/>
  <c r="BK1185"/>
  <c r="J1055"/>
  <c r="BK707"/>
  <c r="BK861"/>
  <c r="BK94"/>
  <c r="J1135"/>
  <c r="BK1071"/>
  <c r="J1171"/>
  <c r="J483"/>
  <c r="J1041"/>
  <c r="BK157"/>
  <c r="J492"/>
  <c r="J1233"/>
  <c r="BK343"/>
  <c i="3" r="J869"/>
  <c r="J110"/>
  <c r="J441"/>
  <c r="J518"/>
  <c r="J542"/>
  <c r="J662"/>
  <c r="J677"/>
  <c r="BK919"/>
  <c r="BK262"/>
  <c r="BK128"/>
  <c r="J768"/>
  <c r="BK1141"/>
  <c i="4" r="BK97"/>
  <c i="2" r="J727"/>
  <c r="J1259"/>
  <c r="J688"/>
  <c r="BK624"/>
  <c r="BK594"/>
  <c r="BK1005"/>
  <c r="BK730"/>
  <c r="BK1107"/>
  <c r="J184"/>
  <c i="3" r="BK444"/>
  <c r="BK650"/>
  <c r="BK204"/>
  <c r="BK225"/>
  <c r="BK720"/>
  <c r="BK231"/>
  <c r="BK1103"/>
  <c r="J1129"/>
  <c i="2" r="J899"/>
  <c r="J1029"/>
  <c r="J1169"/>
  <c r="J1257"/>
  <c r="J154"/>
  <c i="3" r="J710"/>
  <c r="J610"/>
  <c r="J533"/>
  <c r="BK282"/>
  <c r="BK903"/>
  <c r="BK610"/>
  <c r="J1076"/>
  <c r="BK909"/>
  <c r="BK1031"/>
  <c i="2" r="BK1183"/>
  <c r="J1265"/>
  <c r="J520"/>
  <c r="J993"/>
  <c r="J648"/>
  <c r="J295"/>
  <c r="BK668"/>
  <c r="BK450"/>
  <c r="J142"/>
  <c r="BK1041"/>
  <c r="BK890"/>
  <c r="J432"/>
  <c r="J109"/>
  <c r="BK1007"/>
  <c r="J558"/>
  <c r="BK1209"/>
  <c r="J1011"/>
  <c r="J791"/>
  <c r="J1205"/>
  <c r="J935"/>
  <c r="J546"/>
  <c r="J238"/>
  <c r="J1227"/>
  <c r="J1031"/>
  <c r="J701"/>
  <c r="J319"/>
  <c r="BK187"/>
  <c r="BK1161"/>
  <c r="J597"/>
  <c r="J265"/>
  <c r="J966"/>
  <c i="3" r="J852"/>
  <c r="J800"/>
  <c r="BK158"/>
  <c r="J140"/>
  <c r="J178"/>
  <c r="J384"/>
  <c r="BK259"/>
  <c r="J653"/>
  <c r="BK1132"/>
  <c r="J995"/>
  <c r="BK459"/>
  <c r="J971"/>
  <c r="BK272"/>
  <c r="BK1126"/>
  <c r="BK246"/>
  <c i="2" r="BK1055"/>
  <c r="BK676"/>
  <c r="J229"/>
  <c r="J1077"/>
  <c r="J1133"/>
  <c r="J564"/>
  <c r="J725"/>
  <c r="BK800"/>
  <c r="J1219"/>
  <c r="J885"/>
  <c r="BK719"/>
  <c r="BK1215"/>
  <c r="BK722"/>
  <c r="J426"/>
  <c r="J97"/>
  <c i="3" r="J831"/>
  <c r="BK387"/>
  <c r="J89"/>
  <c r="BK507"/>
  <c r="BK723"/>
  <c r="BK300"/>
  <c r="J557"/>
  <c r="J1064"/>
  <c r="J635"/>
  <c r="J269"/>
  <c r="BK291"/>
  <c r="J911"/>
  <c r="BK438"/>
  <c r="J1126"/>
  <c r="BK635"/>
  <c r="BK267"/>
  <c r="J501"/>
  <c r="BK303"/>
  <c i="2" r="J1037"/>
  <c r="BK429"/>
  <c r="J1079"/>
  <c r="J843"/>
  <c r="BK504"/>
  <c r="J588"/>
  <c r="BK1211"/>
  <c r="J334"/>
  <c r="BK715"/>
  <c r="BK948"/>
  <c r="BK1129"/>
  <c r="J1239"/>
  <c r="J507"/>
  <c r="BK1171"/>
  <c r="BK238"/>
  <c r="BK1061"/>
  <c r="J465"/>
  <c i="3" r="J813"/>
  <c r="J642"/>
  <c r="J444"/>
  <c r="BK771"/>
  <c r="BK896"/>
  <c r="BK411"/>
  <c r="BK249"/>
  <c i="2" r="J1083"/>
  <c r="J1111"/>
  <c r="J651"/>
  <c r="J674"/>
  <c r="J1139"/>
  <c r="BK531"/>
  <c r="J981"/>
  <c r="J1153"/>
  <c r="J501"/>
  <c r="J1221"/>
  <c r="BK709"/>
  <c r="J1009"/>
  <c r="J441"/>
  <c r="J1025"/>
  <c r="BK378"/>
  <c r="J1151"/>
  <c i="3" r="BK849"/>
  <c r="BK992"/>
  <c r="BK572"/>
  <c r="J1204"/>
  <c r="J927"/>
  <c r="BK581"/>
  <c r="J797"/>
  <c r="BK161"/>
  <c r="BK146"/>
  <c r="BK342"/>
  <c r="BK533"/>
  <c r="J1150"/>
  <c i="4" r="J88"/>
  <c i="2" r="J375"/>
  <c r="BK1257"/>
  <c r="BK745"/>
  <c r="BK1077"/>
  <c r="J817"/>
  <c r="BK471"/>
  <c r="BK253"/>
  <c r="BK832"/>
  <c i="3" r="J656"/>
  <c r="J590"/>
  <c r="BK1046"/>
  <c r="J420"/>
  <c r="BK1043"/>
  <c r="BK760"/>
  <c r="BK1156"/>
  <c r="J691"/>
  <c i="4" r="J124"/>
  <c i="2" r="J858"/>
  <c r="J160"/>
  <c r="BK969"/>
  <c r="J896"/>
  <c r="BK870"/>
  <c r="J1109"/>
  <c r="BK1305"/>
  <c i="3" r="J955"/>
  <c r="BK244"/>
  <c r="BK995"/>
  <c r="BK728"/>
  <c r="BK173"/>
  <c r="J259"/>
  <c i="2" r="BK1045"/>
  <c r="J468"/>
  <c r="BK1235"/>
  <c r="J987"/>
  <c r="BK1121"/>
  <c r="BK1225"/>
  <c r="BK489"/>
  <c r="BK1147"/>
  <c r="J552"/>
  <c r="BK1291"/>
  <c r="BK112"/>
  <c i="3" r="BK354"/>
  <c r="J683"/>
  <c r="BK725"/>
  <c r="BK901"/>
  <c r="J459"/>
  <c r="BK1123"/>
  <c r="J432"/>
  <c r="BK471"/>
  <c r="J645"/>
  <c r="J752"/>
  <c r="BK1135"/>
  <c r="BK186"/>
  <c r="BK886"/>
  <c r="BK366"/>
  <c r="J471"/>
  <c r="BK615"/>
  <c r="BK274"/>
  <c r="J596"/>
  <c r="BK1052"/>
  <c r="J324"/>
  <c r="J901"/>
  <c r="J1019"/>
  <c r="J396"/>
  <c r="BK195"/>
  <c i="2" r="J978"/>
  <c r="J280"/>
  <c r="J1181"/>
  <c r="BK1037"/>
  <c r="J438"/>
  <c r="J676"/>
  <c r="J450"/>
  <c r="BK513"/>
  <c r="BK929"/>
  <c r="J870"/>
  <c r="J1273"/>
  <c r="BK873"/>
  <c r="BK991"/>
  <c r="J301"/>
  <c r="BK1105"/>
  <c i="3" r="J782"/>
  <c r="BK1058"/>
  <c r="J884"/>
  <c r="BK834"/>
  <c r="J1082"/>
  <c r="BK718"/>
  <c r="BK1186"/>
  <c r="J381"/>
  <c r="BK207"/>
  <c r="BK942"/>
  <c i="4" r="BK121"/>
  <c i="2" r="BK697"/>
  <c r="J1103"/>
  <c r="BK885"/>
  <c r="BK534"/>
  <c r="J366"/>
  <c r="BK713"/>
  <c i="3" r="J945"/>
  <c r="BK622"/>
  <c r="J131"/>
  <c r="J808"/>
  <c r="J164"/>
  <c r="BK602"/>
  <c r="BK164"/>
  <c r="J536"/>
  <c r="J822"/>
  <c r="BK333"/>
  <c r="BK477"/>
  <c r="BK921"/>
  <c r="J548"/>
  <c r="J788"/>
  <c r="J1034"/>
  <c r="BK501"/>
  <c r="BK345"/>
  <c r="BK569"/>
  <c i="2" r="J1185"/>
  <c r="J770"/>
  <c r="BK235"/>
  <c r="BK1117"/>
  <c r="J668"/>
  <c r="J963"/>
  <c r="J328"/>
  <c r="BK642"/>
  <c r="J1211"/>
  <c r="BK435"/>
  <c r="BK1035"/>
  <c r="BK193"/>
  <c r="J1283"/>
  <c r="BK256"/>
  <c r="J1209"/>
  <c r="J486"/>
  <c r="J867"/>
  <c r="J271"/>
  <c r="BK130"/>
  <c i="3" r="J351"/>
  <c r="BK378"/>
  <c r="J86"/>
  <c r="BK324"/>
  <c r="J170"/>
  <c r="BK702"/>
  <c r="J1195"/>
  <c i="4" r="BK101"/>
  <c i="2" r="BK304"/>
  <c r="J1005"/>
  <c r="J914"/>
  <c r="J226"/>
  <c r="J289"/>
  <c r="J408"/>
  <c r="J214"/>
  <c r="BK864"/>
  <c r="J1065"/>
  <c r="J262"/>
  <c r="BK914"/>
  <c r="BK259"/>
  <c r="J832"/>
  <c r="J106"/>
  <c r="J938"/>
  <c i="3" r="J959"/>
  <c r="J408"/>
  <c r="J630"/>
  <c r="BK321"/>
  <c r="J1067"/>
  <c r="BK933"/>
  <c r="BK1037"/>
  <c r="J1147"/>
  <c r="BK98"/>
  <c r="J219"/>
  <c r="J1189"/>
  <c i="4" r="J101"/>
  <c i="2" r="BK966"/>
  <c r="J1125"/>
  <c r="BK942"/>
  <c r="BK600"/>
  <c r="J1039"/>
  <c r="BK1237"/>
  <c r="BK957"/>
  <c r="J917"/>
  <c i="3" r="J893"/>
  <c r="BK512"/>
  <c r="BK939"/>
  <c r="BK184"/>
  <c r="BK955"/>
  <c r="BK495"/>
  <c i="4" r="BK115"/>
  <c i="2" r="BK685"/>
  <c r="J1201"/>
  <c r="J1251"/>
  <c r="J172"/>
  <c r="J1305"/>
  <c r="BK782"/>
  <c r="J624"/>
  <c r="BK1299"/>
  <c i="3" r="J498"/>
  <c r="J333"/>
  <c r="J504"/>
  <c r="J527"/>
  <c r="BK755"/>
  <c r="J647"/>
  <c r="BK843"/>
  <c r="J405"/>
  <c r="BK1162"/>
  <c r="J983"/>
  <c i="2" r="BK815"/>
  <c r="J217"/>
  <c r="J537"/>
  <c r="J846"/>
  <c r="BK846"/>
  <c r="BK1217"/>
  <c r="J704"/>
  <c r="BK609"/>
  <c r="J1295"/>
  <c r="J722"/>
  <c r="J1235"/>
  <c r="J609"/>
  <c r="BK1163"/>
  <c r="BK244"/>
  <c r="BK858"/>
  <c i="3" r="BK536"/>
  <c r="BK515"/>
  <c r="BK143"/>
  <c r="J1058"/>
  <c r="J903"/>
  <c r="BK875"/>
  <c r="BK936"/>
  <c r="J254"/>
  <c i="2" r="BK408"/>
  <c r="BK1039"/>
  <c r="J429"/>
  <c i="3" r="J705"/>
  <c r="BK447"/>
  <c r="BK1195"/>
  <c r="J749"/>
  <c r="J399"/>
  <c r="BK1153"/>
  <c r="BK228"/>
  <c i="2" r="BK1125"/>
  <c r="BK375"/>
  <c r="BK1243"/>
  <c r="BK417"/>
  <c r="J948"/>
  <c r="BK1065"/>
  <c r="BK543"/>
  <c r="BK879"/>
  <c r="J852"/>
  <c r="J733"/>
  <c i="3" r="BK399"/>
  <c r="BK983"/>
  <c r="BK465"/>
  <c r="J766"/>
  <c i="2" r="BK1191"/>
  <c r="BK1245"/>
  <c r="BK852"/>
  <c r="BK666"/>
  <c r="BK711"/>
  <c r="J1225"/>
  <c r="J456"/>
  <c r="BK633"/>
  <c r="J642"/>
  <c r="J1091"/>
  <c i="3" r="J524"/>
  <c r="BK971"/>
  <c r="J113"/>
  <c r="BK264"/>
  <c r="BK953"/>
  <c i="2" r="J1165"/>
  <c r="J1223"/>
  <c r="J495"/>
  <c r="BK1133"/>
  <c r="BK289"/>
  <c r="BK717"/>
  <c i="3" r="J671"/>
  <c r="J1141"/>
  <c r="J282"/>
  <c i="4" r="BK94"/>
  <c i="2" r="J411"/>
  <c r="J534"/>
  <c r="BK121"/>
  <c r="BK142"/>
  <c r="J223"/>
  <c i="3" r="J774"/>
  <c r="J554"/>
  <c r="BK768"/>
  <c r="J882"/>
  <c r="BK998"/>
  <c r="J723"/>
  <c r="BK1180"/>
  <c r="J689"/>
  <c i="4" r="J118"/>
  <c i="2" r="BK999"/>
  <c r="J277"/>
  <c r="BK1247"/>
  <c r="BK1031"/>
  <c r="BK468"/>
  <c r="J739"/>
  <c r="BK1095"/>
  <c r="J591"/>
  <c r="BK118"/>
  <c r="J920"/>
  <c r="BK1205"/>
  <c r="BK1231"/>
  <c r="BK325"/>
  <c r="J1243"/>
  <c r="BK247"/>
  <c r="J1033"/>
  <c r="J363"/>
  <c r="J969"/>
  <c r="J136"/>
  <c i="3" r="BK599"/>
  <c r="BK794"/>
  <c r="J175"/>
  <c r="J152"/>
  <c r="BK1201"/>
  <c r="J720"/>
  <c r="J936"/>
  <c r="J512"/>
  <c r="J1114"/>
  <c r="BK1192"/>
  <c r="J843"/>
  <c r="J435"/>
  <c r="J252"/>
  <c i="2" r="BK1135"/>
  <c r="BK612"/>
  <c r="BK1275"/>
  <c r="BK761"/>
  <c r="J343"/>
  <c r="BK1113"/>
  <c r="BK1159"/>
  <c r="J1089"/>
  <c r="BK232"/>
  <c r="BK328"/>
  <c r="BK1165"/>
  <c r="BK217"/>
  <c i="3" r="J880"/>
  <c r="J702"/>
  <c r="BK927"/>
  <c r="J92"/>
  <c r="J456"/>
  <c r="J771"/>
  <c r="BK965"/>
  <c r="J453"/>
  <c r="J1028"/>
  <c r="J605"/>
  <c r="J1061"/>
  <c r="J962"/>
  <c i="4" r="BK118"/>
  <c i="2" r="BK441"/>
  <c r="J682"/>
  <c r="BK106"/>
  <c r="BK301"/>
  <c r="BK917"/>
  <c r="J995"/>
  <c r="J1007"/>
  <c r="BK911"/>
  <c r="BK223"/>
  <c r="BK523"/>
  <c r="J193"/>
  <c r="BK618"/>
  <c r="J115"/>
  <c r="J211"/>
  <c i="3" r="J486"/>
  <c r="BK710"/>
  <c r="BK680"/>
  <c r="J737"/>
  <c i="2" r="BK1195"/>
  <c i="3" r="J309"/>
  <c r="J318"/>
  <c r="J495"/>
  <c r="BK483"/>
  <c r="J998"/>
  <c r="J1091"/>
  <c r="J1040"/>
  <c r="BK791"/>
  <c r="BK198"/>
  <c i="2" r="J480"/>
  <c r="J1013"/>
  <c r="BK758"/>
  <c r="BK748"/>
  <c r="BK495"/>
  <c r="J1003"/>
  <c r="J1247"/>
  <c r="BK166"/>
  <c r="BK346"/>
  <c i="3" r="BK201"/>
  <c r="J1073"/>
  <c r="J1123"/>
  <c r="BK357"/>
  <c r="BK653"/>
  <c i="2" r="BK1271"/>
  <c r="BK1259"/>
  <c i="3" r="J468"/>
  <c r="J1109"/>
  <c r="BK867"/>
  <c r="J321"/>
  <c r="BK923"/>
  <c i="4" r="BK111"/>
  <c i="2" r="BK1239"/>
  <c r="J697"/>
  <c r="BK615"/>
  <c r="J175"/>
  <c r="BK160"/>
  <c i="3" r="BK734"/>
  <c r="BK236"/>
  <c r="BK837"/>
  <c i="4" r="BK91"/>
  <c i="2" r="BK1097"/>
  <c r="BK492"/>
  <c r="BK663"/>
  <c r="J742"/>
  <c r="J435"/>
  <c r="BK902"/>
  <c r="J633"/>
  <c i="3" r="J816"/>
  <c r="J674"/>
  <c r="BK330"/>
  <c r="BK369"/>
  <c r="BK318"/>
  <c r="J207"/>
  <c i="2" r="J957"/>
  <c r="BK1073"/>
  <c r="BK951"/>
  <c r="BK926"/>
  <c r="J390"/>
  <c r="BK797"/>
  <c r="BK363"/>
  <c r="BK387"/>
  <c r="J888"/>
  <c r="BK704"/>
  <c r="BK211"/>
  <c r="J307"/>
  <c r="BK1101"/>
  <c r="BK139"/>
  <c r="BK920"/>
  <c i="3" r="BK518"/>
  <c r="BK584"/>
  <c r="BK578"/>
  <c r="J572"/>
  <c r="BK1076"/>
  <c r="J272"/>
  <c r="J173"/>
  <c r="J780"/>
  <c r="J1180"/>
  <c r="J348"/>
  <c r="J872"/>
  <c r="J492"/>
  <c i="2" l="1" r="T516"/>
  <c r="R87"/>
  <c r="R86"/>
  <c r="BK941"/>
  <c r="J941"/>
  <c r="J65"/>
  <c r="BK359"/>
  <c r="J359"/>
  <c r="J63"/>
  <c r="P941"/>
  <c i="3" r="BK85"/>
  <c r="J85"/>
  <c r="J61"/>
  <c r="P85"/>
  <c r="P84"/>
  <c r="P83"/>
  <c i="1" r="AU56"/>
  <c i="2" r="P87"/>
  <c r="P86"/>
  <c r="R359"/>
  <c r="T359"/>
  <c i="3" r="T85"/>
  <c r="T84"/>
  <c r="T83"/>
  <c i="2" r="T87"/>
  <c r="T86"/>
  <c r="R941"/>
  <c i="3" r="T1113"/>
  <c r="T1112"/>
  <c i="2" r="BK516"/>
  <c r="BK358"/>
  <c r="J358"/>
  <c r="J62"/>
  <c i="3" r="R1113"/>
  <c r="R1112"/>
  <c i="4" r="BK87"/>
  <c r="J87"/>
  <c r="J61"/>
  <c r="T87"/>
  <c i="2" r="R516"/>
  <c r="R358"/>
  <c r="R85"/>
  <c i="3" r="BK1113"/>
  <c r="J1113"/>
  <c r="J63"/>
  <c i="4" r="BK100"/>
  <c r="J100"/>
  <c r="J62"/>
  <c r="P114"/>
  <c i="2" r="P516"/>
  <c r="P358"/>
  <c i="3" r="P1113"/>
  <c r="P1112"/>
  <c i="4" r="R87"/>
  <c r="R100"/>
  <c r="T100"/>
  <c r="BK114"/>
  <c r="J114"/>
  <c r="J64"/>
  <c r="R114"/>
  <c i="2" r="BK87"/>
  <c r="BK86"/>
  <c r="J86"/>
  <c r="J60"/>
  <c r="P359"/>
  <c r="T941"/>
  <c i="3" r="R85"/>
  <c r="R84"/>
  <c r="R83"/>
  <c i="4" r="P87"/>
  <c r="P100"/>
  <c r="T114"/>
  <c r="BK110"/>
  <c r="J110"/>
  <c r="J63"/>
  <c r="BK127"/>
  <c r="J127"/>
  <c r="J65"/>
  <c r="BE118"/>
  <c r="J52"/>
  <c r="J81"/>
  <c r="BE128"/>
  <c r="BE111"/>
  <c r="F82"/>
  <c r="BE101"/>
  <c r="BE88"/>
  <c i="3" r="BK1112"/>
  <c r="J1112"/>
  <c r="J62"/>
  <c i="4" r="BE91"/>
  <c r="BE115"/>
  <c i="1" r="BC57"/>
  <c i="4" r="BE94"/>
  <c r="BE104"/>
  <c r="BE124"/>
  <c r="E48"/>
  <c r="BE97"/>
  <c r="BE107"/>
  <c r="BE121"/>
  <c i="3" r="BE167"/>
  <c r="BE262"/>
  <c r="BE269"/>
  <c r="BE384"/>
  <c r="BE387"/>
  <c r="BE390"/>
  <c r="BE447"/>
  <c r="BE620"/>
  <c r="BE630"/>
  <c r="BE705"/>
  <c r="BE723"/>
  <c r="BE752"/>
  <c r="BE766"/>
  <c r="BE794"/>
  <c r="BE816"/>
  <c r="BE831"/>
  <c r="BE893"/>
  <c r="BE968"/>
  <c r="BE971"/>
  <c r="BE998"/>
  <c r="BE1037"/>
  <c r="BE1076"/>
  <c r="BE1097"/>
  <c r="BE1123"/>
  <c r="BE1147"/>
  <c r="BE1159"/>
  <c r="BE1162"/>
  <c r="BE1168"/>
  <c r="BE1177"/>
  <c r="BE1183"/>
  <c i="2" r="J516"/>
  <c r="J64"/>
  <c i="3" r="F55"/>
  <c r="BE95"/>
  <c r="BE98"/>
  <c r="BE113"/>
  <c r="BE155"/>
  <c r="BE195"/>
  <c r="BE198"/>
  <c r="BE225"/>
  <c r="BE234"/>
  <c r="BE244"/>
  <c r="BE264"/>
  <c r="BE291"/>
  <c r="BE321"/>
  <c r="BE324"/>
  <c r="BE330"/>
  <c r="BE357"/>
  <c r="BE381"/>
  <c r="BE554"/>
  <c r="BE560"/>
  <c r="BE575"/>
  <c r="BE650"/>
  <c r="BE707"/>
  <c r="BE788"/>
  <c r="BE808"/>
  <c r="BE852"/>
  <c r="BE875"/>
  <c r="BE877"/>
  <c r="BE911"/>
  <c r="BE917"/>
  <c r="BE992"/>
  <c r="BE1016"/>
  <c r="BE1034"/>
  <c r="BE1046"/>
  <c r="J79"/>
  <c r="BE92"/>
  <c r="BE104"/>
  <c r="BE110"/>
  <c r="BE175"/>
  <c r="BE294"/>
  <c r="BE303"/>
  <c r="BE315"/>
  <c r="BE333"/>
  <c r="BE345"/>
  <c r="BE372"/>
  <c r="BE408"/>
  <c r="BE423"/>
  <c r="BE426"/>
  <c r="BE453"/>
  <c r="BE480"/>
  <c r="BE572"/>
  <c r="BE596"/>
  <c r="BE607"/>
  <c r="BE680"/>
  <c r="BE731"/>
  <c r="BE755"/>
  <c r="BE782"/>
  <c r="BE810"/>
  <c r="BE886"/>
  <c r="BE901"/>
  <c r="BE909"/>
  <c r="BE1004"/>
  <c r="BE1010"/>
  <c r="BE1031"/>
  <c r="BE884"/>
  <c r="BE903"/>
  <c r="BE927"/>
  <c r="BE930"/>
  <c r="BE933"/>
  <c r="BE942"/>
  <c r="BE962"/>
  <c r="BE974"/>
  <c r="BE983"/>
  <c r="BE1052"/>
  <c r="BE1055"/>
  <c r="BE1061"/>
  <c r="BE1067"/>
  <c r="BE1100"/>
  <c r="BE1117"/>
  <c r="BE1126"/>
  <c r="BE1138"/>
  <c r="BE1150"/>
  <c r="BE1153"/>
  <c r="BE1165"/>
  <c r="BE1207"/>
  <c r="J77"/>
  <c r="BE89"/>
  <c r="BE116"/>
  <c r="BE131"/>
  <c r="BE143"/>
  <c r="BE161"/>
  <c r="BE246"/>
  <c r="BE280"/>
  <c r="BE285"/>
  <c r="BE306"/>
  <c r="BE309"/>
  <c r="BE351"/>
  <c r="BE354"/>
  <c r="BE369"/>
  <c r="BE375"/>
  <c r="BE512"/>
  <c r="BE518"/>
  <c r="BE557"/>
  <c r="BE602"/>
  <c r="BE617"/>
  <c r="BE625"/>
  <c r="BE659"/>
  <c r="BE702"/>
  <c r="BE734"/>
  <c r="BE1049"/>
  <c r="BE1058"/>
  <c r="BE1091"/>
  <c r="BE1103"/>
  <c r="BE1135"/>
  <c r="BE1156"/>
  <c r="BE1171"/>
  <c r="BE1174"/>
  <c r="BE1180"/>
  <c r="BE146"/>
  <c r="BE189"/>
  <c r="BE219"/>
  <c r="BE231"/>
  <c r="BE267"/>
  <c r="BE272"/>
  <c r="BE288"/>
  <c r="BE312"/>
  <c r="BE339"/>
  <c r="BE348"/>
  <c r="BE393"/>
  <c r="BE414"/>
  <c r="BE441"/>
  <c r="BE450"/>
  <c r="BE459"/>
  <c r="BE468"/>
  <c r="BE489"/>
  <c r="BE495"/>
  <c r="BE498"/>
  <c r="BE509"/>
  <c r="BE515"/>
  <c r="BE551"/>
  <c r="BE590"/>
  <c r="BE593"/>
  <c r="BE622"/>
  <c r="BE635"/>
  <c r="BE656"/>
  <c r="BE668"/>
  <c r="BE674"/>
  <c r="BE683"/>
  <c r="BE710"/>
  <c r="BE728"/>
  <c r="BE749"/>
  <c r="BE771"/>
  <c r="BE849"/>
  <c r="BE864"/>
  <c r="BE953"/>
  <c r="BE959"/>
  <c r="BE977"/>
  <c r="BE1013"/>
  <c r="BE1019"/>
  <c r="BE1022"/>
  <c r="BE1025"/>
  <c r="BE1040"/>
  <c r="BE1043"/>
  <c r="BE1073"/>
  <c r="BE1082"/>
  <c r="BE1088"/>
  <c r="BE1094"/>
  <c r="BE1109"/>
  <c r="BE1114"/>
  <c r="BE1132"/>
  <c r="BE1141"/>
  <c r="BE1198"/>
  <c r="BE122"/>
  <c r="BE128"/>
  <c r="BE164"/>
  <c r="BE181"/>
  <c r="BE207"/>
  <c r="BE210"/>
  <c r="BE366"/>
  <c r="BE378"/>
  <c r="BE548"/>
  <c r="BE569"/>
  <c r="BE696"/>
  <c r="BE715"/>
  <c r="BE737"/>
  <c r="BE746"/>
  <c r="BE768"/>
  <c r="BE777"/>
  <c r="BE785"/>
  <c r="BE800"/>
  <c r="BE805"/>
  <c r="BE843"/>
  <c r="BE858"/>
  <c r="BE872"/>
  <c r="BE915"/>
  <c r="BE948"/>
  <c i="2" r="J87"/>
  <c r="J61"/>
  <c i="3" r="E48"/>
  <c r="BE86"/>
  <c r="BE101"/>
  <c r="BE178"/>
  <c r="BE222"/>
  <c r="BE228"/>
  <c r="BE241"/>
  <c r="BE254"/>
  <c r="BE282"/>
  <c r="BE402"/>
  <c r="BE417"/>
  <c r="BE444"/>
  <c r="BE477"/>
  <c r="BE483"/>
  <c r="BE507"/>
  <c r="BE536"/>
  <c r="BE610"/>
  <c r="BE647"/>
  <c r="BE665"/>
  <c r="BE671"/>
  <c r="BE689"/>
  <c r="BE725"/>
  <c r="BE743"/>
  <c r="BE760"/>
  <c r="BE834"/>
  <c r="BE869"/>
  <c r="BE888"/>
  <c r="BE891"/>
  <c r="BE896"/>
  <c r="BE898"/>
  <c r="BE923"/>
  <c r="BE1001"/>
  <c r="BE1079"/>
  <c r="BE1085"/>
  <c r="BE1106"/>
  <c r="BE1120"/>
  <c r="BE1129"/>
  <c r="BE1144"/>
  <c r="BE1186"/>
  <c r="BE1189"/>
  <c r="BE1192"/>
  <c r="BE1195"/>
  <c r="BE1201"/>
  <c r="BE1204"/>
  <c r="BE149"/>
  <c r="BE158"/>
  <c r="BE192"/>
  <c r="BE204"/>
  <c r="BE213"/>
  <c r="BE216"/>
  <c r="BE257"/>
  <c r="BE318"/>
  <c r="BE342"/>
  <c r="BE360"/>
  <c r="BE405"/>
  <c r="BE429"/>
  <c r="BE432"/>
  <c r="BE462"/>
  <c r="BE533"/>
  <c r="BE545"/>
  <c r="BE563"/>
  <c r="BE581"/>
  <c r="BE605"/>
  <c r="BE612"/>
  <c r="BE653"/>
  <c r="BE662"/>
  <c r="BE691"/>
  <c r="BE699"/>
  <c r="BE763"/>
  <c r="BE774"/>
  <c r="BE791"/>
  <c r="BE828"/>
  <c r="BE840"/>
  <c r="BE880"/>
  <c r="BE913"/>
  <c r="BE951"/>
  <c r="BE955"/>
  <c r="BE957"/>
  <c r="BE980"/>
  <c r="BE986"/>
  <c i="2" r="BK85"/>
  <c r="J85"/>
  <c r="J59"/>
  <c i="3" r="BE107"/>
  <c r="BE134"/>
  <c r="BE170"/>
  <c r="BE173"/>
  <c r="BE184"/>
  <c r="BE186"/>
  <c r="BE201"/>
  <c r="BE236"/>
  <c r="BE239"/>
  <c r="BE277"/>
  <c r="BE297"/>
  <c r="BE327"/>
  <c r="BE363"/>
  <c r="BE438"/>
  <c r="BE474"/>
  <c r="BE492"/>
  <c r="BE501"/>
  <c r="BE524"/>
  <c r="BE527"/>
  <c r="BE530"/>
  <c r="BE566"/>
  <c r="BE599"/>
  <c r="BE615"/>
  <c r="BE640"/>
  <c r="BE677"/>
  <c r="BE718"/>
  <c r="BE720"/>
  <c r="BE740"/>
  <c r="BE819"/>
  <c r="BE825"/>
  <c r="BE837"/>
  <c r="BE855"/>
  <c r="BE861"/>
  <c r="BE882"/>
  <c r="BE137"/>
  <c r="BE140"/>
  <c r="BE152"/>
  <c r="BE249"/>
  <c r="BE259"/>
  <c r="BE274"/>
  <c r="BE336"/>
  <c r="BE396"/>
  <c r="BE411"/>
  <c r="BE435"/>
  <c r="BE465"/>
  <c r="BE486"/>
  <c r="BE504"/>
  <c r="BE627"/>
  <c r="BE637"/>
  <c r="BE694"/>
  <c r="BE713"/>
  <c r="BE780"/>
  <c r="BE797"/>
  <c r="BE803"/>
  <c r="BE867"/>
  <c r="BE919"/>
  <c r="BE925"/>
  <c r="BE945"/>
  <c r="BE965"/>
  <c r="BE995"/>
  <c r="BE1007"/>
  <c r="BE119"/>
  <c r="BE125"/>
  <c r="BE252"/>
  <c r="BE300"/>
  <c r="BE399"/>
  <c r="BE420"/>
  <c r="BE456"/>
  <c r="BE471"/>
  <c r="BE521"/>
  <c r="BE539"/>
  <c r="BE542"/>
  <c r="BE578"/>
  <c r="BE584"/>
  <c r="BE587"/>
  <c r="BE632"/>
  <c r="BE642"/>
  <c r="BE645"/>
  <c r="BE686"/>
  <c r="BE758"/>
  <c r="BE813"/>
  <c r="BE822"/>
  <c r="BE846"/>
  <c r="BE906"/>
  <c r="BE921"/>
  <c r="BE936"/>
  <c r="BE939"/>
  <c r="BE989"/>
  <c r="BE1028"/>
  <c r="BE1064"/>
  <c r="BE1070"/>
  <c i="2" r="F55"/>
  <c r="BE118"/>
  <c r="BE190"/>
  <c r="BE193"/>
  <c r="BE214"/>
  <c r="BE295"/>
  <c r="BE363"/>
  <c r="BE378"/>
  <c r="BE453"/>
  <c r="BE570"/>
  <c r="BE666"/>
  <c r="BE679"/>
  <c r="BE715"/>
  <c r="BE722"/>
  <c r="BE725"/>
  <c r="BE727"/>
  <c r="BE739"/>
  <c r="BE779"/>
  <c r="BE843"/>
  <c r="BE879"/>
  <c r="BE926"/>
  <c r="BE929"/>
  <c r="BE1033"/>
  <c r="BE1041"/>
  <c r="BE1129"/>
  <c r="BE1147"/>
  <c r="BE1167"/>
  <c r="BE1181"/>
  <c r="BE1231"/>
  <c r="BE1243"/>
  <c r="BE1251"/>
  <c r="BE1261"/>
  <c r="BE1267"/>
  <c r="BE1283"/>
  <c r="BE1291"/>
  <c r="BE1297"/>
  <c r="BE1299"/>
  <c r="BE1301"/>
  <c r="BE1305"/>
  <c r="BE1307"/>
  <c r="E48"/>
  <c r="BE136"/>
  <c r="BE151"/>
  <c r="BE196"/>
  <c r="BE199"/>
  <c r="BE223"/>
  <c r="BE232"/>
  <c r="BE235"/>
  <c r="BE244"/>
  <c r="BE247"/>
  <c r="BE250"/>
  <c r="BE253"/>
  <c r="BE259"/>
  <c r="BE280"/>
  <c r="BE304"/>
  <c r="BE313"/>
  <c r="BE349"/>
  <c r="BE396"/>
  <c r="BE402"/>
  <c r="BE426"/>
  <c r="BE429"/>
  <c r="BE450"/>
  <c r="BE468"/>
  <c r="BE471"/>
  <c r="BE523"/>
  <c r="BE527"/>
  <c r="BE561"/>
  <c r="BE582"/>
  <c r="BE585"/>
  <c r="BE615"/>
  <c r="BE636"/>
  <c r="BE639"/>
  <c r="BE674"/>
  <c r="BE685"/>
  <c r="BE751"/>
  <c r="BE767"/>
  <c r="BE806"/>
  <c r="BE809"/>
  <c r="BE817"/>
  <c r="BE822"/>
  <c r="BE838"/>
  <c r="BE855"/>
  <c r="BE882"/>
  <c r="BE885"/>
  <c r="BE893"/>
  <c r="BE902"/>
  <c r="BE966"/>
  <c r="BE1029"/>
  <c r="BE1043"/>
  <c r="BE1057"/>
  <c r="BE1115"/>
  <c r="BE1123"/>
  <c r="BE1135"/>
  <c r="BE1149"/>
  <c r="BE1153"/>
  <c r="BE1187"/>
  <c r="BE1277"/>
  <c r="BE1279"/>
  <c r="BE1281"/>
  <c r="BE1309"/>
  <c r="BE88"/>
  <c r="BE115"/>
  <c r="BE160"/>
  <c r="BE169"/>
  <c r="BE211"/>
  <c r="BE217"/>
  <c r="BE229"/>
  <c r="BE241"/>
  <c r="BE262"/>
  <c r="BE277"/>
  <c r="BE310"/>
  <c r="BE331"/>
  <c r="BE334"/>
  <c r="BE355"/>
  <c r="BE369"/>
  <c r="BE414"/>
  <c r="BE432"/>
  <c r="BE495"/>
  <c r="BE498"/>
  <c r="BE501"/>
  <c r="BE507"/>
  <c r="BE567"/>
  <c r="BE594"/>
  <c r="BE618"/>
  <c r="BE627"/>
  <c r="BE688"/>
  <c r="BE691"/>
  <c r="BE709"/>
  <c r="BE733"/>
  <c r="BE755"/>
  <c r="BE800"/>
  <c r="BE846"/>
  <c r="BE861"/>
  <c r="BE864"/>
  <c r="BE867"/>
  <c r="BE890"/>
  <c r="BE899"/>
  <c r="BE935"/>
  <c r="BE991"/>
  <c r="BE1015"/>
  <c r="BE1037"/>
  <c r="BE1049"/>
  <c r="BE1073"/>
  <c r="BE1109"/>
  <c r="BE1113"/>
  <c r="BE1139"/>
  <c r="BE1157"/>
  <c r="BE1159"/>
  <c r="BE1161"/>
  <c r="BE1175"/>
  <c r="BE1191"/>
  <c r="BE1195"/>
  <c r="BE1233"/>
  <c r="BE1237"/>
  <c r="BE1241"/>
  <c r="BE1245"/>
  <c r="BE1255"/>
  <c r="BE1265"/>
  <c r="BE1269"/>
  <c r="BE1275"/>
  <c r="J52"/>
  <c r="BE124"/>
  <c r="BE178"/>
  <c r="BE220"/>
  <c r="BE256"/>
  <c r="BE265"/>
  <c r="BE271"/>
  <c r="BE274"/>
  <c r="BE301"/>
  <c r="BE343"/>
  <c r="BE352"/>
  <c r="BE405"/>
  <c r="BE408"/>
  <c r="BE411"/>
  <c r="BE480"/>
  <c r="BE573"/>
  <c r="BE600"/>
  <c r="BE642"/>
  <c r="BE654"/>
  <c r="BE697"/>
  <c r="BE699"/>
  <c r="BE713"/>
  <c r="BE717"/>
  <c r="BE742"/>
  <c r="BE797"/>
  <c r="BE829"/>
  <c r="BE873"/>
  <c r="BE888"/>
  <c r="BE908"/>
  <c r="BE917"/>
  <c r="BE1011"/>
  <c r="BE1027"/>
  <c r="BE1045"/>
  <c r="BE1071"/>
  <c r="BE1075"/>
  <c r="BE1085"/>
  <c r="BE1093"/>
  <c r="BE1095"/>
  <c r="BE1101"/>
  <c r="BE1137"/>
  <c r="BE1141"/>
  <c r="BE1145"/>
  <c r="BE1173"/>
  <c r="BE1213"/>
  <c r="BE1217"/>
  <c r="BE1227"/>
  <c r="BE1229"/>
  <c r="BE1235"/>
  <c r="BE1247"/>
  <c r="BE1263"/>
  <c r="BE1271"/>
  <c r="BE1273"/>
  <c r="BE1285"/>
  <c r="BE1287"/>
  <c r="BE1289"/>
  <c r="BE1293"/>
  <c r="BE1295"/>
  <c r="BE1303"/>
  <c r="BE753"/>
  <c r="BE787"/>
  <c r="BE815"/>
  <c r="BE923"/>
  <c r="BE932"/>
  <c r="BE945"/>
  <c r="BE948"/>
  <c r="BE981"/>
  <c r="BE984"/>
  <c r="BE987"/>
  <c r="BE989"/>
  <c r="BE1001"/>
  <c r="BE1021"/>
  <c r="BE1025"/>
  <c r="BE1047"/>
  <c r="BE1053"/>
  <c r="BE1059"/>
  <c r="BE1069"/>
  <c r="BE1077"/>
  <c r="BE1133"/>
  <c r="BE1185"/>
  <c r="J81"/>
  <c r="BE94"/>
  <c r="BE97"/>
  <c r="BE106"/>
  <c r="BE109"/>
  <c r="BE142"/>
  <c r="BE163"/>
  <c r="BE208"/>
  <c r="BE489"/>
  <c r="BE510"/>
  <c r="BE525"/>
  <c r="BE531"/>
  <c r="BE534"/>
  <c r="BE540"/>
  <c r="BE579"/>
  <c r="BE591"/>
  <c r="BE612"/>
  <c r="BE694"/>
  <c r="BE719"/>
  <c r="BE773"/>
  <c r="BE803"/>
  <c r="BE852"/>
  <c r="BE905"/>
  <c r="BE911"/>
  <c r="BE954"/>
  <c r="BE963"/>
  <c r="BE999"/>
  <c r="BE1017"/>
  <c r="BE1031"/>
  <c r="BE1051"/>
  <c r="BE1119"/>
  <c r="BE1125"/>
  <c r="BE1127"/>
  <c r="BE1131"/>
  <c r="BE1163"/>
  <c r="BE1165"/>
  <c r="BE100"/>
  <c r="BE112"/>
  <c r="BE121"/>
  <c r="BE148"/>
  <c r="BE154"/>
  <c r="BE172"/>
  <c r="BE184"/>
  <c r="BE286"/>
  <c r="BE292"/>
  <c r="BE325"/>
  <c r="BE346"/>
  <c r="BE375"/>
  <c r="BE417"/>
  <c r="BE423"/>
  <c r="BE459"/>
  <c r="BE462"/>
  <c r="BE483"/>
  <c r="BE576"/>
  <c r="BE630"/>
  <c r="BE651"/>
  <c r="BE789"/>
  <c r="BE849"/>
  <c r="BE920"/>
  <c r="BE942"/>
  <c r="BE951"/>
  <c r="BE995"/>
  <c r="BE1003"/>
  <c r="BE1005"/>
  <c r="BE1063"/>
  <c r="BE1067"/>
  <c r="BE1091"/>
  <c r="BE1105"/>
  <c r="BE1205"/>
  <c r="BE1207"/>
  <c r="BE1209"/>
  <c r="BE1215"/>
  <c r="BE1221"/>
  <c r="BE1223"/>
  <c r="BE103"/>
  <c r="BE145"/>
  <c r="BE166"/>
  <c r="BE205"/>
  <c r="BE307"/>
  <c r="BE316"/>
  <c r="BE319"/>
  <c r="BE322"/>
  <c r="BE328"/>
  <c r="BE360"/>
  <c r="BE372"/>
  <c r="BE381"/>
  <c r="BE384"/>
  <c r="BE435"/>
  <c r="BE438"/>
  <c r="BE441"/>
  <c r="BE456"/>
  <c r="BE474"/>
  <c r="BE520"/>
  <c r="BE537"/>
  <c r="BE645"/>
  <c r="BE660"/>
  <c r="BE663"/>
  <c r="BE701"/>
  <c r="BE704"/>
  <c r="BE707"/>
  <c r="BE745"/>
  <c r="BE764"/>
  <c r="BE770"/>
  <c r="BE819"/>
  <c r="BE835"/>
  <c r="BE914"/>
  <c r="BE1039"/>
  <c r="BE1117"/>
  <c r="BE1121"/>
  <c r="BE1143"/>
  <c r="BE1169"/>
  <c r="BE1199"/>
  <c r="BE1201"/>
  <c r="BE91"/>
  <c r="BE127"/>
  <c r="BE130"/>
  <c r="BE133"/>
  <c r="BE157"/>
  <c r="BE181"/>
  <c r="BE187"/>
  <c r="BE202"/>
  <c r="BE283"/>
  <c r="BE298"/>
  <c r="BE366"/>
  <c r="BE393"/>
  <c r="BE399"/>
  <c r="BE492"/>
  <c r="BE504"/>
  <c r="BE517"/>
  <c r="BE543"/>
  <c r="BE597"/>
  <c r="BE603"/>
  <c r="BE621"/>
  <c r="BE624"/>
  <c r="BE671"/>
  <c r="BE676"/>
  <c r="BE682"/>
  <c r="BE736"/>
  <c r="BE782"/>
  <c r="BE791"/>
  <c r="BE794"/>
  <c r="BE870"/>
  <c r="BE876"/>
  <c r="BE938"/>
  <c r="BE957"/>
  <c r="BE1009"/>
  <c r="BE1013"/>
  <c r="BE1079"/>
  <c r="BE1081"/>
  <c r="BE1099"/>
  <c r="BE1183"/>
  <c r="BE1189"/>
  <c r="BE1193"/>
  <c r="BE1219"/>
  <c r="BE465"/>
  <c r="BE477"/>
  <c r="BE513"/>
  <c r="BE529"/>
  <c r="BE546"/>
  <c r="BE549"/>
  <c r="BE552"/>
  <c r="BE555"/>
  <c r="BE606"/>
  <c r="BE609"/>
  <c r="BE633"/>
  <c r="BE657"/>
  <c r="BE748"/>
  <c r="BE832"/>
  <c r="BE858"/>
  <c r="BE972"/>
  <c r="BE978"/>
  <c r="BE997"/>
  <c r="BE1023"/>
  <c r="BE1065"/>
  <c r="BE1089"/>
  <c r="BE1097"/>
  <c r="BE1197"/>
  <c r="BE1203"/>
  <c r="BE1211"/>
  <c r="BE1225"/>
  <c r="BE1239"/>
  <c r="BE1249"/>
  <c r="BE1253"/>
  <c r="BE1257"/>
  <c r="BE1259"/>
  <c r="BE1055"/>
  <c r="BE1083"/>
  <c r="BE1087"/>
  <c r="BE1111"/>
  <c r="BE1179"/>
  <c r="BE139"/>
  <c r="BE175"/>
  <c r="BE226"/>
  <c r="BE238"/>
  <c r="BE268"/>
  <c r="BE289"/>
  <c r="BE337"/>
  <c r="BE340"/>
  <c r="BE387"/>
  <c r="BE390"/>
  <c r="BE420"/>
  <c r="BE444"/>
  <c r="BE447"/>
  <c r="BE486"/>
  <c r="BE558"/>
  <c r="BE564"/>
  <c r="BE588"/>
  <c r="BE648"/>
  <c r="BE668"/>
  <c r="BE711"/>
  <c r="BE730"/>
  <c r="BE758"/>
  <c r="BE761"/>
  <c r="BE776"/>
  <c r="BE785"/>
  <c r="BE812"/>
  <c r="BE825"/>
  <c r="BE827"/>
  <c r="BE840"/>
  <c r="BE896"/>
  <c r="BE960"/>
  <c r="BE969"/>
  <c r="BE975"/>
  <c r="BE993"/>
  <c r="BE1007"/>
  <c r="BE1019"/>
  <c r="BE1035"/>
  <c r="BE1061"/>
  <c r="BE1103"/>
  <c r="BE1107"/>
  <c r="BE1151"/>
  <c r="BE1155"/>
  <c r="BE1171"/>
  <c r="BE1177"/>
  <c i="3" r="F36"/>
  <c i="1" r="BC56"/>
  <c i="2" r="F35"/>
  <c i="1" r="BB55"/>
  <c i="2" r="F36"/>
  <c i="1" r="BC55"/>
  <c i="4" r="F35"/>
  <c i="1" r="BB57"/>
  <c i="3" r="F37"/>
  <c i="1" r="BD56"/>
  <c i="3" r="F35"/>
  <c i="1" r="BB56"/>
  <c i="2" r="F34"/>
  <c i="1" r="BA55"/>
  <c i="2" r="J34"/>
  <c i="1" r="AW55"/>
  <c i="4" r="F34"/>
  <c i="1" r="BA57"/>
  <c i="3" r="J34"/>
  <c i="1" r="AW56"/>
  <c i="4" r="J34"/>
  <c i="1" r="AW57"/>
  <c i="2" r="F37"/>
  <c i="1" r="BD55"/>
  <c i="4" r="F37"/>
  <c i="1" r="BD57"/>
  <c i="3" r="F34"/>
  <c i="1" r="BA56"/>
  <c i="4" l="1" r="R86"/>
  <c r="R85"/>
  <c i="2" r="P85"/>
  <c i="1" r="AU55"/>
  <c i="4" r="P86"/>
  <c r="P85"/>
  <c i="1" r="AU57"/>
  <c i="4" r="T86"/>
  <c r="T85"/>
  <c i="2" r="T358"/>
  <c r="T85"/>
  <c i="3" r="BK84"/>
  <c r="J84"/>
  <c r="J60"/>
  <c i="4" r="BK86"/>
  <c r="J86"/>
  <c r="J60"/>
  <c i="3" r="BK83"/>
  <c r="J83"/>
  <c r="J59"/>
  <c i="2" r="J30"/>
  <c i="1" r="AG55"/>
  <c r="BD54"/>
  <c r="W33"/>
  <c i="3" r="F33"/>
  <c i="1" r="AZ56"/>
  <c i="3" r="J33"/>
  <c i="1" r="AV56"/>
  <c r="AT56"/>
  <c i="2" r="F33"/>
  <c i="1" r="AZ55"/>
  <c r="BC54"/>
  <c r="AY54"/>
  <c r="BB54"/>
  <c r="AX54"/>
  <c i="4" r="F33"/>
  <c i="1" r="AZ57"/>
  <c r="BA54"/>
  <c r="W30"/>
  <c i="2" r="J33"/>
  <c i="1" r="AV55"/>
  <c r="AT55"/>
  <c i="4" r="J33"/>
  <c i="1" r="AV57"/>
  <c r="AT57"/>
  <c i="4" l="1" r="BK85"/>
  <c r="J85"/>
  <c r="J59"/>
  <c i="1" r="AN55"/>
  <c i="2" r="J39"/>
  <c i="1" r="AW54"/>
  <c r="AK30"/>
  <c i="3" r="J30"/>
  <c i="1" r="AG56"/>
  <c r="W31"/>
  <c r="AZ54"/>
  <c r="AV54"/>
  <c r="AK29"/>
  <c r="AU54"/>
  <c r="W32"/>
  <c i="3" l="1" r="J39"/>
  <c i="1" r="AN56"/>
  <c i="4" r="J30"/>
  <c i="1" r="AG57"/>
  <c r="W29"/>
  <c r="AT54"/>
  <c i="4" l="1" r="J39"/>
  <c i="1"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<sst xmlns="http://schemas.openxmlformats.org/spreadsheetml/2006/main">
  <si>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</si>
  <si>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</si>
  <si>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</si>
  <si>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</si>
  <si>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</si>
  <si>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{fc066e0a-f804-48f8-9d8a-95af82aaf9d6}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</si>
  <si>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</si>
  <si>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</si>
  <si>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</si>
  <si>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</si>
  <si>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</si>
  <si>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</si>
  <si>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</si>
  <si>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</si>
  <si>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2022-004K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</si>
  <si>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</si>
  <si>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</si>
  <si>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Odstraňování závad z revizí elektroinstalací a soustav ochrany před bleskem</t>
  </si>
  <si>
    <t>KSO:</t>
  </si>
  <si>
    <t/>
  </si>
  <si>
    <t>CC-CZ:</t>
  </si>
  <si>
    <t>Místo:</t>
  </si>
  <si>
    <t xml:space="preserve"> </t>
  </si>
  <si>
    <t>Datum:</t>
  </si>
  <si>
    <t>3. 6. 2022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</si>
  <si>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</si>
  <si>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</si>
  <si>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</si>
  <si>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</si>
  <si>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</si>
  <si>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</si>
  <si>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</si>
  <si>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</si>
  <si>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</si>
  <si>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</si>
  <si>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</si>
  <si>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</si>
  <si>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</si>
  <si>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</si>
  <si>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</si>
  <si>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</si>
  <si>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</si>
  <si>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</si>
  <si>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</si>
  <si>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</si>
  <si>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</si>
  <si>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</si>
  <si>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</si>
  <si>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</si>
  <si>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</si>
  <si>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</si>
  <si>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</si>
  <si>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</si>
  <si>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</si>
  <si>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</si>
  <si>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</si>
  <si>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</si>
  <si>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</si>
  <si>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</si>
  <si>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</si>
  <si>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</si>
  <si>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</si>
  <si>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</si>
  <si>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</si>
  <si>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</si>
  <si>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</si>
  <si>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</si>
  <si>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</si>
  <si>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</si>
  <si>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</si>
  <si>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</si>
  <si>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</si>
  <si>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</si>
  <si>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</si>
  <si>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</si>
  <si>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</si>
  <si>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</si>
  <si>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</si>
  <si>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Odstraňování závad z revizí soustav ochrany před bleskem</t>
  </si>
  <si>
    <t>STA</t>
  </si>
  <si>
    <t>1</t>
  </si>
  <si>
    <t>{04d90169-ae21-47be-9664-11c6293b4d1a}</t>
  </si>
  <si>
    <t>2</t>
  </si>
  <si>
    <t>PS 02</t>
  </si>
  <si>
    <t>Odstraňování závad z revizí elektroinstalací</t>
  </si>
  <si>
    <t>{e239280b-740e-42a3-b8ba-80fa46617aca}</t>
  </si>
  <si>
    <t>PS 03</t>
  </si>
  <si>
    <t>VRN</t>
  </si>
  <si>
    <t>{0f1244ce-b8b4-4254-8d51-8b445e6e8216}</t>
  </si>
  <si>
    <t>KRYCÍ LIST SOUPISU PRACÍ</t>
  </si>
  <si>
    <t>Objekt:</t>
  </si>
  <si>
    <t>PS 01 - Odstraňování závad z revizí soustav ochrany před bleskem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</si>
  <si>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</si>
  <si>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</si>
  <si>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</si>
  <si>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</si>
  <si>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</si>
  <si>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</si>
  <si>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</si>
  <si>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</si>
  <si>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</si>
  <si>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</si>
  <si>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</si>
  <si>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</si>
  <si>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</si>
  <si>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</si>
  <si>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</si>
  <si>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</si>
  <si>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</si>
  <si>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</si>
  <si>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</si>
  <si>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</si>
  <si>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</si>
  <si>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</si>
  <si>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</si>
  <si>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</si>
  <si>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</si>
  <si>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</si>
  <si>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</si>
  <si>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</si>
  <si>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</si>
  <si>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741410001</t>
  </si>
  <si>
    <t>Montáž vodič uzemňovací pásek D do 120 mm2 na povrchu</t>
  </si>
  <si>
    <t>m</t>
  </si>
  <si>
    <t>CS ÚRS 2022 02</t>
  </si>
  <si>
    <t>16</t>
  </si>
  <si>
    <t>533727725</t>
  </si>
  <si>
    <t>PP</t>
  </si>
  <si>
    <t>Montáž uzemňovacího vedení s upevněním, propojením a připojením pomocí svorek na povrchu pásku průřezu do 120 mm2</t>
  </si>
  <si>
    <t>Online PSC</t>
  </si>
  <si>
    <t>https://podminky.urs.cz/item/CS_URS_2022_02/741410001</t>
  </si>
  <si>
    <t>741410002</t>
  </si>
  <si>
    <t>Montáž vodič uzemňovací pásek D do 300 mm2 na povrchu</t>
  </si>
  <si>
    <t>-1228568697</t>
  </si>
  <si>
    <t>Montáž uzemňovacího vedení s upevněním, propojením a připojením pomocí svorek na povrchu pásku průřezu do 300 mm2</t>
  </si>
  <si>
    <t>https://podminky.urs.cz/item/CS_URS_2022_02/741410002</t>
  </si>
  <si>
    <t>3</t>
  </si>
  <si>
    <t>741410003</t>
  </si>
  <si>
    <t>Montáž vodič uzemňovací drát nebo lano D do 10 mm na povrchu</t>
  </si>
  <si>
    <t>-2082433657</t>
  </si>
  <si>
    <t>Montáž uzemňovacího vedení s upevněním, propojením a připojením pomocí svorek na povrchu drátu nebo lana Ø do 10 mm</t>
  </si>
  <si>
    <t>https://podminky.urs.cz/item/CS_URS_2022_02/741410003</t>
  </si>
  <si>
    <t>4</t>
  </si>
  <si>
    <t>741410021</t>
  </si>
  <si>
    <t>Montáž vodič uzemňovací pásek průřezu do 120 mm2 v městské zástavbě v zemi</t>
  </si>
  <si>
    <t>-187003267</t>
  </si>
  <si>
    <t>Montáž uzemňovacího vedení s upevněním, propojením a připojením pomocí svorek v zemi s izolací spojů pásku průřezu do 120 mm2 v městské zástavbě</t>
  </si>
  <si>
    <t>https://podminky.urs.cz/item/CS_URS_2022_02/741410021</t>
  </si>
  <si>
    <t>5</t>
  </si>
  <si>
    <t>741410022</t>
  </si>
  <si>
    <t>Montáž vodič uzemňovací pásek průřezu do 120 mm2 v průmyslové výstavbě v zemi</t>
  </si>
  <si>
    <t>-125361031</t>
  </si>
  <si>
    <t>Montáž uzemňovacího vedení s upevněním, propojením a připojením pomocí svorek v zemi s izolací spojů pásku průřezu do 120 mm2 v průmyslové výstavbě</t>
  </si>
  <si>
    <t>https://podminky.urs.cz/item/CS_URS_2022_02/741410022</t>
  </si>
  <si>
    <t>6</t>
  </si>
  <si>
    <t>741410041</t>
  </si>
  <si>
    <t>Montáž vodič uzemňovací drát nebo lano D do 10 mm v městské zástavbě</t>
  </si>
  <si>
    <t>1067350469</t>
  </si>
  <si>
    <t>Montáž uzemňovacího vedení s upevněním, propojením a připojením pomocí svorek v zemi s izolací spojů drátu nebo lana Ø do 10 mm v městské zástavbě</t>
  </si>
  <si>
    <t>https://podminky.urs.cz/item/CS_URS_2022_02/741410041</t>
  </si>
  <si>
    <t>7</t>
  </si>
  <si>
    <t>741410042</t>
  </si>
  <si>
    <t>Montáž vodič uzemňovací drát nebo lano D do 10 mm v průmysl výstavbě</t>
  </si>
  <si>
    <t>669403879</t>
  </si>
  <si>
    <t>Montáž uzemňovacího vedení s upevněním, propojením a připojením pomocí svorek v zemi s izolací spojů drátu nebo lana Ø do 10 mm v průmyslové výstavbě</t>
  </si>
  <si>
    <t>https://podminky.urs.cz/item/CS_URS_2022_02/741410042</t>
  </si>
  <si>
    <t>8</t>
  </si>
  <si>
    <t>741410051</t>
  </si>
  <si>
    <t>Montáž vedení uzemňovací-jiskřiště</t>
  </si>
  <si>
    <t>kus</t>
  </si>
  <si>
    <t>-427181134</t>
  </si>
  <si>
    <t>Montáž uzemňovacího vedení s upevněním, propojením a připojením pomocí svorek doplňků jiskřiště</t>
  </si>
  <si>
    <t>https://podminky.urs.cz/item/CS_URS_2022_02/741410051</t>
  </si>
  <si>
    <t>9</t>
  </si>
  <si>
    <t>741410061</t>
  </si>
  <si>
    <t>Montáž pospojování ochranné zábradlí odnímatelné</t>
  </si>
  <si>
    <t>519192202</t>
  </si>
  <si>
    <t>Montáž uzemňovacího vedení s upevněním, propojením a připojením pomocí svorek doplňků ochranného pospojování odnímatelného zábradlí</t>
  </si>
  <si>
    <t>https://podminky.urs.cz/item/CS_URS_2022_02/741410061</t>
  </si>
  <si>
    <t>10</t>
  </si>
  <si>
    <t>741410062</t>
  </si>
  <si>
    <t>Montáž pospojování ochranné trubka s pláštěm vodiče oboustranně</t>
  </si>
  <si>
    <t>-1700435732</t>
  </si>
  <si>
    <t>Montáž uzemňovacího vedení s upevněním, propojením a připojením pomocí svorek doplňků ochranného pospojování ochranné trubky s pláštěm vodiče oboustranně</t>
  </si>
  <si>
    <t>https://podminky.urs.cz/item/CS_URS_2022_02/741410062</t>
  </si>
  <si>
    <t>11</t>
  </si>
  <si>
    <t>741410063</t>
  </si>
  <si>
    <t>Montáž pospojování ochranné plášť kabelu s konstrukcí</t>
  </si>
  <si>
    <t>650951289</t>
  </si>
  <si>
    <t>Montáž uzemňovacího vedení s upevněním, propojením a připojením pomocí svorek doplňků ochranného pospojování pláště kabelu s konstrukcí</t>
  </si>
  <si>
    <t>https://podminky.urs.cz/item/CS_URS_2022_02/741410063</t>
  </si>
  <si>
    <t>12</t>
  </si>
  <si>
    <t>741410071</t>
  </si>
  <si>
    <t>Montáž pospojování ochranné konstrukce ostatní vodičem do 16 mm2 uloženým volně nebo pod omítku</t>
  </si>
  <si>
    <t>393666732</t>
  </si>
  <si>
    <t>Montáž uzemňovacího vedení s upevněním, propojením a připojením pomocí svorek doplňků ostatních konstrukcí vodičem průřezu do 16 mm2, uloženým volně nebo pod omítkou</t>
  </si>
  <si>
    <t>https://podminky.urs.cz/item/CS_URS_2022_02/741410071</t>
  </si>
  <si>
    <t>13</t>
  </si>
  <si>
    <t>741410072</t>
  </si>
  <si>
    <t>Montáž pospojování ochranné konstrukce ostatní vodičem do 16 mm2 uloženým pevně</t>
  </si>
  <si>
    <t>-125336123</t>
  </si>
  <si>
    <t>Montáž uzemňovacího vedení s upevněním, propojením a připojením pomocí svorek doplňků ostatních konstrukcí vodičem průřezu do 16 mm2, uloženým pevně</t>
  </si>
  <si>
    <t>https://podminky.urs.cz/item/CS_URS_2022_02/741410072</t>
  </si>
  <si>
    <t>14</t>
  </si>
  <si>
    <t>741410073</t>
  </si>
  <si>
    <t>Montáž vedení uzemňovací - kruh v jímce</t>
  </si>
  <si>
    <t>-1580130009</t>
  </si>
  <si>
    <t>Montáž uzemňovacího vedení s upevněním, propojením a připojením pomocí svorek doplňků ostatních konstrukcí vodičem průřezu do 16 mm2, uloženým kruhu v jímce</t>
  </si>
  <si>
    <t>https://podminky.urs.cz/item/CS_URS_2022_02/741410073</t>
  </si>
  <si>
    <t>741410074</t>
  </si>
  <si>
    <t>Montáž vedení uzemňovací - pouzdro pro průchod stěnou</t>
  </si>
  <si>
    <t>-1711475195</t>
  </si>
  <si>
    <t>Montáž uzemňovacího vedení s upevněním, propojením a připojením pomocí svorek doplňků ostatních konstrukcí pouzdra pro průchod stěnou</t>
  </si>
  <si>
    <t>https://podminky.urs.cz/item/CS_URS_2022_02/741410074</t>
  </si>
  <si>
    <t>741410075</t>
  </si>
  <si>
    <t>Montáž vedení uzemňovací - obsyp vedení</t>
  </si>
  <si>
    <t>-183095772</t>
  </si>
  <si>
    <t>Montáž uzemňovacího vedení s upevněním, propojením a připojením pomocí svorek doplňků ostatních konstrukcí obsyp vedení</t>
  </si>
  <si>
    <t>https://podminky.urs.cz/item/CS_URS_2022_02/741410075</t>
  </si>
  <si>
    <t>17</t>
  </si>
  <si>
    <t>741420001</t>
  </si>
  <si>
    <t>Montáž drát nebo lano hromosvodné svodové D do 10 mm s podpěrou</t>
  </si>
  <si>
    <t>1807144587</t>
  </si>
  <si>
    <t>Montáž hromosvodného vedení svodových drátů nebo lan s podpěrami, Ø do 10 mm</t>
  </si>
  <si>
    <t>https://podminky.urs.cz/item/CS_URS_2022_02/741420001</t>
  </si>
  <si>
    <t>18</t>
  </si>
  <si>
    <t>741420002</t>
  </si>
  <si>
    <t>Montáž drát nebo lano hromosvodné svodové D přes 10 mm s podpěrou</t>
  </si>
  <si>
    <t>1289566342</t>
  </si>
  <si>
    <t>Montáž hromosvodného vedení svodových drátů nebo lan s podpěrami, Ø přes 10 mm</t>
  </si>
  <si>
    <t>https://podminky.urs.cz/item/CS_URS_2022_02/741420002</t>
  </si>
  <si>
    <t>19</t>
  </si>
  <si>
    <t>741420011</t>
  </si>
  <si>
    <t>Montáž drát nebo lano hromosvodné svodové D do 10 mm bez podpěry</t>
  </si>
  <si>
    <t>-1717447876</t>
  </si>
  <si>
    <t>Montáž hromosvodného vedení svodových drátů nebo lan bez podpěr, Ø do 10 mm</t>
  </si>
  <si>
    <t>https://podminky.urs.cz/item/CS_URS_2022_02/741420011</t>
  </si>
  <si>
    <t>20</t>
  </si>
  <si>
    <t>741420012</t>
  </si>
  <si>
    <t>Montáž drát nebo lano hromosvodné svodové D přes 10 mm bez podpěry</t>
  </si>
  <si>
    <t>-1006120324</t>
  </si>
  <si>
    <t>Montáž hromosvodného vedení svodových drátů nebo lan bez podpěr, Ø přes 10 mm</t>
  </si>
  <si>
    <t>https://podminky.urs.cz/item/CS_URS_2022_02/741420012</t>
  </si>
  <si>
    <t>741420021</t>
  </si>
  <si>
    <t>Montáž svorka hromosvodná se 2 šrouby</t>
  </si>
  <si>
    <t>916946890</t>
  </si>
  <si>
    <t>Montáž hromosvodného vedení svorek se 2 šrouby</t>
  </si>
  <si>
    <t>https://podminky.urs.cz/item/CS_URS_2022_02/741420021</t>
  </si>
  <si>
    <t>22</t>
  </si>
  <si>
    <t>741420022</t>
  </si>
  <si>
    <t>Montáž svorka hromosvodná se 3 a více šrouby</t>
  </si>
  <si>
    <t>-290685287</t>
  </si>
  <si>
    <t>Montáž hromosvodného vedení svorek se 3 a více šrouby</t>
  </si>
  <si>
    <t>https://podminky.urs.cz/item/CS_URS_2022_02/741420022</t>
  </si>
  <si>
    <t>23</t>
  </si>
  <si>
    <t>741420031</t>
  </si>
  <si>
    <t>Montáž svorka hromosvodná na potrubí D do 200 mm se zhotovením</t>
  </si>
  <si>
    <t>1491825176</t>
  </si>
  <si>
    <t>Montáž hromosvodného vedení svorek na potrubí Ø do 200 mm se zhotovením</t>
  </si>
  <si>
    <t>https://podminky.urs.cz/item/CS_URS_2022_02/741420031</t>
  </si>
  <si>
    <t>24</t>
  </si>
  <si>
    <t>741420032</t>
  </si>
  <si>
    <t>Montáž svorka hromosvodná na potrubí D přes 200 do 700 mm se zhotovením</t>
  </si>
  <si>
    <t>195706143</t>
  </si>
  <si>
    <t>Montáž hromosvodného vedení svorek na potrubí Ø přes 200 do 700 mm se zhotovením</t>
  </si>
  <si>
    <t>https://podminky.urs.cz/item/CS_URS_2022_02/741420032</t>
  </si>
  <si>
    <t>25</t>
  </si>
  <si>
    <t>741420041</t>
  </si>
  <si>
    <t>Montáž vedení hromosvodné-podpěra klecová do zdiva</t>
  </si>
  <si>
    <t>-392308124</t>
  </si>
  <si>
    <t>Montáž hromosvodného vedení podpěr do zdiva klecových</t>
  </si>
  <si>
    <t>https://podminky.urs.cz/item/CS_URS_2022_02/741420041</t>
  </si>
  <si>
    <t>26</t>
  </si>
  <si>
    <t>741420042</t>
  </si>
  <si>
    <t>Montáž vedení hromosvodné-podpěra boční do zdiva</t>
  </si>
  <si>
    <t>-100609937</t>
  </si>
  <si>
    <t>Montáž hromosvodného vedení podpěr do zdiva bočních pro klecový hromosvod</t>
  </si>
  <si>
    <t>https://podminky.urs.cz/item/CS_URS_2022_02/741420042</t>
  </si>
  <si>
    <t>27</t>
  </si>
  <si>
    <t>741420051</t>
  </si>
  <si>
    <t>Montáž vedení hromosvodné-úhelník nebo trubka s držáky do zdiva</t>
  </si>
  <si>
    <t>-1265984882</t>
  </si>
  <si>
    <t>Montáž hromosvodného vedení ochranných prvků úhelníků nebo trubek s držáky do zdiva</t>
  </si>
  <si>
    <t>https://podminky.urs.cz/item/CS_URS_2022_02/741420051</t>
  </si>
  <si>
    <t>28</t>
  </si>
  <si>
    <t>741420052</t>
  </si>
  <si>
    <t>Montáž vedení hromosvodné-úhelník nebo trubka s držáky do dřeva</t>
  </si>
  <si>
    <t>2087137999</t>
  </si>
  <si>
    <t>Montáž hromosvodného vedení ochranných prvků úhelníků nebo trubek s držáky do dřeva</t>
  </si>
  <si>
    <t>https://podminky.urs.cz/item/CS_URS_2022_02/741420052</t>
  </si>
  <si>
    <t>29</t>
  </si>
  <si>
    <t>741420053</t>
  </si>
  <si>
    <t>Montáž vedení hromosvodné-lišta ochranná</t>
  </si>
  <si>
    <t>-899535250</t>
  </si>
  <si>
    <t>Montáž hromosvodného vedení ochranných prvků lišt</t>
  </si>
  <si>
    <t>https://podminky.urs.cz/item/CS_URS_2022_02/741420053</t>
  </si>
  <si>
    <t>30</t>
  </si>
  <si>
    <t>741420054</t>
  </si>
  <si>
    <t>Montáž vedení hromosvodné-tvarování prvku</t>
  </si>
  <si>
    <t>-325157042</t>
  </si>
  <si>
    <t>Montáž hromosvodného vedení ochranných prvků tvarování prvků</t>
  </si>
  <si>
    <t>https://podminky.urs.cz/item/CS_URS_2022_02/741420054</t>
  </si>
  <si>
    <t>31</t>
  </si>
  <si>
    <t>741420082</t>
  </si>
  <si>
    <t>Montáž vedení hromosvodné-napínací šroub s okem</t>
  </si>
  <si>
    <t>165429154</t>
  </si>
  <si>
    <t>Montáž hromosvodného vedení doplňků napínacích šroubů s okem s vypnutím svodového vodiče</t>
  </si>
  <si>
    <t>https://podminky.urs.cz/item/CS_URS_2022_02/741420082</t>
  </si>
  <si>
    <t>32</t>
  </si>
  <si>
    <t>741420083</t>
  </si>
  <si>
    <t>Montáž vedení hromosvodné-štítek k označení svodu</t>
  </si>
  <si>
    <t>-695994716</t>
  </si>
  <si>
    <t>Montáž hromosvodného vedení doplňků štítků k označení svodů</t>
  </si>
  <si>
    <t>https://podminky.urs.cz/item/CS_URS_2022_02/741420083</t>
  </si>
  <si>
    <t>33</t>
  </si>
  <si>
    <t>741420084</t>
  </si>
  <si>
    <t>Montáž vedení hromosvodné-vodotěsná ucpávka</t>
  </si>
  <si>
    <t>1139135195</t>
  </si>
  <si>
    <t>Montáž hromosvodného vedení doplňků vodotěsných ucpávek</t>
  </si>
  <si>
    <t>https://podminky.urs.cz/item/CS_URS_2022_02/741420084</t>
  </si>
  <si>
    <t>34</t>
  </si>
  <si>
    <t>741420101</t>
  </si>
  <si>
    <t>Montáž držáků oddáleného vedení do zdiva</t>
  </si>
  <si>
    <t>1061427514</t>
  </si>
  <si>
    <t>Montáž oddáleného vedení držáků do zdiva</t>
  </si>
  <si>
    <t>https://podminky.urs.cz/item/CS_URS_2022_02/741420101</t>
  </si>
  <si>
    <t>35</t>
  </si>
  <si>
    <t>741420102</t>
  </si>
  <si>
    <t>Montáž držáků oddáleného vedení do dřeva</t>
  </si>
  <si>
    <t>442608939</t>
  </si>
  <si>
    <t>Montáž oddáleného vedení držáků do dřeva</t>
  </si>
  <si>
    <t>https://podminky.urs.cz/item/CS_URS_2022_02/741420102</t>
  </si>
  <si>
    <t>36</t>
  </si>
  <si>
    <t>741420103</t>
  </si>
  <si>
    <t>Montáž držáků oddáleného vedení na trubku</t>
  </si>
  <si>
    <t>-915319598</t>
  </si>
  <si>
    <t>Montáž oddáleného vedení držáků na trubku</t>
  </si>
  <si>
    <t>https://podminky.urs.cz/item/CS_URS_2022_02/741420103</t>
  </si>
  <si>
    <t>37</t>
  </si>
  <si>
    <t>741420121</t>
  </si>
  <si>
    <t>Montáž izolační tyče oddáleného vedení</t>
  </si>
  <si>
    <t>-1228887028</t>
  </si>
  <si>
    <t>Montáž oddáleného vedení izolační tyče</t>
  </si>
  <si>
    <t>https://podminky.urs.cz/item/CS_URS_2022_02/741420121</t>
  </si>
  <si>
    <t>38</t>
  </si>
  <si>
    <t>741420901</t>
  </si>
  <si>
    <t>Vyrovnání stávajících svodových vodičů hromosvodů</t>
  </si>
  <si>
    <t>1806737210</t>
  </si>
  <si>
    <t>Údržba hromosvodů vyrovnání stávajících svodových vodičů</t>
  </si>
  <si>
    <t>https://podminky.urs.cz/item/CS_URS_2022_02/741420901</t>
  </si>
  <si>
    <t>39</t>
  </si>
  <si>
    <t>741420902</t>
  </si>
  <si>
    <t>Výměna držáků nebo svorek hromosvodů</t>
  </si>
  <si>
    <t>1320987772</t>
  </si>
  <si>
    <t>Údržba hromosvodů výměna držáků nebo svorek</t>
  </si>
  <si>
    <t>https://podminky.urs.cz/item/CS_URS_2022_02/741420902</t>
  </si>
  <si>
    <t>40</t>
  </si>
  <si>
    <t>741420903</t>
  </si>
  <si>
    <t>Výměna ochranné stříšky hromosvodů</t>
  </si>
  <si>
    <t>1368611656</t>
  </si>
  <si>
    <t>Údržba hromosvodů výměna ochranné stříšky</t>
  </si>
  <si>
    <t>https://podminky.urs.cz/item/CS_URS_2022_02/741420903</t>
  </si>
  <si>
    <t>41</t>
  </si>
  <si>
    <t>741420911</t>
  </si>
  <si>
    <t>Nátěry svodových vodičů včetně podpěr a svorek hromosvodů</t>
  </si>
  <si>
    <t>-116172630</t>
  </si>
  <si>
    <t>Údržba hromosvodů nátěry částí hromosvodných zařízení (odrezivění, očistění, základní a vrchní nátěr) svodových vodičů včetně podpěr a svorek</t>
  </si>
  <si>
    <t>https://podminky.urs.cz/item/CS_URS_2022_02/741420911</t>
  </si>
  <si>
    <t>42</t>
  </si>
  <si>
    <t>741420912</t>
  </si>
  <si>
    <t>Nátěry jímacích tyčí včetně držáků a ochranné stříšky hromosvodů</t>
  </si>
  <si>
    <t>17175764</t>
  </si>
  <si>
    <t>Údržba hromosvodů nátěry částí hromosvodných zařízení (odrezivění, očistění, základní a vrchní nátěr) jímacích tyčí včetně držáků a ochranné stříšky</t>
  </si>
  <si>
    <t>https://podminky.urs.cz/item/CS_URS_2022_02/741420912</t>
  </si>
  <si>
    <t>43</t>
  </si>
  <si>
    <t>741420913</t>
  </si>
  <si>
    <t>Nátěry ochranného úhelníku nebo trubky včetně držáků hromosvodů</t>
  </si>
  <si>
    <t>-1792848829</t>
  </si>
  <si>
    <t>Údržba hromosvodů nátěry částí hromosvodných zařízení (odrezivění, očistění, základní a vrchní nátěr) ochranného úhelníku nebo trubky</t>
  </si>
  <si>
    <t>https://podminky.urs.cz/item/CS_URS_2022_02/741420913</t>
  </si>
  <si>
    <t>44</t>
  </si>
  <si>
    <t>741421811</t>
  </si>
  <si>
    <t>Demontáž drátu nebo lana svodového vedení D do 8 mm kolmý svod</t>
  </si>
  <si>
    <t>542247453</t>
  </si>
  <si>
    <t>Demontáž hromosvodného vedení bez zachování funkčnosti svodových drátů nebo lan kolmého svodu, průměru do 8 mm</t>
  </si>
  <si>
    <t>https://podminky.urs.cz/item/CS_URS_2022_02/741421811</t>
  </si>
  <si>
    <t>45</t>
  </si>
  <si>
    <t>741421813</t>
  </si>
  <si>
    <t>Demontáž drátu nebo lana svodového vedení D přes 8 mm kolmý svod</t>
  </si>
  <si>
    <t>448066818</t>
  </si>
  <si>
    <t>Demontáž hromosvodného vedení bez zachování funkčnosti svodových drátů nebo lan kolmého svodu, průměru přes 8 mm</t>
  </si>
  <si>
    <t>https://podminky.urs.cz/item/CS_URS_2022_02/741421813</t>
  </si>
  <si>
    <t>46</t>
  </si>
  <si>
    <t>741421821</t>
  </si>
  <si>
    <t>Demontáž drátu nebo lana svodového vedení D do 8 mm rovná střecha</t>
  </si>
  <si>
    <t>-397551486</t>
  </si>
  <si>
    <t>Demontáž hromosvodného vedení bez zachování funkčnosti svodových drátů nebo lan na rovné střeše, průměru do 8 mm</t>
  </si>
  <si>
    <t>https://podminky.urs.cz/item/CS_URS_2022_02/741421821</t>
  </si>
  <si>
    <t>47</t>
  </si>
  <si>
    <t>741421823</t>
  </si>
  <si>
    <t>Demontáž drátu nebo lana svodového vedení D přes 8 mm rovná střecha</t>
  </si>
  <si>
    <t>-571017029</t>
  </si>
  <si>
    <t>Demontáž hromosvodného vedení bez zachování funkčnosti svodových drátů nebo lan na rovné střeše, průměru přes 8 mm</t>
  </si>
  <si>
    <t>https://podminky.urs.cz/item/CS_URS_2022_02/741421823</t>
  </si>
  <si>
    <t>48</t>
  </si>
  <si>
    <t>741421831</t>
  </si>
  <si>
    <t>Demontáž drátu nebo lana svodového vedení D do 8 mm šikmá střecha</t>
  </si>
  <si>
    <t>-752987736</t>
  </si>
  <si>
    <t>Demontáž hromosvodného vedení bez zachování funkčnosti svodových drátů nebo lan na šikmé střeše, průměru do 8 mm</t>
  </si>
  <si>
    <t>https://podminky.urs.cz/item/CS_URS_2022_02/741421831</t>
  </si>
  <si>
    <t>49</t>
  </si>
  <si>
    <t>741421833</t>
  </si>
  <si>
    <t>Demontáž drátu nebo lana svodového vedení D přes 8 mm šikmá střecha</t>
  </si>
  <si>
    <t>-1520527473</t>
  </si>
  <si>
    <t>Demontáž hromosvodného vedení bez zachování funkčnosti svodových drátů nebo lan na šikmé střeše, průměru přes 8 mm</t>
  </si>
  <si>
    <t>https://podminky.urs.cz/item/CS_URS_2022_02/741421833</t>
  </si>
  <si>
    <t>50</t>
  </si>
  <si>
    <t>741421841</t>
  </si>
  <si>
    <t>Demontáž svorky šroubové hromosvodné s 1 šroubem</t>
  </si>
  <si>
    <t>2007562832</t>
  </si>
  <si>
    <t>Demontáž hromosvodného vedení bez zachování funkčnosti svorek šroubových s 1 šroubem</t>
  </si>
  <si>
    <t>https://podminky.urs.cz/item/CS_URS_2022_02/741421841</t>
  </si>
  <si>
    <t>51</t>
  </si>
  <si>
    <t>741421843</t>
  </si>
  <si>
    <t>Demontáž svorky šroubové hromosvodné se 2 šrouby</t>
  </si>
  <si>
    <t>504774609</t>
  </si>
  <si>
    <t>Demontáž hromosvodného vedení bez zachování funkčnosti svorek šroubových se 2 šrouby</t>
  </si>
  <si>
    <t>https://podminky.urs.cz/item/CS_URS_2022_02/741421843</t>
  </si>
  <si>
    <t>52</t>
  </si>
  <si>
    <t>741421845</t>
  </si>
  <si>
    <t>Demontáž svorky šroubové hromosvodné se 3 šrouby a více šrouby</t>
  </si>
  <si>
    <t>1512772845</t>
  </si>
  <si>
    <t>Demontáž hromosvodného vedení bez zachování funkčnosti svorek šroubových se 3 a více šrouby</t>
  </si>
  <si>
    <t>https://podminky.urs.cz/item/CS_URS_2022_02/741421845</t>
  </si>
  <si>
    <t>53</t>
  </si>
  <si>
    <t>741421851</t>
  </si>
  <si>
    <t>Demontáž vedení hromosvodné-podpěra střešní pod hřeben</t>
  </si>
  <si>
    <t>1037283423</t>
  </si>
  <si>
    <t>Demontáž hromosvodného vedení podpěr střešního vedení pod hřeben</t>
  </si>
  <si>
    <t>https://podminky.urs.cz/item/CS_URS_2022_02/741421851</t>
  </si>
  <si>
    <t>54</t>
  </si>
  <si>
    <t>741421853</t>
  </si>
  <si>
    <t>Demontáž vedení hromosvodné-podpěra střešní pod tašky</t>
  </si>
  <si>
    <t>-1784348563</t>
  </si>
  <si>
    <t>Demontáž hromosvodného vedení podpěr střešního vedení pod tašky</t>
  </si>
  <si>
    <t>https://podminky.urs.cz/item/CS_URS_2022_02/741421853</t>
  </si>
  <si>
    <t>55</t>
  </si>
  <si>
    <t>741421855</t>
  </si>
  <si>
    <t>Demontáž vedení hromosvodné-podpěra střešní pro plochou střechu</t>
  </si>
  <si>
    <t>1409770379</t>
  </si>
  <si>
    <t>Demontáž hromosvodného vedení podpěr střešního vedení pro plochou střechu</t>
  </si>
  <si>
    <t>https://podminky.urs.cz/item/CS_URS_2022_02/741421855</t>
  </si>
  <si>
    <t>56</t>
  </si>
  <si>
    <t>741421861</t>
  </si>
  <si>
    <t>Demontáž vedení hromosvodné-podpěra svislého vedení šroubovaného</t>
  </si>
  <si>
    <t>-1358474134</t>
  </si>
  <si>
    <t>Demontáž hromosvodného vedení podpěr svislého vedení šroubovaného</t>
  </si>
  <si>
    <t>https://podminky.urs.cz/item/CS_URS_2022_02/741421861</t>
  </si>
  <si>
    <t>57</t>
  </si>
  <si>
    <t>741421863</t>
  </si>
  <si>
    <t>Demontáž vedení hromosvodné-podpěra svislého vedení zazděného</t>
  </si>
  <si>
    <t>52056145</t>
  </si>
  <si>
    <t>Demontáž hromosvodného vedení podpěr svislého vedení zazděného</t>
  </si>
  <si>
    <t>https://podminky.urs.cz/item/CS_URS_2022_02/741421863</t>
  </si>
  <si>
    <t>58</t>
  </si>
  <si>
    <t>741421871</t>
  </si>
  <si>
    <t>Demontáž vedení hromosvodné-ochranného úhelníku délky do 1,4 m</t>
  </si>
  <si>
    <t>-1517158441</t>
  </si>
  <si>
    <t>Demontáž hromosvodného vedení doplňků ochranných úhelníků, délky do 1,4 m</t>
  </si>
  <si>
    <t>https://podminky.urs.cz/item/CS_URS_2022_02/741421871</t>
  </si>
  <si>
    <t>59</t>
  </si>
  <si>
    <t>741421873</t>
  </si>
  <si>
    <t>Demontáž vedení hromosvodné-ochranného úhelníku délky přes 1,4 m</t>
  </si>
  <si>
    <t>906950842</t>
  </si>
  <si>
    <t>Demontáž hromosvodného vedení doplňků ochranných úhelníků, délky přes 1,4 m</t>
  </si>
  <si>
    <t>https://podminky.urs.cz/item/CS_URS_2022_02/741421873</t>
  </si>
  <si>
    <t>60</t>
  </si>
  <si>
    <t>741430001</t>
  </si>
  <si>
    <t>Montáž tyč jímací délky do 3 m na konstrukci dřevěnou</t>
  </si>
  <si>
    <t>-133587573</t>
  </si>
  <si>
    <t>Montáž jímacích tyčí délky do 3 m, na konstrukci dřevěnou mimo krov</t>
  </si>
  <si>
    <t>https://podminky.urs.cz/item/CS_URS_2022_02/741430001</t>
  </si>
  <si>
    <t>61</t>
  </si>
  <si>
    <t>741430002</t>
  </si>
  <si>
    <t>Montáž tyč jímací délky do 3 m na konstrukci zděnou</t>
  </si>
  <si>
    <t>357845760</t>
  </si>
  <si>
    <t>Montáž jímacích tyčí délky do 3 m, na konstrukci zděnou</t>
  </si>
  <si>
    <t>https://podminky.urs.cz/item/CS_URS_2022_02/741430002</t>
  </si>
  <si>
    <t>62</t>
  </si>
  <si>
    <t>741430003</t>
  </si>
  <si>
    <t>Montáž tyč jímací délky do 3 m na konstrukci ocelovou</t>
  </si>
  <si>
    <t>-985090804</t>
  </si>
  <si>
    <t>Montáž jímacích tyčí délky do 3 m, na konstrukci ocelovou</t>
  </si>
  <si>
    <t>https://podminky.urs.cz/item/CS_URS_2022_02/741430003</t>
  </si>
  <si>
    <t>63</t>
  </si>
  <si>
    <t>741430004</t>
  </si>
  <si>
    <t>Montáž tyč jímací délky do 3 m na střešní hřeben</t>
  </si>
  <si>
    <t>-1356513741</t>
  </si>
  <si>
    <t>Montáž jímacích tyčí délky do 3 m, na střešní hřeben</t>
  </si>
  <si>
    <t>https://podminky.urs.cz/item/CS_URS_2022_02/741430004</t>
  </si>
  <si>
    <t>64</t>
  </si>
  <si>
    <t>741430005</t>
  </si>
  <si>
    <t>Montáž tyč jímací délky do 3 m na stojan</t>
  </si>
  <si>
    <t>-273457715</t>
  </si>
  <si>
    <t>Montáž jímacích tyčí délky do 3 m, na stojan</t>
  </si>
  <si>
    <t>https://podminky.urs.cz/item/CS_URS_2022_02/741430005</t>
  </si>
  <si>
    <t>65</t>
  </si>
  <si>
    <t>741430011</t>
  </si>
  <si>
    <t>Montáž tyč jímací délky přes 3 m na střešní hřeben</t>
  </si>
  <si>
    <t>-109552062</t>
  </si>
  <si>
    <t>Montáž jímacích tyčí délky přes 3 m, na střešní hřeben</t>
  </si>
  <si>
    <t>https://podminky.urs.cz/item/CS_URS_2022_02/741430011</t>
  </si>
  <si>
    <t>66</t>
  </si>
  <si>
    <t>741430012</t>
  </si>
  <si>
    <t>Montáž tyč jímací délky přes 3 m na stojan</t>
  </si>
  <si>
    <t>336726513</t>
  </si>
  <si>
    <t>Montáž jímacích tyčí délky přes 3 m, na stojan</t>
  </si>
  <si>
    <t>https://podminky.urs.cz/item/CS_URS_2022_02/741430012</t>
  </si>
  <si>
    <t>67</t>
  </si>
  <si>
    <t>741440001</t>
  </si>
  <si>
    <t>Montáž deska zemnící 2000x250 mm</t>
  </si>
  <si>
    <t>732199038</t>
  </si>
  <si>
    <t>Montáž zemnicích desek a tyčí s připojením na svodové nebo uzemňovací vedení bez příslušenství desek, vel. 2000 x 250 mm</t>
  </si>
  <si>
    <t>https://podminky.urs.cz/item/CS_URS_2022_02/741440001</t>
  </si>
  <si>
    <t>68</t>
  </si>
  <si>
    <t>741440002</t>
  </si>
  <si>
    <t>Montáž deska zemnicí 1000x500 mm</t>
  </si>
  <si>
    <t>907675377</t>
  </si>
  <si>
    <t>Montáž zemnicích desek a tyčí s připojením na svodové nebo uzemňovací vedení bez příslušenství desek, vel. 1000 x 500 mm</t>
  </si>
  <si>
    <t>https://podminky.urs.cz/item/CS_URS_2022_02/741440002</t>
  </si>
  <si>
    <t>69</t>
  </si>
  <si>
    <t>741440031</t>
  </si>
  <si>
    <t>Montáž tyč zemnicí dl do 2 m</t>
  </si>
  <si>
    <t>-1586147526</t>
  </si>
  <si>
    <t>Montáž zemnicích desek a tyčí s připojením na svodové nebo uzemňovací vedení bez příslušenství tyčí, délky do 2 m</t>
  </si>
  <si>
    <t>https://podminky.urs.cz/item/CS_URS_2022_02/741440031</t>
  </si>
  <si>
    <t>70</t>
  </si>
  <si>
    <t>741440032</t>
  </si>
  <si>
    <t>Montáž tyč zemnicí dl přes 2 do 4,5 m</t>
  </si>
  <si>
    <t>260341740</t>
  </si>
  <si>
    <t>Montáž zemnicích desek a tyčí s připojením na svodové nebo uzemňovací vedení bez příslušenství tyčí, délky přes 2 do 4,5 m</t>
  </si>
  <si>
    <t>https://podminky.urs.cz/item/CS_URS_2022_02/741440032</t>
  </si>
  <si>
    <t>71</t>
  </si>
  <si>
    <t>741440033</t>
  </si>
  <si>
    <t>Montáž tyč zemnicí dl přes 4,5 do 6 m</t>
  </si>
  <si>
    <t>2037708298</t>
  </si>
  <si>
    <t>Montáž zemnicích desek a tyčí s připojením na svodové nebo uzemňovací vedení bez příslušenství tyčí, délky přes 4,5 do 6 m</t>
  </si>
  <si>
    <t>https://podminky.urs.cz/item/CS_URS_2022_02/741440033</t>
  </si>
  <si>
    <t>72</t>
  </si>
  <si>
    <t>998741101</t>
  </si>
  <si>
    <t>Přesun hmot tonážní pro silnoproud v objektech v do 6 m</t>
  </si>
  <si>
    <t>t</t>
  </si>
  <si>
    <t>-896270995</t>
  </si>
  <si>
    <t>Přesun hmot pro silnoproud stanovený z hmotnosti přesunovaného materiálu vodorovná dopravní vzdálenost do 50 m v objektech výšky do 6 m</t>
  </si>
  <si>
    <t>https://podminky.urs.cz/item/CS_URS_2022_02/998741101</t>
  </si>
  <si>
    <t>73</t>
  </si>
  <si>
    <t>998741102</t>
  </si>
  <si>
    <t>Přesun hmot tonážní pro silnoproud v objektech v přes 6 do 12 m</t>
  </si>
  <si>
    <t>-1325025543</t>
  </si>
  <si>
    <t>Přesun hmot pro silnoproud stanovený z hmotnosti přesunovaného materiálu vodorovná dopravní vzdálenost do 50 m v objektech výšky přes 6 do 12 m</t>
  </si>
  <si>
    <t>https://podminky.urs.cz/item/CS_URS_2022_02/998741102</t>
  </si>
  <si>
    <t>74</t>
  </si>
  <si>
    <t>998741103</t>
  </si>
  <si>
    <t>Přesun hmot tonážní pro silnoproud v objektech v přes 12 do 24 m</t>
  </si>
  <si>
    <t>-738429811</t>
  </si>
  <si>
    <t>Přesun hmot pro silnoproud stanovený z hmotnosti přesunovaného materiálu vodorovná dopravní vzdálenost do 50 m v objektech výšky přes 12 do 24 m</t>
  </si>
  <si>
    <t>https://podminky.urs.cz/item/CS_URS_2022_02/998741103</t>
  </si>
  <si>
    <t>75</t>
  </si>
  <si>
    <t>998741104</t>
  </si>
  <si>
    <t>Přesun hmot tonážní pro silnoproud v objektech v přes 24 do 36 m</t>
  </si>
  <si>
    <t>777176274</t>
  </si>
  <si>
    <t>Přesun hmot pro silnoproud stanovený z hmotnosti přesunovaného materiálu vodorovná dopravní vzdálenost do 50 m v objektech výšky přes 24 do 36 m</t>
  </si>
  <si>
    <t>https://podminky.urs.cz/item/CS_URS_2022_02/998741104</t>
  </si>
  <si>
    <t>76</t>
  </si>
  <si>
    <t>998741105</t>
  </si>
  <si>
    <t>Přesun hmot tonážní pro silnoproud v objektech v přes 36 do 48 m</t>
  </si>
  <si>
    <t>-799856035</t>
  </si>
  <si>
    <t>Přesun hmot pro silnoproud stanovený z hmotnosti přesunovaného materiálu vodorovná dopravní vzdálenost do 50 m v objektech výšky přes 36 do 48 m</t>
  </si>
  <si>
    <t>https://podminky.urs.cz/item/CS_URS_2022_02/998741105</t>
  </si>
  <si>
    <t>77</t>
  </si>
  <si>
    <t>998741106</t>
  </si>
  <si>
    <t>Přesun hmot tonážní pro silnoproud v objektech v přes 48 do 60 m</t>
  </si>
  <si>
    <t>568584056</t>
  </si>
  <si>
    <t>Přesun hmot pro silnoproud stanovený z hmotnosti přesunovaného materiálu vodorovná dopravní vzdálenost do 50 m v objektech výšky přes 48 do 60 m</t>
  </si>
  <si>
    <t>https://podminky.urs.cz/item/CS_URS_2022_02/998741106</t>
  </si>
  <si>
    <t>78</t>
  </si>
  <si>
    <t>998741181</t>
  </si>
  <si>
    <t>Příplatek k přesunu hmot tonážní 741 prováděný bez použití mechanizace</t>
  </si>
  <si>
    <t>-1816565649</t>
  </si>
  <si>
    <t>Přesun hmot pro silnoproud stanovený z hmotnosti přesunovaného materiálu Příplatek k ceně za přesun prováděný bez použití mechanizace pro jakoukoliv výšku objektu</t>
  </si>
  <si>
    <t>https://podminky.urs.cz/item/CS_URS_2022_02/998741181</t>
  </si>
  <si>
    <t>79</t>
  </si>
  <si>
    <t>998741192</t>
  </si>
  <si>
    <t>Příplatek k přesunu hmot tonážní 741 za zvětšený přesun do 100 m</t>
  </si>
  <si>
    <t>-474527448</t>
  </si>
  <si>
    <t>Přesun hmot pro silnoproud stanovený z hmotnosti přesunovaného materiálu Příplatek k ceně za zvětšený přesun přes vymezenou největší dopravní vzdálenost do 100 m</t>
  </si>
  <si>
    <t>https://podminky.urs.cz/item/CS_URS_2022_02/998741192</t>
  </si>
  <si>
    <t>80</t>
  </si>
  <si>
    <t>998741193</t>
  </si>
  <si>
    <t>Příplatek k přesunu hmot tonážní 741 za zvětšený přesun do 500 m</t>
  </si>
  <si>
    <t>991644217</t>
  </si>
  <si>
    <t>Přesun hmot pro silnoproud stanovený z hmotnosti přesunovaného materiálu Příplatek k ceně za zvětšený přesun přes vymezenou největší dopravní vzdálenost do 500 m</t>
  </si>
  <si>
    <t>https://podminky.urs.cz/item/CS_URS_2022_02/998741193</t>
  </si>
  <si>
    <t>81</t>
  </si>
  <si>
    <t>998741194</t>
  </si>
  <si>
    <t>Příplatek k přesunu hmot tonážní 741 za zvětšený přesun do 1000 m</t>
  </si>
  <si>
    <t>-1121070194</t>
  </si>
  <si>
    <t>Přesun hmot pro silnoproud stanovený z hmotnosti přesunovaného materiálu Příplatek k ceně za zvětšený přesun přes vymezenou největší dopravní vzdálenost do 1000 m</t>
  </si>
  <si>
    <t>https://podminky.urs.cz/item/CS_URS_2022_02/998741194</t>
  </si>
  <si>
    <t>82</t>
  </si>
  <si>
    <t>998741199</t>
  </si>
  <si>
    <t>Příplatek k přesunu hmot tonážní 741 za zvětšený přesun ZKD 1000 m přes 1000 m</t>
  </si>
  <si>
    <t>1890593356</t>
  </si>
  <si>
    <t>Přesun hmot pro silnoproud stanovený z hmotnosti přesunovaného materiálu Příplatek k ceně za zvětšený přesun přes vymezenou největší dopravní vzdálenost za každých dalších i započatých 1000 m</t>
  </si>
  <si>
    <t>https://podminky.urs.cz/item/CS_URS_2022_02/998741199</t>
  </si>
  <si>
    <t>83</t>
  </si>
  <si>
    <t>998741202</t>
  </si>
  <si>
    <t>Přesun hmot procentní pro silnoproud v objektech v přes 6 do 12 m</t>
  </si>
  <si>
    <t>%</t>
  </si>
  <si>
    <t>-2027042322</t>
  </si>
  <si>
    <t>Přesun hmot pro silnoproud stanovený procentní sazbou (%) z ceny vodorovná dopravní vzdálenost do 50 m v objektech výšky přes 6 do 12 m</t>
  </si>
  <si>
    <t>https://podminky.urs.cz/item/CS_URS_2022_02/998741202</t>
  </si>
  <si>
    <t>84</t>
  </si>
  <si>
    <t>998741203</t>
  </si>
  <si>
    <t>Přesun hmot procentní pro silnoproud v objektech v přes 12 do 24 m</t>
  </si>
  <si>
    <t>-2034764881</t>
  </si>
  <si>
    <t>Přesun hmot pro silnoproud stanovený procentní sazbou (%) z ceny vodorovná dopravní vzdálenost do 50 m v objektech výšky přes 12 do 24 m</t>
  </si>
  <si>
    <t>https://podminky.urs.cz/item/CS_URS_2022_02/998741203</t>
  </si>
  <si>
    <t>85</t>
  </si>
  <si>
    <t>998741205</t>
  </si>
  <si>
    <t>Přesun hmot procentní pro silnoproud v objektech v přes 36 do 48 m</t>
  </si>
  <si>
    <t>-882196463</t>
  </si>
  <si>
    <t>Přesun hmot pro silnoproud stanovený procentní sazbou (%) z ceny vodorovná dopravní vzdálenost do 50 m v objektech výšky přes 36 do 48 m</t>
  </si>
  <si>
    <t>https://podminky.urs.cz/item/CS_URS_2022_02/998741205</t>
  </si>
  <si>
    <t>86</t>
  </si>
  <si>
    <t>998741206</t>
  </si>
  <si>
    <t>Přesun hmot procentní pro silnoproud v objektech v přes 48 do 60 m</t>
  </si>
  <si>
    <t>1007165222</t>
  </si>
  <si>
    <t>Přesun hmot pro silnoproud stanovený procentní sazbou (%) z ceny vodorovná dopravní vzdálenost do 50 m v objektech výšky přes 48 do 60 m</t>
  </si>
  <si>
    <t>https://podminky.urs.cz/item/CS_URS_2022_02/998741206</t>
  </si>
  <si>
    <t>87</t>
  </si>
  <si>
    <t>998741292</t>
  </si>
  <si>
    <t>Příplatek k přesunu hmot procentní 741 za zvětšený přesun do 100 m</t>
  </si>
  <si>
    <t>-430945815</t>
  </si>
  <si>
    <t>Přesun hmot pro silnoproud stanovený procentní sazbou (%) z ceny Příplatek k cenám za zvětšený přesun přes vymezenou největší dopravní vzdálenost do 100 m</t>
  </si>
  <si>
    <t>https://podminky.urs.cz/item/CS_URS_2022_02/998741292</t>
  </si>
  <si>
    <t>88</t>
  </si>
  <si>
    <t>998741293</t>
  </si>
  <si>
    <t>Příplatek k přesunu hmot procentní 741 za zvětšený přesun do 500 m</t>
  </si>
  <si>
    <t>1355418473</t>
  </si>
  <si>
    <t>Přesun hmot pro silnoproud stanovený procentní sazbou (%) z ceny Příplatek k cenám za zvětšený přesun přes vymezenou největší dopravní vzdálenost do 500 m</t>
  </si>
  <si>
    <t>https://podminky.urs.cz/item/CS_URS_2022_02/998741293</t>
  </si>
  <si>
    <t>89</t>
  </si>
  <si>
    <t>998741294</t>
  </si>
  <si>
    <t>Příplatek k přesunu hmot procentní 741 za zvětšený přesun do 1000 m</t>
  </si>
  <si>
    <t>-516996293</t>
  </si>
  <si>
    <t>Přesun hmot pro silnoproud stanovený procentní sazbou (%) z ceny Příplatek k cenám za zvětšený přesun přes vymezenou největší dopravní vzdálenost do 1000 m</t>
  </si>
  <si>
    <t>https://podminky.urs.cz/item/CS_URS_2022_02/998741294</t>
  </si>
  <si>
    <t>90</t>
  </si>
  <si>
    <t>998741299</t>
  </si>
  <si>
    <t>Příplatek k přesunu hmot procentní 741 za zvětšený přesun ZKD 1000 m přes 1000 m</t>
  </si>
  <si>
    <t>627579065</t>
  </si>
  <si>
    <t>Přesun hmot pro silnoproud stanovený procentní sazbou (%) z ceny Příplatek k cenám za zvětšený přesun přes vymezenou největší dopravní vzdálenost za každých dalších i započatých 1000 m</t>
  </si>
  <si>
    <t>https://podminky.urs.cz/item/CS_URS_2022_02/998741299</t>
  </si>
  <si>
    <t>M</t>
  </si>
  <si>
    <t>Práce a dodávky M</t>
  </si>
  <si>
    <t>21-M</t>
  </si>
  <si>
    <t>Elektromontáže</t>
  </si>
  <si>
    <t>91</t>
  </si>
  <si>
    <t>210220001</t>
  </si>
  <si>
    <t>Montáž uzemňovacího vedení vodičů FeZn pomocí svorek na povrchu páskou do 120 mm2</t>
  </si>
  <si>
    <t>843235686</t>
  </si>
  <si>
    <t>Montáž uzemňovacího vedení s upevněním, propojením a připojením pomocí svorek na povrchu vodičů FeZn páskou průřezu do 120 mm2</t>
  </si>
  <si>
    <t>https://podminky.urs.cz/item/CS_URS_2022_02/210220001</t>
  </si>
  <si>
    <t>92</t>
  </si>
  <si>
    <t>210220002</t>
  </si>
  <si>
    <t>Montáž uzemňovacích vedení vodičů FeZn pomocí svorek na povrchu drátem nebo lanem do průměru 10 mm</t>
  </si>
  <si>
    <t>-241063343</t>
  </si>
  <si>
    <t>Montáž uzemňovacího vedení s upevněním, propojením a připojením pomocí svorek na povrchu vodičů FeZn drátem nebo lanem průměru do 10 mm</t>
  </si>
  <si>
    <t>https://podminky.urs.cz/item/CS_URS_2022_02/210220002</t>
  </si>
  <si>
    <t>93</t>
  </si>
  <si>
    <t>210220003</t>
  </si>
  <si>
    <t>Montáž uzemňovacího vedení vodičů Cu pomocí svorek na povrchu páskou průřezu do 50 mm2</t>
  </si>
  <si>
    <t>-528386083</t>
  </si>
  <si>
    <t>Montáž uzemňovacího vedení s upevněním, propojením a připojením pomocí svorek na povrchu vodičů Cu páskou průřezu do 50 mm2</t>
  </si>
  <si>
    <t>https://podminky.urs.cz/item/CS_URS_2022_02/210220003</t>
  </si>
  <si>
    <t>94</t>
  </si>
  <si>
    <t>210220004</t>
  </si>
  <si>
    <t>Montáž uzemňovacího vedení vodičů Cu pomocí svorek na povrchu páskou průřezu přes 50 do 120 mm2 včetně olověných vložek do podpěr</t>
  </si>
  <si>
    <t>-750084882</t>
  </si>
  <si>
    <t>Montáž uzemňovacího vedení s upevněním, propojením a připojením pomocí svorek na povrchu vodičů Cu páskou průřezu přes 50 do 120 mm2 včetně olověných vložek do podpěr</t>
  </si>
  <si>
    <t>https://podminky.urs.cz/item/CS_URS_2022_02/210220004</t>
  </si>
  <si>
    <t>95</t>
  </si>
  <si>
    <t>210220005</t>
  </si>
  <si>
    <t>Montáž uzemňovacího vedení vodičů FeZn pomocí svorek na povrchu páskou přes 120 do 300 mm2</t>
  </si>
  <si>
    <t>135087837</t>
  </si>
  <si>
    <t>Montáž uzemňovacího vedení s upevněním, propojením a připojením pomocí svorek na povrchu vodičů FeZn páskou průřezu přes 120 do 300 mm2</t>
  </si>
  <si>
    <t>https://podminky.urs.cz/item/CS_URS_2022_02/210220005</t>
  </si>
  <si>
    <t>96</t>
  </si>
  <si>
    <t>210220020</t>
  </si>
  <si>
    <t>Montáž uzemňovacího vedení vodičů FeZn pomocí svorek v zemi páskou do 120 mm2 ve městské zástavbě</t>
  </si>
  <si>
    <t>19105658</t>
  </si>
  <si>
    <t>Montáž uzemňovacího vedení s upevněním, propojením a připojením pomocí svorek v zemi s izolací spojů vodičů FeZn páskou průřezu do 120 mm2 v městské zástavbě</t>
  </si>
  <si>
    <t>https://podminky.urs.cz/item/CS_URS_2022_02/210220020</t>
  </si>
  <si>
    <t>97</t>
  </si>
  <si>
    <t>210220021</t>
  </si>
  <si>
    <t>Montáž uzemňovacího vedení vodičů FeZn pomocí svorek v zemi páskou do 120 mm2 v průmyslové výstavbě</t>
  </si>
  <si>
    <t>-1224128833</t>
  </si>
  <si>
    <t>Montáž uzemňovacího vedení s upevněním, propojením a připojením pomocí svorek v zemi s izolací spojů vodičů FeZn páskou průřezu do 120 mm2 v průmyslové výstavbě</t>
  </si>
  <si>
    <t>https://podminky.urs.cz/item/CS_URS_2022_02/210220021</t>
  </si>
  <si>
    <t>98</t>
  </si>
  <si>
    <t>210220022</t>
  </si>
  <si>
    <t>Montáž uzemňovacího vedení vodičů FeZn pomocí svorek v zemi drátem průměru do 10 mm ve městské zástavbě</t>
  </si>
  <si>
    <t>1448453904</t>
  </si>
  <si>
    <t>Montáž uzemňovacího vedení s upevněním, propojením a připojením pomocí svorek v zemi s izolací spojů vodičů FeZn drátem nebo lanem průměru do 10 mm v městské zástavbě</t>
  </si>
  <si>
    <t>https://podminky.urs.cz/item/CS_URS_2022_02/210220022</t>
  </si>
  <si>
    <t>99</t>
  </si>
  <si>
    <t>210220023</t>
  </si>
  <si>
    <t>Montáž uzemňovacího vedení vodičů FeZn pomocí svorek v zemi drátem průměru do 10 mm v průmyslové výstavbě</t>
  </si>
  <si>
    <t>1436919940</t>
  </si>
  <si>
    <t>Montáž uzemňovacího vedení s upevněním, propojením a připojením pomocí svorek v zemi s izolací spojů vodičů FeZn drátem nebo lanem průměru do 10 mm v průmyslové výstavbě</t>
  </si>
  <si>
    <t>https://podminky.urs.cz/item/CS_URS_2022_02/210220023</t>
  </si>
  <si>
    <t>100</t>
  </si>
  <si>
    <t>210220101</t>
  </si>
  <si>
    <t>Montáž hromosvodného vedení svodových vodičů s podpěrami průměru do 10 mm</t>
  </si>
  <si>
    <t>-76030438</t>
  </si>
  <si>
    <t>Montáž hromosvodného vedení svodových vodičů s podpěrami, průměru do 10 mm</t>
  </si>
  <si>
    <t>https://podminky.urs.cz/item/CS_URS_2022_02/210220101</t>
  </si>
  <si>
    <t>101</t>
  </si>
  <si>
    <t>210220102</t>
  </si>
  <si>
    <t>Montáž hromosvodného vedení svodových vodičů s podpěrami průměru přes 10 mm</t>
  </si>
  <si>
    <t>-879475882</t>
  </si>
  <si>
    <t>Montáž hromosvodného vedení svodových vodičů s podpěrami, průměru přes 10 mm</t>
  </si>
  <si>
    <t>https://podminky.urs.cz/item/CS_URS_2022_02/210220102</t>
  </si>
  <si>
    <t>102</t>
  </si>
  <si>
    <t>210220111</t>
  </si>
  <si>
    <t>Montáž hromosvodného vedení svodových vodičů bez podpěr průměru do 10 mm</t>
  </si>
  <si>
    <t>-180000690</t>
  </si>
  <si>
    <t>Montáž hromosvodného vedení svodových vodičů bez podpěr, průměru do 10 mm</t>
  </si>
  <si>
    <t>https://podminky.urs.cz/item/CS_URS_2022_02/210220111</t>
  </si>
  <si>
    <t>103</t>
  </si>
  <si>
    <t>210220112</t>
  </si>
  <si>
    <t>Montáž hromosvodného vedení svodových vodičů bez podpěr průměru přes 10 mm</t>
  </si>
  <si>
    <t>989362640</t>
  </si>
  <si>
    <t>Montáž hromosvodného vedení svodových vodičů bez podpěr, průměru přes 10 mm</t>
  </si>
  <si>
    <t>https://podminky.urs.cz/item/CS_URS_2022_02/210220112</t>
  </si>
  <si>
    <t>104</t>
  </si>
  <si>
    <t>210220121</t>
  </si>
  <si>
    <t>Montáž hromosvodného vedení olověných vložek do podpěr se zhotovením</t>
  </si>
  <si>
    <t>-191441501</t>
  </si>
  <si>
    <t>Montáž hromosvodného vedení olověných vložek do podpěr, spojových svorek, svodového vodiče z Cu se zhotovením</t>
  </si>
  <si>
    <t>https://podminky.urs.cz/item/CS_URS_2022_02/210220121</t>
  </si>
  <si>
    <t>105</t>
  </si>
  <si>
    <t>210220201</t>
  </si>
  <si>
    <t>Montáž tyčí jímacích délky do 3 m na střešní hřeben</t>
  </si>
  <si>
    <t>-1629027138</t>
  </si>
  <si>
    <t>Montáž hromosvodného vedení jímacích tyčí délky do 3 m na střešní hřeben</t>
  </si>
  <si>
    <t>https://podminky.urs.cz/item/CS_URS_2022_02/210220201</t>
  </si>
  <si>
    <t>106</t>
  </si>
  <si>
    <t>210220211</t>
  </si>
  <si>
    <t>Montáž tyčí jímacích délky do 3 m na konstrukci dřevěnou</t>
  </si>
  <si>
    <t>1208537221</t>
  </si>
  <si>
    <t>Montáž hromosvodného vedení jímacích tyčí délky do 3 m na konstrukci dřevěnou</t>
  </si>
  <si>
    <t>https://podminky.urs.cz/item/CS_URS_2022_02/210220211</t>
  </si>
  <si>
    <t>107</t>
  </si>
  <si>
    <t>210220212</t>
  </si>
  <si>
    <t>Montáž tyčí jímacích délky do 3 m na konstrukci zděnou</t>
  </si>
  <si>
    <t>-594279981</t>
  </si>
  <si>
    <t>Montáž hromosvodného vedení jímacích tyčí délky do 3 m na konstrukci zděnou</t>
  </si>
  <si>
    <t>https://podminky.urs.cz/item/CS_URS_2022_02/210220212</t>
  </si>
  <si>
    <t>108</t>
  </si>
  <si>
    <t>210220221</t>
  </si>
  <si>
    <t>Montáž tyčí jímacích délky do 3 m na konstrukci ocelovou</t>
  </si>
  <si>
    <t>-748640378</t>
  </si>
  <si>
    <t>Montáž hromosvodného vedení jímacích tyčí délky do 3 m na konstrukci ocelovou</t>
  </si>
  <si>
    <t>https://podminky.urs.cz/item/CS_URS_2022_02/210220221</t>
  </si>
  <si>
    <t>109</t>
  </si>
  <si>
    <t>210220231</t>
  </si>
  <si>
    <t>Montáž tyčí jímacích délky do 3 m na stojan</t>
  </si>
  <si>
    <t>-2015536472</t>
  </si>
  <si>
    <t>Montáž hromosvodného vedení jímacích tyčí délky do 3 m na stojan</t>
  </si>
  <si>
    <t>https://podminky.urs.cz/item/CS_URS_2022_02/210220231</t>
  </si>
  <si>
    <t>110</t>
  </si>
  <si>
    <t>210220301</t>
  </si>
  <si>
    <t>Montáž svorek hromosvodných se 2 šrouby</t>
  </si>
  <si>
    <t>-160678526</t>
  </si>
  <si>
    <t>https://podminky.urs.cz/item/CS_URS_2022_02/210220301</t>
  </si>
  <si>
    <t>111</t>
  </si>
  <si>
    <t>210220302</t>
  </si>
  <si>
    <t>Montáž svorek hromosvodných se 3 a více šrouby</t>
  </si>
  <si>
    <t>-2120318827</t>
  </si>
  <si>
    <t>https://podminky.urs.cz/item/CS_URS_2022_02/210220302</t>
  </si>
  <si>
    <t>112</t>
  </si>
  <si>
    <t>210220303</t>
  </si>
  <si>
    <t>Montáž svorek hromosvodných na okapové žlaby</t>
  </si>
  <si>
    <t>-856245528</t>
  </si>
  <si>
    <t>Montáž hromosvodného vedení svorek na okapové žlaby</t>
  </si>
  <si>
    <t>https://podminky.urs.cz/item/CS_URS_2022_02/210220303</t>
  </si>
  <si>
    <t>113</t>
  </si>
  <si>
    <t>210220311</t>
  </si>
  <si>
    <t>Montáž svorek hromosvodných na potrubí průměru do 700 mm se zhotovením</t>
  </si>
  <si>
    <t>648342690</t>
  </si>
  <si>
    <t>Montáž hromosvodného vedení svorek na potrubí průměru do 700 mm se zhotovením</t>
  </si>
  <si>
    <t>https://podminky.urs.cz/item/CS_URS_2022_02/210220311</t>
  </si>
  <si>
    <t>114</t>
  </si>
  <si>
    <t>210220321</t>
  </si>
  <si>
    <t>Montáž svorek hromosvodných na potrubí typ Bernard se zhotovením pásku</t>
  </si>
  <si>
    <t>1243615975</t>
  </si>
  <si>
    <t>Montáž hromosvodného vedení svorek na potrubí se zhotovením pásku</t>
  </si>
  <si>
    <t>https://podminky.urs.cz/item/CS_URS_2022_02/210220321</t>
  </si>
  <si>
    <t>115</t>
  </si>
  <si>
    <t>210220351</t>
  </si>
  <si>
    <t>Montáž desek zemnicích 1000x500 mm s připojením na svodové nebo uzemňovací vedení</t>
  </si>
  <si>
    <t>-679695420</t>
  </si>
  <si>
    <t>Montáž hromosvodného vedení zemnicích desek a tyčí s připojením na svodové nebo uzemňovací vedení bez příslušenství desek, velikosti 1000 x 500 mm</t>
  </si>
  <si>
    <t>https://podminky.urs.cz/item/CS_URS_2022_02/210220351</t>
  </si>
  <si>
    <t>116</t>
  </si>
  <si>
    <t>210220352</t>
  </si>
  <si>
    <t>Montáž desek zemnicích 2000x250 mm s připojením na svodové nebo uzemňovací vedení</t>
  </si>
  <si>
    <t>-998547316</t>
  </si>
  <si>
    <t>Montáž hromosvodného vedení zemnicích desek a tyčí s připojením na svodové nebo uzemňovací vedení bez příslušenství desek, velikosti 2000 x 250 mm</t>
  </si>
  <si>
    <t>https://podminky.urs.cz/item/CS_URS_2022_02/210220352</t>
  </si>
  <si>
    <t>117</t>
  </si>
  <si>
    <t>210220361</t>
  </si>
  <si>
    <t>Montáž tyčí zemnicích délky do 2 m s připojením na svodové nebo uzemňovací vedení</t>
  </si>
  <si>
    <t>836253496</t>
  </si>
  <si>
    <t>Montáž hromosvodného vedení zemnicích desek a tyčí s připojením na svodové nebo uzemňovací vedení bez příslušenství tyčí, délky do 2 m</t>
  </si>
  <si>
    <t>https://podminky.urs.cz/item/CS_URS_2022_02/210220361</t>
  </si>
  <si>
    <t>118</t>
  </si>
  <si>
    <t>210220362</t>
  </si>
  <si>
    <t>Montáž tyčí zemnicích délky do 4,5 m s připojením na svodové nebo uzemňovací vedení</t>
  </si>
  <si>
    <t>-587623476</t>
  </si>
  <si>
    <t>Montáž hromosvodného vedení zemnicích desek a tyčí s připojením na svodové nebo uzemňovací vedení bez příslušenství tyčí, délky do 4,5 m</t>
  </si>
  <si>
    <t>https://podminky.urs.cz/item/CS_URS_2022_02/210220362</t>
  </si>
  <si>
    <t>119</t>
  </si>
  <si>
    <t>210220363</t>
  </si>
  <si>
    <t>Montáž tyčí zemnicích délky do 6 m s připojením na svodové nebo uzemňovací vedení</t>
  </si>
  <si>
    <t>-1430941911</t>
  </si>
  <si>
    <t>Montáž hromosvodného vedení zemnicích desek a tyčí s připojením na svodové nebo uzemňovací vedení bez příslušenství tyčí, délky do 6 m</t>
  </si>
  <si>
    <t>https://podminky.urs.cz/item/CS_URS_2022_02/210220363</t>
  </si>
  <si>
    <t>120</t>
  </si>
  <si>
    <t>210220371</t>
  </si>
  <si>
    <t>Montáž kruhu v jímce pro spojení uzemňovacího pásku</t>
  </si>
  <si>
    <t>-295742933</t>
  </si>
  <si>
    <t>Montáž hromosvodného vedení zemnicích desek a tyčí s připojením na svodové nebo uzemňovací vedení bez příslušenství kruhu v jímce pro spojení uzemňovacího pásku</t>
  </si>
  <si>
    <t>https://podminky.urs.cz/item/CS_URS_2022_02/210220371</t>
  </si>
  <si>
    <t>121</t>
  </si>
  <si>
    <t>210220372</t>
  </si>
  <si>
    <t>Montáž ochranných prvků hromosvodného vedení - úhelníků nebo trubek do zdiva</t>
  </si>
  <si>
    <t>502955458</t>
  </si>
  <si>
    <t>Montáž hromosvodného vedení ochranných prvků a doplňků úhelníků nebo trubek s držáky do zdiva</t>
  </si>
  <si>
    <t>https://podminky.urs.cz/item/CS_URS_2022_02/210220372</t>
  </si>
  <si>
    <t>122</t>
  </si>
  <si>
    <t>210220373</t>
  </si>
  <si>
    <t>Montáž ochranných prvků hromosvodného vedení - úhelníků nebo trubek do průřezové plochy dřeva</t>
  </si>
  <si>
    <t>-1296534311</t>
  </si>
  <si>
    <t>Montáž hromosvodného vedení ochranných prvků a doplňků úhelníků nebo trubek s držáky do dřeva</t>
  </si>
  <si>
    <t>https://podminky.urs.cz/item/CS_URS_2022_02/210220373</t>
  </si>
  <si>
    <t>123</t>
  </si>
  <si>
    <t>210220375</t>
  </si>
  <si>
    <t>Montáž ochranných prvků hromosvodného vedení - pouzdra pro průchod stěnou</t>
  </si>
  <si>
    <t>-1443440019</t>
  </si>
  <si>
    <t>Montáž hromosvodného vedení ochranných prvků a doplňků pouzdra pro průchod stěnou</t>
  </si>
  <si>
    <t>https://podminky.urs.cz/item/CS_URS_2022_02/210220375</t>
  </si>
  <si>
    <t>124</t>
  </si>
  <si>
    <t>210220381</t>
  </si>
  <si>
    <t>Montáž ochranných prvků hromosvodného vedení - lišty ochranné</t>
  </si>
  <si>
    <t>-1250545436</t>
  </si>
  <si>
    <t>Montáž hromosvodného vedení ochranných prvků a doplňků lišt</t>
  </si>
  <si>
    <t>https://podminky.urs.cz/item/CS_URS_2022_02/210220381</t>
  </si>
  <si>
    <t>125</t>
  </si>
  <si>
    <t>210220391</t>
  </si>
  <si>
    <t>Montáž ochranných prvků hromosvodného vedení - trubky s pláštěm</t>
  </si>
  <si>
    <t>-694751353</t>
  </si>
  <si>
    <t>Montáž hromosvodného vedení ochranných prvků a doplňků trubky s pláštěm</t>
  </si>
  <si>
    <t>https://podminky.urs.cz/item/CS_URS_2022_02/210220391</t>
  </si>
  <si>
    <t>126</t>
  </si>
  <si>
    <t>210220401</t>
  </si>
  <si>
    <t>Montáž doplňků hromosvodného vedení - štítků k označení svodů</t>
  </si>
  <si>
    <t>-45171482</t>
  </si>
  <si>
    <t>Montáž hromosvodného vedení ochranných prvků a doplňků štítků k označení svodů</t>
  </si>
  <si>
    <t>https://podminky.urs.cz/item/CS_URS_2022_02/210220401</t>
  </si>
  <si>
    <t>127</t>
  </si>
  <si>
    <t>210220411</t>
  </si>
  <si>
    <t>Montáž doplňků hromosvodného vedení - napínacích šroubů s okem</t>
  </si>
  <si>
    <t>-1908595409</t>
  </si>
  <si>
    <t>Montáž hromosvodného vedení ochranných prvků a doplňků napínacích šroubů s okem s vypnutím svodového vodiče</t>
  </si>
  <si>
    <t>https://podminky.urs.cz/item/CS_URS_2022_02/210220411</t>
  </si>
  <si>
    <t>128</t>
  </si>
  <si>
    <t>210220421</t>
  </si>
  <si>
    <t>Montáž doplňků hromosvodného vedení - jiskřiště</t>
  </si>
  <si>
    <t>-1857115770</t>
  </si>
  <si>
    <t>Montáž hromosvodného vedení ochranných prvků a doplňků jiskřiště</t>
  </si>
  <si>
    <t>https://podminky.urs.cz/item/CS_URS_2022_02/210220421</t>
  </si>
  <si>
    <t>129</t>
  </si>
  <si>
    <t>210220431</t>
  </si>
  <si>
    <t>Montáž doplňků hromosvodného vedení - tvarování prvků</t>
  </si>
  <si>
    <t>1331799815</t>
  </si>
  <si>
    <t>Montáž hromosvodného vedení ochranných prvků a doplňků tvarování prvků</t>
  </si>
  <si>
    <t>https://podminky.urs.cz/item/CS_URS_2022_02/210220431</t>
  </si>
  <si>
    <t>130</t>
  </si>
  <si>
    <t>210220451</t>
  </si>
  <si>
    <t>Montáž doplňků hromosvodného vedení - ochranného pospojování volně nebo pod omítku</t>
  </si>
  <si>
    <t>93625214</t>
  </si>
  <si>
    <t>Montáž hromosvodného vedení ochranných prvků a doplňků ochranného pospojování volně nebo pod omítku</t>
  </si>
  <si>
    <t>https://podminky.urs.cz/item/CS_URS_2022_02/210220451</t>
  </si>
  <si>
    <t>131</t>
  </si>
  <si>
    <t>210220452</t>
  </si>
  <si>
    <t>Montáž doplňků hromosvodného vedení - ochranného pospojování pevně</t>
  </si>
  <si>
    <t>-1824967618</t>
  </si>
  <si>
    <t>Montáž hromosvodného vedení ochranných prvků a doplňků ochranného pospojování pevně</t>
  </si>
  <si>
    <t>https://podminky.urs.cz/item/CS_URS_2022_02/210220452</t>
  </si>
  <si>
    <t>132</t>
  </si>
  <si>
    <t>210220453</t>
  </si>
  <si>
    <t>Montáž doplňků hromosvodného vedení - zábradlí odnímatelného</t>
  </si>
  <si>
    <t>187240085</t>
  </si>
  <si>
    <t>Montáž hromosvodného vedení ochranných prvků a doplňků zábradlí odnímatelného</t>
  </si>
  <si>
    <t>https://podminky.urs.cz/item/CS_URS_2022_02/210220453</t>
  </si>
  <si>
    <t>133</t>
  </si>
  <si>
    <t>210220454</t>
  </si>
  <si>
    <t>Montáž doplňků hromosvodného vedení - pláště kabelu s konstrukcí</t>
  </si>
  <si>
    <t>825628064</t>
  </si>
  <si>
    <t>Montáž hromosvodného vedení ochranných prvků a doplňků pláště kabelu s konstrukcí</t>
  </si>
  <si>
    <t>https://podminky.urs.cz/item/CS_URS_2022_02/210220454</t>
  </si>
  <si>
    <t>134</t>
  </si>
  <si>
    <t>210220455</t>
  </si>
  <si>
    <t>Montáž doplňků hromosvodného vedení - podpěr klecových do zdiva</t>
  </si>
  <si>
    <t>-1233051204</t>
  </si>
  <si>
    <t>Montáž hromosvodného vedení ochranných prvků a doplňků podpěr do zdiva klecových</t>
  </si>
  <si>
    <t>https://podminky.urs.cz/item/CS_URS_2022_02/210220455</t>
  </si>
  <si>
    <t>135</t>
  </si>
  <si>
    <t>210220456</t>
  </si>
  <si>
    <t>Montáž doplňků hromosvodného vedení - podpěr bočních pro klecový hromosvod</t>
  </si>
  <si>
    <t>1467367848</t>
  </si>
  <si>
    <t>Montáž hromosvodného vedení ochranných prvků a doplňků podpěr do zdiva bočních pro klecový hromosvod</t>
  </si>
  <si>
    <t>https://podminky.urs.cz/item/CS_URS_2022_02/210220456</t>
  </si>
  <si>
    <t>136</t>
  </si>
  <si>
    <t>210220457</t>
  </si>
  <si>
    <t>Montáž doplňků hromosvodného vedení - obsyp vedení Bentonitem</t>
  </si>
  <si>
    <t>-1142584066</t>
  </si>
  <si>
    <t>Montáž hromosvodného vedení ochranných prvků a doplňků obsyp vedení bentonitovou směsí</t>
  </si>
  <si>
    <t>https://podminky.urs.cz/item/CS_URS_2022_02/210220457</t>
  </si>
  <si>
    <t>137</t>
  </si>
  <si>
    <t>210280211</t>
  </si>
  <si>
    <t>Měření zemních odporů zemniče prvního nebo samostatného</t>
  </si>
  <si>
    <t>2015481570</t>
  </si>
  <si>
    <t>https://podminky.urs.cz/item/CS_URS_2022_02/210280211</t>
  </si>
  <si>
    <t>138</t>
  </si>
  <si>
    <t>210280215</t>
  </si>
  <si>
    <t>Příplatek k měření zemních odporů prvního zemniče za každý další zemnič v síti</t>
  </si>
  <si>
    <t>-1384532675</t>
  </si>
  <si>
    <t>Měření zemních odporů zemniče Příplatek k ceně za každý další zemnič v síti</t>
  </si>
  <si>
    <t>https://podminky.urs.cz/item/CS_URS_2022_02/210280215</t>
  </si>
  <si>
    <t>139</t>
  </si>
  <si>
    <t>210280221</t>
  </si>
  <si>
    <t>Měření zemních odporů zemnící sítě dl pásku do 100 m</t>
  </si>
  <si>
    <t>1510719110</t>
  </si>
  <si>
    <t>Měření zemních odporů zemnicí sítě délky pásku do 100 m</t>
  </si>
  <si>
    <t>https://podminky.urs.cz/item/CS_URS_2022_02/210280221</t>
  </si>
  <si>
    <t>140</t>
  </si>
  <si>
    <t>210280222</t>
  </si>
  <si>
    <t>Měření zemních odporů zemnící sítě dl pásku přes 100 do 200 m</t>
  </si>
  <si>
    <t>1141864577</t>
  </si>
  <si>
    <t>Měření zemních odporů zemnicí sítě délky pásku přes 100 do 200 m</t>
  </si>
  <si>
    <t>https://podminky.urs.cz/item/CS_URS_2022_02/210280222</t>
  </si>
  <si>
    <t>141</t>
  </si>
  <si>
    <t>210280223</t>
  </si>
  <si>
    <t>Měření zemních odporů zemnicí sítě dl pásku přes 200 do 500 m</t>
  </si>
  <si>
    <t>371426062</t>
  </si>
  <si>
    <t>Měření zemních odporů zemnicí sítě délky pásku přes 200 do 500 m</t>
  </si>
  <si>
    <t>https://podminky.urs.cz/item/CS_URS_2022_02/210280223</t>
  </si>
  <si>
    <t>142</t>
  </si>
  <si>
    <t>210280224</t>
  </si>
  <si>
    <t>Měření zemních odporů zemnící sítě dl pásku přes 500 do 1000 m</t>
  </si>
  <si>
    <t>1273737322</t>
  </si>
  <si>
    <t>Měření zemních odporů zemnicí sítě délky pásku přes 500 do 1000 m</t>
  </si>
  <si>
    <t>https://podminky.urs.cz/item/CS_URS_2022_02/210280224</t>
  </si>
  <si>
    <t>46-M</t>
  </si>
  <si>
    <t>Zemní práce při extr.mont.pracích</t>
  </si>
  <si>
    <t>143</t>
  </si>
  <si>
    <t>460010021</t>
  </si>
  <si>
    <t>Vytyčení trasy vedení podzemního v obvodu železniční stanice</t>
  </si>
  <si>
    <t>km</t>
  </si>
  <si>
    <t>1272483136</t>
  </si>
  <si>
    <t>Vytyčení trasy vedení kabelového (podzemního) v obvodu železniční stanice</t>
  </si>
  <si>
    <t>https://podminky.urs.cz/item/CS_URS_2022_02/460010021</t>
  </si>
  <si>
    <t>144</t>
  </si>
  <si>
    <t>460010025</t>
  </si>
  <si>
    <t>Vytyčení trasy inženýrských sítí v zastavěném prostoru</t>
  </si>
  <si>
    <t>1833660251</t>
  </si>
  <si>
    <t>Vytyčení trasy inženýrských sítí v zastavěném prostoru</t>
  </si>
  <si>
    <t>https://podminky.urs.cz/item/CS_URS_2022_02/460010025</t>
  </si>
  <si>
    <t>145</t>
  </si>
  <si>
    <t>460030001</t>
  </si>
  <si>
    <t>Sejmutí ornice ručně v hornině třídy 1, vrstva tloušťky do 15 cm</t>
  </si>
  <si>
    <t>m3</t>
  </si>
  <si>
    <t>CS ÚRS 2020 02</t>
  </si>
  <si>
    <t>-432274854</t>
  </si>
  <si>
    <t>Přípravné terénní práce sejmutí ornice ručně včetně rozpojení a odhozu ornice do vzdálenosti 3 m nebo naložení na dopravní prostředek v hornině třídy 1 s vrstvou ornice do 15 cm</t>
  </si>
  <si>
    <t>146</t>
  </si>
  <si>
    <t>460030002</t>
  </si>
  <si>
    <t>Sejmutí ornice ručně v hornině třídy 1, vrstva tloušťky přes 15 cm</t>
  </si>
  <si>
    <t>-1045970627</t>
  </si>
  <si>
    <t>Přípravné terénní práce sejmutí ornice ručně včetně rozpojení a odhozu ornice do vzdálenosti 3 m nebo naložení na dopravní prostředek v hornině třídy 1 s vrstvou ornice přes 15 cm</t>
  </si>
  <si>
    <t>147</t>
  </si>
  <si>
    <t>460030006</t>
  </si>
  <si>
    <t>Sejmutí ornice ručně v hornině třídy 2, vrstva tloušťky do 15 cm</t>
  </si>
  <si>
    <t>-1994955017</t>
  </si>
  <si>
    <t>Přípravné terénní práce sejmutí ornice ručně včetně rozpojení a odhozu ornice do vzdálenosti 3 m nebo naložení na dopravní prostředek v hornině třídy 2 s vrstvou ornice do 15 cm</t>
  </si>
  <si>
    <t>148</t>
  </si>
  <si>
    <t>460030007</t>
  </si>
  <si>
    <t>Sejmutí ornice ručně v hornině třídy 2, vrstva tloušťky přes 15 cm</t>
  </si>
  <si>
    <t>1891934968</t>
  </si>
  <si>
    <t>Přípravné terénní práce sejmutí ornice ručně včetně rozpojení a odhozu ornice do vzdálenosti 3 m nebo naložení na dopravní prostředek v hornině třídy 2 s vrstvou ornice přes 15 cm</t>
  </si>
  <si>
    <t>149</t>
  </si>
  <si>
    <t>460030011</t>
  </si>
  <si>
    <t>Sejmutí drnu při elektromontážích jakékoliv tloušťky</t>
  </si>
  <si>
    <t>m2</t>
  </si>
  <si>
    <t>1130039014</t>
  </si>
  <si>
    <t>Přípravné terénní práce sejmutí drnu včetně nařezání a uložení na hromady na vzdálenost do 50 m nebo naložení na dopravní prostředek jakékoliv tloušťky</t>
  </si>
  <si>
    <t>https://podminky.urs.cz/item/CS_URS_2022_02/460030011</t>
  </si>
  <si>
    <t>150</t>
  </si>
  <si>
    <t>460030015</t>
  </si>
  <si>
    <t>Odstranění travnatého porostu, kosení a shrabávání trávy při elektromontážích</t>
  </si>
  <si>
    <t>1792086365</t>
  </si>
  <si>
    <t>Přípravné terénní práce odstranění travnatého porostu kosení a shrabávání trávy</t>
  </si>
  <si>
    <t>https://podminky.urs.cz/item/CS_URS_2022_02/460030015</t>
  </si>
  <si>
    <t>151</t>
  </si>
  <si>
    <t>460030021</t>
  </si>
  <si>
    <t>Odstranění dřevitého porostu z křovin a stromů měkkého středně hustého při elektromontážích</t>
  </si>
  <si>
    <t>-977566028</t>
  </si>
  <si>
    <t>Přípravné terénní práce odstranění dřevitého porostu z keřů nebo stromků průměru kmenů do 5 cm včetně odstranění kořenů a složení do hromad nebo naložení na dopravní prostředek měkkého středně hustého</t>
  </si>
  <si>
    <t>https://podminky.urs.cz/item/CS_URS_2022_02/460030021</t>
  </si>
  <si>
    <t>152</t>
  </si>
  <si>
    <t>460030022</t>
  </si>
  <si>
    <t>Odstranění dřevitého porostu z křovin a stromů měkkého hustého při elektromontážích</t>
  </si>
  <si>
    <t>-1154055709</t>
  </si>
  <si>
    <t>Přípravné terénní práce odstranění dřevitého porostu z keřů nebo stromků průměru kmenů do 5 cm včetně odstranění kořenů a složení do hromad nebo naložení na dopravní prostředek měkkého hustého</t>
  </si>
  <si>
    <t>https://podminky.urs.cz/item/CS_URS_2022_02/460030022</t>
  </si>
  <si>
    <t>153</t>
  </si>
  <si>
    <t>460030023</t>
  </si>
  <si>
    <t>Odstranění dřevitého porostu z křovin a stromů tvrdého středně hustého při elektromontážích</t>
  </si>
  <si>
    <t>583318321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</si>
  <si>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</si>
  <si>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https://podminky.urs.cz/item/CS_URS_2022_02/460030023</t>
  </si>
  <si>
    <t>154</t>
  </si>
  <si>
    <t>460030024</t>
  </si>
  <si>
    <t>Odstranění dřevitého porostu z křovin a stromů tvrdého hustého při elektromontážích</t>
  </si>
  <si>
    <t>375875517</t>
  </si>
  <si>
    <t>Přípravné terénní práce odstranění dřevitého porostu z keřů nebo stromků průměru kmenů do 5 cm včetně odstranění kořenů a složení do hromad nebo naložení na dopravní prostředek tvrdého hustého</t>
  </si>
  <si>
    <t>https://podminky.urs.cz/item/CS_URS_2022_02/460030024</t>
  </si>
  <si>
    <t>155</t>
  </si>
  <si>
    <t>460030025</t>
  </si>
  <si>
    <t>Odstranění dřevitého porostu z křovin a stromů s trny středně hustého při elektromontážích</t>
  </si>
  <si>
    <t>1282970339</t>
  </si>
  <si>
    <t>Přípravné terénní práce odstranění dřevitého porostu z keřů nebo stromků průměru kmenů do 5 cm včetně odstranění kořenů a složení do hromad nebo naložení na dopravní prostředek s trny středně hustého</t>
  </si>
  <si>
    <t>https://podminky.urs.cz/item/CS_URS_2022_02/460030025</t>
  </si>
  <si>
    <t>157</t>
  </si>
  <si>
    <t>460030031</t>
  </si>
  <si>
    <t>Rozebrání dlažeb při elektromontážích ručně z kostek velkých do písku spáry nezalité</t>
  </si>
  <si>
    <t>933997183</t>
  </si>
  <si>
    <t>Vytrhání dlažby včetně ručního rozebrání, vytřídění, odhozu na hromady nebo naložení na dopravní prostředek a očistění kostek nebo dlaždic z pískového podkladu z kostek velkých, spáry nezalité</t>
  </si>
  <si>
    <t>https://podminky.urs.cz/item/CS_URS_2022_02/460030031</t>
  </si>
  <si>
    <t>158</t>
  </si>
  <si>
    <t>460030032</t>
  </si>
  <si>
    <t>Rozebrání dlažeb při elektromontážích ručně z kostek velkých do písku spáry zalité</t>
  </si>
  <si>
    <t>-73871331</t>
  </si>
  <si>
    <t>Vytrhání dlažby včetně ručního rozebrání, vytřídění, odhozu na hromady nebo naložení na dopravní prostředek a očistění kostek nebo dlaždic z pískového podkladu z kostek velkých, spáry zalité</t>
  </si>
  <si>
    <t>https://podminky.urs.cz/item/CS_URS_2022_02/460030032</t>
  </si>
  <si>
    <t>159</t>
  </si>
  <si>
    <t>460030033</t>
  </si>
  <si>
    <t>Rozebrání dlažeb při elektromontážích ručně z kostek drobných do písku spáry nezalité</t>
  </si>
  <si>
    <t>-1133245214</t>
  </si>
  <si>
    <t>Vytrhání dlažby včetně ručního rozebrání, vytřídění, odhozu na hromady nebo naložení na dopravní prostředek a očistění kostek nebo dlaždic z pískového podkladu z kostek drobných, spáry nezalité</t>
  </si>
  <si>
    <t>https://podminky.urs.cz/item/CS_URS_2022_02/460030033</t>
  </si>
  <si>
    <t>160</t>
  </si>
  <si>
    <t>460030034</t>
  </si>
  <si>
    <t>Rozebrání dlažeb při elektromontážích ručně z kostek drobných do písku spáry zalité</t>
  </si>
  <si>
    <t>1965341379</t>
  </si>
  <si>
    <t>Vytrhání dlažby včetně ručního rozebrání, vytřídění, odhozu na hromady nebo naložení na dopravní prostředek a očistění kostek nebo dlaždic z pískového podkladu z kostek drobných, spáry zalité</t>
  </si>
  <si>
    <t>https://podminky.urs.cz/item/CS_URS_2022_02/460030034</t>
  </si>
  <si>
    <t>161</t>
  </si>
  <si>
    <t>460030035</t>
  </si>
  <si>
    <t>Rozebrání dlažeb při elektromontážích ručně z kostek mozaikových do písku spáry zalité</t>
  </si>
  <si>
    <t>996589352</t>
  </si>
  <si>
    <t>Vytrhání dlažby včetně ručního rozebrání, vytřídění, odhozu na hromady nebo naložení na dopravní prostředek a očistění kostek nebo dlaždic z pískového podkladu z kostek mozaikových, spáry zalité</t>
  </si>
  <si>
    <t>https://podminky.urs.cz/item/CS_URS_2022_02/460030035</t>
  </si>
  <si>
    <t>162</t>
  </si>
  <si>
    <t>460030036</t>
  </si>
  <si>
    <t>Rozebrání dlažeb při elektromontážích ručně z dlaždic betonových nebo keramických do písku spáry zalité</t>
  </si>
  <si>
    <t>-917055134</t>
  </si>
  <si>
    <t>Vytrhání dlažby včetně ručního rozebrání, vytřídění, odhozu na hromady nebo naložení na dopravní prostředek a očistění kostek nebo dlaždic z pískového podkladu z dlaždic betonových nebo keramických, spáry zalité</t>
  </si>
  <si>
    <t>https://podminky.urs.cz/item/CS_URS_2022_02/460030036</t>
  </si>
  <si>
    <t>163</t>
  </si>
  <si>
    <t>460030037</t>
  </si>
  <si>
    <t>Rozebrání dlažeb při elektromontážích ručně z kostek mozaikových do písku spáry nezalité</t>
  </si>
  <si>
    <t>1994100658</t>
  </si>
  <si>
    <t>Vytrhání dlažby včetně ručního rozebrání, vytřídění, odhozu na hromady nebo naložení na dopravní prostředek a očistění kostek nebo dlaždic z pískového podkladu z kostek mozaikových, spáry nezalité</t>
  </si>
  <si>
    <t>https://podminky.urs.cz/item/CS_URS_2022_02/460030037</t>
  </si>
  <si>
    <t>164</t>
  </si>
  <si>
    <t>460030038</t>
  </si>
  <si>
    <t>Rozebrání dlažeb při elektromontážích ručně z dlaždic betonových nebo keramických do písku spáry nezalité</t>
  </si>
  <si>
    <t>133059463</t>
  </si>
  <si>
    <t>Vytrhání dlažby včetně ručního rozebrání, vytřídění, odhozu na hromady nebo naložení na dopravní prostředek a očistění kostek nebo dlaždic z pískového podkladu z dlaždic betonových nebo keramických, spáry nezalité</t>
  </si>
  <si>
    <t>https://podminky.urs.cz/item/CS_URS_2022_02/460030038</t>
  </si>
  <si>
    <t>165</t>
  </si>
  <si>
    <t>460030039</t>
  </si>
  <si>
    <t>Rozebrání dlažeb při elektromontážích ručně z dlaždic zámkových do písku spáry nezalité</t>
  </si>
  <si>
    <t>481069547</t>
  </si>
  <si>
    <t>Vytrhání dlažby včetně ručního rozebrání, vytřídění, odhozu na hromady nebo naložení na dopravní prostředek a očistění kostek nebo dlaždic z pískového podkladu z dlaždic zámkových, spáry nezalité</t>
  </si>
  <si>
    <t>https://podminky.urs.cz/item/CS_URS_2022_02/460030039</t>
  </si>
  <si>
    <t>166</t>
  </si>
  <si>
    <t>460030041</t>
  </si>
  <si>
    <t>Rozebrání dlažeb při elektromontážích ručně z kamene do písku spáry zalité</t>
  </si>
  <si>
    <t>1465991885</t>
  </si>
  <si>
    <t>Vytrhání dlažby včetně ručního rozebrání, vytřídění, odhozu na hromady nebo naložení na dopravní prostředek a očistění kostek nebo dlaždic z pískového podkladu z kamene lomového, spáry zalité</t>
  </si>
  <si>
    <t>https://podminky.urs.cz/item/CS_URS_2022_02/460030041</t>
  </si>
  <si>
    <t>167</t>
  </si>
  <si>
    <t>460030042</t>
  </si>
  <si>
    <t>Rozebrání dlažeb při elektromontážích ručně z kamene do písku spáry nezalité</t>
  </si>
  <si>
    <t>-1219577936</t>
  </si>
  <si>
    <t>Vytrhání dlažby včetně ručního rozebrání, vytřídění, odhozu na hromady nebo naložení na dopravní prostředek a očistění kostek nebo dlaždic z pískového podkladu z kamene lomového, spáry nezalité</t>
  </si>
  <si>
    <t>https://podminky.urs.cz/item/CS_URS_2022_02/460030042</t>
  </si>
  <si>
    <t>168</t>
  </si>
  <si>
    <t>460030051</t>
  </si>
  <si>
    <t>Rozebrání dlažeb při elektromontážích ručně z kostek velkých do malty spáry nezalité</t>
  </si>
  <si>
    <t>-1262853673</t>
  </si>
  <si>
    <t>Vytrhání dlažby včetně ručního rozebrání, vytřídění, odhozu na hromady nebo naložení na dopravní prostředek a očistění kostek nebo dlaždic kladené do malty z kostek velkých, spáry nezalité</t>
  </si>
  <si>
    <t>https://podminky.urs.cz/item/CS_URS_2022_02/460030051</t>
  </si>
  <si>
    <t>169</t>
  </si>
  <si>
    <t>460030052</t>
  </si>
  <si>
    <t>Rozebrání dlažeb při elektromontážích ručně z kostek velkých do malty spáry zalité</t>
  </si>
  <si>
    <t>-673700564</t>
  </si>
  <si>
    <t>Vytrhání dlažby včetně ručního rozebrání, vytřídění, odhozu na hromady nebo naložení na dopravní prostředek a očistění kostek nebo dlaždic kladené do malty z kostek velkých, spáry zalité</t>
  </si>
  <si>
    <t>https://podminky.urs.cz/item/CS_URS_2022_02/460030052</t>
  </si>
  <si>
    <t>170</t>
  </si>
  <si>
    <t>460030053</t>
  </si>
  <si>
    <t>Rozebrání dlažeb při elektromontážích ručně z kostek drobných do malty spáry nezalité</t>
  </si>
  <si>
    <t>834819611</t>
  </si>
  <si>
    <t>Vytrhání dlažby včetně ručního rozebrání, vytřídění, odhozu na hromady nebo naložení na dopravní prostředek a očistění kostek nebo dlaždic kladené do malty z kostek drobných, spáry nezalité</t>
  </si>
  <si>
    <t>https://podminky.urs.cz/item/CS_URS_2022_02/460030053</t>
  </si>
  <si>
    <t>171</t>
  </si>
  <si>
    <t>460030054</t>
  </si>
  <si>
    <t>Rozebrání dlažeb při elektromontážích ručně z kostek drobných do malty spáry zalité</t>
  </si>
  <si>
    <t>1551018706</t>
  </si>
  <si>
    <t>Vytrhání dlažby včetně ručního rozebrání, vytřídění, odhozu na hromady nebo naložení na dopravní prostředek a očistění kostek nebo dlaždic kladené do malty z kostek drobných, spáry zalité</t>
  </si>
  <si>
    <t>https://podminky.urs.cz/item/CS_URS_2022_02/460030054</t>
  </si>
  <si>
    <t>172</t>
  </si>
  <si>
    <t>460030055</t>
  </si>
  <si>
    <t>Rozebrání dlažeb při elektromontážích ručně z kostek mozaikových do malty spáry nezalité</t>
  </si>
  <si>
    <t>1613679949</t>
  </si>
  <si>
    <t>Vytrhání dlažby včetně ručního rozebrání, vytřídění, odhozu na hromady nebo naložení na dopravní prostředek a očistění kostek nebo dlaždic kladené do malty z kostek mozaikových, spáry nezalité</t>
  </si>
  <si>
    <t>https://podminky.urs.cz/item/CS_URS_2022_02/460030055</t>
  </si>
  <si>
    <t>173</t>
  </si>
  <si>
    <t>460030056</t>
  </si>
  <si>
    <t>Rozebrání dlažeb při elektromontážích ručně z kostek mozaikových do malty spáry zalité</t>
  </si>
  <si>
    <t>2062464592</t>
  </si>
  <si>
    <t>Vytrhání dlažby včetně ručního rozebrání, vytřídění, odhozu na hromady nebo naložení na dopravní prostředek a očistění kostek nebo dlaždic kladené do malty z kostek mozaikových, spáry zalité</t>
  </si>
  <si>
    <t>https://podminky.urs.cz/item/CS_URS_2022_02/460030056</t>
  </si>
  <si>
    <t>174</t>
  </si>
  <si>
    <t>460030057</t>
  </si>
  <si>
    <t>Rozebrání dlažeb při elektromontážích ručně z dlaždic betonových nebo keramických do malty spáry nezalité</t>
  </si>
  <si>
    <t>-1463327093</t>
  </si>
  <si>
    <t>Vytrhání dlažby včetně ručního rozebrání, vytřídění, odhozu na hromady nebo naložení na dopravní prostředek a očistění kostek nebo dlaždic kladené do malty z dlaždic betonových nebo keramických, spáry nezalité</t>
  </si>
  <si>
    <t>https://podminky.urs.cz/item/CS_URS_2022_02/460030057</t>
  </si>
  <si>
    <t>175</t>
  </si>
  <si>
    <t>460030058</t>
  </si>
  <si>
    <t>Rozebrání dlažeb při elektromontážích ručně z dlaždic betonových nebo keramických z malty spáry zalité</t>
  </si>
  <si>
    <t>-522516490</t>
  </si>
  <si>
    <t>Vytrhání dlažby včetně ručního rozebrání, vytřídění, odhozu na hromady nebo naložení na dopravní prostředek a očistění kostek nebo dlaždic kladené do malty z dlaždic betonových nebo keramických, spáry zalité</t>
  </si>
  <si>
    <t>https://podminky.urs.cz/item/CS_URS_2022_02/460030058</t>
  </si>
  <si>
    <t>176</t>
  </si>
  <si>
    <t>460030059</t>
  </si>
  <si>
    <t>Rozebrání dlažeb při elektromontážích ručně z dlaždic zámkových do malty spáry nezalité</t>
  </si>
  <si>
    <t>1186964340</t>
  </si>
  <si>
    <t>Vytrhání dlažby včetně ručního rozebrání, vytřídění, odhozu na hromady nebo naložení na dopravní prostředek a očistění kostek nebo dlaždic kladené do malty z dlaždic zámkových, spáry nezalité</t>
  </si>
  <si>
    <t>https://podminky.urs.cz/item/CS_URS_2022_02/460030059</t>
  </si>
  <si>
    <t>177</t>
  </si>
  <si>
    <t>460030061</t>
  </si>
  <si>
    <t>Rozebrání dlažeb při elektromontážích ručně z kamene do malty spáry zalité</t>
  </si>
  <si>
    <t>2113437700</t>
  </si>
  <si>
    <t>Vytrhání dlažby včetně ručního rozebrání, vytřídění, odhozu na hromady nebo naložení na dopravní prostředek a očistění kostek nebo dlaždic kladené do malty z kamene lomového, spáry zalité</t>
  </si>
  <si>
    <t>https://podminky.urs.cz/item/CS_URS_2022_02/460030061</t>
  </si>
  <si>
    <t>178</t>
  </si>
  <si>
    <t>460030062</t>
  </si>
  <si>
    <t>Rozebrání dlažeb při elektromontážích ručně z kamene do malty spáry nezalité</t>
  </si>
  <si>
    <t>-1660403176</t>
  </si>
  <si>
    <t>Vytrhání dlažby včetně ručního rozebrání, vytřídění, odhozu na hromady nebo naložení na dopravní prostředek a očistění kostek nebo dlaždic kladené do malty z kamene lomového, spáry nezalité</t>
  </si>
  <si>
    <t>https://podminky.urs.cz/item/CS_URS_2022_02/460030062</t>
  </si>
  <si>
    <t>179</t>
  </si>
  <si>
    <t>460030092</t>
  </si>
  <si>
    <t>Vytrhání obrub při elektromontážích ležatých chodníkových s odhozením nebo naložením na dopravní prostředek</t>
  </si>
  <si>
    <t>1979165733</t>
  </si>
  <si>
    <t>Vytrhání obrub s odkopáním horniny a lože, s odhozením nebo naložením na dopravní prostředek ležatých chodníkových</t>
  </si>
  <si>
    <t>https://podminky.urs.cz/item/CS_URS_2022_02/460030092</t>
  </si>
  <si>
    <t>180</t>
  </si>
  <si>
    <t>460030095</t>
  </si>
  <si>
    <t>Vytrhání obrub při elektromontážích ležatých silničních s odhozením nebo naložením na dopravní prostředek</t>
  </si>
  <si>
    <t>1771181033</t>
  </si>
  <si>
    <t>Vytrhání obrub s odkopáním horniny a lože, s odhozením nebo naložením na dopravní prostředek ležatých silničních</t>
  </si>
  <si>
    <t>https://podminky.urs.cz/item/CS_URS_2022_02/460030095</t>
  </si>
  <si>
    <t>181</t>
  </si>
  <si>
    <t>460030113</t>
  </si>
  <si>
    <t>Kácení stromů listnatých průměru kmene do 30 cm při elektromontážích</t>
  </si>
  <si>
    <t>1503634542</t>
  </si>
  <si>
    <t>Přípravné terénní práce kácení stromů včetně naseknutí stromu, odřezání a odvětvení, odtáhnutí stromu a větví do 50 m nebo naložení na dopravní prostředek listnatých, průměru kmene do 30 cm</t>
  </si>
  <si>
    <t>https://podminky.urs.cz/item/CS_URS_2022_02/460030113</t>
  </si>
  <si>
    <t>182</t>
  </si>
  <si>
    <t>460030114</t>
  </si>
  <si>
    <t>Kácení stromů listnatých průměru kmene přes 30 cm při elektromontážích</t>
  </si>
  <si>
    <t>-518271138</t>
  </si>
  <si>
    <t>Přípravné terénní práce kácení stromů včetně naseknutí stromu, odřezání a odvětvení, odtáhnutí stromu a větví do 50 m nebo naložení na dopravní prostředek listnatých, průměru kmene přes 30 cm</t>
  </si>
  <si>
    <t>https://podminky.urs.cz/item/CS_URS_2022_02/460030114</t>
  </si>
  <si>
    <t>183</t>
  </si>
  <si>
    <t>460030115</t>
  </si>
  <si>
    <t>Kácení stromů jehličnatých průměru kmene do 30 cm při elektromontážích</t>
  </si>
  <si>
    <t>2023328451</t>
  </si>
  <si>
    <t>Přípravné terénní práce kácení stromů včetně naseknutí stromu, odřezání a odvětvení, odtáhnutí stromu a větví do 50 m nebo naložení na dopravní prostředek jehličnatých, průměru kmene do 30 cm</t>
  </si>
  <si>
    <t>https://podminky.urs.cz/item/CS_URS_2022_02/460030115</t>
  </si>
  <si>
    <t>184</t>
  </si>
  <si>
    <t>460030116</t>
  </si>
  <si>
    <t>Kácení stromů jehličnatých průměru kmene přes 30 cm při elektromontážích</t>
  </si>
  <si>
    <t>-1665454036</t>
  </si>
  <si>
    <t>Přípravné terénní práce kácení stromů včetně naseknutí stromu, odřezání a odvětvení, odtáhnutí stromu a větví do 50 m nebo naložení na dopravní prostředek jehličnatých, průměru kmene přes 30 cm</t>
  </si>
  <si>
    <t>https://podminky.urs.cz/item/CS_URS_2022_02/460030116</t>
  </si>
  <si>
    <t>185</t>
  </si>
  <si>
    <t>460030121</t>
  </si>
  <si>
    <t>Odstranění pařezů stromů průměru kmene do 30 cm při elektromontážích</t>
  </si>
  <si>
    <t>921136363</t>
  </si>
  <si>
    <t>Přípravné terénní práce odstranění pařezů včetně vytrhání, vykopání nebo odstřelení, přesekání kořenů a přemístění do 50 m nebo naložení na dopravní prostředek, průměru do 30 cm</t>
  </si>
  <si>
    <t>https://podminky.urs.cz/item/CS_URS_2022_02/460030121</t>
  </si>
  <si>
    <t>186</t>
  </si>
  <si>
    <t>460030122</t>
  </si>
  <si>
    <t>Odstranění pařezů průměru kmene přes 30 cm při elektromontážích</t>
  </si>
  <si>
    <t>-697938913</t>
  </si>
  <si>
    <t>Přípravné terénní práce odstranění pařezů včetně vytrhání, vykopání nebo odstřelení, přesekání kořenů a přemístění do 50 m nebo naložení na dopravní prostředek, průměru přes 30 cm</t>
  </si>
  <si>
    <t>https://podminky.urs.cz/item/CS_URS_2022_02/460030122</t>
  </si>
  <si>
    <t>187</t>
  </si>
  <si>
    <t>460030181</t>
  </si>
  <si>
    <t>Řezání betonového podkladu nebo krytu při elektromontážích hl do 10 cm</t>
  </si>
  <si>
    <t>-30038442</t>
  </si>
  <si>
    <t>Řezání spár v podkladu nebo krytu betonovém, hloubky do 10 cm</t>
  </si>
  <si>
    <t>https://podminky.urs.cz/item/CS_URS_2022_02/460030181</t>
  </si>
  <si>
    <t>188</t>
  </si>
  <si>
    <t>460030182</t>
  </si>
  <si>
    <t>Řezání betonového podkladu nebo krytu při elektromontážích hl přes 10 do 15 cm</t>
  </si>
  <si>
    <t>1107438818</t>
  </si>
  <si>
    <t>Řezání spár v podkladu nebo krytu betonovém, hloubky přes 10 do 15 cm</t>
  </si>
  <si>
    <t>https://podminky.urs.cz/item/CS_URS_2022_02/460030182</t>
  </si>
  <si>
    <t>189</t>
  </si>
  <si>
    <t>460030183</t>
  </si>
  <si>
    <t>Řezání betonového podkladu nebo krytu při elektromontážích hl přes 15 do 20 cm</t>
  </si>
  <si>
    <t>-689408952</t>
  </si>
  <si>
    <t>Řezání spár v podkladu nebo krytu betonovém, hloubky přes 15 do 20 cm</t>
  </si>
  <si>
    <t>https://podminky.urs.cz/item/CS_URS_2022_02/460030183</t>
  </si>
  <si>
    <t>190</t>
  </si>
  <si>
    <t>460030191</t>
  </si>
  <si>
    <t>Řezání živičného podkladu nebo krytu při elektromontážích hl do 5 cm</t>
  </si>
  <si>
    <t>-1137610893</t>
  </si>
  <si>
    <t>Řezání spár v podkladu nebo krytu živičném, tloušťky do 5 cm</t>
  </si>
  <si>
    <t>https://podminky.urs.cz/item/CS_URS_2022_02/460030191</t>
  </si>
  <si>
    <t>191</t>
  </si>
  <si>
    <t>460030192</t>
  </si>
  <si>
    <t>Řezání živičného podkladu nebo krytu při elektromontážích hl přes 5 do 10 cm</t>
  </si>
  <si>
    <t>1978351820</t>
  </si>
  <si>
    <t>Řezání spár v podkladu nebo krytu živičném, tloušťky přes 5 do 10 cm</t>
  </si>
  <si>
    <t>https://podminky.urs.cz/item/CS_URS_2022_02/460030192</t>
  </si>
  <si>
    <t>192</t>
  </si>
  <si>
    <t>460030193</t>
  </si>
  <si>
    <t>Řezání živičného podkladu nebo krytu při elektromontážích hl přes 10 do 15 cm</t>
  </si>
  <si>
    <t>-836555714</t>
  </si>
  <si>
    <t>Řezání spár v podkladu nebo krytu živičném, tloušťky přes 10 do 15 cm</t>
  </si>
  <si>
    <t>https://podminky.urs.cz/item/CS_URS_2022_02/460030193</t>
  </si>
  <si>
    <t>193</t>
  </si>
  <si>
    <t>460030194</t>
  </si>
  <si>
    <t>Řezání živičného podkladu nebo krytu při elektromontážích hl přes 15 do 20 cm</t>
  </si>
  <si>
    <t>513138875</t>
  </si>
  <si>
    <t>Řezání spár v podkladu nebo krytu živičném, tloušťky přes 15 do 20 cm</t>
  </si>
  <si>
    <t>https://podminky.urs.cz/item/CS_URS_2022_02/460030194</t>
  </si>
  <si>
    <t>194</t>
  </si>
  <si>
    <t>460071002</t>
  </si>
  <si>
    <t>Hloubení nezapažených jam při elektromontážích strojně v hornině tř I skupiny 1 a 2</t>
  </si>
  <si>
    <t>772804188</t>
  </si>
  <si>
    <t>Hloubení nezapažených jam strojně včetně urovnáním dna s přemístěním výkopku do vzdálenosti 3 m od okraje jámy nebo s naložením na dopravní prostředek v hornině třídy těžitelnosti I skupiny 1 a 2</t>
  </si>
  <si>
    <t>https://podminky.urs.cz/item/CS_URS_2022_02/460071002</t>
  </si>
  <si>
    <t>195</t>
  </si>
  <si>
    <t>460150002</t>
  </si>
  <si>
    <t>Hloubení kabelových zapažených i nezapažených rýh ručně š 20 cm, hl 50 cm, v hornině tř 1 a 2</t>
  </si>
  <si>
    <t>-403649975</t>
  </si>
  <si>
    <t>Hloubení zapažených i nezapažených kabelových rýh ručně včetně urovnání dna s přemístěním výkopku do vzdálenosti 3 m od okraje jámy nebo naložením na dopravní prostředek šířky 20 cm, hloubky 50 cm, v hornině třídy 1 a 2</t>
  </si>
  <si>
    <t>196</t>
  </si>
  <si>
    <t>460150102</t>
  </si>
  <si>
    <t>Hloubení kabelových rýh ručně š 35 cm hl 20 cm v hornině tř I skupiny 1 a 2</t>
  </si>
  <si>
    <t>301293015</t>
  </si>
  <si>
    <t>Hloubení zapažených i nezapažených kabelových rýh ručně včetně urovnání dna s přemístěním výkopku do vzdálenosti 3 m od okraje jámy nebo s naložením na dopravní prostředek šířky 35 cm hloubky 20 cm v hornině třídy těžitelnosti I skupiny 1 a 2</t>
  </si>
  <si>
    <t>https://podminky.urs.cz/item/CS_URS_2022_02/460150102</t>
  </si>
  <si>
    <t>197</t>
  </si>
  <si>
    <t>460150132</t>
  </si>
  <si>
    <t>Hloubení kabelových rýh ručně š 35 cm hl 50 cm v hornině tř I skupiny 1 a 2</t>
  </si>
  <si>
    <t>-1333528271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</si>
  <si>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 skupiny 1 a 2</t>
  </si>
  <si>
    <t>https://podminky.urs.cz/item/CS_URS_2022_02/460150132</t>
  </si>
  <si>
    <t>198</t>
  </si>
  <si>
    <t>460150182</t>
  </si>
  <si>
    <t>Hloubení kabelových zapažených i nezapažených rýh ručně š 35 cm, hl 100 cm, v hornině tř 1 a 2</t>
  </si>
  <si>
    <t>-1071967810</t>
  </si>
  <si>
    <t>Hloubení zapažených i nezapažených kabelových rýh ručně včetně urovnání dna s přemístěním výkopku do vzdálenosti 3 m od okraje jámy nebo naložením na dopravní prostředek šířky 35 cm, hloubky 100 cm, v hornině třídy 1 a 2</t>
  </si>
  <si>
    <t>199</t>
  </si>
  <si>
    <t>460150202</t>
  </si>
  <si>
    <t>Hloubení kabelových rýh ručně š 50 cm hl 20 cm v hornině tř I skupiny 1 a 2</t>
  </si>
  <si>
    <t>1873595010</t>
  </si>
  <si>
    <t>Hloubení zapažených i nezapažených kabelových rýh ručně včetně urovnání dna s přemístěním výkopku do vzdálenosti 3 m od okraje jámy nebo s naložením na dopravní prostředek šířky 50 cm hloubky 20 cm v hornině třídy těžitelnosti I skupiny 1 a 2</t>
  </si>
  <si>
    <t>https://podminky.urs.cz/item/CS_URS_2022_02/460150202</t>
  </si>
  <si>
    <t>200</t>
  </si>
  <si>
    <t>460150232</t>
  </si>
  <si>
    <t>Hloubení kabelových rýh ručně š 50 cm hl 50 cm v hornině tř I skupiny 1 a 2</t>
  </si>
  <si>
    <t>2011435417</t>
  </si>
  <si>
    <t>Hloubení zapažených i nezapažených kabelových rýh ručně včetně urovnání dna s přemístěním výkopku do vzdálenosti 3 m od okraje jámy nebo s naložením na dopravní prostředek šířky 50 cm hloubky 50 cm v hornině třídy těžitelnosti I skupiny 1 a 2</t>
  </si>
  <si>
    <t>https://podminky.urs.cz/item/CS_URS_2022_02/460150232</t>
  </si>
  <si>
    <t>201</t>
  </si>
  <si>
    <t>460150282</t>
  </si>
  <si>
    <t>Hloubení kabelových rýh ručně š 50 cm hl 100 cm v hornině tř I skupiny 1 a 2</t>
  </si>
  <si>
    <t>1682158183</t>
  </si>
  <si>
    <t>Hloubení zapažených i nezapažených kabelových rýh ručně včetně urovnání dna s přemístěním výkopku do vzdálenosti 3 m od okraje jámy nebo s naložením na dopravní prostředek šířky 50 cm hloubky 100 cm v hornině třídy těžitelnosti I skupiny 1 a 2</t>
  </si>
  <si>
    <t>https://podminky.urs.cz/item/CS_URS_2022_02/460150282</t>
  </si>
  <si>
    <t>202</t>
  </si>
  <si>
    <t>460150332</t>
  </si>
  <si>
    <t>Hloubení kabelových rýh ručně š 50 cm hl 150 cm v hornině tř I skupiny 1 a 2</t>
  </si>
  <si>
    <t>-556921344</t>
  </si>
  <si>
    <t>Hloubení zapažených i nezapažených kabelových rýh ručně včetně urovnání dna s přemístěním výkopku do vzdálenosti 3 m od okraje jámy nebo s naložením na dopravní prostředek šířky 50 cm hloubky 150 cm v hornině třídy těžitelnosti I skupiny 1 a 2</t>
  </si>
  <si>
    <t>https://podminky.urs.cz/item/CS_URS_2022_02/460150332</t>
  </si>
  <si>
    <t>203</t>
  </si>
  <si>
    <t>460151002</t>
  </si>
  <si>
    <t>Hloubení kabelových rýh ručně š 100 cm hl 50 cm v hornině tř I skupiny 1 a 2</t>
  </si>
  <si>
    <t>572027798</t>
  </si>
  <si>
    <t>Hloubení zapažených i nezapažených kabelových rýh ručně včetně urovnání dna s přemístěním výkopku do vzdálenosti 3 m od okraje jámy nebo s naložením na dopravní prostředek šířky 100 cm hloubky 50 cm v hornině třídy těžitelnosti I skupiny 1 a 2</t>
  </si>
  <si>
    <t>https://podminky.urs.cz/item/CS_URS_2022_02/460151002</t>
  </si>
  <si>
    <t>204</t>
  </si>
  <si>
    <t>460151062</t>
  </si>
  <si>
    <t>Hloubení kabelových rýh ručně š 100 cm hl 100 cm v hornině tř I skupiny 1 a 2</t>
  </si>
  <si>
    <t>-2145223860</t>
  </si>
  <si>
    <t>Hloubení zapažených i nezapažených kabelových rýh ručně včetně urovnání dna s přemístěním výkopku do vzdálenosti 3 m od okraje jámy nebo s naložením na dopravní prostředek šířky 100 cm hloubky 100 cm v hornině třídy těžitelnosti I skupiny 1 a 2</t>
  </si>
  <si>
    <t>https://podminky.urs.cz/item/CS_URS_2022_02/460151062</t>
  </si>
  <si>
    <t>205</t>
  </si>
  <si>
    <t>460151112</t>
  </si>
  <si>
    <t>Hloubení kabelových rýh ručně š 100 cm hl 150 cm v hornině tř I skupiny 1 a 2</t>
  </si>
  <si>
    <t>337576018</t>
  </si>
  <si>
    <t>Hloubení zapažených i nezapažených kabelových rýh ručně včetně urovnání dna s přemístěním výkopku do vzdálenosti 3 m od okraje jámy nebo s naložením na dopravní prostředek šířky 100 cm hloubky 150 cm v hornině třídy těžitelnosti I skupiny 1 a 2</t>
  </si>
  <si>
    <t>https://podminky.urs.cz/item/CS_URS_2022_02/460151112</t>
  </si>
  <si>
    <t>206</t>
  </si>
  <si>
    <t>460151482</t>
  </si>
  <si>
    <t>Hloubení kabelových zapažených i nezapažených rýh ručně š 140 cm, hl 120 cm, v hornině tř 1 a 2</t>
  </si>
  <si>
    <t>-1669463131</t>
  </si>
  <si>
    <t>Hloubení zapažených i nezapažených kabelových rýh ručně včetně urovnání dna s přemístěním výkopku do vzdálenosti 3 m od okraje jámy nebo naložením na dopravní prostředek šířky 140 cm, hloubky 120 cm, v hornině třídy 1 a 2</t>
  </si>
  <si>
    <t>207</t>
  </si>
  <si>
    <t>460151502</t>
  </si>
  <si>
    <t>Hloubení kabelových zapažených i nezapažených rýh ručně š 140 cm, hl 150 cm, v hornině tř 1 a 2</t>
  </si>
  <si>
    <t>837099210</t>
  </si>
  <si>
    <t>Hloubení zapažených i nezapažených kabelových rýh ručně včetně urovnání dna s přemístěním výkopku do vzdálenosti 3 m od okraje jámy nebo naložením na dopravní prostředek šířky 140 cm, hloubky 150 cm, v hornině třídy 1 a 2</t>
  </si>
  <si>
    <t>208</t>
  </si>
  <si>
    <t>460151552</t>
  </si>
  <si>
    <t>Hloubení kabelových rýh ručně v hornině tř I skupiny I skupiny 1 a 2</t>
  </si>
  <si>
    <t>1061604540</t>
  </si>
  <si>
    <t>Hloubení zapažených i nezapažených kabelových rýh ručně včetně urovnání dna s přemístěním výkopku do vzdálenosti 3 m od okraje jámy nebo s naložením na dopravní prostředek ostatních rozměrů v hornině třídy těžitelnosti I skupiny 1 a 2</t>
  </si>
  <si>
    <t>https://podminky.urs.cz/item/CS_URS_2022_02/460151552</t>
  </si>
  <si>
    <t>209</t>
  </si>
  <si>
    <t>460201602</t>
  </si>
  <si>
    <t>Hloubení kabelových nezapažených rýh strojně v hornině tř I skupiny 1 a 2</t>
  </si>
  <si>
    <t>783071569</t>
  </si>
  <si>
    <t>Hloubení nezapažených kabelových rýh strojně včetně urovnání dna s přemístěním výkopku do vzdálenosti 3 m od okraje jámy nebo s naložením na dopravní prostředek ostatních rozměrů v hornině třídy těžitelnosti I skupiny 1 a 2</t>
  </si>
  <si>
    <t>https://podminky.urs.cz/item/CS_URS_2022_02/460201602</t>
  </si>
  <si>
    <t>210</t>
  </si>
  <si>
    <t>460201611</t>
  </si>
  <si>
    <t>Zarovnání kabelových rýh š do 50 cm po výkopu strojně</t>
  </si>
  <si>
    <t>607068469</t>
  </si>
  <si>
    <t>Hloubení nezapažených kabelových rýh strojně zarovnání kabelových rýh po výkopu strojně, šířka rýhy do 50 cm</t>
  </si>
  <si>
    <t>211</t>
  </si>
  <si>
    <t>460201612</t>
  </si>
  <si>
    <t>Zarovnání kabelových rýh š přes 50 do 80 cm po výkopu strojně</t>
  </si>
  <si>
    <t>-261637322</t>
  </si>
  <si>
    <t>Hloubení nezapažených kabelových rýh strojně zarovnání kabelových rýh po výkopu strojně, šířka rýhy přes 50 do 80 cm</t>
  </si>
  <si>
    <t>212</t>
  </si>
  <si>
    <t>460201613</t>
  </si>
  <si>
    <t>Zarovnání kabelových rýh š přes 80 do 140 cm po výkopu strojně</t>
  </si>
  <si>
    <t>-1402092392</t>
  </si>
  <si>
    <t>Hloubení nezapažených kabelových rýh strojně zarovnání kabelových rýh po výkopu strojně, šířka rýhy přes 80 do 140 cm</t>
  </si>
  <si>
    <t>213</t>
  </si>
  <si>
    <t>460202012</t>
  </si>
  <si>
    <t>Hloubení kabelových nezapažených rýh strojně š 40 cm, hl 35 cm, v hornině tř 1 a 2</t>
  </si>
  <si>
    <t>1920770625</t>
  </si>
  <si>
    <t>Hloubení nezapažených kabelových rýh strojně zarovnání kabelových rýh po výkopu strojně, šířka rýhy bez zarovnání rýh šířky 40 cm, hloubky 30 cm, v hornině třídy 1 a 2</t>
  </si>
  <si>
    <t>214</t>
  </si>
  <si>
    <t>460202032</t>
  </si>
  <si>
    <t>Hloubení kabelových nezapažených rýh strojně š 40 cm, hl 50 cm, v hornině tř 1 a 2</t>
  </si>
  <si>
    <t>-367834629</t>
  </si>
  <si>
    <t>Hloubení nezapažených kabelových rýh strojně zarovnání kabelových rýh po výkopu strojně, šířka rýhy bez zarovnání rýh šířky 40 cm, hloubky 50 cm, v hornině třídy 1 a 2</t>
  </si>
  <si>
    <t>215</t>
  </si>
  <si>
    <t>460202082</t>
  </si>
  <si>
    <t>Hloubení kabelových nezapažených rýh strojně š 40 cm, hl 100 cm, v hornině tř 1 a 2</t>
  </si>
  <si>
    <t>-1262619457</t>
  </si>
  <si>
    <t>Hloubení nezapažených kabelových rýh strojně zarovnání kabelových rýh po výkopu strojně, šířka rýhy bez zarovnání rýh šířky 40 cm, hloubky 100 cm, v hornině třídy 1 a 2</t>
  </si>
  <si>
    <t>216</t>
  </si>
  <si>
    <t>460202102</t>
  </si>
  <si>
    <t>Hloubení kabelových nezapažených rýh strojně š 35 cm hl 20 cm v hornině tř I skupiny 1 a 2</t>
  </si>
  <si>
    <t>1021222668</t>
  </si>
  <si>
    <t>Hloubení nezapažených kabelových rýh strojně včetně urovnání dna s přemístěním výkopku do vzdálenosti 3 m od okraje jámy nebo s naložením na dopravní prostředek šířky 35 cm hloubky 20 cm v hornině třídy těžitelnosti I skupiny 1 a 2</t>
  </si>
  <si>
    <t>https://podminky.urs.cz/item/CS_URS_2022_02/460202102</t>
  </si>
  <si>
    <t>217</t>
  </si>
  <si>
    <t>460202132</t>
  </si>
  <si>
    <t>Hloubení kabelových nezapažených rýh strojně š 35 cm hl 50 cm v hornině tř I skupiny 1 a 2</t>
  </si>
  <si>
    <t>-97792178</t>
  </si>
  <si>
    <t>Hloubení nezapažených kabelových rýh strojně včetně urovnání dna s přemístěním výkopku do vzdálenosti 3 m od okraje jámy nebo s naložením na dopravní prostředek šířky 35 cm hloubky 50 cm v hornině třídy těžitelnosti I skupiny 1 a 2</t>
  </si>
  <si>
    <t>https://podminky.urs.cz/item/CS_URS_2022_02/460202132</t>
  </si>
  <si>
    <t>218</t>
  </si>
  <si>
    <t>460202182</t>
  </si>
  <si>
    <t>Hloubení kabelových nezapažených rýh strojně š 35 cm, hl 100 cm, v hornině tř 1 a 2</t>
  </si>
  <si>
    <t>1702820399</t>
  </si>
  <si>
    <t>Hloubení nezapažených kabelových rýh strojně zarovnání kabelových rýh po výkopu strojně, šířka rýhy bez zarovnání rýh šířky 35 cm, hloubky 100 cm, v hornině třídy 1 a 2</t>
  </si>
  <si>
    <t>219</t>
  </si>
  <si>
    <t>460202202</t>
  </si>
  <si>
    <t>Hloubení kabelových nezapažených rýh strojně š 50 cm hl 20 cm v hornině tř I skupiny 1 a 2</t>
  </si>
  <si>
    <t>-804534146</t>
  </si>
  <si>
    <t>Hloubení nezapažených kabelových rýh strojně včetně urovnání dna s přemístěním výkopku do vzdálenosti 3 m od okraje jámy nebo s naložením na dopravní prostředek šířky 50 cm hloubky 20 cm v hornině třídy těžitelnosti I skupiny 1 a 2</t>
  </si>
  <si>
    <t>https://podminky.urs.cz/item/CS_URS_2022_02/460202202</t>
  </si>
  <si>
    <t>220</t>
  </si>
  <si>
    <t>460202232</t>
  </si>
  <si>
    <t>Hloubení kabelových nezapažených rýh strojně š 50 cm hl 50 cm v hornině tř I skupiny 1 a 2</t>
  </si>
  <si>
    <t>1329530883</t>
  </si>
  <si>
    <t>Hloubení nezapažených kabelových rýh strojně včetně urovnání dna s přemístěním výkopku do vzdálenosti 3 m od okraje jámy nebo s naložením na dopravní prostředek šířky 50 cm hloubky 50 cm v hornině třídy těžitelnosti I skupiny 1 a 2</t>
  </si>
  <si>
    <t>https://podminky.urs.cz/item/CS_URS_2022_02/460202232</t>
  </si>
  <si>
    <t>221</t>
  </si>
  <si>
    <t>460202282</t>
  </si>
  <si>
    <t>Hloubení kabelových nezapažených rýh strojně š 50 cm hl 100 cm v hornině tř I skupiny 1 a 2</t>
  </si>
  <si>
    <t>-1692900292</t>
  </si>
  <si>
    <t>Hloubení nezapažených kabelových rýh strojně včetně urovnání dna s přemístěním výkopku do vzdálenosti 3 m od okraje jámy nebo s naložením na dopravní prostředek šířky 50 cm hloubky 100 cm v hornině třídy těžitelnosti I skupiny 1 a 2</t>
  </si>
  <si>
    <t>https://podminky.urs.cz/item/CS_URS_2022_02/460202282</t>
  </si>
  <si>
    <t>222</t>
  </si>
  <si>
    <t>460202332</t>
  </si>
  <si>
    <t>Hloubení kabelových nezapažených rýh strojně š 50 cm hl 150 cm v hornině tř I skupiny 1 a 2</t>
  </si>
  <si>
    <t>779729600</t>
  </si>
  <si>
    <t>Hloubení nezapažených kabelových rýh strojně včetně urovnání dna s přemístěním výkopku do vzdálenosti 3 m od okraje jámy nebo s naložením na dopravní prostředek šířky 50 cm hloubky 150 cm v hornině třídy těžitelnosti I skupiny 1 a 2</t>
  </si>
  <si>
    <t>https://podminky.urs.cz/item/CS_URS_2022_02/460202332</t>
  </si>
  <si>
    <t>223</t>
  </si>
  <si>
    <t>460202812</t>
  </si>
  <si>
    <t>Hloubení kabelových nezapažených rýh strojně š 80 cm hl 50 cm v hornině tř I skupiny 1 a 2</t>
  </si>
  <si>
    <t>-581725585</t>
  </si>
  <si>
    <t>Hloubení nezapažených kabelových rýh strojně včetně urovnání dna s přemístěním výkopku do vzdálenosti 3 m od okraje jámy nebo s naložením na dopravní prostředek šířky 80 cm hloubky 50 cm v hornině třídy těžitelnosti I skupiny 1 a 2</t>
  </si>
  <si>
    <t>https://podminky.urs.cz/item/CS_URS_2022_02/460202812</t>
  </si>
  <si>
    <t>224</t>
  </si>
  <si>
    <t>460202862</t>
  </si>
  <si>
    <t>Hloubení kabelových nezapažených rýh strojně š 80 cm hl 100 cm v hornině tř I skupiny 1 a 2</t>
  </si>
  <si>
    <t>1262300337</t>
  </si>
  <si>
    <t>Hloubení nezapažených kabelových rýh strojně včetně urovnání dna s přemístěním výkopku do vzdálenosti 3 m od okraje jámy nebo s naložením na dopravní prostředek šířky 80 cm hloubky 100 cm v hornině třídy těžitelnosti I skupiny 1 a 2</t>
  </si>
  <si>
    <t>https://podminky.urs.cz/item/CS_URS_2022_02/460202862</t>
  </si>
  <si>
    <t>225</t>
  </si>
  <si>
    <t>460203002</t>
  </si>
  <si>
    <t>Hloubení kabelových nezapažených rýh strojně š 100 cm hl 50 cm v hornině tř I skupiny 1 a 2</t>
  </si>
  <si>
    <t>531408773</t>
  </si>
  <si>
    <t>Hloubení nezapažených kabelových rýh strojně včetně urovnání dna s přemístěním výkopku do vzdálenosti 3 m od okraje jámy nebo s naložením na dopravní prostředek šířky 100 cm hloubky 50 cm v hornině třídy těžitelnosti I skupiny 1 a 2</t>
  </si>
  <si>
    <t>https://podminky.urs.cz/item/CS_URS_2022_02/460203002</t>
  </si>
  <si>
    <t>226</t>
  </si>
  <si>
    <t>460203062</t>
  </si>
  <si>
    <t>Hloubení kabelových nezapažených rýh strojně š 100 cm hl 100cm v hornině tř I skupiny 1 a 2</t>
  </si>
  <si>
    <t>-816846548</t>
  </si>
  <si>
    <t>Hloubení nezapažených kabelových rýh strojně včetně urovnání dna s přemístěním výkopku do vzdálenosti 3 m od okraje jámy nebo s naložením na dopravní prostředek šířky 100 cm hloubky 100 cm v hornině třídy těžitelnosti I skupiny 1 a 2</t>
  </si>
  <si>
    <t>https://podminky.urs.cz/item/CS_URS_2022_02/460203062</t>
  </si>
  <si>
    <t>227</t>
  </si>
  <si>
    <t>460300001</t>
  </si>
  <si>
    <t>Zásyp jam nebo rýh strojně včetně zhutnění v zástavbě</t>
  </si>
  <si>
    <t>-2124659907</t>
  </si>
  <si>
    <t>Zásyp jam strojně s uložením výkopku ve vrstvách včetně zhutnění a urovnání povrchu v zástavbě</t>
  </si>
  <si>
    <t>228</t>
  </si>
  <si>
    <t>460300002</t>
  </si>
  <si>
    <t>Zásyp jam nebo rýh strojně včetně zhutnění ve volném terénu</t>
  </si>
  <si>
    <t>-2139960557</t>
  </si>
  <si>
    <t>Zásyp jam strojně s uložením výkopku ve vrstvách včetně zhutnění a urovnání povrchu ve volném terénu</t>
  </si>
  <si>
    <t>229</t>
  </si>
  <si>
    <t>460400021</t>
  </si>
  <si>
    <t>Pažení příložné plné výkopů rýh kabelových hl do 2 m</t>
  </si>
  <si>
    <t>168081548</t>
  </si>
  <si>
    <t>Pažení výkopů příložné plné rýh kabelových, hloubky do 2 m</t>
  </si>
  <si>
    <t>https://podminky.urs.cz/item/CS_URS_2022_02/460400021</t>
  </si>
  <si>
    <t>230</t>
  </si>
  <si>
    <t>460400071</t>
  </si>
  <si>
    <t>Pažení příložné plné výkopů jam hl do 4 m</t>
  </si>
  <si>
    <t>-622517680</t>
  </si>
  <si>
    <t>Pažení výkopů příložné plné jam, hloubky do 4 m</t>
  </si>
  <si>
    <t>https://podminky.urs.cz/item/CS_URS_2022_02/460400071</t>
  </si>
  <si>
    <t>231</t>
  </si>
  <si>
    <t>460400121</t>
  </si>
  <si>
    <t>Odstranění pažení příložného plného výkopů rýh kabelových hl do 2 m</t>
  </si>
  <si>
    <t>901644967</t>
  </si>
  <si>
    <t>Pažení výkopů odstranění pažení příložného plného rýh kabelových, hloubky do 2 m</t>
  </si>
  <si>
    <t>https://podminky.urs.cz/item/CS_URS_2022_02/460400121</t>
  </si>
  <si>
    <t>232</t>
  </si>
  <si>
    <t>460400171</t>
  </si>
  <si>
    <t>Odstranění pažení příložného výkopů jam hl do 4 m</t>
  </si>
  <si>
    <t>-553506115</t>
  </si>
  <si>
    <t>Pažení výkopů odstranění pažení příložného plného jam, hloubky do 4 m</t>
  </si>
  <si>
    <t>https://podminky.urs.cz/item/CS_URS_2022_02/460400171</t>
  </si>
  <si>
    <t>233</t>
  </si>
  <si>
    <t>460400191</t>
  </si>
  <si>
    <t>Odstranění rozepření stěn rýh nebo jam</t>
  </si>
  <si>
    <t>1415805931</t>
  </si>
  <si>
    <t>Pažení výkopů odstranění rozepření stěn rýh nebo jam</t>
  </si>
  <si>
    <t>https://podminky.urs.cz/item/CS_URS_2022_02/460400191</t>
  </si>
  <si>
    <t>234</t>
  </si>
  <si>
    <t>460421001</t>
  </si>
  <si>
    <t>Kabelové lože z písku pro kabely nn bez zakrytí š lože přes 50 do 65 cm</t>
  </si>
  <si>
    <t>-187431830</t>
  </si>
  <si>
    <t>Kabelové lože z písku včetně podsypu, zhutnění a urovnání povrchu pro kabely nn bez zakrytí, šířky přes 50 do 65 cm</t>
  </si>
  <si>
    <t>https://podminky.urs.cz/item/CS_URS_2022_02/460421001</t>
  </si>
  <si>
    <t>235</t>
  </si>
  <si>
    <t>460421011</t>
  </si>
  <si>
    <t>Kabelové lože z písku pro kabely vn a vvn bez zakrytí š do 35 cm</t>
  </si>
  <si>
    <t>4235243</t>
  </si>
  <si>
    <t>Kabelové lože z písku včetně podsypu, zhutnění a urovnání povrchu pro kabely vn a vvn bez zakrytí, šířky do 35 cm</t>
  </si>
  <si>
    <t>https://podminky.urs.cz/item/CS_URS_2022_02/460421011</t>
  </si>
  <si>
    <t>236</t>
  </si>
  <si>
    <t>460421012</t>
  </si>
  <si>
    <t>Kabelové lože z písku pro kabely vn a vvn bez zakrytí š pře 35 do 50 cm</t>
  </si>
  <si>
    <t>1359428328</t>
  </si>
  <si>
    <t>Kabelové lože z písku včetně podsypu, zhutnění a urovnání povrchu pro kabely vn a vvn bez zakrytí, šířky přes 35 do 50 cm</t>
  </si>
  <si>
    <t>https://podminky.urs.cz/item/CS_URS_2022_02/460421012</t>
  </si>
  <si>
    <t>237</t>
  </si>
  <si>
    <t>460421071</t>
  </si>
  <si>
    <t>Kabelové lože z písku pro kabely nn kryté plastovou deskou š lože do 25 cm</t>
  </si>
  <si>
    <t>-886313051</t>
  </si>
  <si>
    <t>Kabelové lože z písku včetně podsypu, zhutnění a urovnání povrchu pro kabely nn zakryté plastovými deskami (materiál ve specifikaci), šířky do 25 cm</t>
  </si>
  <si>
    <t>https://podminky.urs.cz/item/CS_URS_2022_02/460421071</t>
  </si>
  <si>
    <t>238</t>
  </si>
  <si>
    <t>460421081</t>
  </si>
  <si>
    <t>Kabelové lože z písku pro kabely nn kryté plastovou fólií š lože do 25 cm</t>
  </si>
  <si>
    <t>1729901352</t>
  </si>
  <si>
    <t>Kabelové lože z písku včetně podsypu, zhutnění a urovnání povrchu pro kabely nn zakryté plastovou fólií, šířky do 25 cm</t>
  </si>
  <si>
    <t>https://podminky.urs.cz/item/CS_URS_2022_02/460421081</t>
  </si>
  <si>
    <t>239</t>
  </si>
  <si>
    <t>460421201</t>
  </si>
  <si>
    <t>Lože kabelů z prohozeného výkopku tl 5 cm nad kabel, bez zakrytí, šířky do 65 cm</t>
  </si>
  <si>
    <t>632715913</t>
  </si>
  <si>
    <t>Kabelové lože včetně podsypu, zhutnění a urovnání povrchu z prohozeného výkopku tloušťky 5 cm nad kabel bez zakrytí, šířky do 65 cm</t>
  </si>
  <si>
    <t>240</t>
  </si>
  <si>
    <t>460421211</t>
  </si>
  <si>
    <t>Lože kabelů z prohozeného výkopku tl 5 cm nad kabel, zakryté cihlami, š lože do 15 cm</t>
  </si>
  <si>
    <t>-2052401722</t>
  </si>
  <si>
    <t>Kabelové lože včetně podsypu, zhutnění a urovnání povrchu z prohozeného výkopku tloušťky 5 cm nad kabel zakryté cihlami, šířky lože do 15 cm</t>
  </si>
  <si>
    <t>241</t>
  </si>
  <si>
    <t>460560001</t>
  </si>
  <si>
    <t>Zásyp rýh ručně šířky 20 cm, hloubky 50 cm, z horniny třídy 1</t>
  </si>
  <si>
    <t>-547204825</t>
  </si>
  <si>
    <t>Zásyp kabelových rýh ručně s uložením výkopku ve vrstvách včetně zhutnění a urovnání povrchu šířky 20 cm hloubky 50 cm, v hornině třídy 1</t>
  </si>
  <si>
    <t>242</t>
  </si>
  <si>
    <t>460560101</t>
  </si>
  <si>
    <t>Zásyp kabelových rýh ručně se zhutněním š 35 cm hl 20 cm z horniny tř I skupiny 1 a 2</t>
  </si>
  <si>
    <t>-1177232888</t>
  </si>
  <si>
    <t>Zásyp kabelových rýh ručně s přemístění sypaniny ze vzdálenosti do 10 m, s uložením výkopku ve vrstvách včetně zhutnění a úpravy povrchu šířky 35 cm hloubky 20 cm z horniny třídy těžitelnosti I skupiny 1 a 2</t>
  </si>
  <si>
    <t>https://podminky.urs.cz/item/CS_URS_2022_02/460560101</t>
  </si>
  <si>
    <t>243</t>
  </si>
  <si>
    <t>460560131</t>
  </si>
  <si>
    <t>Zásyp kabelových rýh ručně se zhutněním š 35 cm hl 50 cm z horniny tř I skupiny 1 a 2</t>
  </si>
  <si>
    <t>-1132974115</t>
  </si>
  <si>
    <t>Zásyp kabelových rýh ručně s přemístění sypaniny ze vzdálenosti do 10 m, s uložením výkopku ve vrstvách včetně zhutnění a úpravy povrchu šířky 35 cm hloubky 50 cm z hornině třídy těžitelnosti I skupiny 1 a 2</t>
  </si>
  <si>
    <t>https://podminky.urs.cz/item/CS_URS_2022_02/460560131</t>
  </si>
  <si>
    <t>244</t>
  </si>
  <si>
    <t>460560201</t>
  </si>
  <si>
    <t>Zásyp kabelových rýh ručně se zhutněním š 50 cm hl 20 cm z horniny tř I skupiny 1 a 2</t>
  </si>
  <si>
    <t>-1064963228</t>
  </si>
  <si>
    <t>Zásyp kabelových rýh ručně s přemístění sypaniny ze vzdálenosti do 10 m, s uložením výkopku ve vrstvách včetně zhutnění a úpravy povrchu šířky 50 cm hloubky 20 cm z horniny třídy těžitelnosti I skupiny 1 a 2</t>
  </si>
  <si>
    <t>https://podminky.urs.cz/item/CS_URS_2022_02/460560201</t>
  </si>
  <si>
    <t>245</t>
  </si>
  <si>
    <t>460560231</t>
  </si>
  <si>
    <t>Zásyp kabelových rýh ručně se zhutněním š 50 cm hl 50 cm z horniny tř I skupiny 1 a 2</t>
  </si>
  <si>
    <t>328249786</t>
  </si>
  <si>
    <t>Zásyp kabelových rýh ručně s přemístění sypaniny ze vzdálenosti do 10 m, s uložením výkopku ve vrstvách včetně zhutnění a úpravy povrchu šířky 50 cm hloubky 50 cm z horniny třídy těžitelnosti I skupiny 1 a 2</t>
  </si>
  <si>
    <t>https://podminky.urs.cz/item/CS_URS_2022_02/460560231</t>
  </si>
  <si>
    <t>246</t>
  </si>
  <si>
    <t>460560281</t>
  </si>
  <si>
    <t>Zásyp kabelových rýh ručně se zhutněním š 50 cm hl 100 cm z horniny tř I skupiny 1 a 2</t>
  </si>
  <si>
    <t>-719255253</t>
  </si>
  <si>
    <t>Zásyp kabelových rýh ručně s přemístění sypaniny ze vzdálenosti do 10 m, s uložením výkopku ve vrstvách včetně zhutnění a úpravy povrchu šířky 50 cm hloubky 100 cm z horniny třídy těžitelnosti I skupiny 1 a 2</t>
  </si>
  <si>
    <t>https://podminky.urs.cz/item/CS_URS_2022_02/460560281</t>
  </si>
  <si>
    <t>247</t>
  </si>
  <si>
    <t>460561011</t>
  </si>
  <si>
    <t>Zásyp kabelových rýh ručně se zhutněním š 100 cm hl 50 cm z horniny tř I skupiny 1 a 2</t>
  </si>
  <si>
    <t>2101326655</t>
  </si>
  <si>
    <t>Zásyp kabelových rýh ručně s přemístění sypaniny ze vzdálenosti do 10 m, s uložením výkopku ve vrstvách včetně zhutnění a úpravy povrchu šířky 100 cm hloubky 50 cm z horniny třídy těžitelnosti I skupiny 1 a 2</t>
  </si>
  <si>
    <t>https://podminky.urs.cz/item/CS_URS_2022_02/460561011</t>
  </si>
  <si>
    <t>248</t>
  </si>
  <si>
    <t>460561061</t>
  </si>
  <si>
    <t>Zásyp kabelových rýh ručně se zhutněním š 100 cm hl 100 cm z horniny tř I skupiny 1 a 2</t>
  </si>
  <si>
    <t>-636131253</t>
  </si>
  <si>
    <t>Zásyp kabelových rýh ručně s přemístění sypaniny ze vzdálenosti do 10 m, s uložením výkopku ve vrstvách včetně zhutnění a úpravy povrchu šířky 100 cm hloubky 100 cm z horniny třídy těžitelnosti I skupiny 1 a 2</t>
  </si>
  <si>
    <t>https://podminky.urs.cz/item/CS_URS_2022_02/460561061</t>
  </si>
  <si>
    <t>249</t>
  </si>
  <si>
    <t>460561111</t>
  </si>
  <si>
    <t>Zásyp kabelových rýh ručně se zhutněním š 100 cm hl 150 cm z horniny tř I skupiny 1 a 2</t>
  </si>
  <si>
    <t>-219353462</t>
  </si>
  <si>
    <t>Zásyp kabelových rýh ručně s přemístění sypaniny ze vzdálenosti do 10 m, s uložením výkopku ve vrstvách včetně zhutnění a úpravy povrchu šířky 100 cm hloubky 150 cm z horniny třídy těžitelnosti I skupiny 1 a 2</t>
  </si>
  <si>
    <t>https://podminky.urs.cz/item/CS_URS_2022_02/460561111</t>
  </si>
  <si>
    <t>250</t>
  </si>
  <si>
    <t>460561481</t>
  </si>
  <si>
    <t>Zásyp rýh ručně šířky 140 cm, hloubky 120 cm, z horniny třídy 1</t>
  </si>
  <si>
    <t>-666301507</t>
  </si>
  <si>
    <t>Zásyp kabelových rýh ručně s uložením výkopku ve vrstvách včetně zhutnění a urovnání povrchu šířky 140 cm hloubky 120 cm, v hornině třídy 1</t>
  </si>
  <si>
    <t>251</t>
  </si>
  <si>
    <t>460561501</t>
  </si>
  <si>
    <t>Zásyp rýh ručně šířky 140 cm, hloubky 150 cm, z horniny třídy 1</t>
  </si>
  <si>
    <t>-993811596</t>
  </si>
  <si>
    <t>Zásyp kabelových rýh ručně s uložením výkopku ve vrstvách včetně zhutnění a urovnání povrchu šířky 140 cm hloubky 150 cm, v hornině třídy 1</t>
  </si>
  <si>
    <t>252</t>
  </si>
  <si>
    <t>460561601</t>
  </si>
  <si>
    <t>Zásyp kabelových rýh ručně se zhutněním z horniny třídy I skupiny 1 a 2</t>
  </si>
  <si>
    <t>-313240900</t>
  </si>
  <si>
    <t>Zásyp kabelových rýh ručně s přemístění sypaniny ze vzdálenosti do 10 m, s uložením výkopku ve vrstvách včetně zhutnění a úpravy povrchu ostatních rozměrů z horniny třídy těžitelnosti I skupiny 1 a 2</t>
  </si>
  <si>
    <t>https://podminky.urs.cz/item/CS_URS_2022_02/460561601</t>
  </si>
  <si>
    <t>253</t>
  </si>
  <si>
    <t>460561602</t>
  </si>
  <si>
    <t>-937986100</t>
  </si>
  <si>
    <t>https://podminky.urs.cz/item/CS_URS_2022_02/460561602</t>
  </si>
  <si>
    <t>254</t>
  </si>
  <si>
    <t>460561811</t>
  </si>
  <si>
    <t>Zásyp rýh strojně včetně zhutnění a urovnání povrchu - ve volném terénu</t>
  </si>
  <si>
    <t>-464844142</t>
  </si>
  <si>
    <t>Zásyp kabelových rýh strojně s uložením výkopku ve vrstvách včetně zhutnění a urovnání povrchu ve volném terénu</t>
  </si>
  <si>
    <t>255</t>
  </si>
  <si>
    <t>460561821</t>
  </si>
  <si>
    <t>Zásyp rýh strojně včetně zhutnění a urovnání povrchu - v zástavbě</t>
  </si>
  <si>
    <t>-631117622</t>
  </si>
  <si>
    <t>Zásyp kabelových rýh strojně s uložením výkopku ve vrstvách včetně zhutnění a urovnání povrchu v zástavbě</t>
  </si>
  <si>
    <t>256</t>
  </si>
  <si>
    <t>460600021</t>
  </si>
  <si>
    <t>Vodorovné přemístění horniny jakékoliv třídy dopravními prostředky při elektromontážích do 50 m</t>
  </si>
  <si>
    <t>-289375987</t>
  </si>
  <si>
    <t>Vodorovné přemístění (odvoz) horniny dopravními prostředky včetně složení, bez naložení a rozprostření jakékoliv třídy, na vzdálenost do 50 m</t>
  </si>
  <si>
    <t>https://podminky.urs.cz/item/CS_URS_2022_02/460600021</t>
  </si>
  <si>
    <t>257</t>
  </si>
  <si>
    <t>460620007</t>
  </si>
  <si>
    <t>Zatravnění včetně zalití vodou na rovině</t>
  </si>
  <si>
    <t>-1613512144</t>
  </si>
  <si>
    <t>Úprava terénu zatravnění, včetně dodání osiva a zalití vodou na rovině</t>
  </si>
  <si>
    <t>https://podminky.urs.cz/item/CS_URS_2022_02/460620007</t>
  </si>
  <si>
    <t>258</t>
  </si>
  <si>
    <t>460620008</t>
  </si>
  <si>
    <t>Zatravnění včetně zalití vodou ve svahu</t>
  </si>
  <si>
    <t>-333326917</t>
  </si>
  <si>
    <t>Úprava terénu zatravnění, včetně dodání osiva a zalití vodou ve svahu</t>
  </si>
  <si>
    <t>https://podminky.urs.cz/item/CS_URS_2022_02/460620008</t>
  </si>
  <si>
    <t>259</t>
  </si>
  <si>
    <t>460620011</t>
  </si>
  <si>
    <t>Provizorní úprava terénu se zhutněním v hornině tř I skupiny 1</t>
  </si>
  <si>
    <t>1072408988</t>
  </si>
  <si>
    <t>Úprava terénu provizorní úprava terénu včetně odkopání drobných nerovností a zásypu prohlubní se zhutněním, v hornině třídy těžitelnosti I skupiny 1</t>
  </si>
  <si>
    <t>260</t>
  </si>
  <si>
    <t>460650031</t>
  </si>
  <si>
    <t>Podklad vozovky a chodníku ze sypaniny se zhutněním při elektromontážích tl do 10 cm</t>
  </si>
  <si>
    <t>-1863229589</t>
  </si>
  <si>
    <t>Podklad vozovek a chodníků včetně rozprostření a úpravy ze sypaniny včetně zhutnění, tloušťky do 10 cm</t>
  </si>
  <si>
    <t>https://podminky.urs.cz/item/CS_URS_2022_02/460650031</t>
  </si>
  <si>
    <t>261</t>
  </si>
  <si>
    <t>460650041</t>
  </si>
  <si>
    <t>Podklad vozovky a chodníku ze štěrkopísku se zhutněním při elektromontážích tl do 5 cm</t>
  </si>
  <si>
    <t>1548533984</t>
  </si>
  <si>
    <t>Podklad vozovek a chodníků včetně rozprostření a úpravy ze štěrkopísku, včetně zhutnění, tloušťky do 5 cm</t>
  </si>
  <si>
    <t>https://podminky.urs.cz/item/CS_URS_2022_02/460650041</t>
  </si>
  <si>
    <t>262</t>
  </si>
  <si>
    <t>460650062</t>
  </si>
  <si>
    <t>Podklad vozovky a chodníku z kameniva drceného se zhutněním při elektromontážích tl přes 10 do 15 cm</t>
  </si>
  <si>
    <t>-358249545</t>
  </si>
  <si>
    <t>Podklad vozovek a chodníků včetně rozprostření a úpravy z kameniva drceného, včetně zhutnění, tloušťky přes 10 do 15 cm</t>
  </si>
  <si>
    <t>https://podminky.urs.cz/item/CS_URS_2022_02/460650062</t>
  </si>
  <si>
    <t>263</t>
  </si>
  <si>
    <t>460650071</t>
  </si>
  <si>
    <t>Podklad vozovky a chodníku z asfaltového betonu se zhutněním při elektromontážích tl do 5 cm</t>
  </si>
  <si>
    <t>481247992</t>
  </si>
  <si>
    <t>Podklad vozovek a chodníků včetně rozprostření a úpravy z asfaltového betonu včetně zhutnění, tloušťky do 5 cm</t>
  </si>
  <si>
    <t>https://podminky.urs.cz/item/CS_URS_2022_02/460650071</t>
  </si>
  <si>
    <t>264</t>
  </si>
  <si>
    <t>460650081</t>
  </si>
  <si>
    <t>Podklad vozovky a chodníku z betonu prostého při elektromontážích tl do 10 cm</t>
  </si>
  <si>
    <t>17618038</t>
  </si>
  <si>
    <t>Podklad vozovek a chodníků včetně rozprostření a úpravy z betonu prostého, včetně rozprostření, tloušťky do 10 cm</t>
  </si>
  <si>
    <t>https://podminky.urs.cz/item/CS_URS_2022_02/460650081</t>
  </si>
  <si>
    <t>265</t>
  </si>
  <si>
    <t>460650121</t>
  </si>
  <si>
    <t>Kryt vozovky a chodníku z betonu prostého při elektromontážích tl do 5 cm</t>
  </si>
  <si>
    <t>2012409200</t>
  </si>
  <si>
    <t>Kryt vozovek a chodníků z betonu prostého, tloušťky do 5 cm</t>
  </si>
  <si>
    <t>https://podminky.urs.cz/item/CS_URS_2022_02/460650121</t>
  </si>
  <si>
    <t>266</t>
  </si>
  <si>
    <t>460650151</t>
  </si>
  <si>
    <t>Kladení dlažby z kostek kamenných velkých do lože z kameniva těženého při elektromontážích</t>
  </si>
  <si>
    <t>1129208649</t>
  </si>
  <si>
    <t>Kryt vozovek a chodníků kladení dlažby (materiál ve specifikaci) včetně spárování, do lože z kameniva těženého z kostek kamenných velkých</t>
  </si>
  <si>
    <t>https://podminky.urs.cz/item/CS_URS_2022_02/460650151</t>
  </si>
  <si>
    <t>267</t>
  </si>
  <si>
    <t>460650152</t>
  </si>
  <si>
    <t>Kladení dlažby z kostek kamenných drobných do lože z kameniva těženého při elektromontážích</t>
  </si>
  <si>
    <t>2085135601</t>
  </si>
  <si>
    <t>Kryt vozovek a chodníků kladení dlažby (materiál ve specifikaci) včetně spárování, do lože z kameniva těženého z kostek kamenných drobných</t>
  </si>
  <si>
    <t>https://podminky.urs.cz/item/CS_URS_2022_02/460650152</t>
  </si>
  <si>
    <t>268</t>
  </si>
  <si>
    <t>460650153</t>
  </si>
  <si>
    <t>Kladení dlažby z kostek kamenných do mozaiky do lože z kameniva těženého při elektromontážích</t>
  </si>
  <si>
    <t>2110656696</t>
  </si>
  <si>
    <t>Kryt vozovek a chodníků kladení dlažby (materiál ve specifikaci) včetně spárování, do lože z kameniva těženého z kostek kamenných mozaikových</t>
  </si>
  <si>
    <t>https://podminky.urs.cz/item/CS_URS_2022_02/460650153</t>
  </si>
  <si>
    <t>269</t>
  </si>
  <si>
    <t>460650161</t>
  </si>
  <si>
    <t>Kladení dlažby z dlaždic betonových 4hranných do lože z kameniva těženého při elektromontážích</t>
  </si>
  <si>
    <t>-263665879</t>
  </si>
  <si>
    <t>Kryt vozovek a chodníků kladení dlažby (materiál ve specifikaci) včetně spárování, do lože z kameniva těženého z dlaždic betonových čtyřhranných</t>
  </si>
  <si>
    <t>https://podminky.urs.cz/item/CS_URS_2022_02/460650161</t>
  </si>
  <si>
    <t>270</t>
  </si>
  <si>
    <t>460650162</t>
  </si>
  <si>
    <t>Kladení dlažby z dlaždic betonových tvarovaných a zámkových do lože z kameniva těženého při elektromontážích</t>
  </si>
  <si>
    <t>1086254186</t>
  </si>
  <si>
    <t>Kryt vozovek a chodníků kladení dlažby (materiál ve specifikaci) včetně spárování, do lože z kameniva těženého z dlaždic betonových tvarovaných nebo zámkových</t>
  </si>
  <si>
    <t>https://podminky.urs.cz/item/CS_URS_2022_02/460650162</t>
  </si>
  <si>
    <t>271</t>
  </si>
  <si>
    <t>460650182</t>
  </si>
  <si>
    <t>Osazení betonového obrubníku chodníkového ležatého do betonu při elektromontážích</t>
  </si>
  <si>
    <t>149611709</t>
  </si>
  <si>
    <t>Osazení obrubníku se zřízením lože, s vyplněním a zatřením spár betonového chodníkového ležatého, do lože z betonu prostého</t>
  </si>
  <si>
    <t>https://podminky.urs.cz/item/CS_URS_2022_02/460650182</t>
  </si>
  <si>
    <t>272</t>
  </si>
  <si>
    <t>460650185</t>
  </si>
  <si>
    <t>Osazení betonového obrubníku silničního ležatého do betonu při elektromontážích</t>
  </si>
  <si>
    <t>1479529018</t>
  </si>
  <si>
    <t>Osazení obrubníku se zřízením lože, s vyplněním a zatřením spár betonového silničního ležatého, do lože z betonu prostého</t>
  </si>
  <si>
    <t>https://podminky.urs.cz/item/CS_URS_2022_02/460650185</t>
  </si>
  <si>
    <t>273</t>
  </si>
  <si>
    <t>460650921</t>
  </si>
  <si>
    <t>Kladení dlažby po překopech při elektromontážích z kostek kamenných velkých do lože z kameniva těženého</t>
  </si>
  <si>
    <t>1184367124</t>
  </si>
  <si>
    <t>Vyspravení krytu po překopech kladení dlažby pro pokládání kabelů, včetně rozprostření, urovnání a zhutnění podkladu a provedení lože z kameniva těženého z kostek kamenných velkých</t>
  </si>
  <si>
    <t>https://podminky.urs.cz/item/CS_URS_2022_02/460650921</t>
  </si>
  <si>
    <t>274</t>
  </si>
  <si>
    <t>460650922</t>
  </si>
  <si>
    <t>Kladení dlažby po překopech při elektromontážích z kostek kamenných drobných do lože z kameniva těženého</t>
  </si>
  <si>
    <t>-1870049368</t>
  </si>
  <si>
    <t>Vyspravení krytu po překopech kladení dlažby pro pokládání kabelů, včetně rozprostření, urovnání a zhutnění podkladu a provedení lože z kameniva těženého z kostek kamenných drobných</t>
  </si>
  <si>
    <t>https://podminky.urs.cz/item/CS_URS_2022_02/460650922</t>
  </si>
  <si>
    <t>275</t>
  </si>
  <si>
    <t>460650932</t>
  </si>
  <si>
    <t>Kladení dlažby po překopech při elektromontážích dlaždice betonové zámkové do lože z kameniva těženého</t>
  </si>
  <si>
    <t>403891678</t>
  </si>
  <si>
    <t>Vyspravení krytu po překopech kladení dlažby pro pokládání kabelů, včetně rozprostření, urovnání a zhutnění podkladu a provedení lože z kameniva těženého z dlaždic betonových tvarovaných nebo zámkových</t>
  </si>
  <si>
    <t>https://podminky.urs.cz/item/CS_URS_2022_02/460650932</t>
  </si>
  <si>
    <t>276</t>
  </si>
  <si>
    <t>460680011</t>
  </si>
  <si>
    <t>Osazení tvárnic kabelových betonových 2-otvorových včetně vybourání otvoru do zdiva</t>
  </si>
  <si>
    <t>886035115</t>
  </si>
  <si>
    <t>Prorážení otvorů a ostatní bourací práce vybourání otvoru do zdiva včetně zazdění, začištění a osazení kabelové betonové tvárnice 2-otvorové</t>
  </si>
  <si>
    <t>277</t>
  </si>
  <si>
    <t>460680101</t>
  </si>
  <si>
    <t>Vybourání otvorů pro elektroinstalace ve zdivu z lehkých betonů pl do 0,09 m2 tl do 15 cm</t>
  </si>
  <si>
    <t>-1644291649</t>
  </si>
  <si>
    <t>Vybourání otvorů ve zdivu z lehkých betonů plochy do 0,09 m2 a tloušťky do 15 cm</t>
  </si>
  <si>
    <t>https://podminky.urs.cz/item/CS_URS_2022_02/460680101</t>
  </si>
  <si>
    <t>278</t>
  </si>
  <si>
    <t>460680111</t>
  </si>
  <si>
    <t>Vybourání otvorů pro elektroinstalace ve zdivu z lehkých betonů pl přes 0,09 do 0,25 m2 tl do 15 cm</t>
  </si>
  <si>
    <t>-940820336</t>
  </si>
  <si>
    <t>Vybourání otvorů ve zdivu z lehkých betonů plochy přes 0,09 do 0,25 m2 a tloušťky do 15 cm</t>
  </si>
  <si>
    <t>https://podminky.urs.cz/item/CS_URS_2022_02/460680111</t>
  </si>
  <si>
    <t>279</t>
  </si>
  <si>
    <t>460680151</t>
  </si>
  <si>
    <t>Vybourání otvorů pro elektroinstalace ve zdivu kamenném pl do 0,25 m2 tl do 45 cm</t>
  </si>
  <si>
    <t>1093188160</t>
  </si>
  <si>
    <t>Vybourání otvorů ve zdivu kamenném plochy do 0,25 m2 a tloušťky do 45 cm</t>
  </si>
  <si>
    <t>https://podminky.urs.cz/item/CS_URS_2022_02/460680151</t>
  </si>
  <si>
    <t>280</t>
  </si>
  <si>
    <t>460680161</t>
  </si>
  <si>
    <t>Vybourání otvorů pro elektroinstalace ve zdivu cihelném pl do 0,0225 m2 tl do 15 cm</t>
  </si>
  <si>
    <t>-1433203270</t>
  </si>
  <si>
    <t>Vybourání otvorů ve zdivu cihelném plochy do 0,0225 m2 a tloušťky do 15 cm</t>
  </si>
  <si>
    <t>https://podminky.urs.cz/item/CS_URS_2022_02/460680161</t>
  </si>
  <si>
    <t>281</t>
  </si>
  <si>
    <t>460680163</t>
  </si>
  <si>
    <t>Vybourání otvorů pro elektroinstalace ve zdivu cihelném pl do 0,0225 m2 tl přes 30 do 45 cm</t>
  </si>
  <si>
    <t>-64717395</t>
  </si>
  <si>
    <t>Vybourání otvorů ve zdivu cihelném plochy do 0,0225 m2 a tloušťky přes 30 do 45 cm</t>
  </si>
  <si>
    <t>https://podminky.urs.cz/item/CS_URS_2022_02/460680163</t>
  </si>
  <si>
    <t>282</t>
  </si>
  <si>
    <t>460680171</t>
  </si>
  <si>
    <t>Vybourání otvorů pro elektroinstalace ve zdivu cihelném pl přes 0,0225 do 0,09 m2 tl do 15 cm</t>
  </si>
  <si>
    <t>-1504619307</t>
  </si>
  <si>
    <t>Vybourání otvorů ve zdivu cihelném plochy přes 0,0225 do 0,09 m2 a tloušťky do 15 cm</t>
  </si>
  <si>
    <t>https://podminky.urs.cz/item/CS_URS_2022_02/460680171</t>
  </si>
  <si>
    <t>283</t>
  </si>
  <si>
    <t>460680173</t>
  </si>
  <si>
    <t>Vybourání otvorů pro elektroinstalace ve zdivu cihelném pl přes 0,0225 do 0,09 m2 tl přes 30 do 45 cm</t>
  </si>
  <si>
    <t>-691717958</t>
  </si>
  <si>
    <t>Vybourání otvorů ve zdivu cihelném plochy přes 0,0225 do 0,09 m2 a tloušťky přes 30 do 45 cm</t>
  </si>
  <si>
    <t>https://podminky.urs.cz/item/CS_URS_2022_02/460680173</t>
  </si>
  <si>
    <t>284</t>
  </si>
  <si>
    <t>460680231</t>
  </si>
  <si>
    <t>Vybourání otvorů pro elektroinstalace ve zdivu železobetonovém pl do 0,09 m2 tl do 15 cm</t>
  </si>
  <si>
    <t>1752063018</t>
  </si>
  <si>
    <t>Vybourání otvorů ve zdivu železobetonovém plochy do 0,09 m2 a tloušťky do 15 cm</t>
  </si>
  <si>
    <t>https://podminky.urs.cz/item/CS_URS_2022_02/460680231</t>
  </si>
  <si>
    <t>285</t>
  </si>
  <si>
    <t>460680241</t>
  </si>
  <si>
    <t>Vybourání otvorů pro elektroinstalace ve zdivu železobetonovém pl přes 0,09 do 0,25 m2 tl do 15 cm</t>
  </si>
  <si>
    <t>681117571</t>
  </si>
  <si>
    <t>Vybourání otvorů ve zdivu železobetonovém plochy přes 0,09 do 0,25 m2 a tloušťky do 15 cm</t>
  </si>
  <si>
    <t>https://podminky.urs.cz/item/CS_URS_2022_02/460680241</t>
  </si>
  <si>
    <t>286</t>
  </si>
  <si>
    <t>460680401</t>
  </si>
  <si>
    <t>Vysekání kapes a výklenků ve zdivu z lehkých betonů, dutých cihel a tvárnic pro krabice 7x7x5 cm</t>
  </si>
  <si>
    <t>-496626143</t>
  </si>
  <si>
    <t>Vysekání kapes nebo výklenků ve zdivu pro osazení kotevních prvků nebo elektroinstalačního zařízení z lehkých betonů, dutých cihel nebo tvárnic, velikosti 7x7x5 cm</t>
  </si>
  <si>
    <t>https://podminky.urs.cz/item/CS_URS_2022_02/460680401</t>
  </si>
  <si>
    <t>287</t>
  </si>
  <si>
    <t>460680402</t>
  </si>
  <si>
    <t>Vysekání kapes a výklenků ve zdivu z lehkých betonů, dutých cihel a tvárnic pro krabice 10x10x8 cm</t>
  </si>
  <si>
    <t>-279420592</t>
  </si>
  <si>
    <t>Vysekání kapes nebo výklenků ve zdivu pro osazení kotevních prvků nebo elektroinstalačního zařízení z lehkých betonů, dutých cihel nebo tvárnic, velikosti 10x10x8 cm</t>
  </si>
  <si>
    <t>https://podminky.urs.cz/item/CS_URS_2022_02/460680402</t>
  </si>
  <si>
    <t>288</t>
  </si>
  <si>
    <t>460680403</t>
  </si>
  <si>
    <t>Vysekání kapes a výklenků ve zdivu z lehkých betonů, dutých cihel a tvárnic pro krabice 15x15x10 cm</t>
  </si>
  <si>
    <t>-624724981</t>
  </si>
  <si>
    <t>Vysekání kapes nebo výklenků ve zdivu pro osazení kotevních prvků nebo elektroinstalačního zařízení z lehkých betonů, dutých cihel nebo tvárnic, velikosti 15x15x10 cm</t>
  </si>
  <si>
    <t>https://podminky.urs.cz/item/CS_URS_2022_02/460680403</t>
  </si>
  <si>
    <t>289</t>
  </si>
  <si>
    <t>460680701</t>
  </si>
  <si>
    <t>Bourání podlah a mazanin betonových pro elektroinstalace tl do 15 cm</t>
  </si>
  <si>
    <t>-1376277801</t>
  </si>
  <si>
    <t>Bourání podlah a mazanin betonových tloušťky do 15 cm</t>
  </si>
  <si>
    <t>https://podminky.urs.cz/item/CS_URS_2022_02/460680701</t>
  </si>
  <si>
    <t>290</t>
  </si>
  <si>
    <t>460680702</t>
  </si>
  <si>
    <t>Bourání podlah a mazanin betonových pro elektroinstalace tl přes 15 do 30 cm</t>
  </si>
  <si>
    <t>1095127186</t>
  </si>
  <si>
    <t>Bourání podlah a mazanin betonových tloušťky přes 15 do 30 cm</t>
  </si>
  <si>
    <t>https://podminky.urs.cz/item/CS_URS_2022_02/460680702</t>
  </si>
  <si>
    <t>291</t>
  </si>
  <si>
    <t>460710062</t>
  </si>
  <si>
    <t>Vyplnění a začištění rýh při elektroinstalacích v betonových podlahách a mazaninách hl do 5 cm a š do 5 cm</t>
  </si>
  <si>
    <t>1302527774</t>
  </si>
  <si>
    <t>Vyplnění rýh vyplnění a omítnutí rýh v betonových podlahách a mazaninách hloubky do 5 cm a šířky do 5 cm</t>
  </si>
  <si>
    <t>https://podminky.urs.cz/item/CS_URS_2022_02/460710062</t>
  </si>
  <si>
    <t>292</t>
  </si>
  <si>
    <t>460710064</t>
  </si>
  <si>
    <t>Vyplnění a začištění rýh při elektroinstalacích v betonových podlahách a mazaninách hl do 5 cm a š přes 7 do 10 cm</t>
  </si>
  <si>
    <t>84536665</t>
  </si>
  <si>
    <t>Vyplnění rýh vyplnění a omítnutí rýh v betonových podlahách a mazaninách hloubky do 5 cm a šířky přes 7 do 10 cm</t>
  </si>
  <si>
    <t>https://podminky.urs.cz/item/CS_URS_2022_02/460710064</t>
  </si>
  <si>
    <t>293</t>
  </si>
  <si>
    <t>460710074</t>
  </si>
  <si>
    <t>Vyplnění a začištění rýh při elektroinstalacích v betonových podlahách a mazaninách hl přes 5 do 7 cm a š přes 7 do 10 cm</t>
  </si>
  <si>
    <t>-791988259</t>
  </si>
  <si>
    <t>Vyplnění rýh vyplnění a omítnutí rýh v betonových podlahách a mazaninách hloubky přes 5 do 7 cm a šířky přes 7 do 10 cm</t>
  </si>
  <si>
    <t>https://podminky.urs.cz/item/CS_URS_2022_02/460710074</t>
  </si>
  <si>
    <t>58-M</t>
  </si>
  <si>
    <t>Revize vyhrazených technických zařízení</t>
  </si>
  <si>
    <t>294</t>
  </si>
  <si>
    <t>580105001</t>
  </si>
  <si>
    <t>Kontrola stavu ochrany před úderem blesku tyčového hromosvodu běžného objektu</t>
  </si>
  <si>
    <t>svod</t>
  </si>
  <si>
    <t>-1712507955</t>
  </si>
  <si>
    <t>Hromosvody kontrola stavu ochrany před úderem blesku tyčového hromosvodu běžného objektu</t>
  </si>
  <si>
    <t>https://podminky.urs.cz/item/CS_URS_2022_02/580105001</t>
  </si>
  <si>
    <t>295</t>
  </si>
  <si>
    <t>580105011</t>
  </si>
  <si>
    <t>Kontrola stavu ochrany před úderem blesku hřebenové soustavy do 2 svodů</t>
  </si>
  <si>
    <t>-1029379318</t>
  </si>
  <si>
    <t>Hromosvody kontrola stavu ochrany před úderem blesku hřebenové soustavy jednoho objektu do 2 svodů</t>
  </si>
  <si>
    <t>https://podminky.urs.cz/item/CS_URS_2022_02/580105011</t>
  </si>
  <si>
    <t>296</t>
  </si>
  <si>
    <t>580105012</t>
  </si>
  <si>
    <t>Kontrola stavu ochrany před úderem blesku hřebenové soustavy přes 2 do 8 svodů</t>
  </si>
  <si>
    <t>326013028</t>
  </si>
  <si>
    <t>Hromosvody kontrola stavu ochrany před úderem blesku hřebenové soustavy jednoho objektu přes 2 do 8 svodů</t>
  </si>
  <si>
    <t>https://podminky.urs.cz/item/CS_URS_2022_02/580105012</t>
  </si>
  <si>
    <t>297</t>
  </si>
  <si>
    <t>580105013</t>
  </si>
  <si>
    <t>Kontrola stavu ochrany před úderem blesku hřebenové soustavy přes 8 svodů</t>
  </si>
  <si>
    <t>1448852618</t>
  </si>
  <si>
    <t>Hromosvody kontrola stavu ochrany před úderem blesku hřebenové soustavy jednoho objektu přes 8 svodů</t>
  </si>
  <si>
    <t>https://podminky.urs.cz/item/CS_URS_2022_02/580105013</t>
  </si>
  <si>
    <t>298</t>
  </si>
  <si>
    <t>580105021</t>
  </si>
  <si>
    <t>Kontrola stavu ochrany před úderem blesku mřížové soustavy do 2 svodů</t>
  </si>
  <si>
    <t>59592873</t>
  </si>
  <si>
    <t>Hromosvody kontrola stavu ochrany před úderem blesku mřížové soustavy jednoho objektu do 4 svodů</t>
  </si>
  <si>
    <t>https://podminky.urs.cz/item/CS_URS_2022_02/580105021</t>
  </si>
  <si>
    <t>299</t>
  </si>
  <si>
    <t>580105022</t>
  </si>
  <si>
    <t>Kontrola stavu ochrany před úderem blesku mřížové soustavy přes 2 do 8 svodů</t>
  </si>
  <si>
    <t>534200522</t>
  </si>
  <si>
    <t>Hromosvody kontrola stavu ochrany před úderem blesku mřížové soustavy jednoho objektu přes 4 do 8 svodů</t>
  </si>
  <si>
    <t>https://podminky.urs.cz/item/CS_URS_2022_02/580105022</t>
  </si>
  <si>
    <t>300</t>
  </si>
  <si>
    <t>580105023</t>
  </si>
  <si>
    <t>Kontrola stavu ochrany před úderem blesku mřížové soustavy přes 8 svodů</t>
  </si>
  <si>
    <t>393130253</t>
  </si>
  <si>
    <t>Hromosvody kontrola stavu ochrany před úderem blesku mřížové soustavy jednoho objektu přes 8 svodů</t>
  </si>
  <si>
    <t>https://podminky.urs.cz/item/CS_URS_2022_02/580105023</t>
  </si>
  <si>
    <t>301</t>
  </si>
  <si>
    <t>580105031</t>
  </si>
  <si>
    <t>Kontrola stavu ochrany před úderem blesku kombinované soustavy do 2 svodů</t>
  </si>
  <si>
    <t>-780825825</t>
  </si>
  <si>
    <t>Hromosvody kontrola stavu ochrany před úderem blesku kombinované soustavy jednoho objektu do 4 svodů</t>
  </si>
  <si>
    <t>https://podminky.urs.cz/item/CS_URS_2022_02/580105031</t>
  </si>
  <si>
    <t>302</t>
  </si>
  <si>
    <t>580105032</t>
  </si>
  <si>
    <t>Kontrola stavu ochrany před úderem blesku kombinované soustavy přes 2 do 8 svodů</t>
  </si>
  <si>
    <t>71082306</t>
  </si>
  <si>
    <t>Hromosvody kontrola stavu ochrany před úderem blesku kombinované soustavy jednoho objektu přes 4 do 8 svodů</t>
  </si>
  <si>
    <t>https://podminky.urs.cz/item/CS_URS_2022_02/580105032</t>
  </si>
  <si>
    <t>303</t>
  </si>
  <si>
    <t>580105033</t>
  </si>
  <si>
    <t>Kontrola stavu ochrany před úderem blesku kombinované soustavy přes 8 svodů</t>
  </si>
  <si>
    <t>-449883879</t>
  </si>
  <si>
    <t>Hromosvody kontrola stavu ochrany před úderem blesku kombinované soustavy jednoho objektu přes 8 svodů</t>
  </si>
  <si>
    <t>https://podminky.urs.cz/item/CS_URS_2022_02/580105033</t>
  </si>
  <si>
    <t>304</t>
  </si>
  <si>
    <t>580105041</t>
  </si>
  <si>
    <t>Kontrola stavu ochrany před úderem blesku objektu v přes 30 m</t>
  </si>
  <si>
    <t>-1460014584</t>
  </si>
  <si>
    <t>Hromosvody kontrola stavu ochrany před úderem blesku objektu výšky přes 30 m</t>
  </si>
  <si>
    <t>https://podminky.urs.cz/item/CS_URS_2022_02/580105041</t>
  </si>
  <si>
    <t>305</t>
  </si>
  <si>
    <t>580105061</t>
  </si>
  <si>
    <t>Měření zemního odporu do 2 svodů</t>
  </si>
  <si>
    <t>měření</t>
  </si>
  <si>
    <t>113560955</t>
  </si>
  <si>
    <t>Hromosvody měření zemního odporu svodu do 2 svodů</t>
  </si>
  <si>
    <t>https://podminky.urs.cz/item/CS_URS_2022_02/580105061</t>
  </si>
  <si>
    <t>306</t>
  </si>
  <si>
    <t>580105062</t>
  </si>
  <si>
    <t>Měření zemního odporu přes 2 do 8 svodů</t>
  </si>
  <si>
    <t>-1561119137</t>
  </si>
  <si>
    <t>Hromosvody měření zemního odporu svodu přes 2 do 8 svodů</t>
  </si>
  <si>
    <t>https://podminky.urs.cz/item/CS_URS_2022_02/580105062</t>
  </si>
  <si>
    <t>307</t>
  </si>
  <si>
    <t>580105063</t>
  </si>
  <si>
    <t>Měření zemního odporu přes 8 svodů</t>
  </si>
  <si>
    <t>-2017158299</t>
  </si>
  <si>
    <t>Hromosvody měření zemního odporu svodu přes 8 svodů</t>
  </si>
  <si>
    <t>https://podminky.urs.cz/item/CS_URS_2022_02/580105063</t>
  </si>
  <si>
    <t>308</t>
  </si>
  <si>
    <t>580107015</t>
  </si>
  <si>
    <t>Demontáž a zpětná montáž zkušební svorky uzemnění</t>
  </si>
  <si>
    <t>-765334263</t>
  </si>
  <si>
    <t>Pomocné práce při revizích demontáž a zpětná montáž zkušební svorky uzemnění</t>
  </si>
  <si>
    <t>https://podminky.urs.cz/item/CS_URS_2022_02/580107015</t>
  </si>
  <si>
    <t>309</t>
  </si>
  <si>
    <t>35442060</t>
  </si>
  <si>
    <t>deska zemnící s příložkami 1000x500mm</t>
  </si>
  <si>
    <t>-1571076200</t>
  </si>
  <si>
    <t>310</t>
  </si>
  <si>
    <t>35442050</t>
  </si>
  <si>
    <t>deska zemnící s přivařeným páskem 2000x250mm</t>
  </si>
  <si>
    <t>1811519096</t>
  </si>
  <si>
    <t>311</t>
  </si>
  <si>
    <t>35442064</t>
  </si>
  <si>
    <t>pás zemnící 20x3mm FeZn</t>
  </si>
  <si>
    <t>kg</t>
  </si>
  <si>
    <t>-1672216785</t>
  </si>
  <si>
    <t>312</t>
  </si>
  <si>
    <t>35442062</t>
  </si>
  <si>
    <t>pás zemnící 30x4mm FeZn</t>
  </si>
  <si>
    <t>1972236484</t>
  </si>
  <si>
    <t>313</t>
  </si>
  <si>
    <t>35441080</t>
  </si>
  <si>
    <t>drát D 8mm nerez</t>
  </si>
  <si>
    <t>-818135857</t>
  </si>
  <si>
    <t>314</t>
  </si>
  <si>
    <t>35441077</t>
  </si>
  <si>
    <t>drát D 8mm AlMgSi</t>
  </si>
  <si>
    <t>1088870551</t>
  </si>
  <si>
    <t>315</t>
  </si>
  <si>
    <t>35441072</t>
  </si>
  <si>
    <t>drát D 8mm FeZn pro hromosvod</t>
  </si>
  <si>
    <t>-798066517</t>
  </si>
  <si>
    <t>316</t>
  </si>
  <si>
    <t>35441073</t>
  </si>
  <si>
    <t>drát D 10mm FeZn</t>
  </si>
  <si>
    <t>-1327524914</t>
  </si>
  <si>
    <t>317</t>
  </si>
  <si>
    <t>35441849</t>
  </si>
  <si>
    <t>držák jímače a ochranné trubky - 200mm, FeZn</t>
  </si>
  <si>
    <t>-283428568</t>
  </si>
  <si>
    <t>318</t>
  </si>
  <si>
    <t>35441857</t>
  </si>
  <si>
    <t>držák jímače a ochranné trubky s vrutem - 200mm, nerez</t>
  </si>
  <si>
    <t>546874808</t>
  </si>
  <si>
    <t>319</t>
  </si>
  <si>
    <t>35441858</t>
  </si>
  <si>
    <t>držák jímače a ochranné trubky s vrutem - 260mm, nerez</t>
  </si>
  <si>
    <t>-1957009960</t>
  </si>
  <si>
    <t>320</t>
  </si>
  <si>
    <t>35441859</t>
  </si>
  <si>
    <t>držák jímače a ochranné trubky s vrutem - 300mm, nerez</t>
  </si>
  <si>
    <t>1877719238</t>
  </si>
  <si>
    <t>321</t>
  </si>
  <si>
    <t>35441844</t>
  </si>
  <si>
    <t>držák ochranného úhelníku do dřeva boční se středovým vrutem - 180mm, nerez</t>
  </si>
  <si>
    <t>-1317516104</t>
  </si>
  <si>
    <t>322</t>
  </si>
  <si>
    <t>35441846</t>
  </si>
  <si>
    <t>držák ochranného úhelníku do dřeva boční se středovým vrutem - 220mm, nerez</t>
  </si>
  <si>
    <t>1176044553</t>
  </si>
  <si>
    <t>323</t>
  </si>
  <si>
    <t>35441847</t>
  </si>
  <si>
    <t>držák ochranného úhelníku do dřeva boční se středovým vrutem - 270mm, nerez</t>
  </si>
  <si>
    <t>-755455229</t>
  </si>
  <si>
    <t>324</t>
  </si>
  <si>
    <t>35441836</t>
  </si>
  <si>
    <t>držák ochranného úhelníku do zdiva, FeZn</t>
  </si>
  <si>
    <t>-1160543631</t>
  </si>
  <si>
    <t>325</t>
  </si>
  <si>
    <t>35441415</t>
  </si>
  <si>
    <t>podpěra vedení FeZn do zdiva 150mm</t>
  </si>
  <si>
    <t>1174427035</t>
  </si>
  <si>
    <t>326</t>
  </si>
  <si>
    <t>35441640</t>
  </si>
  <si>
    <t>podpěra vedení FeZn do zdiva pro zemní pásek 30x4</t>
  </si>
  <si>
    <t>-1201467953</t>
  </si>
  <si>
    <t>327</t>
  </si>
  <si>
    <t>35441490</t>
  </si>
  <si>
    <t>podpěra vedení FeZn na hřebenáče a prejzovou krytinu 120mm</t>
  </si>
  <si>
    <t>-379678200</t>
  </si>
  <si>
    <t>328</t>
  </si>
  <si>
    <t>35441660</t>
  </si>
  <si>
    <t>podpěra vedení FeZn na konstrukce pro zemní pásek 30x4mm</t>
  </si>
  <si>
    <t>289244202</t>
  </si>
  <si>
    <t>329</t>
  </si>
  <si>
    <t>35441550</t>
  </si>
  <si>
    <t>podpěra vedení FeZn na lepenkovou a vláknocementovou krytinu 100mm</t>
  </si>
  <si>
    <t>-112292961</t>
  </si>
  <si>
    <t>330</t>
  </si>
  <si>
    <t>35441560</t>
  </si>
  <si>
    <t>podpěra vedení FeZn na plechovou krytinu 110mm</t>
  </si>
  <si>
    <t>1531111411</t>
  </si>
  <si>
    <t>331</t>
  </si>
  <si>
    <t>35441610</t>
  </si>
  <si>
    <t>podpěra vedení FeZn na skleněný světlík 50mm</t>
  </si>
  <si>
    <t>-1525526780</t>
  </si>
  <si>
    <t>332</t>
  </si>
  <si>
    <t>35441470</t>
  </si>
  <si>
    <t>podpěra vedení FeZn pod taškovou krytinu 100mm</t>
  </si>
  <si>
    <t>1452481355</t>
  </si>
  <si>
    <t>333</t>
  </si>
  <si>
    <t>35441520</t>
  </si>
  <si>
    <t>podpěra vedení FeZn pro vlnitou vláknocementovou krytinu</t>
  </si>
  <si>
    <t>974146554</t>
  </si>
  <si>
    <t>334</t>
  </si>
  <si>
    <t>35441700</t>
  </si>
  <si>
    <t>podpěra vedení hromosvodu do zdiva na hmoždinku - 6/50mm, nerez</t>
  </si>
  <si>
    <t>88385448</t>
  </si>
  <si>
    <t>335</t>
  </si>
  <si>
    <t>35441706</t>
  </si>
  <si>
    <t>podpěra vedení hromosvodu na hřebenáče - 120-200/60-100mm, nerez</t>
  </si>
  <si>
    <t>735410924</t>
  </si>
  <si>
    <t>336</t>
  </si>
  <si>
    <t>35441707</t>
  </si>
  <si>
    <t>podpěra vedení hromosvodu na hřebenáče - 180-280/90-130mm, nerez</t>
  </si>
  <si>
    <t>-669590224</t>
  </si>
  <si>
    <t>337</t>
  </si>
  <si>
    <t>8500035510</t>
  </si>
  <si>
    <t>Páska Anticor 202 Electrix Superflex š.25 mm černá</t>
  </si>
  <si>
    <t>-949975465</t>
  </si>
  <si>
    <t>338</t>
  </si>
  <si>
    <t>8500035500</t>
  </si>
  <si>
    <t>Páska petrolátová, ANTICOR Plast 701-40</t>
  </si>
  <si>
    <t>168586108</t>
  </si>
  <si>
    <t>339</t>
  </si>
  <si>
    <t>8500164650</t>
  </si>
  <si>
    <t>Svorkovnice ekvipotenciální, EPS 2</t>
  </si>
  <si>
    <t>885094250</t>
  </si>
  <si>
    <t>340</t>
  </si>
  <si>
    <t>8500070790</t>
  </si>
  <si>
    <t>Krabices víčkem a ekvipotenciální svorkovnicí KO 125</t>
  </si>
  <si>
    <t>2024528506</t>
  </si>
  <si>
    <t>341</t>
  </si>
  <si>
    <t>8500575100</t>
  </si>
  <si>
    <t>Svorkovnice ekvipotenciální EPS 4A</t>
  </si>
  <si>
    <t>1997879656</t>
  </si>
  <si>
    <t>342</t>
  </si>
  <si>
    <t>8500575102</t>
  </si>
  <si>
    <t>Svorkovnice ekvipotenciální, EPS 1</t>
  </si>
  <si>
    <t>1237593265</t>
  </si>
  <si>
    <t>343</t>
  </si>
  <si>
    <t>8500035790</t>
  </si>
  <si>
    <t>Svorka zemnicí pásková, EB 0-1</t>
  </si>
  <si>
    <t>-1875788851</t>
  </si>
  <si>
    <t>344</t>
  </si>
  <si>
    <t>8500035792</t>
  </si>
  <si>
    <t>Svorka zemnicí pásková, EB 2</t>
  </si>
  <si>
    <t>-476046241</t>
  </si>
  <si>
    <t>345</t>
  </si>
  <si>
    <t>8500122551</t>
  </si>
  <si>
    <t>Svorka zemnicí, ZS 4</t>
  </si>
  <si>
    <t>189467652</t>
  </si>
  <si>
    <t>346</t>
  </si>
  <si>
    <t>8500122550</t>
  </si>
  <si>
    <t>Svorka zemnicí, ZSA 16</t>
  </si>
  <si>
    <t>-944613723</t>
  </si>
  <si>
    <t>347</t>
  </si>
  <si>
    <t>8500122552</t>
  </si>
  <si>
    <t>Svorka zemnicí ZS 16</t>
  </si>
  <si>
    <t>1589992946</t>
  </si>
  <si>
    <t>362</t>
  </si>
  <si>
    <t>8500118860</t>
  </si>
  <si>
    <t>Trubka ochranná, OT</t>
  </si>
  <si>
    <t>2029199079</t>
  </si>
  <si>
    <t>363</t>
  </si>
  <si>
    <t>8500119000</t>
  </si>
  <si>
    <t>Úhelník ochranný, OÚ</t>
  </si>
  <si>
    <t>824443143</t>
  </si>
  <si>
    <t>364</t>
  </si>
  <si>
    <t>8500149635</t>
  </si>
  <si>
    <t>Podpěra vedení na stěnu, PV1 Z</t>
  </si>
  <si>
    <t>1503719049</t>
  </si>
  <si>
    <t>365</t>
  </si>
  <si>
    <t>8500030620</t>
  </si>
  <si>
    <t>Držák ochranného úhelníku, DUD 8/200</t>
  </si>
  <si>
    <t>1559203213</t>
  </si>
  <si>
    <t>366</t>
  </si>
  <si>
    <t>8501101948</t>
  </si>
  <si>
    <t>Držák jímače a ochranné trubky, DJDe 30</t>
  </si>
  <si>
    <t>-627452065</t>
  </si>
  <si>
    <t>367</t>
  </si>
  <si>
    <t>8500027400</t>
  </si>
  <si>
    <t>Držák zemnicí pásky Tremis DP</t>
  </si>
  <si>
    <t>528076584</t>
  </si>
  <si>
    <t>368</t>
  </si>
  <si>
    <t>8500027402</t>
  </si>
  <si>
    <t>Držák zemnicí pásky Tremis DPb</t>
  </si>
  <si>
    <t>-533645579</t>
  </si>
  <si>
    <t>369</t>
  </si>
  <si>
    <t>8500028020</t>
  </si>
  <si>
    <t>Držák oddáleného hromosvodu , D-OH rovný</t>
  </si>
  <si>
    <t>-1215800815</t>
  </si>
  <si>
    <t>370</t>
  </si>
  <si>
    <t>8500028040</t>
  </si>
  <si>
    <t>Držák oddáleného hromosvodu, D-OH ST 04</t>
  </si>
  <si>
    <t>497186019</t>
  </si>
  <si>
    <t>371</t>
  </si>
  <si>
    <t>8500028060</t>
  </si>
  <si>
    <t>Držák oddáleného hromosvodu, D-OH ST 05</t>
  </si>
  <si>
    <t>356978680</t>
  </si>
  <si>
    <t>372</t>
  </si>
  <si>
    <t>8500028740</t>
  </si>
  <si>
    <t>Držák ochranné trubky, DOT 8/200</t>
  </si>
  <si>
    <t>-1931050658</t>
  </si>
  <si>
    <t>373</t>
  </si>
  <si>
    <t>8501101950</t>
  </si>
  <si>
    <t>Držák jímače a ochranné trubky, DJDe 45</t>
  </si>
  <si>
    <t>599846476</t>
  </si>
  <si>
    <t>374</t>
  </si>
  <si>
    <t>8501101952</t>
  </si>
  <si>
    <t>Držák jímače a ochranné trubky, DJDe 60</t>
  </si>
  <si>
    <t>-1783613333</t>
  </si>
  <si>
    <t>375</t>
  </si>
  <si>
    <t>8501101946</t>
  </si>
  <si>
    <t>Držák ochranné trubky a zaváděcí tyče, DTT</t>
  </si>
  <si>
    <t>816514448</t>
  </si>
  <si>
    <t>376</t>
  </si>
  <si>
    <t>8500028760</t>
  </si>
  <si>
    <t>Držák ochranné trubky , DOT 8/240</t>
  </si>
  <si>
    <t>-1981212387</t>
  </si>
  <si>
    <t>377</t>
  </si>
  <si>
    <t>8500030600</t>
  </si>
  <si>
    <t>Držák ochranného úhelníku, DUD 8/160</t>
  </si>
  <si>
    <t>991158144</t>
  </si>
  <si>
    <t>378</t>
  </si>
  <si>
    <t>8500030660</t>
  </si>
  <si>
    <t>Držák ochranného úhelníku, DUD 8/290</t>
  </si>
  <si>
    <t>162366110</t>
  </si>
  <si>
    <t>379</t>
  </si>
  <si>
    <t>8500030670</t>
  </si>
  <si>
    <t>Držák ochranného úhelníku na plech, DUD</t>
  </si>
  <si>
    <t>-275070644</t>
  </si>
  <si>
    <t>380</t>
  </si>
  <si>
    <t>8500149880</t>
  </si>
  <si>
    <t>Podpěra vedení do zdiva, PV17 8/340</t>
  </si>
  <si>
    <t>-1616957101</t>
  </si>
  <si>
    <t>381</t>
  </si>
  <si>
    <t>8500149860</t>
  </si>
  <si>
    <t>Podpěra vedení do zdiva, PV17 8/300</t>
  </si>
  <si>
    <t>1561508677</t>
  </si>
  <si>
    <t>382</t>
  </si>
  <si>
    <t>8500149820</t>
  </si>
  <si>
    <t>Podpěra vedení do zdiva, PV17 8/200</t>
  </si>
  <si>
    <t>886931535</t>
  </si>
  <si>
    <t>383</t>
  </si>
  <si>
    <t>8500149888</t>
  </si>
  <si>
    <t>Podpěra vedení do zdiva, PV 3P-55</t>
  </si>
  <si>
    <t>-1324830934</t>
  </si>
  <si>
    <t>384</t>
  </si>
  <si>
    <t>8500149800</t>
  </si>
  <si>
    <t>Podpěra vedení do zdiva, PV17 8/160</t>
  </si>
  <si>
    <t>-1370546613</t>
  </si>
  <si>
    <t>385</t>
  </si>
  <si>
    <t>8500149892</t>
  </si>
  <si>
    <t>Podpěra vedení do zdiva, PV 3P</t>
  </si>
  <si>
    <t>748568597</t>
  </si>
  <si>
    <t>386</t>
  </si>
  <si>
    <t>8500149616</t>
  </si>
  <si>
    <t>Podpěra vedení, PV15 Röben Bergamo</t>
  </si>
  <si>
    <t>1334516762</t>
  </si>
  <si>
    <t>387</t>
  </si>
  <si>
    <t>8500149580</t>
  </si>
  <si>
    <t>Podpěra vedení, PV15 PVC hlava</t>
  </si>
  <si>
    <t>-303832283</t>
  </si>
  <si>
    <t>388</t>
  </si>
  <si>
    <t>8500149560</t>
  </si>
  <si>
    <t>Podpěra vedení, PV15 Beta</t>
  </si>
  <si>
    <t>-1046670159</t>
  </si>
  <si>
    <t>389</t>
  </si>
  <si>
    <t>8500149623</t>
  </si>
  <si>
    <t>Podpěra vedení, PV15 samostatná</t>
  </si>
  <si>
    <t>890231841</t>
  </si>
  <si>
    <t>390</t>
  </si>
  <si>
    <t>8500149614</t>
  </si>
  <si>
    <t>Podpěra vedení, PV15 Röben Piemont/Monza Plus</t>
  </si>
  <si>
    <t>-1101864211</t>
  </si>
  <si>
    <t>391</t>
  </si>
  <si>
    <t>8500149622</t>
  </si>
  <si>
    <t>Podpěra vedení, PV15 Tondach</t>
  </si>
  <si>
    <t>-1958655757</t>
  </si>
  <si>
    <t>392</t>
  </si>
  <si>
    <t>8500149620</t>
  </si>
  <si>
    <t>Podpěra vedení, PV15 Uni</t>
  </si>
  <si>
    <t>2046611169</t>
  </si>
  <si>
    <t>393</t>
  </si>
  <si>
    <t>8500150180</t>
  </si>
  <si>
    <t>Podpěra vedení, PV 23 točená</t>
  </si>
  <si>
    <t>-216005380</t>
  </si>
  <si>
    <t>394</t>
  </si>
  <si>
    <t>8500150040</t>
  </si>
  <si>
    <t>Podpěra vedení, PV 21d</t>
  </si>
  <si>
    <t>-845865667</t>
  </si>
  <si>
    <t>395</t>
  </si>
  <si>
    <t>8500150000</t>
  </si>
  <si>
    <t>Podpěra vedení, PV 21c</t>
  </si>
  <si>
    <t>-1941160179</t>
  </si>
  <si>
    <t>396</t>
  </si>
  <si>
    <t>8500130380</t>
  </si>
  <si>
    <t>Podstavec pro jímací tyč</t>
  </si>
  <si>
    <t>-1133085238</t>
  </si>
  <si>
    <t>397</t>
  </si>
  <si>
    <t>8500150072</t>
  </si>
  <si>
    <t>Podpěra vedení, PV 22 zámek č. 22</t>
  </si>
  <si>
    <t>136990694</t>
  </si>
  <si>
    <t>398</t>
  </si>
  <si>
    <t>8500150054</t>
  </si>
  <si>
    <t>Podpěra vedení, PV 22 zámek č. 10</t>
  </si>
  <si>
    <t>926260858</t>
  </si>
  <si>
    <t>399</t>
  </si>
  <si>
    <t>8500150056</t>
  </si>
  <si>
    <t>Podpěra vedení, PV 22 zámek č. 6</t>
  </si>
  <si>
    <t>-241583253</t>
  </si>
  <si>
    <t>400</t>
  </si>
  <si>
    <t>8500149630</t>
  </si>
  <si>
    <t>Podpěra vedení s Al páskem, PV 22 horní</t>
  </si>
  <si>
    <t>726028441</t>
  </si>
  <si>
    <t>401</t>
  </si>
  <si>
    <t>8500150058</t>
  </si>
  <si>
    <t>Podpěra vedení, PV 22 zámek č. 8</t>
  </si>
  <si>
    <t>894961684</t>
  </si>
  <si>
    <t>402</t>
  </si>
  <si>
    <t>8500150060</t>
  </si>
  <si>
    <t>Podpěra vedení, PV 22 horní</t>
  </si>
  <si>
    <t>-645270563</t>
  </si>
  <si>
    <t>403</t>
  </si>
  <si>
    <t>8500150070</t>
  </si>
  <si>
    <t>Podpěra vedení, PV 22 zámek č. 21</t>
  </si>
  <si>
    <t>-28116467</t>
  </si>
  <si>
    <t>404</t>
  </si>
  <si>
    <t>8500150052</t>
  </si>
  <si>
    <t>Podpěra vedení, PV 22 zámek č. 1</t>
  </si>
  <si>
    <t>-1797940411</t>
  </si>
  <si>
    <t>405</t>
  </si>
  <si>
    <t>8500150080</t>
  </si>
  <si>
    <t>Podpěra vedení, PV 22 horní tvarovatelná</t>
  </si>
  <si>
    <t>-2101661692</t>
  </si>
  <si>
    <t>406</t>
  </si>
  <si>
    <t>8500150100</t>
  </si>
  <si>
    <t>Podpěra vedení, PV 22 rovná</t>
  </si>
  <si>
    <t>1243562762</t>
  </si>
  <si>
    <t>407</t>
  </si>
  <si>
    <t>8500150140</t>
  </si>
  <si>
    <t>Podpěra vedení, PV 22 točená</t>
  </si>
  <si>
    <t>-1987645949</t>
  </si>
  <si>
    <t>408</t>
  </si>
  <si>
    <t>8500149540</t>
  </si>
  <si>
    <t>Podpěra vedení, PV11b (L-430 mm)</t>
  </si>
  <si>
    <t>-606107329</t>
  </si>
  <si>
    <t>409</t>
  </si>
  <si>
    <t>8500149542</t>
  </si>
  <si>
    <t>Podpěra vedení, PV11b (L-220 mm)</t>
  </si>
  <si>
    <t>-1626916956</t>
  </si>
  <si>
    <t>410</t>
  </si>
  <si>
    <t>8500150074</t>
  </si>
  <si>
    <t>Podpěra vedení, PV 22 zámek č. 24</t>
  </si>
  <si>
    <t>-575083931</t>
  </si>
  <si>
    <t>411</t>
  </si>
  <si>
    <t>8500149430</t>
  </si>
  <si>
    <t>Podložka těsnicí</t>
  </si>
  <si>
    <t>1238839666</t>
  </si>
  <si>
    <t>412</t>
  </si>
  <si>
    <t>8500170040</t>
  </si>
  <si>
    <t>Svorka k zemnicí tyči, SJ 02</t>
  </si>
  <si>
    <t>-250574815</t>
  </si>
  <si>
    <t>413</t>
  </si>
  <si>
    <t>8500180940</t>
  </si>
  <si>
    <t>Svorka spojovací , SS</t>
  </si>
  <si>
    <t>911593547</t>
  </si>
  <si>
    <t>414</t>
  </si>
  <si>
    <t>8500181140</t>
  </si>
  <si>
    <t>Svorka na okapové roury, ST uni 800 mm</t>
  </si>
  <si>
    <t>907092655</t>
  </si>
  <si>
    <t>415</t>
  </si>
  <si>
    <t>8500180620</t>
  </si>
  <si>
    <t>Svorka odbočovací/připojovací , SR 02</t>
  </si>
  <si>
    <t>1358868419</t>
  </si>
  <si>
    <t>416</t>
  </si>
  <si>
    <t>8500170100</t>
  </si>
  <si>
    <t>Svorka křížová, SK</t>
  </si>
  <si>
    <t>-395512084</t>
  </si>
  <si>
    <t>417</t>
  </si>
  <si>
    <t>8500170110</t>
  </si>
  <si>
    <t>Svorka na okapové roury, ST uni 400 mm</t>
  </si>
  <si>
    <t>-252513714</t>
  </si>
  <si>
    <t>418</t>
  </si>
  <si>
    <t>8500173240</t>
  </si>
  <si>
    <t>Svorka okapová, SO malá</t>
  </si>
  <si>
    <t>513146488</t>
  </si>
  <si>
    <t>419</t>
  </si>
  <si>
    <t>8500173260</t>
  </si>
  <si>
    <t>Svorka okapová, SO Uni malá</t>
  </si>
  <si>
    <t>118712439</t>
  </si>
  <si>
    <t>420</t>
  </si>
  <si>
    <t>8500169982</t>
  </si>
  <si>
    <t>Svorka k jímací tyči pr.18, SJ 01</t>
  </si>
  <si>
    <t>1286903944</t>
  </si>
  <si>
    <t>421</t>
  </si>
  <si>
    <t>8500173730</t>
  </si>
  <si>
    <t>Svorka připojovací SP 1 UNI A</t>
  </si>
  <si>
    <t>-1104610309</t>
  </si>
  <si>
    <t>422</t>
  </si>
  <si>
    <t>8500180640</t>
  </si>
  <si>
    <t>Svorka zemnicí , SR 03 K</t>
  </si>
  <si>
    <t>-1939105819</t>
  </si>
  <si>
    <t>423</t>
  </si>
  <si>
    <t>8500169980</t>
  </si>
  <si>
    <t>Svorka k jímací tyči, SJ 01</t>
  </si>
  <si>
    <t>-213007260</t>
  </si>
  <si>
    <t>424</t>
  </si>
  <si>
    <t>8500183300</t>
  </si>
  <si>
    <t>Svorka univerzální , SU Uni</t>
  </si>
  <si>
    <t>550747933</t>
  </si>
  <si>
    <t>425</t>
  </si>
  <si>
    <t>8500173740</t>
  </si>
  <si>
    <t>Svorka připojovací , SP 1</t>
  </si>
  <si>
    <t>1684645486</t>
  </si>
  <si>
    <t>426</t>
  </si>
  <si>
    <t>8500173280</t>
  </si>
  <si>
    <t>Svorka okapová, SO velká</t>
  </si>
  <si>
    <t>-1533452288</t>
  </si>
  <si>
    <t>427</t>
  </si>
  <si>
    <t>8500180660</t>
  </si>
  <si>
    <t>Svorka zemnicí , SR 03 S</t>
  </si>
  <si>
    <t>-1427033348</t>
  </si>
  <si>
    <t>429</t>
  </si>
  <si>
    <t>35441704</t>
  </si>
  <si>
    <t>podpěra vedení hromosvodu na hřebenáče - 250-270/100mm, nerez</t>
  </si>
  <si>
    <t>219203353</t>
  </si>
  <si>
    <t>430</t>
  </si>
  <si>
    <t>35441703</t>
  </si>
  <si>
    <t>podpěra vedení hromosvodu na hřebenáče, nerez</t>
  </si>
  <si>
    <t>-1146184694</t>
  </si>
  <si>
    <t>431</t>
  </si>
  <si>
    <t>35441714</t>
  </si>
  <si>
    <t>podpěra vedení hromosvodu na plechovou krytinu, nerez</t>
  </si>
  <si>
    <t>-320162411</t>
  </si>
  <si>
    <t>432</t>
  </si>
  <si>
    <t>35441713</t>
  </si>
  <si>
    <t>podpěra vedení hromosvodu na krytinu z tašek a vláknocementu 200/100mm,nerez</t>
  </si>
  <si>
    <t>-1917294859</t>
  </si>
  <si>
    <t>433</t>
  </si>
  <si>
    <t>35441701</t>
  </si>
  <si>
    <t>podpěra vedení hromosvodu na krytinu z tašek za první lať, nerez</t>
  </si>
  <si>
    <t>1852319275</t>
  </si>
  <si>
    <t>434</t>
  </si>
  <si>
    <t>35441702</t>
  </si>
  <si>
    <t>podpěra vedení hromosvodu na krytinu z tašek, nerez</t>
  </si>
  <si>
    <t>-827911637</t>
  </si>
  <si>
    <t>435</t>
  </si>
  <si>
    <t>35441711</t>
  </si>
  <si>
    <t>podpěra vedení hromosvodu pod střešní krytinu - 190mm, nerez</t>
  </si>
  <si>
    <t>-331215529</t>
  </si>
  <si>
    <t>436</t>
  </si>
  <si>
    <t>35441712</t>
  </si>
  <si>
    <t>podpěra vedení hromosvodu pod střešní krytinu - 290mm, nerez</t>
  </si>
  <si>
    <t>-1858834421</t>
  </si>
  <si>
    <t>437</t>
  </si>
  <si>
    <t>35441708</t>
  </si>
  <si>
    <t>podpěra vedení hromosvodu pro vlnitou vláknocementovou krytinu - vrut 8/100mm, nerez</t>
  </si>
  <si>
    <t>-2133940665</t>
  </si>
  <si>
    <t>438</t>
  </si>
  <si>
    <t>35441709</t>
  </si>
  <si>
    <t>podpěra vedení hromosvodu pro vlnitou vláknocementovou krytinu - vrut 8/160mm, nerez</t>
  </si>
  <si>
    <t>1865395312</t>
  </si>
  <si>
    <t>439</t>
  </si>
  <si>
    <t>35441710</t>
  </si>
  <si>
    <t>podpěra vedení hromosvodu pro vlnitou vláknocementovou krytinu - vrut 8/200mm, nerez</t>
  </si>
  <si>
    <t>-1320147257</t>
  </si>
  <si>
    <t>440</t>
  </si>
  <si>
    <t>35441860</t>
  </si>
  <si>
    <t>svorka FeZn k jímací tyči - 4 šrouby</t>
  </si>
  <si>
    <t>2028253304</t>
  </si>
  <si>
    <t>441</t>
  </si>
  <si>
    <t>35441865</t>
  </si>
  <si>
    <t>svorka FeZn k zemnící tyči - D 28mm</t>
  </si>
  <si>
    <t>-407845517</t>
  </si>
  <si>
    <t>442</t>
  </si>
  <si>
    <t>35441875</t>
  </si>
  <si>
    <t>svorka křížová pro vodič D 6-10mm</t>
  </si>
  <si>
    <t>1986777693</t>
  </si>
  <si>
    <t>443</t>
  </si>
  <si>
    <t>35442001</t>
  </si>
  <si>
    <t>svorka na potrubí 1 1/2" - 49mm, FeZn</t>
  </si>
  <si>
    <t>-342839733</t>
  </si>
  <si>
    <t>444</t>
  </si>
  <si>
    <t>35441999</t>
  </si>
  <si>
    <t>svorka na potrubí 1" - 34mm, FeZn</t>
  </si>
  <si>
    <t>1457136766</t>
  </si>
  <si>
    <t>445</t>
  </si>
  <si>
    <t>35441997</t>
  </si>
  <si>
    <t>svorka na potrubí 1/2" - 22mm, FeZn</t>
  </si>
  <si>
    <t>-907387999</t>
  </si>
  <si>
    <t>446</t>
  </si>
  <si>
    <t>35442002</t>
  </si>
  <si>
    <t>svorka na potrubí 2" - 61mm, FeZn</t>
  </si>
  <si>
    <t>1751176412</t>
  </si>
  <si>
    <t>447</t>
  </si>
  <si>
    <t>35442003</t>
  </si>
  <si>
    <t>svorka na potrubí 3" - 90mm, FeZn</t>
  </si>
  <si>
    <t>-570543228</t>
  </si>
  <si>
    <t>448</t>
  </si>
  <si>
    <t>35441998</t>
  </si>
  <si>
    <t>svorka na potrubí 3/4" - 27mm, FeZn</t>
  </si>
  <si>
    <t>1296436461</t>
  </si>
  <si>
    <t>449</t>
  </si>
  <si>
    <t>35442004</t>
  </si>
  <si>
    <t>svorka na potrubí 4" - 115mm, FeZn</t>
  </si>
  <si>
    <t>-1857840713</t>
  </si>
  <si>
    <t>450</t>
  </si>
  <si>
    <t>35442000</t>
  </si>
  <si>
    <t>svorka na potrubí 5/4" - 43mm, FeZn</t>
  </si>
  <si>
    <t>-175169596</t>
  </si>
  <si>
    <t>451</t>
  </si>
  <si>
    <t>35441986</t>
  </si>
  <si>
    <t>svorka odbočovací a spojovací pro pásek 30x4mm, FeZn</t>
  </si>
  <si>
    <t>893385157</t>
  </si>
  <si>
    <t>452</t>
  </si>
  <si>
    <t>35441996</t>
  </si>
  <si>
    <t>svorka odbočovací a spojovací pro spojování kruhových a páskových vodičů, FeZn</t>
  </si>
  <si>
    <t>-1056672099</t>
  </si>
  <si>
    <t>453</t>
  </si>
  <si>
    <t>35441895</t>
  </si>
  <si>
    <t>svorka připojovací k připojení kovových částí</t>
  </si>
  <si>
    <t>-958817063</t>
  </si>
  <si>
    <t>454</t>
  </si>
  <si>
    <t>35441905</t>
  </si>
  <si>
    <t>svorka připojovací k připojení okapových žlabů</t>
  </si>
  <si>
    <t>1846167711</t>
  </si>
  <si>
    <t>455</t>
  </si>
  <si>
    <t>35441885</t>
  </si>
  <si>
    <t>svorka spojovací pro lano D 8-10mm</t>
  </si>
  <si>
    <t>1465411416</t>
  </si>
  <si>
    <t>456</t>
  </si>
  <si>
    <t>35431160</t>
  </si>
  <si>
    <t>svorka univerzální 669101 pro lano 4-16mm2</t>
  </si>
  <si>
    <t>-2102461026</t>
  </si>
  <si>
    <t>457</t>
  </si>
  <si>
    <t>35431161</t>
  </si>
  <si>
    <t>svorka univerzální 669102 pro lano 4-25mm2</t>
  </si>
  <si>
    <t>894979243</t>
  </si>
  <si>
    <t>458</t>
  </si>
  <si>
    <t>35431162</t>
  </si>
  <si>
    <t>svorka univerzální pro lano 6-50mm2</t>
  </si>
  <si>
    <t>1316431627</t>
  </si>
  <si>
    <t>459</t>
  </si>
  <si>
    <t>35431164</t>
  </si>
  <si>
    <t>svorka univerzální pro lano 25-95mm2</t>
  </si>
  <si>
    <t>-565301428</t>
  </si>
  <si>
    <t>460</t>
  </si>
  <si>
    <t>35442044</t>
  </si>
  <si>
    <t>svorka uzemnění bez pásky nerez</t>
  </si>
  <si>
    <t>-1218838193</t>
  </si>
  <si>
    <t>485</t>
  </si>
  <si>
    <t>35441925</t>
  </si>
  <si>
    <t>svorka zkušební pro lano D 6-12mm, FeZn</t>
  </si>
  <si>
    <t>1699472170</t>
  </si>
  <si>
    <t>486</t>
  </si>
  <si>
    <t>35441832</t>
  </si>
  <si>
    <t>trubka ochranná na ochranu svodu - 1700mm, FeZn</t>
  </si>
  <si>
    <t>-85519195</t>
  </si>
  <si>
    <t>487</t>
  </si>
  <si>
    <t>35441804</t>
  </si>
  <si>
    <t>trubka ochranná na ochranu svodu - 1700mm, nerez</t>
  </si>
  <si>
    <t>1852221576</t>
  </si>
  <si>
    <t>488</t>
  </si>
  <si>
    <t>35441050</t>
  </si>
  <si>
    <t>tyč jímací s kovaným hrotem 1000mm FeZn</t>
  </si>
  <si>
    <t>2106988516</t>
  </si>
  <si>
    <t>489</t>
  </si>
  <si>
    <t>35441127</t>
  </si>
  <si>
    <t>tyč jímací s kovaným hrotem 1000mm nerez</t>
  </si>
  <si>
    <t>2006239709</t>
  </si>
  <si>
    <t>490</t>
  </si>
  <si>
    <t>35441055</t>
  </si>
  <si>
    <t>tyč jímací s kovaným hrotem 1500mm FeZn</t>
  </si>
  <si>
    <t>-339117485</t>
  </si>
  <si>
    <t>491</t>
  </si>
  <si>
    <t>35441128</t>
  </si>
  <si>
    <t>tyč jímací s kovaným hrotem 1500mm nerez</t>
  </si>
  <si>
    <t>-195640713</t>
  </si>
  <si>
    <t>492</t>
  </si>
  <si>
    <t>35441061</t>
  </si>
  <si>
    <t>tyč jímací s kovaným hrotem 2000mm FeZn</t>
  </si>
  <si>
    <t>1940413188</t>
  </si>
  <si>
    <t>493</t>
  </si>
  <si>
    <t>35441129</t>
  </si>
  <si>
    <t>tyč jímací s kovaným hrotem 2000mm nerez</t>
  </si>
  <si>
    <t>2033274583</t>
  </si>
  <si>
    <t>494</t>
  </si>
  <si>
    <t>35441060</t>
  </si>
  <si>
    <t>tyč jímací s rovným koncem 1000mm FeZn</t>
  </si>
  <si>
    <t>59599872</t>
  </si>
  <si>
    <t>495</t>
  </si>
  <si>
    <t>35441121</t>
  </si>
  <si>
    <t>tyč jímací s rovným koncem 1000mm nerez</t>
  </si>
  <si>
    <t>1539052611</t>
  </si>
  <si>
    <t>496</t>
  </si>
  <si>
    <t>35441065</t>
  </si>
  <si>
    <t>tyč jímací s rovným koncem 1500mm FeZn</t>
  </si>
  <si>
    <t>-1723185804</t>
  </si>
  <si>
    <t>497</t>
  </si>
  <si>
    <t>35441122</t>
  </si>
  <si>
    <t>tyč jímací s rovným koncem 1500mm nerez</t>
  </si>
  <si>
    <t>2056091160</t>
  </si>
  <si>
    <t>498</t>
  </si>
  <si>
    <t>35441070</t>
  </si>
  <si>
    <t>tyč jímací s rovným koncem 2000mm FeZn</t>
  </si>
  <si>
    <t>1481862108</t>
  </si>
  <si>
    <t>499</t>
  </si>
  <si>
    <t>35441123</t>
  </si>
  <si>
    <t>tyč jímací s rovným koncem 2000mm nerez</t>
  </si>
  <si>
    <t>-303552862</t>
  </si>
  <si>
    <t>500</t>
  </si>
  <si>
    <t>35441124</t>
  </si>
  <si>
    <t>tyč jímací s rovným koncem 3000mm nerez</t>
  </si>
  <si>
    <t>1419681545</t>
  </si>
  <si>
    <t>501</t>
  </si>
  <si>
    <t>35441000</t>
  </si>
  <si>
    <t>tyč jímací se vrutem do dřeva 1000mm FeZn</t>
  </si>
  <si>
    <t>415786008</t>
  </si>
  <si>
    <t>502</t>
  </si>
  <si>
    <t>35441005</t>
  </si>
  <si>
    <t>tyč jímací se vrutem do dřeva 1500mm FeZn</t>
  </si>
  <si>
    <t>1530211016</t>
  </si>
  <si>
    <t>503</t>
  </si>
  <si>
    <t>35441040</t>
  </si>
  <si>
    <t>tyč jímací se vrutem do dřeva 2000mm FeZn</t>
  </si>
  <si>
    <t>687847487</t>
  </si>
  <si>
    <t>504</t>
  </si>
  <si>
    <t>35442092</t>
  </si>
  <si>
    <t>tyč zemnící 1,5m FeZn</t>
  </si>
  <si>
    <t>-282189791</t>
  </si>
  <si>
    <t>505</t>
  </si>
  <si>
    <t>35442090</t>
  </si>
  <si>
    <t>tyč zemnící 2m FeZn</t>
  </si>
  <si>
    <t>-186047112</t>
  </si>
  <si>
    <t>506</t>
  </si>
  <si>
    <t>35441830</t>
  </si>
  <si>
    <t>úhelník ochranný na ochranu svodu - 1700mm, FeZn</t>
  </si>
  <si>
    <t>-1760010682</t>
  </si>
  <si>
    <t>507</t>
  </si>
  <si>
    <t>35441802</t>
  </si>
  <si>
    <t>úhelník ochranný na ochranu svodu - 1700mm, nerez</t>
  </si>
  <si>
    <t>1555478266</t>
  </si>
  <si>
    <t>508</t>
  </si>
  <si>
    <t>35441831</t>
  </si>
  <si>
    <t>úhelník ochranný na ochranu svodu - 2000mm, FeZn</t>
  </si>
  <si>
    <t>-2118832232</t>
  </si>
  <si>
    <t>510</t>
  </si>
  <si>
    <t>35441380</t>
  </si>
  <si>
    <t>podložka FeZn pro podpěru vedení pro vlnitou vláknocementovou krytinu 220mm</t>
  </si>
  <si>
    <t>576178532</t>
  </si>
  <si>
    <t>PS 02 - Odstraňování závad z revizí elektroinstalací</t>
  </si>
  <si>
    <t>741110001</t>
  </si>
  <si>
    <t>Montáž trubka plastová tuhá D přes 16 do 23 mm uložená pevně</t>
  </si>
  <si>
    <t>481781090</t>
  </si>
  <si>
    <t>Montáž trubek elektroinstalačních s nasunutím nebo našroubováním do krabic plastových tuhých, uložených pevně, vnější Ø přes 16 do 23 mm</t>
  </si>
  <si>
    <t>https://podminky.urs.cz/item/CS_URS_2022_02/741110001</t>
  </si>
  <si>
    <t>34571092</t>
  </si>
  <si>
    <t>trubka elektroinstalační tuhá z PVC D 17,4/20 mm, délka 3m</t>
  </si>
  <si>
    <t>-1596817703</t>
  </si>
  <si>
    <t>VV</t>
  </si>
  <si>
    <t>20*1,05 'Přepočtené koeficientem množství</t>
  </si>
  <si>
    <t>741110002</t>
  </si>
  <si>
    <t>Montáž trubka plastová tuhá D přes 23 do 35 mm uložená pevně</t>
  </si>
  <si>
    <t>-1418117744</t>
  </si>
  <si>
    <t>Montáž trubek elektroinstalačních s nasunutím nebo našroubováním do krabic plastových tuhých, uložených pevně, vnější Ø přes 23 do 35 mm</t>
  </si>
  <si>
    <t>https://podminky.urs.cz/item/CS_URS_2022_02/741110002</t>
  </si>
  <si>
    <t>34571093</t>
  </si>
  <si>
    <t>trubka elektroinstalační tuhá z PVC D 22,1/25 mm, délka 3m</t>
  </si>
  <si>
    <t>-806146536</t>
  </si>
  <si>
    <t>741110003</t>
  </si>
  <si>
    <t>Montáž trubka plastová tuhá D přes 35 mm uložená pevně</t>
  </si>
  <si>
    <t>-1500855852</t>
  </si>
  <si>
    <t>Montáž trubek elektroinstalačních s nasunutím nebo našroubováním do krabic plastových tuhých, uložených pevně, vnější Ø přes 35 mm</t>
  </si>
  <si>
    <t>https://podminky.urs.cz/item/CS_URS_2022_02/741110003</t>
  </si>
  <si>
    <t>34571095</t>
  </si>
  <si>
    <t>trubka elektroinstalační tuhá z PVC D 36,6/40 mm, délka 3m</t>
  </si>
  <si>
    <t>1820718635</t>
  </si>
  <si>
    <t>741110021</t>
  </si>
  <si>
    <t>Montáž trubka plastová tuhá D přes 16 do 23 mm uložená pod omítku</t>
  </si>
  <si>
    <t>348065231</t>
  </si>
  <si>
    <t>Montáž trubek elektroinstalačních s nasunutím nebo našroubováním do krabic plastových tuhých, uložených pod omítku, vnější Ø přes 16 do 23 mm</t>
  </si>
  <si>
    <t>https://podminky.urs.cz/item/CS_URS_2022_02/741110021</t>
  </si>
  <si>
    <t>2025131597</t>
  </si>
  <si>
    <t>741110022</t>
  </si>
  <si>
    <t>Montáž trubka plastová tuhá D přes 23 do 35 mm uložená pod omítku</t>
  </si>
  <si>
    <t>964551934</t>
  </si>
  <si>
    <t>Montáž trubek elektroinstalačních s nasunutím nebo našroubováním do krabic plastových tuhých, uložených pod omítku, vnější Ø přes 23 do 35 mm</t>
  </si>
  <si>
    <t>https://podminky.urs.cz/item/CS_URS_2022_02/741110022</t>
  </si>
  <si>
    <t>369433366</t>
  </si>
  <si>
    <t>741110023</t>
  </si>
  <si>
    <t>Montáž trubka plastová tuhá D přes 35 mm uložená pod omítku</t>
  </si>
  <si>
    <t>1896496929</t>
  </si>
  <si>
    <t>Montáž trubek elektroinstalačních s nasunutím nebo našroubováním do krabic plastových tuhých, uložených pod omítku, vnější Ø přes 35 mm</t>
  </si>
  <si>
    <t>https://podminky.urs.cz/item/CS_URS_2022_02/741110023</t>
  </si>
  <si>
    <t>-953088754</t>
  </si>
  <si>
    <t>741110041</t>
  </si>
  <si>
    <t>Montáž trubka plastová ohebná D přes 11 do 23 mm uložená pevně</t>
  </si>
  <si>
    <t>-700804230</t>
  </si>
  <si>
    <t>Montáž trubek elektroinstalačních s nasunutím nebo našroubováním do krabic plastových ohebných, uložených pevně, vnější Ø přes 11 do 23 mm</t>
  </si>
  <si>
    <t>https://podminky.urs.cz/item/CS_URS_2022_02/741110041</t>
  </si>
  <si>
    <t>34571150</t>
  </si>
  <si>
    <t>trubka elektroinstalační ohebná z PH, D 13,5/18,7mm</t>
  </si>
  <si>
    <t>-1595194011</t>
  </si>
  <si>
    <t>741110042</t>
  </si>
  <si>
    <t>Montáž trubka plastová ohebná D přes 23 do 35 mm uložená pevně</t>
  </si>
  <si>
    <t>-544124092</t>
  </si>
  <si>
    <t>Montáž trubek elektroinstalačních s nasunutím nebo našroubováním do krabic plastových ohebných, uložených pevně, vnější Ø přes 23 do 35 mm</t>
  </si>
  <si>
    <t>https://podminky.urs.cz/item/CS_URS_2022_02/741110042</t>
  </si>
  <si>
    <t>34571156</t>
  </si>
  <si>
    <t>trubka elektroinstalační ohebná z PH, D 28,4/34,5mm</t>
  </si>
  <si>
    <t>-369154337</t>
  </si>
  <si>
    <t>741110043</t>
  </si>
  <si>
    <t>Montáž trubka plastová ohebná D přes 35 mm uložená pevně</t>
  </si>
  <si>
    <t>-1893129279</t>
  </si>
  <si>
    <t>Montáž trubek elektroinstalačních s nasunutím nebo našroubováním do krabic plastových ohebných, uložených pevně, vnější Ø přes 35 mm</t>
  </si>
  <si>
    <t>https://podminky.urs.cz/item/CS_URS_2022_02/741110043</t>
  </si>
  <si>
    <t>34571157</t>
  </si>
  <si>
    <t>trubka elektroinstalační ohebná z PH, D 35,9/42,2mm</t>
  </si>
  <si>
    <t>1493786409</t>
  </si>
  <si>
    <t>741110061</t>
  </si>
  <si>
    <t>Montáž trubka plastová ohebná D přes 11 do 23 mm uložená pod omítku</t>
  </si>
  <si>
    <t>-1951927707</t>
  </si>
  <si>
    <t>Montáž trubek elektroinstalačních s nasunutím nebo našroubováním do krabic plastových ohebných, uložených pod omítku, vnější Ø přes 11 do 23 mm</t>
  </si>
  <si>
    <t>https://podminky.urs.cz/item/CS_URS_2022_02/741110061</t>
  </si>
  <si>
    <t>2115712417</t>
  </si>
  <si>
    <t>741110062</t>
  </si>
  <si>
    <t>Montáž trubka plastová ohebná D přes 23 do 35 mm uložená pod omítku</t>
  </si>
  <si>
    <t>652153976</t>
  </si>
  <si>
    <t>Montáž trubek elektroinstalačních s nasunutím nebo našroubováním do krabic plastových ohebných, uložených pod omítku, vnější Ø přes 23 do 35 mm</t>
  </si>
  <si>
    <t>https://podminky.urs.cz/item/CS_URS_2022_02/741110062</t>
  </si>
  <si>
    <t>94968154</t>
  </si>
  <si>
    <t>741110063</t>
  </si>
  <si>
    <t>Montáž trubka plastová ohebná D přes 35 mm uložená pod omítku</t>
  </si>
  <si>
    <t>-1656362469</t>
  </si>
  <si>
    <t>Montáž trubek elektroinstalačních s nasunutím nebo našroubováním do krabic plastových ohebných, uložených pod omítku, vnější Ø přes 35 mm</t>
  </si>
  <si>
    <t>https://podminky.urs.cz/item/CS_URS_2022_02/741110063</t>
  </si>
  <si>
    <t>1233211900</t>
  </si>
  <si>
    <t>741110101</t>
  </si>
  <si>
    <t>Montáž trubka pancéřová plastová tuhá D přes 16 do 23 mm uložená pevně</t>
  </si>
  <si>
    <t>-1457220993</t>
  </si>
  <si>
    <t>Montáž trubek pancéřových elektroinstalačních s nasunutím nebo našroubováním do krabic plastových tuhých, uložených pevně, Ø přes 16 do 23 mm</t>
  </si>
  <si>
    <t>https://podminky.urs.cz/item/CS_URS_2022_02/741110101</t>
  </si>
  <si>
    <t>34571107</t>
  </si>
  <si>
    <t>trubka elektroinstalační pancéřová pevná z PH D 15,8/20mm, délka 3m</t>
  </si>
  <si>
    <t>1670670765</t>
  </si>
  <si>
    <t>741110102</t>
  </si>
  <si>
    <t>Montáž trubka pancéřová plastová tuhá D přes 23 do 29 mm uložená pevně</t>
  </si>
  <si>
    <t>1078853564</t>
  </si>
  <si>
    <t>Montáž trubek pancéřových elektroinstalačních s nasunutím nebo našroubováním do krabic plastových tuhých, uložených pevně, Ø přes 23 do 29 mm</t>
  </si>
  <si>
    <t>https://podminky.urs.cz/item/CS_URS_2022_02/741110102</t>
  </si>
  <si>
    <t>34571108</t>
  </si>
  <si>
    <t>trubka elektroinstalační pancéřová pevná z PH D 20,6/25mm, délka 3m</t>
  </si>
  <si>
    <t>201076763</t>
  </si>
  <si>
    <t>741110251</t>
  </si>
  <si>
    <t>Montáž trubka pancéřová kovová ohebná D přes 13,5 do 16 mm uložená pod omítku</t>
  </si>
  <si>
    <t>1673068442</t>
  </si>
  <si>
    <t>Montáž trubek pancéřových elektroinstalačních s nasunutím nebo našroubováním do krabic kovových ohebných, uložených pod omítku, Ø přes 13,5 do 16 mm</t>
  </si>
  <si>
    <t>https://podminky.urs.cz/item/CS_URS_2022_02/741110251</t>
  </si>
  <si>
    <t>34571020</t>
  </si>
  <si>
    <t>trubka elektroinstalační ohebná kovová D 13,5/18,9mm</t>
  </si>
  <si>
    <t>-1747492474</t>
  </si>
  <si>
    <t>741110253</t>
  </si>
  <si>
    <t>Montáž trubka pancéřová kovová ohebná D přes 29 do 48 mm uložená pod omítku</t>
  </si>
  <si>
    <t>-1389548669</t>
  </si>
  <si>
    <t>Montáž trubek pancéřových elektroinstalačních s nasunutím nebo našroubováním do krabic kovových ohebných, uložených pod omítku, Ø přes 29 do 48 mm</t>
  </si>
  <si>
    <t>https://podminky.urs.cz/item/CS_URS_2022_02/741110253</t>
  </si>
  <si>
    <t>34571023</t>
  </si>
  <si>
    <t>trubka elektroinstalační ohebná kovová D 29/35,2mm</t>
  </si>
  <si>
    <t>-874497841</t>
  </si>
  <si>
    <t>100*1,05 'Přepočtené koeficientem množství</t>
  </si>
  <si>
    <t>741110301</t>
  </si>
  <si>
    <t>Montáž trubka ochranná do krabic plastová tuhá D do 40 mm uložená pevně</t>
  </si>
  <si>
    <t>974636497</t>
  </si>
  <si>
    <t>Montáž trubek ochranných s nasunutím nebo našroubováním do krabic plastových tuhých, uložených pevně, vnitřní Ø do 40 mm</t>
  </si>
  <si>
    <t>https://podminky.urs.cz/item/CS_URS_2022_02/741110301</t>
  </si>
  <si>
    <t>34571360</t>
  </si>
  <si>
    <t>trubka elektroinstalační HDPE tuhá dvouplášťová korugovaná D 32/40mm</t>
  </si>
  <si>
    <t>-913189557</t>
  </si>
  <si>
    <t>741110302</t>
  </si>
  <si>
    <t>Montáž trubka ochranná do krabic plastová tuhá D přes 40 do 90 mm uložená pevně</t>
  </si>
  <si>
    <t>-301572617</t>
  </si>
  <si>
    <t>Montáž trubek ochranných s nasunutím nebo našroubováním do krabic plastových tuhých, uložených pevně, vnitřní Ø přes 40 do 90 mm</t>
  </si>
  <si>
    <t>https://podminky.urs.cz/item/CS_URS_2022_02/741110302</t>
  </si>
  <si>
    <t>34571361</t>
  </si>
  <si>
    <t>trubka elektroinstalační HDPE tuhá dvouplášťová korugovaná D 41/50mm</t>
  </si>
  <si>
    <t>-97626228</t>
  </si>
  <si>
    <t>741110501</t>
  </si>
  <si>
    <t>Montáž lišta a kanálek protahovací šířky do 60 mm</t>
  </si>
  <si>
    <t>724163155</t>
  </si>
  <si>
    <t>Montáž lišt a kanálků elektroinstalačních se spojkami, ohyby a rohy a s nasunutím do krabic protahovacích, šířky do 60 mm</t>
  </si>
  <si>
    <t>https://podminky.urs.cz/item/CS_URS_2022_02/741110501</t>
  </si>
  <si>
    <t>741110511</t>
  </si>
  <si>
    <t>Montáž lišta a kanálek vkládací šířky do 60 mm s víčkem</t>
  </si>
  <si>
    <t>253171362</t>
  </si>
  <si>
    <t>Montáž lišt a kanálků elektroinstalačních se spojkami, ohyby a rohy a s nasunutím do krabic vkládacích s víčkem, šířky do 60 mm</t>
  </si>
  <si>
    <t>https://podminky.urs.cz/item/CS_URS_2022_02/741110511</t>
  </si>
  <si>
    <t>34571009</t>
  </si>
  <si>
    <t>lišta elektroinstalační vkládací 11x10mm</t>
  </si>
  <si>
    <t>1491593570</t>
  </si>
  <si>
    <t>1000*1,05 'Přepočtené koeficientem množství</t>
  </si>
  <si>
    <t>741110512</t>
  </si>
  <si>
    <t>Montáž lišta a kanálek vkládací šířky přes 60 do 120 mm s víčkem</t>
  </si>
  <si>
    <t>2051074908</t>
  </si>
  <si>
    <t>Montáž lišt a kanálků elektroinstalačních se spojkami, ohyby a rohy a s nasunutím do krabic vkládacích s víčkem, šířky do přes 60 do 120 mm</t>
  </si>
  <si>
    <t>https://podminky.urs.cz/item/CS_URS_2022_02/741110512</t>
  </si>
  <si>
    <t>34571215</t>
  </si>
  <si>
    <t>kanál elektroinstalační hranatý PVC 80x40mm</t>
  </si>
  <si>
    <t>59365532</t>
  </si>
  <si>
    <t>80*1,05 'Přepočtené koeficientem množství</t>
  </si>
  <si>
    <t>741110513</t>
  </si>
  <si>
    <t>Montáž lišta a kanálek vkládací šířky přes 120 do 180 mm s víčkem</t>
  </si>
  <si>
    <t>-156686148</t>
  </si>
  <si>
    <t>Montáž lišt a kanálků elektroinstalačních se spojkami, ohyby a rohy a s nasunutím do krabic vkládacích s víčkem, šířky do přes 120 do 180 mm</t>
  </si>
  <si>
    <t>https://podminky.urs.cz/item/CS_URS_2022_02/741110513</t>
  </si>
  <si>
    <t>34571220</t>
  </si>
  <si>
    <t>kanál elektroinstalační hranatý PVC 140x60mm</t>
  </si>
  <si>
    <t>-1168236040</t>
  </si>
  <si>
    <t>40*1,15 'Přepočtené koeficientem množství</t>
  </si>
  <si>
    <t>741110541</t>
  </si>
  <si>
    <t>Montáž lišta a kanálek -přepážka podélná oddělovací</t>
  </si>
  <si>
    <t>1204048070</t>
  </si>
  <si>
    <t>Montáž lišt a kanálků elektroinstalačních se spojkami, ohyby a rohy a s nasunutím do krabic doplňkové prvky přepážky podélné oddělovací</t>
  </si>
  <si>
    <t>https://podminky.urs.cz/item/CS_URS_2022_02/741110541</t>
  </si>
  <si>
    <t>741110551</t>
  </si>
  <si>
    <t>Montáž lišta a kanálek - utěsnění protipožární šířky do 40 mm</t>
  </si>
  <si>
    <t>-645219082</t>
  </si>
  <si>
    <t>Montáž lišt a kanálků elektroinstalačních se spojkami, ohyby a rohy a s nasunutím do krabic doplňkové prvky protipožární utěsnění, šířky do 40 mm</t>
  </si>
  <si>
    <t>https://podminky.urs.cz/item/CS_URS_2022_02/741110551</t>
  </si>
  <si>
    <t>23170003</t>
  </si>
  <si>
    <t>pěna montážní PUR protipožární jednosložková</t>
  </si>
  <si>
    <t>litr</t>
  </si>
  <si>
    <t>1073378225</t>
  </si>
  <si>
    <t>20*0,176 'Přepočtené koeficientem množství</t>
  </si>
  <si>
    <t>741110553</t>
  </si>
  <si>
    <t>Montáž lišta a kanálek - utěsnění protipožární šířky do 80 mm</t>
  </si>
  <si>
    <t>1962208321</t>
  </si>
  <si>
    <t>Montáž lišt a kanálků elektroinstalačních se spojkami, ohyby a rohy a s nasunutím do krabic doplňkové prvky protipožární utěsnění, šířky do 80 mm</t>
  </si>
  <si>
    <t>https://podminky.urs.cz/item/CS_URS_2022_02/741110553</t>
  </si>
  <si>
    <t>-1855142501</t>
  </si>
  <si>
    <t>20*0,528 'Přepočtené koeficientem množství</t>
  </si>
  <si>
    <t>741110571</t>
  </si>
  <si>
    <t>Odkrytí a zakrytí stávající lišty a kanálku víčkem</t>
  </si>
  <si>
    <t>88115069</t>
  </si>
  <si>
    <t>Montáž lišt a kanálků elektroinstalačních se spojkami, ohyby a rohy a s nasunutím do krabic doplňkové prvky odkrytí a zakrytí stávajících lišt a kanálů víčkem</t>
  </si>
  <si>
    <t>https://podminky.urs.cz/item/CS_URS_2022_02/741110571</t>
  </si>
  <si>
    <t>741112001</t>
  </si>
  <si>
    <t>Montáž krabice zapuštěná plastová kruhová</t>
  </si>
  <si>
    <t>1869371391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</si>
  <si>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</si>
  <si>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https://podminky.urs.cz/item/CS_URS_2022_02/741112001</t>
  </si>
  <si>
    <t>34571457</t>
  </si>
  <si>
    <t>krabice pod omítku PVC odbočná kruhová D 70mm s víčkem</t>
  </si>
  <si>
    <t>973455579</t>
  </si>
  <si>
    <t>741112002</t>
  </si>
  <si>
    <t>Montáž krabice zapuštěná plastová kruhová pro sádrokartonové příčky</t>
  </si>
  <si>
    <t>-1506429295</t>
  </si>
  <si>
    <t>Montáž krabic elektroinstalačních bez napojení na trubky a lišty, demontáže a montáže víčka a přístroje protahovacích nebo odbočných zapuštěných plastových kruhových pro sádrokartonové příčky</t>
  </si>
  <si>
    <t>https://podminky.urs.cz/item/CS_URS_2022_02/741112002</t>
  </si>
  <si>
    <t>34571470</t>
  </si>
  <si>
    <t>krabice do dutých stěn PVC odbočná kruhová D 70mm s víčkem</t>
  </si>
  <si>
    <t>-1544206812</t>
  </si>
  <si>
    <t>741112003</t>
  </si>
  <si>
    <t>Montáž krabice zapuštěná plastová čtyřhranná</t>
  </si>
  <si>
    <t>-103710380</t>
  </si>
  <si>
    <t>Montáž krabic elektroinstalačních bez napojení na trubky a lišty, demontáže a montáže víčka a přístroje protahovacích nebo odbočných zapuštěných plastových čtyřhranných</t>
  </si>
  <si>
    <t>https://podminky.urs.cz/item/CS_URS_2022_02/741112003</t>
  </si>
  <si>
    <t>34571459</t>
  </si>
  <si>
    <t>krabice pod omítku PVC odbočná čtvercová 100x100mm s víčkem</t>
  </si>
  <si>
    <t>1292610162</t>
  </si>
  <si>
    <t>741112011</t>
  </si>
  <si>
    <t>Montáž krabice nástěnná plastová kruhová</t>
  </si>
  <si>
    <t>-429928979</t>
  </si>
  <si>
    <t>Montáž krabic elektroinstalačních bez napojení na trubky a lišty, demontáže a montáže víčka a přístroje protahovacích nebo odbočných nástěnných plastových kruhových</t>
  </si>
  <si>
    <t>https://podminky.urs.cz/item/CS_URS_2022_02/741112011</t>
  </si>
  <si>
    <t>741112021</t>
  </si>
  <si>
    <t>Montáž krabice nástěnná plastová čtyřhranná do 100x100 mm</t>
  </si>
  <si>
    <t>1556107174</t>
  </si>
  <si>
    <t>Montáž krabic elektroinstalačních bez napojení na trubky a lišty, demontáže a montáže víčka a přístroje protahovacích nebo odbočných nástěnných plastových čtyřhranných, vel. do 100x100 mm</t>
  </si>
  <si>
    <t>https://podminky.urs.cz/item/CS_URS_2022_02/741112021</t>
  </si>
  <si>
    <t>34571478</t>
  </si>
  <si>
    <t>krabice v uzavřeném provedení PP s krytím IP 66 čtvercová 80x80mm</t>
  </si>
  <si>
    <t>1384828660</t>
  </si>
  <si>
    <t>741112023</t>
  </si>
  <si>
    <t>Montáž krabice nástěnná plastová čtyřhranná do 250x250 mm</t>
  </si>
  <si>
    <t>-1297797980</t>
  </si>
  <si>
    <t>Montáž krabic elektroinstalačních bez napojení na trubky a lišty, demontáže a montáže víčka a přístroje protahovacích nebo odbočných nástěnných plastových čtyřhranných, vel. do 250x250 mm</t>
  </si>
  <si>
    <t>https://podminky.urs.cz/item/CS_URS_2022_02/741112023</t>
  </si>
  <si>
    <t>34571481</t>
  </si>
  <si>
    <t>krabice v uzavřeném provedení PP s krytím IP 66 obdélníková 125x175mm</t>
  </si>
  <si>
    <t>-1511424386</t>
  </si>
  <si>
    <t>741112051</t>
  </si>
  <si>
    <t>Montáž krabice lištová plastová odbočná</t>
  </si>
  <si>
    <t>-2124522493</t>
  </si>
  <si>
    <t>Montáž krabic elektroinstalačních bez napojení na trubky a lišty, demontáže a montáže víčka a přístroje protahovacích nebo odbočných lištových plastových odbočných</t>
  </si>
  <si>
    <t>https://podminky.urs.cz/item/CS_URS_2022_02/741112051</t>
  </si>
  <si>
    <t>34571498</t>
  </si>
  <si>
    <t>krabice lištová PVC odbočná čtvercová 80x80mm s víčkem</t>
  </si>
  <si>
    <t>-105702020</t>
  </si>
  <si>
    <t>741112061</t>
  </si>
  <si>
    <t>Montáž krabice přístrojová zapuštěná plastová kruhová</t>
  </si>
  <si>
    <t>918247374</t>
  </si>
  <si>
    <t>Montáž krabic elektroinstalačních bez napojení na trubky a lišty, demontáže a montáže víčka a přístroje přístrojových zapuštěných plastových kruhových</t>
  </si>
  <si>
    <t>https://podminky.urs.cz/item/CS_URS_2022_02/741112061</t>
  </si>
  <si>
    <t>34571450</t>
  </si>
  <si>
    <t>krabice pod omítku PVC přístrojová kruhová D 70mm</t>
  </si>
  <si>
    <t>1542148744</t>
  </si>
  <si>
    <t>741112071</t>
  </si>
  <si>
    <t>Montáž krabice přístrojová lištová plast jednoduchá</t>
  </si>
  <si>
    <t>-1803522122</t>
  </si>
  <si>
    <t>Montáž krabic elektroinstalačních bez napojení na trubky a lišty, demontáže a montáže víčka a přístroje přístrojových lištových plastových jednoduchých</t>
  </si>
  <si>
    <t>https://podminky.urs.cz/item/CS_URS_2022_02/741112071</t>
  </si>
  <si>
    <t>34571475</t>
  </si>
  <si>
    <t>krabice lištová PVC přístrojová čtvercová 80x80mm mělká</t>
  </si>
  <si>
    <t>-1768651188</t>
  </si>
  <si>
    <t>741112105</t>
  </si>
  <si>
    <t>Montáž rozvodka zapuštěná plastová čtyřhranná pro můstkové kabely</t>
  </si>
  <si>
    <t>-570926312</t>
  </si>
  <si>
    <t>Montáž krabic elektroinstalačních bez napojení na trubky a lišty, demontáže a montáže víčka a přístroje rozvodek se zapojením vodičů na svorkovnici zapuštěných plastových čtyřhranných pro můstkové kabely</t>
  </si>
  <si>
    <t>https://podminky.urs.cz/item/CS_URS_2022_02/741112105</t>
  </si>
  <si>
    <t>741112111</t>
  </si>
  <si>
    <t>Montáž rozvodka nástěnná plastová čtyřhranná vodič D do 4 mm2</t>
  </si>
  <si>
    <t>1603642896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</si>
  <si>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</si>
  <si>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https://podminky.urs.cz/item/CS_URS_2022_02/741112111</t>
  </si>
  <si>
    <t>-524236366</t>
  </si>
  <si>
    <t>741112113</t>
  </si>
  <si>
    <t>Montáž rozvodka nástěnná plastová čtyřhranná vodič D do 10 mm2</t>
  </si>
  <si>
    <t>-1419850911</t>
  </si>
  <si>
    <t>Montáž krabic elektroinstalačních bez napojení na trubky a lišty, demontáže a montáže víčka a přístroje rozvodek se zapojením vodičů na svorkovnici nástěnných plastových čtyřhranných pro vodiče Ø 10 mm2</t>
  </si>
  <si>
    <t>https://podminky.urs.cz/item/CS_URS_2022_02/741112113</t>
  </si>
  <si>
    <t>741112152</t>
  </si>
  <si>
    <t>Montáž rozvodka lištová plastová dvojitá</t>
  </si>
  <si>
    <t>-1484262878</t>
  </si>
  <si>
    <t>Montáž krabic elektroinstalačních bez napojení na trubky a lišty, demontáže a montáže víčka a přístroje rozvodek se zapojením vodičů na svorkovnici lištových plastových dvojitých</t>
  </si>
  <si>
    <t>https://podminky.urs.cz/item/CS_URS_2022_02/741112152</t>
  </si>
  <si>
    <t>741120811</t>
  </si>
  <si>
    <t>Demontáž vodič Cu izolovaný plný a laněný žíla 0,35-16 mm2 pod omítkou</t>
  </si>
  <si>
    <t>636347397</t>
  </si>
  <si>
    <t>Demontáž vodičů izolovaných měděných uložených pod omítku plných a laněných průřezu žíly 0,35 až 16 mm2</t>
  </si>
  <si>
    <t>https://podminky.urs.cz/item/CS_URS_2022_02/741120811</t>
  </si>
  <si>
    <t>741120813</t>
  </si>
  <si>
    <t>Demontáž vodič Cu izolovaný plný a laněný žíla 25-50 mm2 pod omítkou</t>
  </si>
  <si>
    <t>-1255167759</t>
  </si>
  <si>
    <t>Demontáž vodičů izolovaných měděných uložených pod omítku plných a laněných průřezu žíly 25 až 50 mm2</t>
  </si>
  <si>
    <t>https://podminky.urs.cz/item/CS_URS_2022_02/741120813</t>
  </si>
  <si>
    <t>741120821</t>
  </si>
  <si>
    <t>Demontáž vodič Cu izolovaný plný a laněný s PVC pláštěm žíla 0,15-70 mm2</t>
  </si>
  <si>
    <t>-12367550</t>
  </si>
  <si>
    <t>Demontáž vodičů izolovaných měděných uložených v trubkách nebo lištách plných a laněných s PVC pláštěm, bezhalogenových, ohniodolných průřezu žíly 0,15 až 70 mm2</t>
  </si>
  <si>
    <t>https://podminky.urs.cz/item/CS_URS_2022_02/741120821</t>
  </si>
  <si>
    <t>741120841</t>
  </si>
  <si>
    <t>Demontáž vodič Cu izolovaný plný a laněný s PVC pláštěm žíla 0,55-70 mm2 pevně</t>
  </si>
  <si>
    <t>2074444521</t>
  </si>
  <si>
    <t>Demontáž vodičů izolovaných měděných uložených pevně plných a laněných s PVC pláštěm, bezhalogenových, ohniodolných průřezu žíly 0,55 až 70 mm2</t>
  </si>
  <si>
    <t>https://podminky.urs.cz/item/CS_URS_2022_02/741120841</t>
  </si>
  <si>
    <t>741120851</t>
  </si>
  <si>
    <t>Demontáž vodič Cu izolovaný drátovací plný žíla 0,35-16 mm2 v rozváděči</t>
  </si>
  <si>
    <t>1969988100</t>
  </si>
  <si>
    <t>Demontáž vodičů izolovaných měděných drátovacích v rozváděčích plných, průřezu žily 0,35 až 16 mm2</t>
  </si>
  <si>
    <t>https://podminky.urs.cz/item/CS_URS_2022_02/741120851</t>
  </si>
  <si>
    <t>741120902</t>
  </si>
  <si>
    <t>Zatažení vodičů do starých trubek ke stávajícím vodičům průřezu vodiče do 2,5 mm2</t>
  </si>
  <si>
    <t>155931365</t>
  </si>
  <si>
    <t>https://podminky.urs.cz/item/CS_URS_2022_02/741120902</t>
  </si>
  <si>
    <t>741121851</t>
  </si>
  <si>
    <t>Demontáž kabel Cu pod omítkou plný plochý 2x1 až 2,5 mm2, 3x1 až 2,5 mm2</t>
  </si>
  <si>
    <t>686856640</t>
  </si>
  <si>
    <t>Demontáž kabelů měděných uložených pod omítku plných plochých nebo bezhalogenových počtu a průřezu žil 2x1 až 2,5 mm2, 3x1 až 2,5 mm2</t>
  </si>
  <si>
    <t>https://podminky.urs.cz/item/CS_URS_2022_02/741121851</t>
  </si>
  <si>
    <t>741121861</t>
  </si>
  <si>
    <t>Demontáž kabel Cu pod omítkou plný kulatý 2x1,5 až 2,5 mm2, 3x1,5 mm2, 4x1,5 mm2</t>
  </si>
  <si>
    <t>67942195</t>
  </si>
  <si>
    <t>Demontáž kabelů měděných uložených pod omítku plných kulatých počtu a průřezu žil 2x1,5 až 2,5 mm2, 3x1,5 mm2, 4x1,5 mm2</t>
  </si>
  <si>
    <t>https://podminky.urs.cz/item/CS_URS_2022_02/741121861</t>
  </si>
  <si>
    <t>741122001</t>
  </si>
  <si>
    <t>Montáž kabel Cu bez ukončení uložený pod omítku plný plochý 2x1 až 1,5 mm2 (např. CYKYLo)</t>
  </si>
  <si>
    <t>-888321150</t>
  </si>
  <si>
    <t>Montáž kabelů měděných bez ukončení uložených pod omítku plných plochých nebo bezhalogenových (např. CYKYLo) počtu a průřezu žil 2x1 až 1,5 mm2</t>
  </si>
  <si>
    <t>https://podminky.urs.cz/item/CS_URS_2022_02/741122001</t>
  </si>
  <si>
    <t>34109511</t>
  </si>
  <si>
    <t>kabel instalační plochý jádro Cu plné izolace PVC plášť PVC 450/750V (CYKYLo) 2x1,5mm2</t>
  </si>
  <si>
    <t>1330314691</t>
  </si>
  <si>
    <t>200*1,15 'Přepočtené koeficientem množství</t>
  </si>
  <si>
    <t>741122011</t>
  </si>
  <si>
    <t>Montáž kabel Cu bez ukončení uložený pod omítku plný kulatý 2x1,5 až 2,5 mm2 (např. CYKY)</t>
  </si>
  <si>
    <t>-147905409</t>
  </si>
  <si>
    <t>Montáž kabelů měděných bez ukončení uložených pod omítku plných kulatých (např. CYKY), počtu a průřezu žil 2x1,5 až 2,5 mm2</t>
  </si>
  <si>
    <t>https://podminky.urs.cz/item/CS_URS_2022_02/741122011</t>
  </si>
  <si>
    <t>34111005</t>
  </si>
  <si>
    <t>kabel instalační jádro Cu plné izolace PVC plášť PVC 450/750V (CYKY) 2x1,5mm2</t>
  </si>
  <si>
    <t>416395270</t>
  </si>
  <si>
    <t>150*1,15 'Přepočtené koeficientem množství</t>
  </si>
  <si>
    <t>741122012</t>
  </si>
  <si>
    <t>Montáž kabel Cu bez ukončení uložený pod omítku plný kulatý 2x4 až 6 mm2 (např. CYKY)</t>
  </si>
  <si>
    <t>-1272568016</t>
  </si>
  <si>
    <t>Montáž kabelů měděných bez ukončení uložených pod omítku plných kulatých (např. CYKY), počtu a průřezu žil 2x4 až 6 mm2</t>
  </si>
  <si>
    <t>https://podminky.urs.cz/item/CS_URS_2022_02/741122012</t>
  </si>
  <si>
    <t>34111012</t>
  </si>
  <si>
    <t>kabel instalační jádro Cu plné izolace PVC plášť PVC 450/750V (CYKY) 2x4mm2</t>
  </si>
  <si>
    <t>919802857</t>
  </si>
  <si>
    <t>741122015</t>
  </si>
  <si>
    <t>Montáž kabel Cu bez ukončení uložený pod omítku plný kulatý 3x1,5 mm2 (např. CYKY)</t>
  </si>
  <si>
    <t>-1223200079</t>
  </si>
  <si>
    <t>Montáž kabelů měděných bez ukončení uložených pod omítku plných kulatých (např. CYKY), počtu a průřezu žil 3x1,5 mm2</t>
  </si>
  <si>
    <t>https://podminky.urs.cz/item/CS_URS_2022_02/741122015</t>
  </si>
  <si>
    <t>34111030</t>
  </si>
  <si>
    <t>kabel instalační jádro Cu plné izolace PVC plášť PVC 450/750V (CYKY) 3x1,5mm2</t>
  </si>
  <si>
    <t>-54812448</t>
  </si>
  <si>
    <t>500*1,15 'Přepočtené koeficientem množství</t>
  </si>
  <si>
    <t>741122016</t>
  </si>
  <si>
    <t>Montáž kabel Cu bez ukončení uložený pod omítku plný kulatý 3x2,5 až 6 mm2 (např. CYKY)</t>
  </si>
  <si>
    <t>-369603038</t>
  </si>
  <si>
    <t>Montáž kabelů měděných bez ukončení uložených pod omítku plných kulatých (např. CYKY), počtu a průřezu žil 3x2,5 až 6 mm2</t>
  </si>
  <si>
    <t>https://podminky.urs.cz/item/CS_URS_2022_02/741122016</t>
  </si>
  <si>
    <t>34111036</t>
  </si>
  <si>
    <t>kabel instalační jádro Cu plné izolace PVC plášť PVC 450/750V (CYKY) 3x2,5mm2</t>
  </si>
  <si>
    <t>701692852</t>
  </si>
  <si>
    <t>2000*1,15 'Přepočtené koeficientem množství</t>
  </si>
  <si>
    <t>741122022</t>
  </si>
  <si>
    <t>Montáž kabel Cu bez ukončení uložený pod omítku plný kulatý 4x2,5 až 4 mm2 (např. CYKY)</t>
  </si>
  <si>
    <t>-1672728501</t>
  </si>
  <si>
    <t>Montáž kabelů měděných bez ukončení uložených pod omítku plných kulatých (např. CYKY), počtu a průřezu žil 4x2,5 až 4 mm2</t>
  </si>
  <si>
    <t>https://podminky.urs.cz/item/CS_URS_2022_02/741122022</t>
  </si>
  <si>
    <t>34111064</t>
  </si>
  <si>
    <t>kabel instalační jádro Cu plné izolace PVC plášť PVC 450/750V (CYKY) 4x2,5mm2</t>
  </si>
  <si>
    <t>581683872</t>
  </si>
  <si>
    <t>741122024</t>
  </si>
  <si>
    <t>Montáž kabel Cu bez ukončení uložený pod omítku plný kulatý 4x10 mm2 (např. CYKY)</t>
  </si>
  <si>
    <t>171115685</t>
  </si>
  <si>
    <t>Montáž kabelů měděných bez ukončení uložených pod omítku plných kulatých (např. CYKY), počtu a průřezu žil 4x10 mm2</t>
  </si>
  <si>
    <t>https://podminky.urs.cz/item/CS_URS_2022_02/741122024</t>
  </si>
  <si>
    <t>34111076</t>
  </si>
  <si>
    <t>kabel instalační jádro Cu plné izolace PVC plášť PVC 450/750V (CYKY) 4x10mm2</t>
  </si>
  <si>
    <t>48294711</t>
  </si>
  <si>
    <t>741122031</t>
  </si>
  <si>
    <t>Montáž kabel Cu bez ukončení uložený pod omítku plný kulatý 5x1,5 až 2,5 mm2 (např. CYKY)</t>
  </si>
  <si>
    <t>-1923271284</t>
  </si>
  <si>
    <t>Montáž kabelů měděných bez ukončení uložených pod omítku plných kulatých (např. CYKY), počtu a průřezu žil 5x1,5 až 2,5 mm2</t>
  </si>
  <si>
    <t>https://podminky.urs.cz/item/CS_URS_2022_02/741122031</t>
  </si>
  <si>
    <t>34111090</t>
  </si>
  <si>
    <t>kabel instalační jádro Cu plné izolace PVC plášť PVC 450/750V (CYKY) 5x1,5mm2</t>
  </si>
  <si>
    <t>-652378476</t>
  </si>
  <si>
    <t>741122032</t>
  </si>
  <si>
    <t>Montáž kabel Cu bez ukončení uložený pod omítku plný kulatý 5x4 až 6 mm2 (např. CYKY)</t>
  </si>
  <si>
    <t>-895691774</t>
  </si>
  <si>
    <t>Montáž kabelů měděných bez ukončení uložených pod omítku plných kulatých (např. CYKY), počtu a průřezu žil 5x4 až 6 mm2</t>
  </si>
  <si>
    <t>https://podminky.urs.cz/item/CS_URS_2022_02/741122032</t>
  </si>
  <si>
    <t>34111098</t>
  </si>
  <si>
    <t>kabel instalační jádro Cu plné izolace PVC plášť PVC 450/750V (CYKY) 5x4mm2</t>
  </si>
  <si>
    <t>750762704</t>
  </si>
  <si>
    <t>741122122</t>
  </si>
  <si>
    <t>Montáž kabel Cu plný kulatý žíla 3x1,5 až 6 mm2 zatažený v trubkách (např. CYKY)</t>
  </si>
  <si>
    <t>-1148341226</t>
  </si>
  <si>
    <t>Montáž kabelů měděných bez ukončení uložených v trubkách zatažených plných kulatých nebo bezhalogenových (např. CYKY) počtu a průřezu žil 3x1,5 až 6 mm2</t>
  </si>
  <si>
    <t>https://podminky.urs.cz/item/CS_URS_2022_02/741122122</t>
  </si>
  <si>
    <t>-1865881049</t>
  </si>
  <si>
    <t>741122131</t>
  </si>
  <si>
    <t>Montáž kabel Cu plný kulatý žíla 4x1,5 až 4 mm2 zatažený v trubkách (např. CYKY)</t>
  </si>
  <si>
    <t>-510121780</t>
  </si>
  <si>
    <t>Montáž kabelů měděných bez ukončení uložených v trubkách zatažených plných kulatých nebo bezhalogenových (např. CYKY) počtu a průřezu žil 4x1,5 až 4 mm2</t>
  </si>
  <si>
    <t>https://podminky.urs.cz/item/CS_URS_2022_02/741122131</t>
  </si>
  <si>
    <t>34111060</t>
  </si>
  <si>
    <t>kabel instalační jádro Cu plné izolace PVC plášť PVC 450/750V (CYKY) 4x1,5mm2</t>
  </si>
  <si>
    <t>-423733544</t>
  </si>
  <si>
    <t>741122142</t>
  </si>
  <si>
    <t>Montáž kabel Cu plný kulatý žíla 5x1,5 až 2,5 mm2 zatažený v trubkách (např. CYKY)</t>
  </si>
  <si>
    <t>-1805078315</t>
  </si>
  <si>
    <t>Montáž kabelů měděných bez ukončení uložených v trubkách zatažených plných kulatých nebo bezhalogenových (např. CYKY) počtu a průřezu žil 5x1,5 až 2,5 mm2</t>
  </si>
  <si>
    <t>https://podminky.urs.cz/item/CS_URS_2022_02/741122142</t>
  </si>
  <si>
    <t>34111094</t>
  </si>
  <si>
    <t>kabel instalační jádro Cu plné izolace PVC plášť PVC 450/750V (CYKY) 5x2,5mm2</t>
  </si>
  <si>
    <t>-536118067</t>
  </si>
  <si>
    <t>741122211</t>
  </si>
  <si>
    <t>Montáž kabel Cu plný kulatý žíla 3x1,5 až 6 mm2 uložený volně (např. CYKY)</t>
  </si>
  <si>
    <t>-1874676132</t>
  </si>
  <si>
    <t>Montáž kabelů měděných bez ukončení uložených volně nebo v liště plných kulatých (např. CYKY) počtu a průřezu žil 3x1,5 až 6 mm2</t>
  </si>
  <si>
    <t>https://podminky.urs.cz/item/CS_URS_2022_02/741122211</t>
  </si>
  <si>
    <t>-1158061386</t>
  </si>
  <si>
    <t>741122219</t>
  </si>
  <si>
    <t>Montáž kabel Cu plný kulatý žíla 4x1,5 až 4 mm2 uložený volně (např. CYKY)</t>
  </si>
  <si>
    <t>2119987874</t>
  </si>
  <si>
    <t>Montáž kabelů měděných bez ukončení uložených volně nebo v liště plných kulatých (např. CYKY) počtu a průřezu žil 4x1,5 až 2,5 mm2</t>
  </si>
  <si>
    <t>https://podminky.urs.cz/item/CS_URS_2022_02/741122219</t>
  </si>
  <si>
    <t>30298137</t>
  </si>
  <si>
    <t>741122231</t>
  </si>
  <si>
    <t>Montáž kabel Cu plný kulatý žíla 5x1,5 až 2,5 mm2 uložený volně (např. CYKY)</t>
  </si>
  <si>
    <t>-1790487558</t>
  </si>
  <si>
    <t>Montáž kabelů měděných bez ukončení uložených volně nebo v liště plných kulatých (např. CYKY) počtu a průřezu žil 5x1,5 až 2,5 mm2</t>
  </si>
  <si>
    <t>https://podminky.urs.cz/item/CS_URS_2022_02/741122231</t>
  </si>
  <si>
    <t>2107839271</t>
  </si>
  <si>
    <t>741122611</t>
  </si>
  <si>
    <t>Montáž kabel Cu plný kulatý žíla 3x1,5 až 6 mm2 uložený pevně (např. CYKY)</t>
  </si>
  <si>
    <t>1348671382</t>
  </si>
  <si>
    <t>Montáž kabelů měděných bez ukončení uložených pevně plných kulatých nebo bezhalogenových (např. CYKY) počtu a průřezu žil 3x1,5 až 6 mm2</t>
  </si>
  <si>
    <t>https://podminky.urs.cz/item/CS_URS_2022_02/741122611</t>
  </si>
  <si>
    <t>-1521385029</t>
  </si>
  <si>
    <t>741122641</t>
  </si>
  <si>
    <t>Montáž kabel Cu plný kulatý žíla 5x1,5 až 2,5 mm2 uložený pevně (např. CYKY)</t>
  </si>
  <si>
    <t>1263752333</t>
  </si>
  <si>
    <t>Montáž kabelů měděných bez ukončení uložených pevně plných kulatých nebo bezhalogenových (např. CYKY) počtu a průřezu žil 5x1,5 až 2,5 mm2</t>
  </si>
  <si>
    <t>https://podminky.urs.cz/item/CS_URS_2022_02/741122641</t>
  </si>
  <si>
    <t>1442747346</t>
  </si>
  <si>
    <t>741122811</t>
  </si>
  <si>
    <t>Demontáž kabel Cu plný plochý 2x1,5 až 2,5 mm2, 3x1,5 až 2,5 mm2 zatažený v trubkách</t>
  </si>
  <si>
    <t>-1858560691</t>
  </si>
  <si>
    <t>Demontáž kabelů měděných uložených v trubkách zatažených plných plochých, počtu a průřezu žil 2x1,5 až 2,5 mm2, 3x1,5 až 2,5 mm2</t>
  </si>
  <si>
    <t>https://podminky.urs.cz/item/CS_URS_2022_02/741122811</t>
  </si>
  <si>
    <t>741122821</t>
  </si>
  <si>
    <t>Demontáž kabel Cu plný kulatý 2x1,5 až 6 mm2, 3x1,5 až 10 mm2, 4x1,5 až 10 mm2, 5x1,5 až 6 mm2, 7x1,5 až 4 mm2, 12x1,5 mm2 v trubkách</t>
  </si>
  <si>
    <t>-1363018822</t>
  </si>
  <si>
    <t>Demontáž kabelů měděných uložených v trubkách zatažených plných kulatých nebo bezhalogenových počtu a průřezu žil 2x1,5 až 6 mm2, 3x1,5 až 10 mm2, 4x1,5 až 10 mm2, 5x1,5 až 6 mm2, 7x1,5 až 4 mm2, 12x1,5 mm2</t>
  </si>
  <si>
    <t>https://podminky.urs.cz/item/CS_URS_2022_02/741122821</t>
  </si>
  <si>
    <t>741122851</t>
  </si>
  <si>
    <t>Demontáž kabel Cu plný kulatý žíla 2x1,5 až 6 mm2, 3x1,5 až 10 mm2, 4x1,5 až 10 mm2, 5x1,5 až 6 mm2, 7x1,5 až 4 mm2, 12x1,5 mm2 uložený volně</t>
  </si>
  <si>
    <t>-1898808942</t>
  </si>
  <si>
    <t>Demontáž kabelů měděných uložených volně nebo v liště plných kulatých počtu a průřezu žil 2x1,5 až 6 mm2, 3x1,5 až 10 mm2, 4x1,5 až 10 mm2, 5x1,5 až 6 mm2, 7x1,5 až 4 mm2, 12x1,5 mm2</t>
  </si>
  <si>
    <t>https://podminky.urs.cz/item/CS_URS_2022_02/741122851</t>
  </si>
  <si>
    <t>741124601</t>
  </si>
  <si>
    <t>Montáž kabel Cu topný volné délky uložený do podlahy nebo stěny</t>
  </si>
  <si>
    <t>-874565345</t>
  </si>
  <si>
    <t>Montáž kabelů měděných topných bez ukončení volné délky, uložených do podlah nebo stěn</t>
  </si>
  <si>
    <t>https://podminky.urs.cz/item/CS_URS_2022_02/741124601</t>
  </si>
  <si>
    <t>741124623</t>
  </si>
  <si>
    <t>Montáž kabel Cu topný okruh 230 V 57 m do podlahy nebo stěny</t>
  </si>
  <si>
    <t>-1978187706</t>
  </si>
  <si>
    <t>Montáž kabelů měděných topných bez ukončení okruhu 230 V, uložených do podlah nebo stěn, délky 57 m</t>
  </si>
  <si>
    <t>https://podminky.urs.cz/item/CS_URS_2022_02/741124623</t>
  </si>
  <si>
    <t>741125811</t>
  </si>
  <si>
    <t>Demontáž vodič Al izolovaný plný a laněný žíla 16 až 35 mm2 uložený pod omítku</t>
  </si>
  <si>
    <t>481311123</t>
  </si>
  <si>
    <t>Demontáž vodičů izolovaných hliníkových uložených pod omítkou plných a laněných průřezu žíly 16 až 35 mm2</t>
  </si>
  <si>
    <t>https://podminky.urs.cz/item/CS_URS_2022_02/741125811</t>
  </si>
  <si>
    <t>741125821</t>
  </si>
  <si>
    <t>Demontáž vodič Al izolovaný plný a laněný žíla 16 až 35 mm2 zatažený v trubkách nebo lištách</t>
  </si>
  <si>
    <t>1175843749</t>
  </si>
  <si>
    <t>Demontáž vodičů izolovaných hliníkových uložených v trubkách nebo lištách plných a laněných průřezu žíly 16 až 35 mm2</t>
  </si>
  <si>
    <t>https://podminky.urs.cz/item/CS_URS_2022_02/741125821</t>
  </si>
  <si>
    <t>741125871</t>
  </si>
  <si>
    <t>Demontáž kabel Al plný kulatý žíla 2x16 až 25 mm2, 3x16 až 35 mm2 uložený pod omítku</t>
  </si>
  <si>
    <t>-2021484097</t>
  </si>
  <si>
    <t>Demontáž kabelů hliníkových uložených pod omítkou plných kulatých počtu a průřezu žil 2x16 až 25 mm2, 3x16 až 35 mm2</t>
  </si>
  <si>
    <t>https://podminky.urs.cz/item/CS_URS_2022_02/741125871</t>
  </si>
  <si>
    <t>741127861</t>
  </si>
  <si>
    <t>Demontáž kabel Al zavěšený žíla 4x16 mm2</t>
  </si>
  <si>
    <t>-427369100</t>
  </si>
  <si>
    <t>Demontáž kabelů hliníkových zavěšených počtu a průřezu žil 4x16 mm2</t>
  </si>
  <si>
    <t>https://podminky.urs.cz/item/CS_URS_2022_02/741127861</t>
  </si>
  <si>
    <t>741128001</t>
  </si>
  <si>
    <t>Ostatní práce při montáži vodičů a kabelů - odjutování a očištění</t>
  </si>
  <si>
    <t>1832807639</t>
  </si>
  <si>
    <t>Ostatní práce při montáži vodičů a kabelů úpravy vodičů a kabelů odjutování a očištění</t>
  </si>
  <si>
    <t>https://podminky.urs.cz/item/CS_URS_2022_02/741128001</t>
  </si>
  <si>
    <t>741128002</t>
  </si>
  <si>
    <t>Ostatní práce při montáži vodičů a kabelů - označení dalším štítkem</t>
  </si>
  <si>
    <t>-494208784</t>
  </si>
  <si>
    <t>Ostatní práce při montáži vodičů a kabelů úpravy vodičů a kabelů označování dalším štítkem</t>
  </si>
  <si>
    <t>https://podminky.urs.cz/item/CS_URS_2022_02/741128002</t>
  </si>
  <si>
    <t>741128003</t>
  </si>
  <si>
    <t>Ostatní práce při montáži vodičů a kabelů - svazkování žil</t>
  </si>
  <si>
    <t>-1741322440</t>
  </si>
  <si>
    <t>Ostatní práce při montáži vodičů a kabelů úpravy vodičů a kabelů svazkování žil</t>
  </si>
  <si>
    <t>https://podminky.urs.cz/item/CS_URS_2022_02/741128003</t>
  </si>
  <si>
    <t>741128004</t>
  </si>
  <si>
    <t>Ostatní práce při montáži vodičů a kabelů - vyhledání volného páru vedení</t>
  </si>
  <si>
    <t>525871501</t>
  </si>
  <si>
    <t>Ostatní práce při montáži vodičů a kabelů úpravy vodičů a kabelů vyhledání volného páru vedení</t>
  </si>
  <si>
    <t>https://podminky.urs.cz/item/CS_URS_2022_02/741128004</t>
  </si>
  <si>
    <t>741128005</t>
  </si>
  <si>
    <t>Ostatní práce při montáži vodičů a kabelů - trasování vedení na omítce</t>
  </si>
  <si>
    <t>380632428</t>
  </si>
  <si>
    <t>Ostatní práce při montáži vodičů a kabelů úpravy vodičů a kabelů trasování vedení na omítce</t>
  </si>
  <si>
    <t>https://podminky.urs.cz/item/CS_URS_2022_02/741128005</t>
  </si>
  <si>
    <t>741128026</t>
  </si>
  <si>
    <t>Příplatek k montáži kabelů za zatažení vodiče a kabelu do 10,00 kg</t>
  </si>
  <si>
    <t>1428301542</t>
  </si>
  <si>
    <t>Ostatní práce při montáži vodičů a kabelů Příplatek k cenám montáže vodičů a kabelů za zatahování vodičů a kabelů do tvárnicových tras s komorami nebo do kolektorů, hmotnosti do 10 kg</t>
  </si>
  <si>
    <t>https://podminky.urs.cz/item/CS_URS_2022_02/741128026</t>
  </si>
  <si>
    <t>741130001</t>
  </si>
  <si>
    <t>Ukončení vodič izolovaný do 2,5 mm2 v rozváděči nebo na přístroji</t>
  </si>
  <si>
    <t>848080715</t>
  </si>
  <si>
    <t>Ukončení vodičů izolovaných s označením a zapojením v rozváděči nebo na přístroji, průřezu žíly do 2,5 mm2</t>
  </si>
  <si>
    <t>https://podminky.urs.cz/item/CS_URS_2022_02/741130001</t>
  </si>
  <si>
    <t>741130003</t>
  </si>
  <si>
    <t>Ukončení vodič izolovaný do 4 mm2 v rozváděči nebo na přístroji</t>
  </si>
  <si>
    <t>37653506</t>
  </si>
  <si>
    <t>Ukončení vodičů izolovaných s označením a zapojením v rozváděči nebo na přístroji, průřezu žíly do 4 mm2</t>
  </si>
  <si>
    <t>https://podminky.urs.cz/item/CS_URS_2022_02/741130003</t>
  </si>
  <si>
    <t>741130005</t>
  </si>
  <si>
    <t>Ukončení vodič izolovaný do 10 mm2 v rozváděči nebo na přístroji</t>
  </si>
  <si>
    <t>1852991404</t>
  </si>
  <si>
    <t>Ukončení vodičů izolovaných s označením a zapojením v rozváděči nebo na přístroji, průřezu žíly do 10 mm2</t>
  </si>
  <si>
    <t>https://podminky.urs.cz/item/CS_URS_2022_02/741130005</t>
  </si>
  <si>
    <t>741130011</t>
  </si>
  <si>
    <t>Ukončení vodič izolovaný do 50 mm2 v rozváděči nebo na přístroji</t>
  </si>
  <si>
    <t>-2066665876</t>
  </si>
  <si>
    <t>Ukončení vodičů izolovaných s označením a zapojením v rozváděči nebo na přístroji, průřezu žíly do 50 mm2</t>
  </si>
  <si>
    <t>https://podminky.urs.cz/item/CS_URS_2022_02/741130011</t>
  </si>
  <si>
    <t>741130021</t>
  </si>
  <si>
    <t>Ukončení vodič izolovaný do 2,5 mm2 na svorkovnici</t>
  </si>
  <si>
    <t>1976039980</t>
  </si>
  <si>
    <t>Ukončení vodičů izolovaných s označením a zapojením na svorkovnici s otevřením a uzavřením krytu, průřezu žíly do 2,5 mm2</t>
  </si>
  <si>
    <t>https://podminky.urs.cz/item/CS_URS_2022_02/741130021</t>
  </si>
  <si>
    <t>741130022</t>
  </si>
  <si>
    <t>Ukončení vodič izolovaný do 4 mm2 na svorkovnici</t>
  </si>
  <si>
    <t>-442027347</t>
  </si>
  <si>
    <t>Ukončení vodičů izolovaných s označením a zapojením na svorkovnici s otevřením a uzavřením krytu, průřezu žíly do 4 mm2</t>
  </si>
  <si>
    <t>https://podminky.urs.cz/item/CS_URS_2022_02/741130022</t>
  </si>
  <si>
    <t>741130111</t>
  </si>
  <si>
    <t>Ukončení šňůra 2x0,35 až 4 mm2 se zapojením</t>
  </si>
  <si>
    <t>-75579167</t>
  </si>
  <si>
    <t>Ukončení šňůr se zapojením počtu a průřezu žil 2x0,35 až 4 mm2</t>
  </si>
  <si>
    <t>https://podminky.urs.cz/item/CS_URS_2022_02/741130111</t>
  </si>
  <si>
    <t>741130144</t>
  </si>
  <si>
    <t>Ukončení šňůra 5x0,5 až 4 mm2 se zapojením</t>
  </si>
  <si>
    <t>1703789268</t>
  </si>
  <si>
    <t>Ukončení šňůr se zapojením počtu a průřezu žil 5x0,5 až 4 mm2</t>
  </si>
  <si>
    <t>https://podminky.urs.cz/item/CS_URS_2022_02/741130144</t>
  </si>
  <si>
    <t>741132301</t>
  </si>
  <si>
    <t>Ukončení kabelů nebo vodičů do 1 kV koncovkou ucpávkovou do 4 žil průměru 12 mm jednoduchý nástavec</t>
  </si>
  <si>
    <t>-749125379</t>
  </si>
  <si>
    <t>Ukončení kabelů nebo vodičů koncovkou nebo s vývodkou ucpávkovou do 4 žil s jednoduchým nástavcem průměru 12 mm</t>
  </si>
  <si>
    <t>https://podminky.urs.cz/item/CS_URS_2022_02/741132301</t>
  </si>
  <si>
    <t>741132302</t>
  </si>
  <si>
    <t>Ukončení kabelů nebo vodičů do 1 kV koncovkou ucpávkovou do 4 žil průměru 16 mm jednoduchý nástavec</t>
  </si>
  <si>
    <t>-647471259</t>
  </si>
  <si>
    <t>Ukončení kabelů nebo vodičů koncovkou nebo s vývodkou ucpávkovou do 4 žil s jednoduchým nástavcem průměru 16 mm</t>
  </si>
  <si>
    <t>https://podminky.urs.cz/item/CS_URS_2022_02/741132302</t>
  </si>
  <si>
    <t>741132321</t>
  </si>
  <si>
    <t>Zaslepení vývodky a koncovky ucpávkovou zátkou</t>
  </si>
  <si>
    <t>1207424474</t>
  </si>
  <si>
    <t>Ukončení kabelů nebo vodičů koncovkou nebo s vývodkou ucpávkovou do 4 žil zaslepení vývodky a koncovky ucpávkovou zátkou</t>
  </si>
  <si>
    <t>https://podminky.urs.cz/item/CS_URS_2022_02/741132321</t>
  </si>
  <si>
    <t>741132331</t>
  </si>
  <si>
    <t>Ukončení kabelů nebo vodičů do 1 kV do 4 mm2 koncovkou ucpávkovou nevýbušnou do 10 žil</t>
  </si>
  <si>
    <t>1721655047</t>
  </si>
  <si>
    <t>Ukončení kabelů nebo vodičů koncovkou nebo s vývodkou ucpávkovou přes 4 žíly nevýbušnou, průřezu vodiče do 4 mm2 a počtu žil do 10</t>
  </si>
  <si>
    <t>https://podminky.urs.cz/item/CS_URS_2022_02/741132331</t>
  </si>
  <si>
    <t>741132341</t>
  </si>
  <si>
    <t>Úprava těsnícího kroužku koncovky ucpávkové nevýbušné</t>
  </si>
  <si>
    <t>-91853122</t>
  </si>
  <si>
    <t>Ukončení kabelů nebo vodičů koncovkou nebo s vývodkou ucpávkovou přes 4 žíly nevýbušná koncovka ucpávková úprava těsnicích kroužků</t>
  </si>
  <si>
    <t>https://podminky.urs.cz/item/CS_URS_2022_02/741132341</t>
  </si>
  <si>
    <t>741132342</t>
  </si>
  <si>
    <t>Montáž zaslepovacího víčka koncovky ucpávkové nevýbušné</t>
  </si>
  <si>
    <t>1600699582</t>
  </si>
  <si>
    <t>Ukončení kabelů nebo vodičů koncovkou nebo s vývodkou ucpávkovou přes 4 žíly nevýbušná koncovka ucpávková montáž zaslepovacího víčka</t>
  </si>
  <si>
    <t>https://podminky.urs.cz/item/CS_URS_2022_02/741132342</t>
  </si>
  <si>
    <t>741135001</t>
  </si>
  <si>
    <t>Montáž rozdělovací skříně</t>
  </si>
  <si>
    <t>-347425998</t>
  </si>
  <si>
    <t>Ostatní ukončení vodičů nebo kabelů montáž doplňků koncovek a uzávěrů rozdělovací skříně</t>
  </si>
  <si>
    <t>https://podminky.urs.cz/item/CS_URS_2022_02/741135001</t>
  </si>
  <si>
    <t>741135031</t>
  </si>
  <si>
    <t>Číslování jednostranné spojek, závěrů a forem do 10 žil</t>
  </si>
  <si>
    <t>-899267542</t>
  </si>
  <si>
    <t>Ostatní ukončení vodičů nebo kabelů číslování jednostranné spojek, závěrů a forem s prozvoněním, počtu žil do 10</t>
  </si>
  <si>
    <t>https://podminky.urs.cz/item/CS_URS_2022_02/741135031</t>
  </si>
  <si>
    <t>35442114</t>
  </si>
  <si>
    <t>štítek plastový - bez označení</t>
  </si>
  <si>
    <t>-1335489106</t>
  </si>
  <si>
    <t>741136321</t>
  </si>
  <si>
    <t>Napojení souboru žil průřez žíly do 16 mm2</t>
  </si>
  <si>
    <t>1363446886</t>
  </si>
  <si>
    <t>Napojení souboru žil do skříně průřezu jedné žíly do 16 mm2</t>
  </si>
  <si>
    <t>https://podminky.urs.cz/item/CS_URS_2022_02/741136321</t>
  </si>
  <si>
    <t>741136322</t>
  </si>
  <si>
    <t>Napojení souboru žil průřez žíly přes 16 mm2</t>
  </si>
  <si>
    <t>1077536991</t>
  </si>
  <si>
    <t>Napojení souboru žil do skříně průřezu jedné žíly přes 16 mm2</t>
  </si>
  <si>
    <t>https://podminky.urs.cz/item/CS_URS_2022_02/741136322</t>
  </si>
  <si>
    <t>741210001</t>
  </si>
  <si>
    <t>Montáž rozvodnice oceloplechová nebo plastová běžná do 20 kg</t>
  </si>
  <si>
    <t>-1012031888</t>
  </si>
  <si>
    <t>Montáž rozvodnic oceloplechových nebo plastových bez zapojení vodičů běžných, hmotnosti do 20 kg</t>
  </si>
  <si>
    <t>https://podminky.urs.cz/item/CS_URS_2022_02/741210001</t>
  </si>
  <si>
    <t>741210002</t>
  </si>
  <si>
    <t>Montáž rozvodnice oceloplechová nebo plastová běžná do 50 kg</t>
  </si>
  <si>
    <t>316746146</t>
  </si>
  <si>
    <t>Montáž rozvodnic oceloplechových nebo plastových bez zapojení vodičů běžných, hmotnosti do 50 kg</t>
  </si>
  <si>
    <t>https://podminky.urs.cz/item/CS_URS_2022_02/741210002</t>
  </si>
  <si>
    <t>741210101</t>
  </si>
  <si>
    <t>Montáž rozváděčů litinových, hliníkových nebo plastových sestava do 50 kg</t>
  </si>
  <si>
    <t>1053073797</t>
  </si>
  <si>
    <t>Montáž rozváděčů litinových, hliníkových nebo plastových bez zapojení vodičů sestavy hmotnosti do 50 kg</t>
  </si>
  <si>
    <t>https://podminky.urs.cz/item/CS_URS_2022_02/741210101</t>
  </si>
  <si>
    <t>741210102</t>
  </si>
  <si>
    <t>Montáž rozváděčů litinových, hliníkových nebo plastových sestava do 100 kg</t>
  </si>
  <si>
    <t>1392602920</t>
  </si>
  <si>
    <t>Montáž rozváděčů litinových, hliníkových nebo plastových bez zapojení vodičů sestavy hmotnosti do 100 kg</t>
  </si>
  <si>
    <t>https://podminky.urs.cz/item/CS_URS_2022_02/741210102</t>
  </si>
  <si>
    <t>741210121</t>
  </si>
  <si>
    <t>Montáž rozváděčů litinových, hliníkových nebo plastových - skříněk do 10 kg</t>
  </si>
  <si>
    <t>985110080</t>
  </si>
  <si>
    <t>Montáž rozváděčů litinových, hliníkových nebo plastových bez zapojení vodičů skříněk hmotnosti do 10 kg</t>
  </si>
  <si>
    <t>https://podminky.urs.cz/item/CS_URS_2022_02/741210121</t>
  </si>
  <si>
    <t>741210123</t>
  </si>
  <si>
    <t>Montáž rozváděčů litinových, hliníkových nebo plastových - skříněk do 30 kg</t>
  </si>
  <si>
    <t>87065255</t>
  </si>
  <si>
    <t>Montáž rozváděčů litinových, hliníkových nebo plastových bez zapojení vodičů skříněk hmotnosti do 30 kg</t>
  </si>
  <si>
    <t>https://podminky.urs.cz/item/CS_URS_2022_02/741210123</t>
  </si>
  <si>
    <t>741210141</t>
  </si>
  <si>
    <t>Montáž rozváděčů litinových, hliníkových nebo plastových - víko do 10 kg</t>
  </si>
  <si>
    <t>2061481661</t>
  </si>
  <si>
    <t>Montáž rozváděčů litinových, hliníkových nebo plastových bez zapojení vodičů částí skříněk víka hmotnosti do 10 kg</t>
  </si>
  <si>
    <t>https://podminky.urs.cz/item/CS_URS_2022_02/741210141</t>
  </si>
  <si>
    <t>741210146</t>
  </si>
  <si>
    <t>Montáž rozváděčů litinových, hliníkových nebo plastových - příruba nebo nástavec</t>
  </si>
  <si>
    <t>-756249726</t>
  </si>
  <si>
    <t>Montáž rozváděčů litinových, hliníkových nebo plastových bez zapojení vodičů částí skříněk víka hmotnosti do příruby nebo nástavce</t>
  </si>
  <si>
    <t>https://podminky.urs.cz/item/CS_URS_2022_02/741210146</t>
  </si>
  <si>
    <t>741210147</t>
  </si>
  <si>
    <t>Montáž rozváděčů litinových, hliníkových nebo plastových - plech montážní</t>
  </si>
  <si>
    <t>703648392</t>
  </si>
  <si>
    <t>Montáž rozváděčů litinových, hliníkových nebo plastových bez zapojení vodičů částí skříněk víka hmotnosti do plechu montážního</t>
  </si>
  <si>
    <t>https://podminky.urs.cz/item/CS_URS_2022_02/741210147</t>
  </si>
  <si>
    <t>741210201</t>
  </si>
  <si>
    <t>Montáž rozváděč skříňový nebo panelový dělitelný pole do 200 kg</t>
  </si>
  <si>
    <t>814637612</t>
  </si>
  <si>
    <t>Montáž rozváděčů skříňových nebo panelových bez zapojení vodičů dělitelných, hmotnosti jednoho pole do 200 kg</t>
  </si>
  <si>
    <t>https://podminky.urs.cz/item/CS_URS_2022_02/741210201</t>
  </si>
  <si>
    <t>741210211</t>
  </si>
  <si>
    <t>Montáž rozváděč skříňový nebo panelový nedělitelný do 500 kg</t>
  </si>
  <si>
    <t>197849911</t>
  </si>
  <si>
    <t>Montáž rozváděčů skříňových nebo panelových bez zapojení vodičů nedělitelných, hmotnosti do 500 kg</t>
  </si>
  <si>
    <t>https://podminky.urs.cz/item/CS_URS_2022_02/741210211</t>
  </si>
  <si>
    <t>741210701</t>
  </si>
  <si>
    <t>Montáž rozváděč řídící a ovládací pro rozvodny vnitřní i vnější do 100 kg</t>
  </si>
  <si>
    <t>-465538891</t>
  </si>
  <si>
    <t>Montáž rozváděčů řídících a ovládacích pro rozvodny bez zapojení vodičů a utěsnění vnitřních a venkovních, hmotnosti do 100 kg</t>
  </si>
  <si>
    <t>https://podminky.urs.cz/item/CS_URS_2022_02/741210701</t>
  </si>
  <si>
    <t>741210811</t>
  </si>
  <si>
    <t>Demontáž rozvodnic plastových pod omítkou s krytím do IPx4 plochou do 0,2 m2</t>
  </si>
  <si>
    <t>-847947768</t>
  </si>
  <si>
    <t>Demontáž rozvodnic plastových, uložených pod omítkou, krytí do IPx 4, plochy do 0,2 m2</t>
  </si>
  <si>
    <t>https://podminky.urs.cz/item/CS_URS_2022_02/741210811</t>
  </si>
  <si>
    <t>741210821</t>
  </si>
  <si>
    <t>Demontáž rozvodnic plastových pod omítkou s krytím přes IPx4 plochou do 0,2 m2</t>
  </si>
  <si>
    <t>-1135469457</t>
  </si>
  <si>
    <t>Demontáž rozvodnic plastových, uložených pod omítkou, krytí přes IPx 4, plochy do 0,2 m2</t>
  </si>
  <si>
    <t>https://podminky.urs.cz/item/CS_URS_2022_02/741210821</t>
  </si>
  <si>
    <t>741211811</t>
  </si>
  <si>
    <t>Demontáž rozvodnic kovových pod omítkou s krytím do IPx4 plochou do 0,2 m2</t>
  </si>
  <si>
    <t>766954369</t>
  </si>
  <si>
    <t>Demontáž rozvodnic kovových, uložených pod omítkou, krytí do IPx 4, plochy do 0,2 m2</t>
  </si>
  <si>
    <t>https://podminky.urs.cz/item/CS_URS_2022_02/741211811</t>
  </si>
  <si>
    <t>741211813</t>
  </si>
  <si>
    <t>Demontáž rozvodnic kovových pod omítkou s krytím do IPx4 plochou do 0,8 m2</t>
  </si>
  <si>
    <t>-131463003</t>
  </si>
  <si>
    <t>Demontáž rozvodnic kovových, uložených pod omítkou, krytí do IPx 4, plochy přes 0,2 do 0,8 m2</t>
  </si>
  <si>
    <t>https://podminky.urs.cz/item/CS_URS_2022_02/741211813</t>
  </si>
  <si>
    <t>741213811</t>
  </si>
  <si>
    <t>Demontáž kabelu silového z rozvodnice průřezu žil do 4 mm2 bez zachování funkčnosti</t>
  </si>
  <si>
    <t>-1677905772</t>
  </si>
  <si>
    <t>Demontáž kabelu z rozvodnice bez zachování funkčnosti (do suti) silových, průřezu do 4 mm2</t>
  </si>
  <si>
    <t>https://podminky.urs.cz/item/CS_URS_2022_02/741213811</t>
  </si>
  <si>
    <t>741213841</t>
  </si>
  <si>
    <t>Demontáž kabelu silového z rozvodnice průřezu žil do 4 mm2 se zachováním funkčnosti</t>
  </si>
  <si>
    <t>1542989685</t>
  </si>
  <si>
    <t>Demontáž kabelu z rozvodnice se zachováním funkčnosti silových, průřezu do 4 mm2</t>
  </si>
  <si>
    <t>https://podminky.urs.cz/item/CS_URS_2022_02/741213841</t>
  </si>
  <si>
    <t>741220001</t>
  </si>
  <si>
    <t>Montáž skříň přístrojová plastová nebo hliníková rozměr 65x55-100x60 mm prázdná</t>
  </si>
  <si>
    <t>636910859</t>
  </si>
  <si>
    <t>Montáž skříní přístrojových prázdných plastových nebo hliníkových, pohledové plochy vel. 65x55 až 100x60 mm</t>
  </si>
  <si>
    <t>https://podminky.urs.cz/item/CS_URS_2022_02/741220001</t>
  </si>
  <si>
    <t>741220103</t>
  </si>
  <si>
    <t>Montáž skříň s rychlovypínačem</t>
  </si>
  <si>
    <t>-747480473</t>
  </si>
  <si>
    <t>Montáž skříní ostatních bez zapojení vodičů s rychlovypínačem</t>
  </si>
  <si>
    <t>https://podminky.urs.cz/item/CS_URS_2022_02/741220103</t>
  </si>
  <si>
    <t>741220105</t>
  </si>
  <si>
    <t>Montáž skříň ovládací</t>
  </si>
  <si>
    <t>1628754054</t>
  </si>
  <si>
    <t>Montáž skříní ostatních bez zapojení vodičů ovládacích</t>
  </si>
  <si>
    <t>https://podminky.urs.cz/item/CS_URS_2022_02/741220105</t>
  </si>
  <si>
    <t>741230001</t>
  </si>
  <si>
    <t>Montáž deska přístrojová elektroměrová typová</t>
  </si>
  <si>
    <t>325158210</t>
  </si>
  <si>
    <t>Montáž desek přístrojových bez zapojení vodičů typových elektroměrových</t>
  </si>
  <si>
    <t>https://podminky.urs.cz/item/CS_URS_2022_02/741230001</t>
  </si>
  <si>
    <t>741230002</t>
  </si>
  <si>
    <t>Montáž deska přístrojová ostatní typová</t>
  </si>
  <si>
    <t>-1570699982</t>
  </si>
  <si>
    <t>Montáž desek přístrojových bez zapojení vodičů typových ostatních</t>
  </si>
  <si>
    <t>https://podminky.urs.cz/item/CS_URS_2022_02/741230002</t>
  </si>
  <si>
    <t>741231001</t>
  </si>
  <si>
    <t>Montáž svorkovnice do rozvaděčů - řadová vodič do 2,5 mm2 se zapojením vodičů</t>
  </si>
  <si>
    <t>1138748804</t>
  </si>
  <si>
    <t>Montáž svorkovnic do rozváděčů s popisnými štítky se zapojením vodičů na jedné straně řadových, průřezové plochy vodičů do 2,5 mm2</t>
  </si>
  <si>
    <t>https://podminky.urs.cz/item/CS_URS_2022_02/741231001</t>
  </si>
  <si>
    <t>741231002</t>
  </si>
  <si>
    <t>Montáž svorkovnice do rozvaděčů - řadová vodič do 6 mm2 se zapojením vodičů</t>
  </si>
  <si>
    <t>-434723965</t>
  </si>
  <si>
    <t>Montáž svorkovnic do rozváděčů s popisnými štítky se zapojením vodičů na jedné straně řadových, průřezové plochy vodičů do 6 mm2</t>
  </si>
  <si>
    <t>https://podminky.urs.cz/item/CS_URS_2022_02/741231002</t>
  </si>
  <si>
    <t>741231011</t>
  </si>
  <si>
    <t>Montáž svorkovnice do rozvaděčů - stoupačková</t>
  </si>
  <si>
    <t>353245143</t>
  </si>
  <si>
    <t>Montáž svorkovnic do rozváděčů s popisnými štítky se zapojením vodičů na jedné straně stoupačkových</t>
  </si>
  <si>
    <t>https://podminky.urs.cz/item/CS_URS_2022_02/741231011</t>
  </si>
  <si>
    <t>741231013</t>
  </si>
  <si>
    <t>Montáž svorkovnice do rozvaděčů - jistící</t>
  </si>
  <si>
    <t>-1393294200</t>
  </si>
  <si>
    <t>Montáž svorkovnic do rozváděčů s popisnými štítky se zapojením vodičů na jedné straně jistících</t>
  </si>
  <si>
    <t>https://podminky.urs.cz/item/CS_URS_2022_02/741231013</t>
  </si>
  <si>
    <t>741231014</t>
  </si>
  <si>
    <t>Montáž svorkovnice do rozvaděčů - nulová</t>
  </si>
  <si>
    <t>-580062111</t>
  </si>
  <si>
    <t>Montáž svorkovnic do rozváděčů s popisnými štítky se zapojením vodičů na jedné straně nulových</t>
  </si>
  <si>
    <t>https://podminky.urs.cz/item/CS_URS_2022_02/741231014</t>
  </si>
  <si>
    <t>741240022</t>
  </si>
  <si>
    <t>Montáž příslušenství rozvoden - tabulka pro přístroje lepená</t>
  </si>
  <si>
    <t>860983400</t>
  </si>
  <si>
    <t>Montáž ostatního příslušenství rozvoden tabulek výstražných a označovacích pro přístroje lepením</t>
  </si>
  <si>
    <t>https://podminky.urs.cz/item/CS_URS_2022_02/741240022</t>
  </si>
  <si>
    <t>156</t>
  </si>
  <si>
    <t>741310001</t>
  </si>
  <si>
    <t>Montáž spínač nástěnný 1-jednopólový prostředí normální se zapojením vodičů</t>
  </si>
  <si>
    <t>-1401014464</t>
  </si>
  <si>
    <t>Montáž spínačů jedno nebo dvoupólových nástěnných se zapojením vodičů, pro prostředí normální spínačů, řazení 1-jednopólových</t>
  </si>
  <si>
    <t>https://podminky.urs.cz/item/CS_URS_2022_02/741310001</t>
  </si>
  <si>
    <t>34535015</t>
  </si>
  <si>
    <t>spínač nástěnný jednopólový, řazení 1, IP44, šroubové svorky</t>
  </si>
  <si>
    <t>-1833491792</t>
  </si>
  <si>
    <t>741310003</t>
  </si>
  <si>
    <t>Montáž spínač nástěnný 2-dvoupólový prostředí normální se zapojením vodičů</t>
  </si>
  <si>
    <t>976286831</t>
  </si>
  <si>
    <t>Montáž spínačů jedno nebo dvoupólových nástěnných se zapojením vodičů, pro prostředí normální spínačů, řazení 2-dvoupólových</t>
  </si>
  <si>
    <t>https://podminky.urs.cz/item/CS_URS_2022_02/741310003</t>
  </si>
  <si>
    <t>34535016</t>
  </si>
  <si>
    <t>spínač nástěnný dvojpólový, s čirým průzorem, se signalizační doutnavkou, řazení 2, IP44, šroubové svorky</t>
  </si>
  <si>
    <t>-1128170388</t>
  </si>
  <si>
    <t>741310021</t>
  </si>
  <si>
    <t>Montáž přepínač nástěnný 5-sériový prostředí normální se zapojením vodičů</t>
  </si>
  <si>
    <t>171902487</t>
  </si>
  <si>
    <t>Montáž spínačů jedno nebo dvoupólových nástěnných se zapojením vodičů, pro prostředí normální přepínačů, řazení 5-sériových</t>
  </si>
  <si>
    <t>https://podminky.urs.cz/item/CS_URS_2022_02/741310021</t>
  </si>
  <si>
    <t>34535017</t>
  </si>
  <si>
    <t>přepínač nástěnný sériový, řazení 5, IP44, šroubové svorky</t>
  </si>
  <si>
    <t>722223619</t>
  </si>
  <si>
    <t>741310022</t>
  </si>
  <si>
    <t>Montáž přepínač nástěnný 6-střídavý prostředí normální se zapojením vodičů</t>
  </si>
  <si>
    <t>-696353421</t>
  </si>
  <si>
    <t>Montáž spínačů jedno nebo dvoupólových nástěnných se zapojením vodičů, pro prostředí normální přepínačů, řazení 6-střídavých</t>
  </si>
  <si>
    <t>https://podminky.urs.cz/item/CS_URS_2022_02/741310022</t>
  </si>
  <si>
    <t>34535018</t>
  </si>
  <si>
    <t>přepínač nástěnný střídavý, řazení 6, IP44, šroubové svorky</t>
  </si>
  <si>
    <t>-706956286</t>
  </si>
  <si>
    <t>741310025</t>
  </si>
  <si>
    <t>Montáž přepínač nástěnný 7-křížový prostředí normální se zapojením vodičů</t>
  </si>
  <si>
    <t>-2039577752</t>
  </si>
  <si>
    <t>Montáž spínačů jedno nebo dvoupólových nástěnných se zapojením vodičů, pro prostředí normální přepínačů, řazení 7-křížových</t>
  </si>
  <si>
    <t>https://podminky.urs.cz/item/CS_URS_2022_02/741310025</t>
  </si>
  <si>
    <t>34535019</t>
  </si>
  <si>
    <t>přepínač nástěnný křížový, s čirým průzorem, řazení 7, IP44, šroubové svorky</t>
  </si>
  <si>
    <t>-146168563</t>
  </si>
  <si>
    <t>741310031</t>
  </si>
  <si>
    <t>Montáž spínač nástěnný 1-jednopólový prostředí venkovní/mokré se zapojením vodičů</t>
  </si>
  <si>
    <t>-1647358190</t>
  </si>
  <si>
    <t>Montáž spínačů jedno nebo dvoupólových nástěnných se zapojením vodičů, pro prostředí venkovní nebo mokré spínačů, řazení 1-jednopólových</t>
  </si>
  <si>
    <t>https://podminky.urs.cz/item/CS_URS_2022_02/741310031</t>
  </si>
  <si>
    <t>271148400</t>
  </si>
  <si>
    <t>741310041</t>
  </si>
  <si>
    <t>Montáž přepínač nástěnný 5-sériový prostředí venkovní/mokré se zapojením vodičů</t>
  </si>
  <si>
    <t>1832420474</t>
  </si>
  <si>
    <t>Montáž spínačů jedno nebo dvoupólových nástěnných se zapojením vodičů, pro prostředí venkovní nebo mokré přepínačů, řazení 5-sériových</t>
  </si>
  <si>
    <t>https://podminky.urs.cz/item/CS_URS_2022_02/741310041</t>
  </si>
  <si>
    <t>-693293016</t>
  </si>
  <si>
    <t>741310103</t>
  </si>
  <si>
    <t>Montáž spínač (polo)zapuštěný bezšroubové připojení 1So-1pólový s orientační doutnavkou se zapojením vodičů</t>
  </si>
  <si>
    <t>2076543092</t>
  </si>
  <si>
    <t>Montáž spínačů jedno nebo dvoupólových polozapuštěných nebo zapuštěných se zapojením vodičů bezšroubové připojení spínačů, řazení 1So-jednopólových s orientační doutnavkou</t>
  </si>
  <si>
    <t>https://podminky.urs.cz/item/CS_URS_2022_02/741310103</t>
  </si>
  <si>
    <t>34539015</t>
  </si>
  <si>
    <t>přístroj spínače jednopólového, řazení 1, 1So, 1S bezšroubové svorky</t>
  </si>
  <si>
    <t>-1793091891</t>
  </si>
  <si>
    <t>741310201</t>
  </si>
  <si>
    <t>Montáž spínač (polo)zapuštěný šroubové připojení 1-jednopólový se zapojením vodičů</t>
  </si>
  <si>
    <t>-1813162090</t>
  </si>
  <si>
    <t>Montáž spínačů jedno nebo dvoupólových polozapuštěných nebo zapuštěných se zapojením vodičů šroubové připojení, pro prostředí normální spínačů, řazení 1-jednopólových</t>
  </si>
  <si>
    <t>https://podminky.urs.cz/item/CS_URS_2022_02/741310201</t>
  </si>
  <si>
    <t>34539000</t>
  </si>
  <si>
    <t>přístroj spínače jednopólového, řazení 1, 1So šroubové svorky</t>
  </si>
  <si>
    <t>530446265</t>
  </si>
  <si>
    <t>741310251</t>
  </si>
  <si>
    <t>Montáž spínač (polo)zapuštěný šroubové připojení 1-jednopólových prostředí venkovní/mokré se zapojením vodičů</t>
  </si>
  <si>
    <t>-1126854912</t>
  </si>
  <si>
    <t>Montáž spínačů jedno nebo dvoupólových polozapuštěných nebo zapuštěných se zapojením vodičů šroubové připojení, pro prostředí venkovní nebo mokré spínačů, řazení 1-jednopólových</t>
  </si>
  <si>
    <t>https://podminky.urs.cz/item/CS_URS_2022_02/741310251</t>
  </si>
  <si>
    <t>741310402</t>
  </si>
  <si>
    <t>Montáž spínač tří/čtyřpólový nástěnný do 25 A prostředí normální se zapojením vodičů</t>
  </si>
  <si>
    <t>-720847244</t>
  </si>
  <si>
    <t>Montáž spínačů tří nebo čtyřpólových nástěnných se zapojením vodičů, pro prostředí normální do 25 A</t>
  </si>
  <si>
    <t>https://podminky.urs.cz/item/CS_URS_2022_02/741310402</t>
  </si>
  <si>
    <t>741310413</t>
  </si>
  <si>
    <t>Montáž spínač tří/čtyřpólový nástěnný do 63 A venkovní nebo mokré se zapojením vodičů</t>
  </si>
  <si>
    <t>1481893141</t>
  </si>
  <si>
    <t>Montáž spínačů tří nebo čtyřpólových nástěnných se zapojením vodičů, pro prostředí venkovní nebo mokré do 63 A</t>
  </si>
  <si>
    <t>https://podminky.urs.cz/item/CS_URS_2022_02/741310413</t>
  </si>
  <si>
    <t>741311001</t>
  </si>
  <si>
    <t>Montáž schodišťový automat se zapojením vodičů</t>
  </si>
  <si>
    <t>1580318710</t>
  </si>
  <si>
    <t>Montáž spínačů speciálních se zapojením vodičů schodišťových automatů</t>
  </si>
  <si>
    <t>https://podminky.urs.cz/item/CS_URS_2022_02/741311001</t>
  </si>
  <si>
    <t>741311003</t>
  </si>
  <si>
    <t>Montáž čidlo pohybu vestavné se zapojením vodičů</t>
  </si>
  <si>
    <t>154144347</t>
  </si>
  <si>
    <t>Montáž spínačů speciálních se zapojením vodičů čidla pohybu vestavného</t>
  </si>
  <si>
    <t>https://podminky.urs.cz/item/CS_URS_2022_02/741311003</t>
  </si>
  <si>
    <t>741311021</t>
  </si>
  <si>
    <t>Montáž přípojka sporáková s doutnavkou se zapojením vodičů</t>
  </si>
  <si>
    <t>-719979663</t>
  </si>
  <si>
    <t>Montáž spínačů speciálních se zapojením vodičů sporákových přípojek s doutnavkou</t>
  </si>
  <si>
    <t>https://podminky.urs.cz/item/CS_URS_2022_02/741311021</t>
  </si>
  <si>
    <t>741311803</t>
  </si>
  <si>
    <t>Demontáž spínačů nástěnných normálních do 10 A bezšroubových bez zachování funkčnosti do 2 svorek</t>
  </si>
  <si>
    <t>-596771092</t>
  </si>
  <si>
    <t>Demontáž spínačů bez zachování funkčnosti (do suti) nástěnných, pro prostředí normální do 10 A, připojení bezšroubové do 2 svorek</t>
  </si>
  <si>
    <t>https://podminky.urs.cz/item/CS_URS_2022_02/741311803</t>
  </si>
  <si>
    <t>741311813</t>
  </si>
  <si>
    <t>Demontáž spínačů nástěnných normálních do 10 A šroubových bez zachování funkčnosti do 2 svorek</t>
  </si>
  <si>
    <t>-984044564</t>
  </si>
  <si>
    <t>Demontáž spínačů bez zachování funkčnosti (do suti) nástěnných, pro prostředí normální do 10 A, připojení šroubové do 2 svorek</t>
  </si>
  <si>
    <t>https://podminky.urs.cz/item/CS_URS_2022_02/741311813</t>
  </si>
  <si>
    <t>741311853</t>
  </si>
  <si>
    <t>Demontáž spínačů nástěnných venkovních přes 10 A šroubových bez zachování funkčnosti do 2 svorek</t>
  </si>
  <si>
    <t>-1676215416</t>
  </si>
  <si>
    <t>Demontáž spínačů bez zachování funkčnosti (do suti) nástěnných, pro prostředí venkovní nebo mokré přes 10 A, připojení šroubové do 2 svorek</t>
  </si>
  <si>
    <t>https://podminky.urs.cz/item/CS_URS_2022_02/741311853</t>
  </si>
  <si>
    <t>741311865</t>
  </si>
  <si>
    <t>Demontáž spínačů zapuštěných normálních do 10 A bezšroubových bez zachování funkčnosti přes 2 do 4 svorek</t>
  </si>
  <si>
    <t>-2146283872</t>
  </si>
  <si>
    <t>Demontáž spínačů bez zachování funkčnosti (do suti) polozapuštěných nebo zapuštěných, pro prostředí normální do 10 A, připojení bezšroubové přes 2 svorky do 4 svorek</t>
  </si>
  <si>
    <t>https://podminky.urs.cz/item/CS_URS_2022_02/741311865</t>
  </si>
  <si>
    <t>741311895</t>
  </si>
  <si>
    <t>Demontáž spínačů zapuštěných normálních přes 10 A šroubových bez zachování funkčnosti přes 2 do 4 svorek</t>
  </si>
  <si>
    <t>-914121250</t>
  </si>
  <si>
    <t>Demontáž spínačů bez zachování funkčnosti (do suti) polozapuštěných nebo zapuštěných, pro prostředí normální přes 10 A, připojení šroubové přes 2 svorky do 4 svorek</t>
  </si>
  <si>
    <t>https://podminky.urs.cz/item/CS_URS_2022_02/741311895</t>
  </si>
  <si>
    <t>741312843</t>
  </si>
  <si>
    <t>Demontáž spínačů speciálních čidel pohybu nástěnných bez zachování funkčnosti</t>
  </si>
  <si>
    <t>-1960370667</t>
  </si>
  <si>
    <t>Demontáž spínačů bez zachování funkčnosti (do suti) speciálních čidel pohybu nástěnných</t>
  </si>
  <si>
    <t>https://podminky.urs.cz/item/CS_URS_2022_02/741312843</t>
  </si>
  <si>
    <t>741312847</t>
  </si>
  <si>
    <t>Demontáž spínačů speciálních schodišťových automatů bez zachování funkčnosti</t>
  </si>
  <si>
    <t>-2029245729</t>
  </si>
  <si>
    <t>Demontáž spínačů bez zachování funkčnosti (do suti) speciálních schodišťových automatů</t>
  </si>
  <si>
    <t>https://podminky.urs.cz/item/CS_URS_2022_02/741312847</t>
  </si>
  <si>
    <t>741313004</t>
  </si>
  <si>
    <t>Montáž zásuvka (polo)zapuštěná bezšroubové připojení 2x(2P+PE) dvojnásobná šikmá se zapojením vodičů</t>
  </si>
  <si>
    <t>875663451</t>
  </si>
  <si>
    <t>Montáž zásuvek domovních se zapojením vodičů bezšroubové připojení polozapuštěných nebo zapuštěných 10/16 A, provedení 2x (2P + PE) dvojnásobná šikmá</t>
  </si>
  <si>
    <t>https://podminky.urs.cz/item/CS_URS_2022_02/741313004</t>
  </si>
  <si>
    <t>34555242</t>
  </si>
  <si>
    <t>zásuvka zápustná dvojnásobná, šikmá, s clonkami, bezšroubové svorky</t>
  </si>
  <si>
    <t>385113360</t>
  </si>
  <si>
    <t>741313006</t>
  </si>
  <si>
    <t>Montáž zásuvka (polo)zapuštěná bezšroubové připojení 2x (2P + PE) s přepěťovou ochranou se zapojením vodičů</t>
  </si>
  <si>
    <t>727345696</t>
  </si>
  <si>
    <t>Montáž zásuvek domovních se zapojením vodičů bezšroubové připojení polozapuštěných nebo zapuštěných 10/16 A, provedení 2x (2P + PE) s ochrannými clonkami a přepěťovou ochranou</t>
  </si>
  <si>
    <t>https://podminky.urs.cz/item/CS_URS_2022_02/741313006</t>
  </si>
  <si>
    <t>34555246</t>
  </si>
  <si>
    <t>zásuvka zápustná dvojnásobná šikmá s optickou přepěťovou ochranou, s clonkami, bezšroubové svorky</t>
  </si>
  <si>
    <t>-61315980</t>
  </si>
  <si>
    <t>741313012</t>
  </si>
  <si>
    <t>Montáž zásuvka chráněná bezšroubové připojení v krabici 2P+PE dvojí zapojení prostředí základní,vlhké se zapojením vodičů</t>
  </si>
  <si>
    <t>-250278553</t>
  </si>
  <si>
    <t>Montáž zásuvek domovních se zapojením vodičů bezšroubové připojení chráněných v krabici 10/16 A, pro prostředí normální, provedení 2P + PE dvojí zapojení pro průběžnou montáž</t>
  </si>
  <si>
    <t>https://podminky.urs.cz/item/CS_URS_2022_02/741313012</t>
  </si>
  <si>
    <t>741313032</t>
  </si>
  <si>
    <t>Montáž zásuvka vestavná šroubové připojení 2P se zapojením vodičů</t>
  </si>
  <si>
    <t>1148263393</t>
  </si>
  <si>
    <t>Montáž zásuvek domovních se zapojením vodičů šroubové připojení vestavných 10 popř. 16 A bez odvrtání profilovaného otvoru, provedení 2P</t>
  </si>
  <si>
    <t>https://podminky.urs.cz/item/CS_URS_2022_02/741313032</t>
  </si>
  <si>
    <t>741313051</t>
  </si>
  <si>
    <t>Montáž zásuvek nástěnných šroubové připojení 3P+PE se zapojením vodičů</t>
  </si>
  <si>
    <t>-1743195235</t>
  </si>
  <si>
    <t>Montáž zásuvek domovních se zapojením vodičů šroubové připojení nástěnných do 25 A, provedení 3P + PE</t>
  </si>
  <si>
    <t>https://podminky.urs.cz/item/CS_URS_2022_02/741313051</t>
  </si>
  <si>
    <t>35811476</t>
  </si>
  <si>
    <t>zásuvka nástěnná 16A - 4pól, řazení 3P+PE IP44, šroubové svorky</t>
  </si>
  <si>
    <t>1600812463</t>
  </si>
  <si>
    <t>741313073</t>
  </si>
  <si>
    <t>Montáž zásuvka chráněná v krabici šroubové připojení 2P+PE dvojí zapojení prostředí základní, vlhké se zapojením vodičů</t>
  </si>
  <si>
    <t>1607610434</t>
  </si>
  <si>
    <t>Montáž zásuvek domovních se zapojením vodičů šroubové připojení chráněných v krabici 10/16 A, pro prostředí normální, provedení 2P + PE dvojí zapojení pro průběžnou montáž</t>
  </si>
  <si>
    <t>https://podminky.urs.cz/item/CS_URS_2022_02/741313073</t>
  </si>
  <si>
    <t>741313083</t>
  </si>
  <si>
    <t>Montáž zásuvka chráněná v krabici šroubové připojení 2P+PE dvojí zapojení, prostředí venkovní, mokré se zapojením vodičů</t>
  </si>
  <si>
    <t>400508522</t>
  </si>
  <si>
    <t>Montáž zásuvek domovních se zapojením vodičů šroubové připojení venkovní nebo mokré, provedení 2P + PE dvojí zapojení pro průběžnou montáž</t>
  </si>
  <si>
    <t>https://podminky.urs.cz/item/CS_URS_2022_02/741313083</t>
  </si>
  <si>
    <t>34555229</t>
  </si>
  <si>
    <t>zásuvka nástěnná jednonásobná s víčkem, IP44, šroubové svorky</t>
  </si>
  <si>
    <t>-2004844667</t>
  </si>
  <si>
    <t>741313102</t>
  </si>
  <si>
    <t>Montáž zásuvek průmyslových spojovacích provedení IP 67 2P+PE 32 A se zapojením vodičů</t>
  </si>
  <si>
    <t>-801223481</t>
  </si>
  <si>
    <t>Montáž zásuvek průmyslových se zapojením vodičů spojovacích, provedení IP 67 2P+PE 32 A</t>
  </si>
  <si>
    <t>https://podminky.urs.cz/item/CS_URS_2022_02/741313102</t>
  </si>
  <si>
    <t>35811309</t>
  </si>
  <si>
    <t>zásuvka spojovací 32A - 3pól, řazení 2P+PE IP67, šroubové svorky</t>
  </si>
  <si>
    <t>-1265365444</t>
  </si>
  <si>
    <t>741313132</t>
  </si>
  <si>
    <t>Montáž zásuvek průmyslových spojovacích provedení IP 44 2P+PE 32 A se zapojením vodičů</t>
  </si>
  <si>
    <t>66121609</t>
  </si>
  <si>
    <t>Montáž zásuvek průmyslových se zapojením vodičů spojovacích, provedení IP 44 2P+PE 32 A</t>
  </si>
  <si>
    <t>https://podminky.urs.cz/item/CS_URS_2022_02/741313132</t>
  </si>
  <si>
    <t>35811325</t>
  </si>
  <si>
    <t>zásuvka spojovací 32A - 3pól, řazení 2P+PE IP44, šroubové svorky</t>
  </si>
  <si>
    <t>-584432045</t>
  </si>
  <si>
    <t>741313401</t>
  </si>
  <si>
    <t>Montáž zásuvka průmyslová ve skříni jištěná 16 A se zapojením vodičů</t>
  </si>
  <si>
    <t>-846839187</t>
  </si>
  <si>
    <t>Montáž zásuvek průmyslových ve skříni, se zapojením vodičů jištěných 16 A</t>
  </si>
  <si>
    <t>https://podminky.urs.cz/item/CS_URS_2022_02/741313401</t>
  </si>
  <si>
    <t>741313431</t>
  </si>
  <si>
    <t>Příplatek k montáži zásuvek vícepólových za 1 pól se zapojením vodiče</t>
  </si>
  <si>
    <t>1294835908</t>
  </si>
  <si>
    <t>Montáž zásuvek vícepólových se zapojením vodičů Příplatek k cenám za 1 pól</t>
  </si>
  <si>
    <t>https://podminky.urs.cz/item/CS_URS_2022_02/741313431</t>
  </si>
  <si>
    <t>741315813</t>
  </si>
  <si>
    <t>Demontáž zásuvek domovních normální prostředí do 16A zapuštěných bezšroubových bez zachování funkčnosti 2P+PE</t>
  </si>
  <si>
    <t>-1485325360</t>
  </si>
  <si>
    <t>Demontáž zásuvek bez zachování funkčnosti (do suti) domovních polozapuštěných nebo zapuštěných, pro prostředí normální do 16 A, připojení bezšroubové 2P+PE</t>
  </si>
  <si>
    <t>https://podminky.urs.cz/item/CS_URS_2022_02/741315813</t>
  </si>
  <si>
    <t>741315823</t>
  </si>
  <si>
    <t>Demontáž zásuvek domovních normální prostředí do 16A zapuštěných šroubových bez zachování funkčnosti 2P+PE</t>
  </si>
  <si>
    <t>1134350375</t>
  </si>
  <si>
    <t>Demontáž zásuvek bez zachování funkčnosti (do suti) domovních polozapuštěných nebo zapuštěných, pro prostředí normální do 16 A, připojení šroubové 2P+PE</t>
  </si>
  <si>
    <t>https://podminky.urs.cz/item/CS_URS_2022_02/741315823</t>
  </si>
  <si>
    <t>741315833</t>
  </si>
  <si>
    <t>Demontáž zásuvek domovních venkovních do 16A zapuštěných bezšroubových bez zachování funkčnosti 2P+PE</t>
  </si>
  <si>
    <t>1649704501</t>
  </si>
  <si>
    <t>Demontáž zásuvek bez zachování funkčnosti (do suti) domovních polozapuštěných nebo zapuštěných, pro prostředí venkovní nebo mokré do 16 A, připojení bezšroubové 2P+PE</t>
  </si>
  <si>
    <t>https://podminky.urs.cz/item/CS_URS_2022_02/741315833</t>
  </si>
  <si>
    <t>741315853</t>
  </si>
  <si>
    <t>Demontáž zásuvek průmyslových nástěnných venkovních bezšroubových bez zachování funkčnosti 2P+PE</t>
  </si>
  <si>
    <t>-1174886306</t>
  </si>
  <si>
    <t>Demontáž zásuvek bez zachování funkčnosti (do suti) průmyslových nástěnných, pro prostředí venkovní nebo mokré, připojení bezšroubové 2P+PE</t>
  </si>
  <si>
    <t>https://podminky.urs.cz/item/CS_URS_2022_02/741315853</t>
  </si>
  <si>
    <t>741315855</t>
  </si>
  <si>
    <t>Demontáž zásuvek průmyslových nástěnných venkovních bezšroubových bez zachování funkčnosti 3P+N+PE</t>
  </si>
  <si>
    <t>-171936904</t>
  </si>
  <si>
    <t>Demontáž zásuvek bez zachování funkčnosti (do suti) průmyslových nástěnných, pro prostředí venkovní nebo mokré, připojení bezšroubové 3P+N+PE</t>
  </si>
  <si>
    <t>https://podminky.urs.cz/item/CS_URS_2022_02/741315855</t>
  </si>
  <si>
    <t>741315893</t>
  </si>
  <si>
    <t>Demontáž zásuvek průmyslových vícepólových bez zachování funkčnosti za 1 pól</t>
  </si>
  <si>
    <t>190260649</t>
  </si>
  <si>
    <t>Demontáž zásuvek bez zachování funkčnosti (do suti) průmyslových vícepólových za 1 pól</t>
  </si>
  <si>
    <t>https://podminky.urs.cz/item/CS_URS_2022_02/741315893</t>
  </si>
  <si>
    <t>741320001</t>
  </si>
  <si>
    <t>Montáž pojistka závitová E 27 do 25 A se zapojením vodičů</t>
  </si>
  <si>
    <t>2031312996</t>
  </si>
  <si>
    <t>Montáž pojistek se zapojením vodičů závitových kompletních E 27 do 25 A</t>
  </si>
  <si>
    <t>https://podminky.urs.cz/item/CS_URS_2022_02/741320001</t>
  </si>
  <si>
    <t>741320003</t>
  </si>
  <si>
    <t>Montáž pojistka skleněná se zapojením vodičů</t>
  </si>
  <si>
    <t>-1816304514</t>
  </si>
  <si>
    <t>Montáž pojistek se zapojením vodičů závitových kompletních skleněných</t>
  </si>
  <si>
    <t>https://podminky.urs.cz/item/CS_URS_2022_02/741320003</t>
  </si>
  <si>
    <t>741320105</t>
  </si>
  <si>
    <t>Montáž jističů jednopólových nn do 25 A ve skříni se zapojením vodičů</t>
  </si>
  <si>
    <t>334669502</t>
  </si>
  <si>
    <t>Montáž jističů se zapojením vodičů jednopólových nn do 25 A ve skříni</t>
  </si>
  <si>
    <t>https://podminky.urs.cz/item/CS_URS_2022_02/741320105</t>
  </si>
  <si>
    <t>35822109</t>
  </si>
  <si>
    <t>jistič 1pólový-charakteristika B 10A</t>
  </si>
  <si>
    <t>1831351728</t>
  </si>
  <si>
    <t>741320115</t>
  </si>
  <si>
    <t>Montáž jističů jednopólových nn do 63 A ve skříni se zapojením vodičů</t>
  </si>
  <si>
    <t>-505138263</t>
  </si>
  <si>
    <t>Montáž jističů se zapojením vodičů jednopólových nn do 63 A ve skříni</t>
  </si>
  <si>
    <t>https://podminky.urs.cz/item/CS_URS_2022_02/741320115</t>
  </si>
  <si>
    <t>741320161</t>
  </si>
  <si>
    <t>Montáž jističů třípólových nn do 25 A bez krytu se zapojením vodičů</t>
  </si>
  <si>
    <t>-1698425967</t>
  </si>
  <si>
    <t>Montáž jističů se zapojením vodičů třípólových nn do 25 A bez krytu</t>
  </si>
  <si>
    <t>https://podminky.urs.cz/item/CS_URS_2022_02/741320161</t>
  </si>
  <si>
    <t>35822401</t>
  </si>
  <si>
    <t>jistič 3-pólový 16 A vypínací charakteristika B vypínací schopnost 10 kA</t>
  </si>
  <si>
    <t>-617765857</t>
  </si>
  <si>
    <t>741320202</t>
  </si>
  <si>
    <t>Montáž jistič deionový vestavný do 300 A se zapojením vodičů</t>
  </si>
  <si>
    <t>2004129000</t>
  </si>
  <si>
    <t>Montáž jističů se zapojením vodičů čtyřpólových nn deionových vestavných do 300 A</t>
  </si>
  <si>
    <t>https://podminky.urs.cz/item/CS_URS_2022_02/741320202</t>
  </si>
  <si>
    <t>741320401</t>
  </si>
  <si>
    <t>Montáž jističů čtyřpólových nn do 25 A bez krytu se zapojením vodičů</t>
  </si>
  <si>
    <t>265349525</t>
  </si>
  <si>
    <t>Montáž jističů se zapojením vodičů čtyřpólových nn do 25 A bez krytu</t>
  </si>
  <si>
    <t>https://podminky.urs.cz/item/CS_URS_2022_02/741320401</t>
  </si>
  <si>
    <t>741320411</t>
  </si>
  <si>
    <t>Montáž jističů čtyřpólových nn do 63 A bez krytu se zapojením vodičů</t>
  </si>
  <si>
    <t>-1122677149</t>
  </si>
  <si>
    <t>Montáž jističů se zapojením vodičů čtyřpólových nn do 63 A bez krytu</t>
  </si>
  <si>
    <t>https://podminky.urs.cz/item/CS_URS_2022_02/741320411</t>
  </si>
  <si>
    <t>741320511</t>
  </si>
  <si>
    <t>Montáž jističů kompaktních třípólových do 750 V do 25 A se zapojením vodičů</t>
  </si>
  <si>
    <t>78104325</t>
  </si>
  <si>
    <t>Montáž jističů se zapojením vodičů kompaktních do 750 V třípólových do 25 A</t>
  </si>
  <si>
    <t>https://podminky.urs.cz/item/CS_URS_2022_02/741320511</t>
  </si>
  <si>
    <t>35825555</t>
  </si>
  <si>
    <t>jistič stejnosměrný kompaktní 25A 3-pól. s vypínací schopností 50kA</t>
  </si>
  <si>
    <t>-1210889892</t>
  </si>
  <si>
    <t>741321001</t>
  </si>
  <si>
    <t>Montáž proudových chráničů dvoupólových nn do 25 A bez krytu se zapojením vodičů</t>
  </si>
  <si>
    <t>719925441</t>
  </si>
  <si>
    <t>Montáž proudových chráničů se zapojením vodičů dvoupólových nn do 25 A bez krytu</t>
  </si>
  <si>
    <t>https://podminky.urs.cz/item/CS_URS_2022_02/741321001</t>
  </si>
  <si>
    <t>741321002</t>
  </si>
  <si>
    <t>Montáž proudových chráničů dvoupólových nn do 25 A s krytem se zapojením vodičů</t>
  </si>
  <si>
    <t>-2072657180</t>
  </si>
  <si>
    <t>Montáž proudových chráničů se zapojením vodičů dvoupólových nn do 25 A s krytem</t>
  </si>
  <si>
    <t>https://podminky.urs.cz/item/CS_URS_2022_02/741321002</t>
  </si>
  <si>
    <t>741321003</t>
  </si>
  <si>
    <t>Montáž proudových chráničů dvoupólových nn do 25 A ve skříni se zapojením vodičů</t>
  </si>
  <si>
    <t>-994867895</t>
  </si>
  <si>
    <t>Montáž proudových chráničů se zapojením vodičů dvoupólových nn do 25 A ve skříni</t>
  </si>
  <si>
    <t>https://podminky.urs.cz/item/CS_URS_2022_02/741321003</t>
  </si>
  <si>
    <t>741321033</t>
  </si>
  <si>
    <t>Montáž proudových chráničů čtyřpólových nn do 25 A ve skříni se zapojením vodičů</t>
  </si>
  <si>
    <t>-1452523502</t>
  </si>
  <si>
    <t>Montáž proudových chráničů se zapojením vodičů čtyřpólových nn do 25 A ve skříni</t>
  </si>
  <si>
    <t>https://podminky.urs.cz/item/CS_URS_2022_02/741321033</t>
  </si>
  <si>
    <t>741322001</t>
  </si>
  <si>
    <t>Montáž svodiče bleskových proudů nn typ 1 jednopólových impulzní proud do 35 kA se zapojením vodičů</t>
  </si>
  <si>
    <t>-1346457660</t>
  </si>
  <si>
    <t>Montáž přepěťových ochran nn se zapojením vodičů svodiče bleskových proudů – typ 1 jednopólových, pro impulsní proud do 35 kA</t>
  </si>
  <si>
    <t>https://podminky.urs.cz/item/CS_URS_2022_02/741322001</t>
  </si>
  <si>
    <t>741322011</t>
  </si>
  <si>
    <t>Montáž svodiče bleskových proudů nn typ 1 třípólových impulzní proud do 35 kA se zapojením vodičů</t>
  </si>
  <si>
    <t>-794108615</t>
  </si>
  <si>
    <t>Montáž přepěťových ochran nn se zapojením vodičů svodiče bleskových proudů – typ 1 třípólových, pro impulsní proud do 35 kA</t>
  </si>
  <si>
    <t>https://podminky.urs.cz/item/CS_URS_2022_02/741322011</t>
  </si>
  <si>
    <t>741322041</t>
  </si>
  <si>
    <t>Montáž svodiče přepětí nn typ 2 jednopólových jednodílných se zapojením vodičů</t>
  </si>
  <si>
    <t>312524653</t>
  </si>
  <si>
    <t>Montáž přepěťových ochran nn se zapojením vodičů svodiče přepětí – typ 2 jednopólových jednodílných</t>
  </si>
  <si>
    <t>https://podminky.urs.cz/item/CS_URS_2022_02/741322041</t>
  </si>
  <si>
    <t>35889517</t>
  </si>
  <si>
    <t>svodič přepětí - výměnný modul, 230V, varistor</t>
  </si>
  <si>
    <t>-1334028648</t>
  </si>
  <si>
    <t>741322141</t>
  </si>
  <si>
    <t>Montáž svodiče přepětí nn typ 3 jednopólových na DIN lištu se zapojením vodičů</t>
  </si>
  <si>
    <t>-159324494</t>
  </si>
  <si>
    <t>Montáž přepěťových ochran nn se zapojením vodičů svodiče přepětí – typ 3 na DIN lištu jednopólových</t>
  </si>
  <si>
    <t>https://podminky.urs.cz/item/CS_URS_2022_02/741322141</t>
  </si>
  <si>
    <t>35889540</t>
  </si>
  <si>
    <t>svodič přepětí - ochrana 3.stupně odnímatelné provedení, 230 V, signalizace, na DIN lištu</t>
  </si>
  <si>
    <t>-1564439905</t>
  </si>
  <si>
    <t>741322815</t>
  </si>
  <si>
    <t>Demontáž jistič jednopólový nn do 25 A ze skříně</t>
  </si>
  <si>
    <t>544041475</t>
  </si>
  <si>
    <t>Demontáž jističů jednopólových nn bez signálního kontaktu do 25 A ze skříně</t>
  </si>
  <si>
    <t>https://podminky.urs.cz/item/CS_URS_2022_02/741322815</t>
  </si>
  <si>
    <t>741322825</t>
  </si>
  <si>
    <t>Demontáž jistič jednopólový nn do 63 A ze skříně</t>
  </si>
  <si>
    <t>869784528</t>
  </si>
  <si>
    <t>Demontáž jističů jednopólových nn bez signálního kontaktu do 63 A ze skříně</t>
  </si>
  <si>
    <t>https://podminky.urs.cz/item/CS_URS_2022_02/741322825</t>
  </si>
  <si>
    <t>741322835</t>
  </si>
  <si>
    <t>Demontáž jistič dvoupólový nn do 25 A ze skříně</t>
  </si>
  <si>
    <t>851758584</t>
  </si>
  <si>
    <t>Demontáž jističů dvoupólových nn bez signálního kontaktu do 25 A ze skříně</t>
  </si>
  <si>
    <t>https://podminky.urs.cz/item/CS_URS_2022_02/741322835</t>
  </si>
  <si>
    <t>741322855</t>
  </si>
  <si>
    <t>Demontáž jistič třípólový nn do 25 A ze skříně</t>
  </si>
  <si>
    <t>1142878133</t>
  </si>
  <si>
    <t>Demontáž jističů třípólových nn bez signálního kontaktu do 25 A ze skříně</t>
  </si>
  <si>
    <t>https://podminky.urs.cz/item/CS_URS_2022_02/741322855</t>
  </si>
  <si>
    <t>741322865</t>
  </si>
  <si>
    <t>Demontáž jistič třípólový nn do 63 A ze skříně</t>
  </si>
  <si>
    <t>-1715628369</t>
  </si>
  <si>
    <t>Demontáž jističů třípólových nn bez signálního kontaktu do 63 A ze skříně</t>
  </si>
  <si>
    <t>https://podminky.urs.cz/item/CS_URS_2022_02/741322865</t>
  </si>
  <si>
    <t>741322895</t>
  </si>
  <si>
    <t>Demontáž jistič čtyřpólový nn do 25 A ze skříně</t>
  </si>
  <si>
    <t>-2084055295</t>
  </si>
  <si>
    <t>Demontáž jističů čtyřpólových nn bez signálního kontaktu do 25 A ze skříně</t>
  </si>
  <si>
    <t>https://podminky.urs.cz/item/CS_URS_2022_02/741322895</t>
  </si>
  <si>
    <t>741323805</t>
  </si>
  <si>
    <t>Demontáž jistič čtyřpólový nn do 63 A ze skříně</t>
  </si>
  <si>
    <t>1828205277</t>
  </si>
  <si>
    <t>Demontáž jističů čtyřpólových nn bez signálního kontaktu do 63 A ze skříně</t>
  </si>
  <si>
    <t>https://podminky.urs.cz/item/CS_URS_2022_02/741323805</t>
  </si>
  <si>
    <t>741323831</t>
  </si>
  <si>
    <t>Demontáž jistič deionový vestavný do 300 A</t>
  </si>
  <si>
    <t>1347661857</t>
  </si>
  <si>
    <t>Demontáž jističů čtyřpólových nn deionových vestavných do 300 A</t>
  </si>
  <si>
    <t>https://podminky.urs.cz/item/CS_URS_2022_02/741323831</t>
  </si>
  <si>
    <t>741324815</t>
  </si>
  <si>
    <t>Demontáž proudových chráničů dvoupólových nn do 25 A ze skříně</t>
  </si>
  <si>
    <t>-617098870</t>
  </si>
  <si>
    <t>https://podminky.urs.cz/item/CS_URS_2022_02/741324815</t>
  </si>
  <si>
    <t>741324825</t>
  </si>
  <si>
    <t>Demontáž proudových chráničů dvoupólových nn do 63 A ze skříně</t>
  </si>
  <si>
    <t>312510658</t>
  </si>
  <si>
    <t>https://podminky.urs.cz/item/CS_URS_2022_02/741324825</t>
  </si>
  <si>
    <t>741324835</t>
  </si>
  <si>
    <t>Demontáž proudových chráničů čtyřpólových nn do 25 A ze skříně</t>
  </si>
  <si>
    <t>-715051582</t>
  </si>
  <si>
    <t>https://podminky.urs.cz/item/CS_URS_2022_02/741324835</t>
  </si>
  <si>
    <t>741325811</t>
  </si>
  <si>
    <t>Demontáž svodiče bleskových proudů nn typ 1 jednopólových impulzní proud do 35 kA</t>
  </si>
  <si>
    <t>-1118712535</t>
  </si>
  <si>
    <t>Demontáž přepěťových ochran nn svodiče bleskových proudů – typ 1 jednopólových, pro impulsní proud do 35 kA</t>
  </si>
  <si>
    <t>https://podminky.urs.cz/item/CS_URS_2022_02/741325811</t>
  </si>
  <si>
    <t>741325841</t>
  </si>
  <si>
    <t>Demontáž svodiče přepětí nn typ 2 jednopólových</t>
  </si>
  <si>
    <t>-1186282895</t>
  </si>
  <si>
    <t>Demontáž přepěťových ochran nn svodiče přepětí – typ 2 jednopólových</t>
  </si>
  <si>
    <t>https://podminky.urs.cz/item/CS_URS_2022_02/741325841</t>
  </si>
  <si>
    <t>741331007</t>
  </si>
  <si>
    <t>Montáž hlídač napětí bez zapojení vodičů</t>
  </si>
  <si>
    <t>-1755888373</t>
  </si>
  <si>
    <t>Montáž měřicích přístrojů bez zapojení vodičů hlídače napětí</t>
  </si>
  <si>
    <t>https://podminky.urs.cz/item/CS_URS_2022_02/741331007</t>
  </si>
  <si>
    <t>741331031</t>
  </si>
  <si>
    <t>Montáž elektroměru jednofázového bez zapojení vodičů</t>
  </si>
  <si>
    <t>570443371</t>
  </si>
  <si>
    <t>Montáž měřicích přístrojů bez zapojení vodičů elektroměru jednofázového</t>
  </si>
  <si>
    <t>https://podminky.urs.cz/item/CS_URS_2022_02/741331031</t>
  </si>
  <si>
    <t>741331032</t>
  </si>
  <si>
    <t>Montáž elektroměru třífázového bez zapojení vodičů</t>
  </si>
  <si>
    <t>-307910227</t>
  </si>
  <si>
    <t>Montáž měřicích přístrojů bez zapojení vodičů elektroměru třífázového</t>
  </si>
  <si>
    <t>https://podminky.urs.cz/item/CS_URS_2022_02/741331032</t>
  </si>
  <si>
    <t>741331051</t>
  </si>
  <si>
    <t>Montáž spínače časového bez zapojení vodičů</t>
  </si>
  <si>
    <t>658973063</t>
  </si>
  <si>
    <t>Montáž měřicích přístrojů bez zapojení vodičů spínače časového</t>
  </si>
  <si>
    <t>https://podminky.urs.cz/item/CS_URS_2022_02/741331051</t>
  </si>
  <si>
    <t>741336841</t>
  </si>
  <si>
    <t>Demontáž elektroměr jednofázový nebo třífázový</t>
  </si>
  <si>
    <t>2029007267</t>
  </si>
  <si>
    <t>Demontáž měřicích přístrojů elektroměru jednofázového nebo třífázového</t>
  </si>
  <si>
    <t>https://podminky.urs.cz/item/CS_URS_2022_02/741336841</t>
  </si>
  <si>
    <t>741370002</t>
  </si>
  <si>
    <t>Montáž svítidlo žárovkové bytové stropní přisazené 1 zdroj se sklem</t>
  </si>
  <si>
    <t>1169326003</t>
  </si>
  <si>
    <t>Montáž svítidel žárovkových se zapojením vodičů bytových nebo společenských místností stropních přisazených 1 zdroj se sklem</t>
  </si>
  <si>
    <t>https://podminky.urs.cz/item/CS_URS_2022_02/741370002</t>
  </si>
  <si>
    <t>34821275</t>
  </si>
  <si>
    <t>svítidlo interiérové žárovkové IP42, max. 60W E27</t>
  </si>
  <si>
    <t>-1652458907</t>
  </si>
  <si>
    <t>741370021</t>
  </si>
  <si>
    <t>Montáž svítidlo žárovkové bytové stropní vestavné 1 zdroj</t>
  </si>
  <si>
    <t>-555378927</t>
  </si>
  <si>
    <t>Montáž svítidel žárovkových se zapojením vodičů bytových nebo společenských místností stropních vestavných 1 zdroj</t>
  </si>
  <si>
    <t>https://podminky.urs.cz/item/CS_URS_2022_02/741370021</t>
  </si>
  <si>
    <t>741370032</t>
  </si>
  <si>
    <t>Montáž svítidlo žárovkové bytové nástěnné přisazené 1 zdroj se sklem</t>
  </si>
  <si>
    <t>383169627</t>
  </si>
  <si>
    <t>Montáž svítidel žárovkových se zapojením vodičů bytových nebo společenských místností nástěnných přisazených 1 zdroj se sklem</t>
  </si>
  <si>
    <t>https://podminky.urs.cz/item/CS_URS_2022_02/741370032</t>
  </si>
  <si>
    <t>-2062519561</t>
  </si>
  <si>
    <t>741370034</t>
  </si>
  <si>
    <t>Montáž svítidlo žárovkové bytové nástěnné přisazené 2 zdroje nouzové</t>
  </si>
  <si>
    <t>1493053369</t>
  </si>
  <si>
    <t>Montáž svítidel žárovkových se zapojením vodičů bytových nebo společenských místností nástěnných přisazených 2 zdroje nouzové</t>
  </si>
  <si>
    <t>https://podminky.urs.cz/item/CS_URS_2022_02/741370034</t>
  </si>
  <si>
    <t>11.223.801</t>
  </si>
  <si>
    <t>EATON - LED nouzové svítidlo Safelite SL20, MNM, IP65, 100lm, 1H</t>
  </si>
  <si>
    <t>1370407853</t>
  </si>
  <si>
    <t>11.223.800</t>
  </si>
  <si>
    <t xml:space="preserve">EATON - LED nouzové svítidlo  Safelite SL20, MNM, IP42, 100lm, 3H</t>
  </si>
  <si>
    <t>837771844</t>
  </si>
  <si>
    <t>11.285.044</t>
  </si>
  <si>
    <t>EATON - LED nouzové svítidlo Safelite SL30, MNM, IP65, 150lm, 3H</t>
  </si>
  <si>
    <t>-508401813</t>
  </si>
  <si>
    <t>11.285.042</t>
  </si>
  <si>
    <t>EATON - LED nouzové svítidlo Safelite SL30, MNM, IP42, 150lm, 3H</t>
  </si>
  <si>
    <t>-872205486</t>
  </si>
  <si>
    <t>741370104</t>
  </si>
  <si>
    <t>Montáž svítidlo žárovkové průmyslové stropní přisazené 2 zdroje s košem</t>
  </si>
  <si>
    <t>1550039823</t>
  </si>
  <si>
    <t>Montáž svítidel žárovkových se zapojením vodičů průmyslových stropních přisazených 2 zdroje s košem</t>
  </si>
  <si>
    <t>https://podminky.urs.cz/item/CS_URS_2022_02/741370104</t>
  </si>
  <si>
    <t>34851158</t>
  </si>
  <si>
    <t>svítidlo žárovkové pro nebezpečná prostředí stropní 2x100W</t>
  </si>
  <si>
    <t>-1544052987</t>
  </si>
  <si>
    <t>741370131</t>
  </si>
  <si>
    <t>Montáž svítidlo žárovkové průmysl nástěnné přisazené 1 zdroj s košem</t>
  </si>
  <si>
    <t>1264818174</t>
  </si>
  <si>
    <t>Montáž svítidel žárovkových se zapojením vodičů průmyslových nástěnných přisazených 1 zdroj s košem</t>
  </si>
  <si>
    <t>https://podminky.urs.cz/item/CS_URS_2022_02/741370131</t>
  </si>
  <si>
    <t>34851330</t>
  </si>
  <si>
    <t>svítidlo žárovkové pro nebezpečná prostředí, nástěnné 1x200W</t>
  </si>
  <si>
    <t>-145999151</t>
  </si>
  <si>
    <t>741371002</t>
  </si>
  <si>
    <t>Montáž svítidlo zářivkové bytové stropní přisazené 1 zdroj s krytem</t>
  </si>
  <si>
    <t>-777244404</t>
  </si>
  <si>
    <t>Montáž svítidel zářivkových se zapojením vodičů bytových nebo společenských místností stropních přisazených 1 zdroj s krytem</t>
  </si>
  <si>
    <t>https://podminky.urs.cz/item/CS_URS_2022_02/741371002</t>
  </si>
  <si>
    <t>34814407</t>
  </si>
  <si>
    <t>svítidlo zářivkové stropní nepřímé, mřížka lamelová, elektronický předřadník, 1x18W</t>
  </si>
  <si>
    <t>-1254228987</t>
  </si>
  <si>
    <t>741371021</t>
  </si>
  <si>
    <t>Montáž svítidlo zářivkové bytové stropní vestavné 1 zdroj</t>
  </si>
  <si>
    <t>-2095675103</t>
  </si>
  <si>
    <t>Montáž svítidel zářivkových se zapojením vodičů bytových nebo společenských místností stropních vestavných 1 zdroj</t>
  </si>
  <si>
    <t>https://podminky.urs.cz/item/CS_URS_2022_02/741371021</t>
  </si>
  <si>
    <t>741371031</t>
  </si>
  <si>
    <t>Montáž svítidlo zářivkové bytové nástěnné přisazené 1 zdroj</t>
  </si>
  <si>
    <t>-1961960409</t>
  </si>
  <si>
    <t>Montáž svítidel zářivkových se zapojením vodičů bytových nebo společenských místností nástěnných přisazených 1 zdroj</t>
  </si>
  <si>
    <t>https://podminky.urs.cz/item/CS_URS_2022_02/741371031</t>
  </si>
  <si>
    <t>35711651</t>
  </si>
  <si>
    <t>skříň rozváděče elektroměrového pro přímé měření do výklenku celoplastové provedení pro 1x jednosazbový třífázový elektroměr přístroje na elektroměrové desce s plombovatelným krytem jističů (ER112/PVP7P)</t>
  </si>
  <si>
    <t>1179755096</t>
  </si>
  <si>
    <t>35713132</t>
  </si>
  <si>
    <t>rozvodnice zapuštěná, neprůhledné dveře, 1 řada, šířka 14 modulárních jednotek</t>
  </si>
  <si>
    <t>-1751428619</t>
  </si>
  <si>
    <t>35713147</t>
  </si>
  <si>
    <t>rozvodnice zapuštěná, neprůhledné dveře, 2 řady, šířka 20 modulárních jednotek</t>
  </si>
  <si>
    <t>-728835370</t>
  </si>
  <si>
    <t>35713135</t>
  </si>
  <si>
    <t>rozvodnice zapuštěná, neprůhledné dveře, 4 řady, šířka 14 modulárních jednotek</t>
  </si>
  <si>
    <t>-1896855621</t>
  </si>
  <si>
    <t>38227041</t>
  </si>
  <si>
    <t>síťový napáječ domácího telefonu a zvonkového tabla pro 1 uživatele</t>
  </si>
  <si>
    <t>1100398494</t>
  </si>
  <si>
    <t>38226805</t>
  </si>
  <si>
    <t>domovní telefon s ovládáním elektrického zámku</t>
  </si>
  <si>
    <t>140065655</t>
  </si>
  <si>
    <t>38226101</t>
  </si>
  <si>
    <t>zvonkové tablo s elektronickým vrátným 4 tlačítka, rámeček pod omítkou</t>
  </si>
  <si>
    <t>-1953196354</t>
  </si>
  <si>
    <t>37414130</t>
  </si>
  <si>
    <t>zvonek bytový</t>
  </si>
  <si>
    <t>1206457217</t>
  </si>
  <si>
    <t>34823741</t>
  </si>
  <si>
    <t>svítidlo zářivkové interiérové s kompenzací, barva bílá, 2x36W, délka 1600mm</t>
  </si>
  <si>
    <t>-906435709</t>
  </si>
  <si>
    <t>741371801</t>
  </si>
  <si>
    <t>Demontáž led pásku v profilu s difuzorem bez zachování funkčnosti</t>
  </si>
  <si>
    <t>-296211046</t>
  </si>
  <si>
    <t>Demontáž svítidel bez zachování funkčnosti (do suti) interiérových LED pásku profilu s difuzorem</t>
  </si>
  <si>
    <t>https://podminky.urs.cz/item/CS_URS_2022_02/741371801</t>
  </si>
  <si>
    <t>741371811</t>
  </si>
  <si>
    <t>Demontáž osvětlovacího modulového systému bodového vestavného bez zachování funkčnosti</t>
  </si>
  <si>
    <t>-435211253</t>
  </si>
  <si>
    <t>Demontáž svítidel bez zachování funkčnosti (do suti) interiérových modulového systému bodových vestavných</t>
  </si>
  <si>
    <t>https://podminky.urs.cz/item/CS_URS_2022_02/741371811</t>
  </si>
  <si>
    <t>741371821</t>
  </si>
  <si>
    <t>Demontáž osvětlovacího modulového systému zářivkového dl do 1100 mm bez zachování funkčnosti</t>
  </si>
  <si>
    <t>1249131626</t>
  </si>
  <si>
    <t>Demontáž svítidel bez zachování funkčnosti (do suti) interiérových modulového systému zářivkových, délky do 1100 mm</t>
  </si>
  <si>
    <t>https://podminky.urs.cz/item/CS_URS_2022_02/741371821</t>
  </si>
  <si>
    <t>741371841</t>
  </si>
  <si>
    <t>Demontáž svítidla interiérového se standardní paticí nebo int. zdrojem LED přisazeného stropního do 0,09 m2 bez zachování funkčnosti</t>
  </si>
  <si>
    <t>-1713333638</t>
  </si>
  <si>
    <t>Demontáž svítidel bez zachování funkčnosti (do suti) interiérových se standardní paticí (E27, T5, GU10) nebo integrovaným zdrojem LED přisazených, ploše stropních do 0,09 m2</t>
  </si>
  <si>
    <t>https://podminky.urs.cz/item/CS_URS_2022_02/741371841</t>
  </si>
  <si>
    <t>741371861</t>
  </si>
  <si>
    <t>Demontáž svítidla interiérového se standardní paticí zavěšeného do 0,09 m2 bez zachování funkčnosti</t>
  </si>
  <si>
    <t>-868168594</t>
  </si>
  <si>
    <t>Demontáž svítidel bez zachování funkčnosti (do suti) interiérových se standardní paticí (E27, T5, GU10) nebo integrovaným zdrojem LED zavěšených, ploše do 0,09 m2</t>
  </si>
  <si>
    <t>https://podminky.urs.cz/item/CS_URS_2022_02/741371861</t>
  </si>
  <si>
    <t>741371871</t>
  </si>
  <si>
    <t>Demontáž svítidla interiérového se standard paticí skleněného lustr typu do 2 zdrojů bez zachování funkčnosti</t>
  </si>
  <si>
    <t>1806124447</t>
  </si>
  <si>
    <t>Demontáž svítidel bez zachování funkčnosti (do suti) interiérových se standardní paticí (E27, T5, GU10) nebo integrovaným zdrojem LED skleněných lustrového typu do 2 zdrojů</t>
  </si>
  <si>
    <t>https://podminky.urs.cz/item/CS_URS_2022_02/741371871</t>
  </si>
  <si>
    <t>741371891</t>
  </si>
  <si>
    <t>Demontáž svítidla interiérového se standardní paticí - nosný systém bez zachování funkčnosti</t>
  </si>
  <si>
    <t>-665552699</t>
  </si>
  <si>
    <t>Demontáž svítidel bez zachování funkčnosti (do suti) interiérových se standardní paticí (E27, T5, GU10) nebo integrovaným zdrojem LED doplňků nosných systémů</t>
  </si>
  <si>
    <t>https://podminky.urs.cz/item/CS_URS_2022_02/741371891</t>
  </si>
  <si>
    <t>741372012</t>
  </si>
  <si>
    <t>Montáž svítidlo LED interiérové přisazené nástěnné reflektorové bez pohybového čidla se zapojením vodičů</t>
  </si>
  <si>
    <t>140418103</t>
  </si>
  <si>
    <t>Montáž svítidel s integrovaným zdrojem LED se zapojením vodičů interiérových přisazených nástěnných reflektorových bez pohybového čidla</t>
  </si>
  <si>
    <t>https://podminky.urs.cz/item/CS_URS_2022_02/741372012</t>
  </si>
  <si>
    <t>34825002</t>
  </si>
  <si>
    <t>svítidlo interiérové stropní přisazené kruhové D 300-450mm 1200-1900lm</t>
  </si>
  <si>
    <t>-1063724376</t>
  </si>
  <si>
    <t>34825004</t>
  </si>
  <si>
    <t>svítidlo interiérové přisazené obdélníkové/čvercové do 0,09m2 1000-1500lm</t>
  </si>
  <si>
    <t>-17048764</t>
  </si>
  <si>
    <t>34825005</t>
  </si>
  <si>
    <t>svítidlo interiérové přisazené obdélníkové/čtvercové přes 0,09 do 0,36m2 1500-1900lm</t>
  </si>
  <si>
    <t>686448343</t>
  </si>
  <si>
    <t>34825006</t>
  </si>
  <si>
    <t>svítidlo interiérové přisazené obdélníkové/čtvercové přes 0,09 do 0,36m2 1900-4000lm</t>
  </si>
  <si>
    <t>-874567206</t>
  </si>
  <si>
    <t>741372013</t>
  </si>
  <si>
    <t>Montáž svítidlo LED interiérové přisazené nástěnné reflektorové se samostatným nebo integrovaným pohybovým čidlem se zapojením vodičů</t>
  </si>
  <si>
    <t>-637878669</t>
  </si>
  <si>
    <t>Montáž svítidel s integrovaným zdrojem LED se zapojením vodičů interiérových přisazených nástěnných reflektorových se samostatným nebo integrovaným pohybovým čidlem</t>
  </si>
  <si>
    <t>https://podminky.urs.cz/item/CS_URS_2022_02/741372013</t>
  </si>
  <si>
    <t>741372101</t>
  </si>
  <si>
    <t>Montáž svítidlo LED interiérové vestavné podhledové bodové se zapojením vodičů</t>
  </si>
  <si>
    <t>-1893924731</t>
  </si>
  <si>
    <t>Montáž svítidel s integrovaným zdrojem LED se zapojením vodičů interiérových vestavných stropních bodových</t>
  </si>
  <si>
    <t>https://podminky.urs.cz/item/CS_URS_2022_02/741372101</t>
  </si>
  <si>
    <t>741372821</t>
  </si>
  <si>
    <t>Demontáž svítidla průmyslového výbojkového venkovního na výložníku do 3 m bez zachování funkčnosti</t>
  </si>
  <si>
    <t>-1531886010</t>
  </si>
  <si>
    <t>Demontáž svítidel bez zachování funkčnosti (do suti) průmyslových výbojkových venkovních na výložníku do 3 m</t>
  </si>
  <si>
    <t>https://podminky.urs.cz/item/CS_URS_2022_02/741372821</t>
  </si>
  <si>
    <t>741374011</t>
  </si>
  <si>
    <t>Montáž svítidlo halogenové bodové stropní přisazené do 2 zdrojů</t>
  </si>
  <si>
    <t>-959658386</t>
  </si>
  <si>
    <t>Montáž svítidel halogenových se zapojením vodičů bodových stropních přisazených do 2 zdrojů</t>
  </si>
  <si>
    <t>https://podminky.urs.cz/item/CS_URS_2022_02/741374011</t>
  </si>
  <si>
    <t>741374051</t>
  </si>
  <si>
    <t>Montáž svítidlo halogenové - transformátor pro sólo svítidlo</t>
  </si>
  <si>
    <t>1508350087</t>
  </si>
  <si>
    <t>Montáž svítidel halogenových se zapojením vodičů bodových doplňků transformátoru pro sólo svítidlo</t>
  </si>
  <si>
    <t>https://podminky.urs.cz/item/CS_URS_2022_02/741374051</t>
  </si>
  <si>
    <t>741375001</t>
  </si>
  <si>
    <t>Montáž modulový osvětlovací systém - nosná soustava stropní přisazená</t>
  </si>
  <si>
    <t>-1665537706</t>
  </si>
  <si>
    <t>Montáž modulového osvětlovacího systému se zapojením vodičů nosné soustavy ze spojovacích a upevňovacích prvků stropní přisazené</t>
  </si>
  <si>
    <t>https://podminky.urs.cz/item/CS_URS_2022_02/741375001</t>
  </si>
  <si>
    <t>741375021</t>
  </si>
  <si>
    <t>Montáž modulový osvětlovací systém - světelný zdroj zářivkový délky do 1100 mm</t>
  </si>
  <si>
    <t>-1373378948</t>
  </si>
  <si>
    <t>Montáž modulového osvětlovacího systému se zapojením vodičů světelných zdrojů zářivkových, délky do 1100 mm</t>
  </si>
  <si>
    <t>https://podminky.urs.cz/item/CS_URS_2022_02/741375021</t>
  </si>
  <si>
    <t>741375042</t>
  </si>
  <si>
    <t>Montáž modulový osvětlovací systém - předřadník</t>
  </si>
  <si>
    <t>1290788167</t>
  </si>
  <si>
    <t>Montáž modulového osvětlovacího systému se zapojením vodičů doplňků předřadníku</t>
  </si>
  <si>
    <t>https://podminky.urs.cz/item/CS_URS_2022_02/741375042</t>
  </si>
  <si>
    <t>741378001</t>
  </si>
  <si>
    <t>Zřízení upevňovacích bodů pro svítidlo s osazením závěsného háku v dřevěných stropech</t>
  </si>
  <si>
    <t>-834803802</t>
  </si>
  <si>
    <t>Zřízení upevňovacích bodů pro svítidla s vyvrtáním díry s osazením závěsného háku v dřevěných stropech</t>
  </si>
  <si>
    <t>https://podminky.urs.cz/item/CS_URS_2022_02/741378001</t>
  </si>
  <si>
    <t>741378003</t>
  </si>
  <si>
    <t>Zřízení upevňovacích bodů pro svítidlo s osazením závěsného háku v betonu</t>
  </si>
  <si>
    <t>1995210838</t>
  </si>
  <si>
    <t>Zřízení upevňovacích bodů pro svítidla s vyvrtáním díry s osazením závěsného háku v betonu</t>
  </si>
  <si>
    <t>https://podminky.urs.cz/item/CS_URS_2022_02/741378003</t>
  </si>
  <si>
    <t>741810001</t>
  </si>
  <si>
    <t>Celková prohlídka elektrického rozvodu a zařízení do 100 000,- Kč</t>
  </si>
  <si>
    <t>263358608</t>
  </si>
  <si>
    <t>Zkoušky a prohlídky elektrických rozvodů a zařízení celková prohlídka a vyhotovení revizní zprávy pro objem montážních prací do 100 tis. Kč</t>
  </si>
  <si>
    <t>https://podminky.urs.cz/item/CS_URS_2022_02/741810001</t>
  </si>
  <si>
    <t>741810002</t>
  </si>
  <si>
    <t>Celková prohlídka elektrického rozvodu a zařízení přes 100 000 do 500 000,- Kč</t>
  </si>
  <si>
    <t>1520352118</t>
  </si>
  <si>
    <t>Zkoušky a prohlídky elektrických rozvodů a zařízení celková prohlídka a vyhotovení revizní zprávy pro objem montážních prací přes 100 do 500 tis. Kč</t>
  </si>
  <si>
    <t>https://podminky.urs.cz/item/CS_URS_2022_02/741810002</t>
  </si>
  <si>
    <t>741811001</t>
  </si>
  <si>
    <t>Kontrola rozvaděč nn manipulační, ovládací nebo reléový</t>
  </si>
  <si>
    <t>1737928460</t>
  </si>
  <si>
    <t>Zkoušky a prohlídky rozvodných zařízení kontrola rozváděčů nn, (1 pole) manipulačních, ovládacích nebo reléových</t>
  </si>
  <si>
    <t>https://podminky.urs.cz/item/CS_URS_2022_02/741811001</t>
  </si>
  <si>
    <t>741811011</t>
  </si>
  <si>
    <t>Kontrola rozvaděč nn silový hmotnosti do 200 kg</t>
  </si>
  <si>
    <t>575307564</t>
  </si>
  <si>
    <t>Zkoušky a prohlídky rozvodných zařízení kontrola rozváděčů nn, (1 pole) silových, hmotnosti do 200 kg</t>
  </si>
  <si>
    <t>https://podminky.urs.cz/item/CS_URS_2022_02/741811011</t>
  </si>
  <si>
    <t>741811021</t>
  </si>
  <si>
    <t>Oživení rozvaděče se složitou výstrojí</t>
  </si>
  <si>
    <t>794656792</t>
  </si>
  <si>
    <t>Zkoušky a prohlídky rozvodných zařízení oživení jednoho pole rozváděče zhotoveného subdodavatelem v podmínkách externí montáže se složitou výstrojí</t>
  </si>
  <si>
    <t>https://podminky.urs.cz/item/CS_URS_2022_02/741811021</t>
  </si>
  <si>
    <t>741812001</t>
  </si>
  <si>
    <t>Zkouška izolační vodiče do 1 kV průřezu žíly 300 až 800 mm2</t>
  </si>
  <si>
    <t>457677378</t>
  </si>
  <si>
    <t>Zkoušky vodičů a kabelů izolační vodiče do 1 kV, průřezu žily 300 až 800 mm2</t>
  </si>
  <si>
    <t>https://podminky.urs.cz/item/CS_URS_2022_02/741812001</t>
  </si>
  <si>
    <t>741812011</t>
  </si>
  <si>
    <t>Zkouška izolační kabelu do 1 kV počtu a průřezu žil do 4x25 mm2</t>
  </si>
  <si>
    <t>1065191285</t>
  </si>
  <si>
    <t>Zkoušky vodičů a kabelů izolační kabelu silového do 1 kV, počtu a průřezu žil do 4x 25 mm2</t>
  </si>
  <si>
    <t>https://podminky.urs.cz/item/CS_URS_2022_02/741812011</t>
  </si>
  <si>
    <t>741813001</t>
  </si>
  <si>
    <t>Měření impedance nulové smyčky okruhu vedení jednofázového 220 V</t>
  </si>
  <si>
    <t>1032486846</t>
  </si>
  <si>
    <t>Zkoušky a prohlídky elektrických přístrojů měření impedance nulové smyčky okruhu vedení jednofázového 220 V</t>
  </si>
  <si>
    <t>https://podminky.urs.cz/item/CS_URS_2022_02/741813001</t>
  </si>
  <si>
    <t>741813002</t>
  </si>
  <si>
    <t>Měření impedance nulové smyčky okruhu vedení třífázového 3x380 V</t>
  </si>
  <si>
    <t>-1395794599</t>
  </si>
  <si>
    <t>Zkoušky a prohlídky elektrických přístrojů měření impedance nulové smyčky okruhu vedení třífázového 3x380 V</t>
  </si>
  <si>
    <t>https://podminky.urs.cz/item/CS_URS_2022_02/741813002</t>
  </si>
  <si>
    <t>741813021</t>
  </si>
  <si>
    <t>Revize, seřízení a nastavení ochranné relé typ A13 až 3UA42</t>
  </si>
  <si>
    <t>1093781222</t>
  </si>
  <si>
    <t>Zkoušky a prohlídky elektrických přístrojů revize, seřízení a nastavení ochranných relé včetně vystavení protokolu</t>
  </si>
  <si>
    <t>https://podminky.urs.cz/item/CS_URS_2022_02/741813021</t>
  </si>
  <si>
    <t>741820101</t>
  </si>
  <si>
    <t>Měření izolačního stavu svítidel</t>
  </si>
  <si>
    <t>soubor</t>
  </si>
  <si>
    <t>347445876</t>
  </si>
  <si>
    <t>Měření osvětlovacího zařízení izolačního stavu svítidel na pracovišti do. 200 ks svítidel</t>
  </si>
  <si>
    <t>https://podminky.urs.cz/item/CS_URS_2022_02/741820101</t>
  </si>
  <si>
    <t>741850903</t>
  </si>
  <si>
    <t>Zjištění závad na silnoproudé instalaci v objektech se 3 obytnými místnostmi</t>
  </si>
  <si>
    <t>397212566</t>
  </si>
  <si>
    <t>Zjištění závad a poruch silnoproudé instalace v objektech v bytových jednotkách s příslušenstvím bez ohledu na počet okruhů podle počtu místností připojených na jeden elektroměr s 3 obytnými místnostmi</t>
  </si>
  <si>
    <t>https://podminky.urs.cz/item/CS_URS_2022_02/741850903</t>
  </si>
  <si>
    <t>741850912</t>
  </si>
  <si>
    <t>Zjištění závad na silnoproudé instalaci v kancelářích se 3 až 5 místnostmi</t>
  </si>
  <si>
    <t>361395076</t>
  </si>
  <si>
    <t>Zjištění závad a poruch silnoproudé instalace v objektech v kancelářích, veřejných budovách, podnicích, ubytovnách částech hotelů, internátů apod., s příslušenstvím, podle počtu místností připojených na 1 okruh a vyřazených z provozu do 3 až 5 místností</t>
  </si>
  <si>
    <t>https://podminky.urs.cz/item/CS_URS_2022_02/741850912</t>
  </si>
  <si>
    <t>741850942</t>
  </si>
  <si>
    <t>Zjištění závad na silnoproudé instalaci v prodejnách s více než 3 místnostmi</t>
  </si>
  <si>
    <t>-430000390</t>
  </si>
  <si>
    <t>Zjištění závad a poruch silnoproudé instalace v objektech v prodejnách, v provozech s kancelářemi, příručním skladem a ostatním příslušenstvím podle počtu místností připojených na 1 okruh a vyřazených z provozu do 4 a více místností</t>
  </si>
  <si>
    <t>https://podminky.urs.cz/item/CS_URS_2022_02/741850942</t>
  </si>
  <si>
    <t>741852902</t>
  </si>
  <si>
    <t>Zjištění závad u svítidel zářivkových 2-trubicových pro prostředí normální</t>
  </si>
  <si>
    <t>1412903303</t>
  </si>
  <si>
    <t>Zjištění závady u svítidel zářivkových pro prostředí normální dvojtrubicových</t>
  </si>
  <si>
    <t>https://podminky.urs.cz/item/CS_URS_2022_02/741852902</t>
  </si>
  <si>
    <t>741852941</t>
  </si>
  <si>
    <t>Zjištění závad u svítidel žárovkových</t>
  </si>
  <si>
    <t>519663009</t>
  </si>
  <si>
    <t>Zjištění závady u svítidel žárovkových</t>
  </si>
  <si>
    <t>https://podminky.urs.cz/item/CS_URS_2022_02/741852941</t>
  </si>
  <si>
    <t>741853901</t>
  </si>
  <si>
    <t>Zjištění závad u kamen akumulačních</t>
  </si>
  <si>
    <t>-1884823270</t>
  </si>
  <si>
    <t>Zjištění závady u spotřebičů tepelných bez montáže náhradních dílů akumulačních kamen</t>
  </si>
  <si>
    <t>https://podminky.urs.cz/item/CS_URS_2022_02/741853901</t>
  </si>
  <si>
    <t>741910101</t>
  </si>
  <si>
    <t>Montáž výložník typový nástěnný svařovaný se stojinou a 1 rameno</t>
  </si>
  <si>
    <t>622010199</t>
  </si>
  <si>
    <t>Montáž výložníků bez kabelových lávek a osazení úchytných prvků typových, šířky do 400 mm nástěnných svařovaných se stojinou a 1 ramenem</t>
  </si>
  <si>
    <t>https://podminky.urs.cz/item/CS_URS_2022_02/741910101</t>
  </si>
  <si>
    <t>741910151</t>
  </si>
  <si>
    <t>Montáž výložník atypický nástěnný se stojinou a 1 rameno</t>
  </si>
  <si>
    <t>730118551</t>
  </si>
  <si>
    <t>Montáž výložníků bez kabelových lávek a osazení úchytných prvků atypických se zhotovením, jakékoliv šířky nástěnných se stojinou a 1 ramenem</t>
  </si>
  <si>
    <t>https://podminky.urs.cz/item/CS_URS_2022_02/741910151</t>
  </si>
  <si>
    <t>741910181</t>
  </si>
  <si>
    <t>Montáž výložník atypický zesílený se zhotovením se stojinou</t>
  </si>
  <si>
    <t>1306242466</t>
  </si>
  <si>
    <t>Montáž výložníků bez kabelových lávek a osazení úchytných prvků atypických zesílených nástěnných nebo závěsných se stojinou se zhotovením</t>
  </si>
  <si>
    <t>https://podminky.urs.cz/item/CS_URS_2022_02/741910181</t>
  </si>
  <si>
    <t>741910301</t>
  </si>
  <si>
    <t>Montáž rošt a lávka typová se stojinou,výložníky a odbočkami pozinkovaná jednostranná</t>
  </si>
  <si>
    <t>1117371983</t>
  </si>
  <si>
    <t>Montáž roštů a lávek pro volné i pevné uložení kabelů bez podkladových desek a osazení úchytných prvků typových se stojinou, výložníky a odbočkami pozinkovaných nástěnných nebo závěsných jednostranných</t>
  </si>
  <si>
    <t>https://podminky.urs.cz/item/CS_URS_2022_02/741910301</t>
  </si>
  <si>
    <t>741910401</t>
  </si>
  <si>
    <t>Montáž žlab plastový šířky do 100 mm s víkem</t>
  </si>
  <si>
    <t>-795569743</t>
  </si>
  <si>
    <t>Montáž žlabů bez stojiny a výložníků plastových, šířky do 100 mm s víkem</t>
  </si>
  <si>
    <t>https://podminky.urs.cz/item/CS_URS_2022_02/741910401</t>
  </si>
  <si>
    <t>741912811</t>
  </si>
  <si>
    <t>Demontáž výložník nástěnný svařovaný se stojinou a 1 rameno</t>
  </si>
  <si>
    <t>752701958</t>
  </si>
  <si>
    <t>Demontáž nosných a doplňkových prvků výložníků bez kabelových lávek nástěnných svařovaných se stojinou a 1 ramenem</t>
  </si>
  <si>
    <t>https://podminky.urs.cz/item/CS_URS_2022_02/741912811</t>
  </si>
  <si>
    <t>741913831</t>
  </si>
  <si>
    <t>Demontáž rošt a lávka se stojinou,výložníky a odbočkami pozinkovaná jednostranná</t>
  </si>
  <si>
    <t>1636486153</t>
  </si>
  <si>
    <t>Demontáž nosných a doplňkových prvků roštů a lávek pro volné i pevné uložení kabelů bez podkladových desek se stojinou, výložníky a odbočkami pozinkovaných nástěnných nebo závěsných jednostranných</t>
  </si>
  <si>
    <t>https://podminky.urs.cz/item/CS_URS_2022_02/741913831</t>
  </si>
  <si>
    <t>741914822</t>
  </si>
  <si>
    <t>Demontáž žlab kovový š do 250 mm</t>
  </si>
  <si>
    <t>842436598</t>
  </si>
  <si>
    <t>Demontáž nosných a doplňkových prvků žlabů bez stojiny a výložníků kovových, šířky do 250 mm</t>
  </si>
  <si>
    <t>https://podminky.urs.cz/item/CS_URS_2022_02/741914822</t>
  </si>
  <si>
    <t>741915811</t>
  </si>
  <si>
    <t>Demontáž konstrukce krytu pro kabelové vedení š do 200 mm</t>
  </si>
  <si>
    <t>497051856</t>
  </si>
  <si>
    <t>Demontáž nosných a doplňkových prvků krytů plechových pro kabelová vedení šířky do 200 mm</t>
  </si>
  <si>
    <t>https://podminky.urs.cz/item/CS_URS_2022_02/741915811</t>
  </si>
  <si>
    <t>741990001</t>
  </si>
  <si>
    <t>Zhotovení otvor čtvercový v plechu tl do 4 mm pl do 0,010 m2</t>
  </si>
  <si>
    <t>1561288588</t>
  </si>
  <si>
    <t>Ostatní doplňkové práce elektromontážní zhotovení otvorů v plechu tl. do 4 mm čtvercových, plochy do 0,010 m2</t>
  </si>
  <si>
    <t>https://podminky.urs.cz/item/CS_URS_2022_02/741990001</t>
  </si>
  <si>
    <t>741990003</t>
  </si>
  <si>
    <t>Zhotovení otvor čtvercový v plechu tl do 4 mm pl přes 0,025 do 0,060 m2</t>
  </si>
  <si>
    <t>-619967923</t>
  </si>
  <si>
    <t>Ostatní doplňkové práce elektromontážní zhotovení otvorů v plechu tl. do 4 mm čtvercových, plochy přes 0,025 do 0,060 m2</t>
  </si>
  <si>
    <t>https://podminky.urs.cz/item/CS_URS_2022_02/741990003</t>
  </si>
  <si>
    <t>741990011</t>
  </si>
  <si>
    <t>Zhotovení otvor kruhový D do 21 mm</t>
  </si>
  <si>
    <t>1194766063</t>
  </si>
  <si>
    <t>Ostatní doplňkové práce elektromontážní zhotovení otvorů v plechu tl. do 4 mm kruhových, Ø do 21 mm</t>
  </si>
  <si>
    <t>https://podminky.urs.cz/item/CS_URS_2022_02/741990011</t>
  </si>
  <si>
    <t>741990014</t>
  </si>
  <si>
    <t>Zhotovení otvor kruhový D přes 42 do 60 mm</t>
  </si>
  <si>
    <t>-301009425</t>
  </si>
  <si>
    <t>Ostatní doplňkové práce elektromontážní zhotovení otvorů v plechu tl. do 4 mm kruhových, Ø přes 42 do 60 mm</t>
  </si>
  <si>
    <t>https://podminky.urs.cz/item/CS_URS_2022_02/741990014</t>
  </si>
  <si>
    <t>741990021</t>
  </si>
  <si>
    <t>Zakrytí otvor čtvercový pl do 0,010 m2</t>
  </si>
  <si>
    <t>1214053869</t>
  </si>
  <si>
    <t>Ostatní doplňkové práce elektromontážní zakrytí otvorů čtvercových, plochy do 0,010 m2</t>
  </si>
  <si>
    <t>https://podminky.urs.cz/item/CS_URS_2022_02/741990021</t>
  </si>
  <si>
    <t>741990031</t>
  </si>
  <si>
    <t>Zakrytí otvor kruhový D do 100 mm</t>
  </si>
  <si>
    <t>650206878</t>
  </si>
  <si>
    <t>Ostatní doplňkové práce elektromontážní zakrytí otvorů kruhových, Ø do 100 mm</t>
  </si>
  <si>
    <t>https://podminky.urs.cz/item/CS_URS_2022_02/741990031</t>
  </si>
  <si>
    <t>741990041</t>
  </si>
  <si>
    <t>Montáž tabulka výstražná a označovací pro rozvodny</t>
  </si>
  <si>
    <t>-748228471</t>
  </si>
  <si>
    <t>Ostatní doplňkové práce elektromontážní montáž tabulek pro rozvodny a elektrická zařízení výstražné a označovací</t>
  </si>
  <si>
    <t>https://podminky.urs.cz/item/CS_URS_2022_02/741990041</t>
  </si>
  <si>
    <t>741990062</t>
  </si>
  <si>
    <t>Utěsnění skříňových rozváděčů a řídících skříní</t>
  </si>
  <si>
    <t>-1186386649</t>
  </si>
  <si>
    <t>Ostatní doplňkové práce elektromontážní dokončovací práce (čistění a konzervace) utěsnění skříňových rozváděčů a řídících skříní</t>
  </si>
  <si>
    <t>https://podminky.urs.cz/item/CS_URS_2022_02/741990062</t>
  </si>
  <si>
    <t>1975756369</t>
  </si>
  <si>
    <t>853425784</t>
  </si>
  <si>
    <t>1513019064</t>
  </si>
  <si>
    <t>-1219548835</t>
  </si>
  <si>
    <t>-74229027</t>
  </si>
  <si>
    <t>998741201</t>
  </si>
  <si>
    <t>Přesun hmot procentní pro silnoproud v objektech v do 6 m</t>
  </si>
  <si>
    <t>1502385164</t>
  </si>
  <si>
    <t>Přesun hmot pro silnoproud stanovený procentní sazbou (%) z ceny vodorovná dopravní vzdálenost do 50 m v objektech výšky do 6 m</t>
  </si>
  <si>
    <t>https://podminky.urs.cz/item/CS_URS_2022_02/998741201</t>
  </si>
  <si>
    <t>1850916131</t>
  </si>
  <si>
    <t>460932111</t>
  </si>
  <si>
    <t>Osazení hmoždinek pro elektroinstalace včetně vyvrtání otvoru ve stěnách cihelných průměru do 8 mm</t>
  </si>
  <si>
    <t>-811165702</t>
  </si>
  <si>
    <t>Osazení kotevních prvků hmoždinek včetně vyvrtání otvorů, pro upevnění elektroinstalací ve stěnách cihelných, vnějšího průměru do 8 mm</t>
  </si>
  <si>
    <t>https://podminky.urs.cz/item/CS_URS_2022_02/460932111</t>
  </si>
  <si>
    <t>56281002</t>
  </si>
  <si>
    <t>hmoždinky univerzální 8x40</t>
  </si>
  <si>
    <t>100 kus</t>
  </si>
  <si>
    <t>1978527991</t>
  </si>
  <si>
    <t>2000*0,01 'Přepočtené koeficientem množství</t>
  </si>
  <si>
    <t>460932121</t>
  </si>
  <si>
    <t>Osazení hmoždinek pro elektroinstalace včetně vyvrtání otvoru ve stěnách betonových nebo kamenných průměru do 8 mm</t>
  </si>
  <si>
    <t>-1637908826</t>
  </si>
  <si>
    <t>Osazení kotevních prvků hmoždinek včetně vyvrtání otvorů, pro upevnění elektroinstalací ve stěnách betonových nebo kamenných, vnějšího průměru do 8 mm</t>
  </si>
  <si>
    <t>https://podminky.urs.cz/item/CS_URS_2022_02/460932121</t>
  </si>
  <si>
    <t>1273346639</t>
  </si>
  <si>
    <t>200*0,01 'Přepočtené koeficientem množství</t>
  </si>
  <si>
    <t>460941111</t>
  </si>
  <si>
    <t>Vyplnění a omítnutí rýh při elektroinstalacích ve stropech hl do 3 cm a š do 3 cm</t>
  </si>
  <si>
    <t>-245212072</t>
  </si>
  <si>
    <t>Vyplnění rýh vyplnění a omítnutí rýh ve stropech hloubky do 3 cm a šířky do 3 cm</t>
  </si>
  <si>
    <t>https://podminky.urs.cz/item/CS_URS_2022_02/460941111</t>
  </si>
  <si>
    <t>460941112</t>
  </si>
  <si>
    <t>Vyplnění a omítnutí rýh při elektroinstalacích ve stropech hl do 3 cm a š přes 3 do 5 cm</t>
  </si>
  <si>
    <t>732185573</t>
  </si>
  <si>
    <t>Vyplnění rýh vyplnění a omítnutí rýh ve stropech hloubky do 3 cm a šířky přes 3 do 5 cm</t>
  </si>
  <si>
    <t>https://podminky.urs.cz/item/CS_URS_2022_02/460941112</t>
  </si>
  <si>
    <t>460941121</t>
  </si>
  <si>
    <t>Vyplnění a omítnutí rýh při elektroinstalacích ve stropech hl přes 3 do 5 cm a š do 5 cm</t>
  </si>
  <si>
    <t>311423904</t>
  </si>
  <si>
    <t>Vyplnění rýh vyplnění a omítnutí rýh ve stropech hloubky přes 3 do 5 cm a šířky do 5 cm</t>
  </si>
  <si>
    <t>https://podminky.urs.cz/item/CS_URS_2022_02/460941121</t>
  </si>
  <si>
    <t>460941211</t>
  </si>
  <si>
    <t>Vyplnění a omítnutí rýh při elektroinstalacích ve stěnách hl do 3 cm a š do 3 cm</t>
  </si>
  <si>
    <t>-263003293</t>
  </si>
  <si>
    <t>Vyplnění rýh vyplnění a omítnutí rýh ve stěnách hloubky do 3 cm a šířky do 3 cm</t>
  </si>
  <si>
    <t>https://podminky.urs.cz/item/CS_URS_2022_02/460941211</t>
  </si>
  <si>
    <t>460941311</t>
  </si>
  <si>
    <t>381871693</t>
  </si>
  <si>
    <t>https://podminky.urs.cz/item/CS_URS_2022_02/460941311</t>
  </si>
  <si>
    <t>460951111</t>
  </si>
  <si>
    <t>Zabetonování otvorů při elektroinstalacích ve stropech pl do 0,09 m2 a tl do 10 cm</t>
  </si>
  <si>
    <t>899959572</t>
  </si>
  <si>
    <t>Vyplnění otvorů zabetonování otvorů ve stropech včetně bednění a výztuže plochy do 0,09 m2 a tlouštky do 10 cm</t>
  </si>
  <si>
    <t>https://podminky.urs.cz/item/CS_URS_2022_02/460951111</t>
  </si>
  <si>
    <t>460952111</t>
  </si>
  <si>
    <t>Zazdívka otvorů při elektroinstalacích cihlami pálenými pl do 0,0225 m2 a tl do 15 cm</t>
  </si>
  <si>
    <t>-1144603854</t>
  </si>
  <si>
    <t>Vyplnění otvorů zazdívka otvorů ve zdivu cihlami pálenými plochy do 0,0225 m2 a tloušťky do 15 cm</t>
  </si>
  <si>
    <t>https://podminky.urs.cz/item/CS_URS_2022_02/460952111</t>
  </si>
  <si>
    <t>460952121</t>
  </si>
  <si>
    <t>Zazdívka otvorů při elektroinstalacích cihlami pálenými pl přes 0,0225 do 0,09 m2 a tl do 15 cm</t>
  </si>
  <si>
    <t>-461453315</t>
  </si>
  <si>
    <t>Vyplnění otvorů zazdívka otvorů ve zdivu cihlami pálenými plochy přes 0,0225 do 0,09 m2 a tloušťky do 15 cm</t>
  </si>
  <si>
    <t>https://podminky.urs.cz/item/CS_URS_2022_02/460952121</t>
  </si>
  <si>
    <t>468041111</t>
  </si>
  <si>
    <t>-1577477681</t>
  </si>
  <si>
    <t>https://podminky.urs.cz/item/CS_URS_2022_02/468041111</t>
  </si>
  <si>
    <t>348</t>
  </si>
  <si>
    <t>468071111</t>
  </si>
  <si>
    <t>-746256374</t>
  </si>
  <si>
    <t>https://podminky.urs.cz/item/CS_URS_2022_02/468071111</t>
  </si>
  <si>
    <t>349</t>
  </si>
  <si>
    <t>468081111</t>
  </si>
  <si>
    <t>-602047248</t>
  </si>
  <si>
    <t>https://podminky.urs.cz/item/CS_URS_2022_02/468081111</t>
  </si>
  <si>
    <t>350</t>
  </si>
  <si>
    <t>468081311</t>
  </si>
  <si>
    <t>1880364050</t>
  </si>
  <si>
    <t>https://podminky.urs.cz/item/CS_URS_2022_02/468081311</t>
  </si>
  <si>
    <t>351</t>
  </si>
  <si>
    <t>468081411</t>
  </si>
  <si>
    <t>Vybourání otvorů pro elektroinstalace ve zdivu betonovém pl do 0,02 m2 tl do 15 cm</t>
  </si>
  <si>
    <t>585055199</t>
  </si>
  <si>
    <t>Vybourání otvorů ve zdivu betonovém plochy do 0,0225 m2 a tloušťky do 15 cm</t>
  </si>
  <si>
    <t>https://podminky.urs.cz/item/CS_URS_2022_02/468081411</t>
  </si>
  <si>
    <t>352</t>
  </si>
  <si>
    <t>468081511</t>
  </si>
  <si>
    <t>2004438245</t>
  </si>
  <si>
    <t>https://podminky.urs.cz/item/CS_URS_2022_02/468081511</t>
  </si>
  <si>
    <t>353</t>
  </si>
  <si>
    <t>468082211</t>
  </si>
  <si>
    <t>Vybourání otvorů pro elektroinstalace stropech a klenbách železobetonových pl do 0,09 m2 tl do 10 cm</t>
  </si>
  <si>
    <t>-1766107598</t>
  </si>
  <si>
    <t>Vybourání otvorů ve stropech a klenbách železobetonových plochy do 0,09 m2 a tloušťky do 10 cm</t>
  </si>
  <si>
    <t>https://podminky.urs.cz/item/CS_URS_2022_02/468082211</t>
  </si>
  <si>
    <t>354</t>
  </si>
  <si>
    <t>468091111</t>
  </si>
  <si>
    <t>-1759379075</t>
  </si>
  <si>
    <t>https://podminky.urs.cz/item/CS_URS_2022_02/468091111</t>
  </si>
  <si>
    <t>355</t>
  </si>
  <si>
    <t>468091112</t>
  </si>
  <si>
    <t>237551037</t>
  </si>
  <si>
    <t>https://podminky.urs.cz/item/CS_URS_2022_02/468091112</t>
  </si>
  <si>
    <t>356</t>
  </si>
  <si>
    <t>468091211</t>
  </si>
  <si>
    <t>Vysekání kapes a výklenků ve zdivu betonovém pro krabice 7x7x5 cm</t>
  </si>
  <si>
    <t>-1771044078</t>
  </si>
  <si>
    <t>Vysekání kapes nebo výklenků ve zdivu pro osazení kotevních prvků nebo elektroinstalačního zařízení betonovém nebo kamenném, velikosti 7x7x5 cm</t>
  </si>
  <si>
    <t>https://podminky.urs.cz/item/CS_URS_2022_02/468091211</t>
  </si>
  <si>
    <t>357</t>
  </si>
  <si>
    <t>468101111</t>
  </si>
  <si>
    <t>Vysekání rýh pro montáž trubek a kabelů ve zdivu betonovém hl do 3 cm a š do 3 cm</t>
  </si>
  <si>
    <t>-2038179092</t>
  </si>
  <si>
    <t>Vysekání rýh pro montáž trubek a kabelů v kamenných nebo betonových zdech hloubky do 3 cm a šířky do 3 cm</t>
  </si>
  <si>
    <t>https://podminky.urs.cz/item/CS_URS_2022_02/468101111</t>
  </si>
  <si>
    <t>358</t>
  </si>
  <si>
    <t>468101211</t>
  </si>
  <si>
    <t>Vysekání rýh pro montáž trubek a kabelů ve stropech hl do 3 cm a š do 3 cm</t>
  </si>
  <si>
    <t>1024057412</t>
  </si>
  <si>
    <t>Vysekání rýh pro montáž trubek a kabelů ve stropech z betonu hloubky do 3 cm a šířky do 3 cm</t>
  </si>
  <si>
    <t>https://podminky.urs.cz/item/CS_URS_2022_02/468101211</t>
  </si>
  <si>
    <t>359</t>
  </si>
  <si>
    <t>468101311</t>
  </si>
  <si>
    <t>Vysekání rýh pro montáž trubek a kabelů v betonových podlahách a mazaninách hl do 5 cm a š do 5 cm</t>
  </si>
  <si>
    <t>2019950035</t>
  </si>
  <si>
    <t>Vysekání rýh pro montáž trubek a kabelů v betonových podlahách a mazaninách hloubky do 5 cm a šířky do 5 cm</t>
  </si>
  <si>
    <t>https://podminky.urs.cz/item/CS_URS_2022_02/468101311</t>
  </si>
  <si>
    <t>360</t>
  </si>
  <si>
    <t>468101411</t>
  </si>
  <si>
    <t>Vysekání rýh pro montáž trubek a kabelů v cihelných zdech hl do 3 cm a š do 3 cm</t>
  </si>
  <si>
    <t>138035806</t>
  </si>
  <si>
    <t>Vysekání rýh pro montáž trubek a kabelů v cihelných zdech hloubky do 3 cm a šířky do 3 cm</t>
  </si>
  <si>
    <t>https://podminky.urs.cz/item/CS_URS_2022_02/468101411</t>
  </si>
  <si>
    <t>361</t>
  </si>
  <si>
    <t>468111111</t>
  </si>
  <si>
    <t>Frézování drážek pro vodiče ve stěnách z cihel do 3x3 cm</t>
  </si>
  <si>
    <t>-852251267</t>
  </si>
  <si>
    <t>Frézování drážek pro vodiče ve stěnách z cihel, rozměru do 3x3 cm</t>
  </si>
  <si>
    <t>https://podminky.urs.cz/item/CS_URS_2022_02/468111111</t>
  </si>
  <si>
    <t>468111121</t>
  </si>
  <si>
    <t>Frézování drážek pro vodiče ve stěnách z cihel včetně omítky do 3x3 cm</t>
  </si>
  <si>
    <t>-1260832453</t>
  </si>
  <si>
    <t>Frézování drážek pro vodiče ve stěnách z cihel včetně omítky, rozměru do 3x3 cm</t>
  </si>
  <si>
    <t>https://podminky.urs.cz/item/CS_URS_2022_02/468111121</t>
  </si>
  <si>
    <t>468111311</t>
  </si>
  <si>
    <t>Frézování drážek pro vodiče ve stěnách z betonu do 3x3 cm</t>
  </si>
  <si>
    <t>-260838383</t>
  </si>
  <si>
    <t>Frézování drážek pro vodiče ve stěnách z betonu, rozměru do 3x3 cm</t>
  </si>
  <si>
    <t>https://podminky.urs.cz/item/CS_URS_2022_02/468111311</t>
  </si>
  <si>
    <t>469971111</t>
  </si>
  <si>
    <t>Svislá doprava suti a vybouraných hmot při elektromontážích za první podlaží</t>
  </si>
  <si>
    <t>-739009886</t>
  </si>
  <si>
    <t>Odvoz suti a vybouraných hmot svislá doprava suti a vybouraných hmot za první podlaží</t>
  </si>
  <si>
    <t>https://podminky.urs.cz/item/CS_URS_2022_02/469971111</t>
  </si>
  <si>
    <t>469972111</t>
  </si>
  <si>
    <t>Odvoz suti a vybouraných hmot při elektromontážích do 1 km</t>
  </si>
  <si>
    <t>-105066586</t>
  </si>
  <si>
    <t>Odvoz suti a vybouraných hmot odvoz suti a vybouraných hmot do 1 km</t>
  </si>
  <si>
    <t>https://podminky.urs.cz/item/CS_URS_2022_02/469972111</t>
  </si>
  <si>
    <t>469973111</t>
  </si>
  <si>
    <t>Poplatek za uložení na skládce (skládkovné) stavebního odpadu betonového kód odpadu 17 01 01</t>
  </si>
  <si>
    <t>-1315958724</t>
  </si>
  <si>
    <t>Poplatek za uložení stavebního odpadu (skládkovné) na skládce z prostého betonu zatříděného do Katalogu odpadů pod kódem 17 01 01</t>
  </si>
  <si>
    <t>https://podminky.urs.cz/item/CS_URS_2022_02/469973111</t>
  </si>
  <si>
    <t>PS 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</si>
  <si>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</si>
  <si>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</si>
  <si>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</si>
  <si>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</si>
  <si>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</si>
  <si>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</si>
  <si>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</si>
  <si>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</si>
  <si>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</si>
  <si>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011464000</t>
  </si>
  <si>
    <t>Měření (monitoring) úrovně osvětlení</t>
  </si>
  <si>
    <t>soub</t>
  </si>
  <si>
    <t>CS ÚRS 2021 01</t>
  </si>
  <si>
    <t>1024</t>
  </si>
  <si>
    <t>-1082354297</t>
  </si>
  <si>
    <t>https://podminky.urs.cz/item/CS_URS_2021_01/011464000</t>
  </si>
  <si>
    <t>011514000</t>
  </si>
  <si>
    <t>Stavebně-statický průzkum</t>
  </si>
  <si>
    <t>1012389119</t>
  </si>
  <si>
    <t>https://podminky.urs.cz/item/CS_URS_2021_01/011514000</t>
  </si>
  <si>
    <t>013244000</t>
  </si>
  <si>
    <t>Dokumentace pro provádění stavby</t>
  </si>
  <si>
    <t>-1621325606</t>
  </si>
  <si>
    <t>https://podminky.urs.cz/item/CS_URS_2021_01/013244000</t>
  </si>
  <si>
    <t>013254000</t>
  </si>
  <si>
    <t>Dokumentace skutečného provedení stavby</t>
  </si>
  <si>
    <t>105082792</t>
  </si>
  <si>
    <t>https://podminky.urs.cz/item/CS_URS_2021_01/013254000</t>
  </si>
  <si>
    <t>VRN3</t>
  </si>
  <si>
    <t>Zařízení staveniště</t>
  </si>
  <si>
    <t>032303000</t>
  </si>
  <si>
    <t>Zřízení počítačové sítě, WIFI apod.</t>
  </si>
  <si>
    <t>2000533520</t>
  </si>
  <si>
    <t>https://podminky.urs.cz/item/CS_URS_2021_01/032303000</t>
  </si>
  <si>
    <t>033103000</t>
  </si>
  <si>
    <t>Připojení energií</t>
  </si>
  <si>
    <t>-758946525</t>
  </si>
  <si>
    <t>https://podminky.urs.cz/item/CS_URS_2021_01/033103000</t>
  </si>
  <si>
    <t>034403000</t>
  </si>
  <si>
    <t>Osvětlení staveniště</t>
  </si>
  <si>
    <t>1519945534</t>
  </si>
  <si>
    <t>https://podminky.urs.cz/item/CS_URS_2021_01/034403000</t>
  </si>
  <si>
    <t>VRN4</t>
  </si>
  <si>
    <t>Inženýrská činnost</t>
  </si>
  <si>
    <t>049203000</t>
  </si>
  <si>
    <t>Náklady stanovené zvláštními předpisy</t>
  </si>
  <si>
    <t>-666266109</t>
  </si>
  <si>
    <t>https://podminky.urs.cz/item/CS_URS_2021_01/049203000</t>
  </si>
  <si>
    <t>VRN7</t>
  </si>
  <si>
    <t>Provozní vlivy</t>
  </si>
  <si>
    <t>074103001</t>
  </si>
  <si>
    <t>Křížení el. vedení u železnice - snížení rychlosti</t>
  </si>
  <si>
    <t>-713285151</t>
  </si>
  <si>
    <t>https://podminky.urs.cz/item/CS_URS_2021_01/074103001</t>
  </si>
  <si>
    <t>074103011</t>
  </si>
  <si>
    <t>Křížení el. vedení u železnice - výluka</t>
  </si>
  <si>
    <t>-998852057</t>
  </si>
  <si>
    <t>https://podminky.urs.cz/item/CS_URS_2021_01/074103011</t>
  </si>
  <si>
    <t>075103000</t>
  </si>
  <si>
    <t>Ochranná pásma elektrického vedení</t>
  </si>
  <si>
    <t>601474577</t>
  </si>
  <si>
    <t>https://podminky.urs.cz/item/CS_URS_2021_01/075103000</t>
  </si>
  <si>
    <t>076103012</t>
  </si>
  <si>
    <t>Křížení el. vedení - vypnutí kříženého VN, NN</t>
  </si>
  <si>
    <t>470898890</t>
  </si>
  <si>
    <t>https://podminky.urs.cz/item/CS_URS_2021_01/076103012</t>
  </si>
  <si>
    <t>VRN9</t>
  </si>
  <si>
    <t>Ostatní náklady</t>
  </si>
  <si>
    <t>091404000</t>
  </si>
  <si>
    <t>Práce na památkovém objektu</t>
  </si>
  <si>
    <t>1987779009</t>
  </si>
  <si>
    <t>https://podminky.urs.cz/item/CS_URS_2021_01/091404000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</si>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</sst>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41410001" TargetMode="External" /><Relationship Id="rId2" Type="http://schemas.openxmlformats.org/officeDocument/2006/relationships/hyperlink" Target="https://podminky.urs.cz/item/CS_URS_2022_02/741410002" TargetMode="External" /><Relationship Id="rId3" Type="http://schemas.openxmlformats.org/officeDocument/2006/relationships/hyperlink" Target="https://podminky.urs.cz/item/CS_URS_2022_02/741410003" TargetMode="External" /><Relationship Id="rId4" Type="http://schemas.openxmlformats.org/officeDocument/2006/relationships/hyperlink" Target="https://podminky.urs.cz/item/CS_URS_2022_02/741410021" TargetMode="External" /><Relationship Id="rId5" Type="http://schemas.openxmlformats.org/officeDocument/2006/relationships/hyperlink" Target="https://podminky.urs.cz/item/CS_URS_2022_02/741410022" TargetMode="External" /><Relationship Id="rId6" Type="http://schemas.openxmlformats.org/officeDocument/2006/relationships/hyperlink" Target="https://podminky.urs.cz/item/CS_URS_2022_02/741410041" TargetMode="External" /><Relationship Id="rId7" Type="http://schemas.openxmlformats.org/officeDocument/2006/relationships/hyperlink" Target="https://podminky.urs.cz/item/CS_URS_2022_02/741410042" TargetMode="External" /><Relationship Id="rId8" Type="http://schemas.openxmlformats.org/officeDocument/2006/relationships/hyperlink" Target="https://podminky.urs.cz/item/CS_URS_2022_02/741410051" TargetMode="External" /><Relationship Id="rId9" Type="http://schemas.openxmlformats.org/officeDocument/2006/relationships/hyperlink" Target="https://podminky.urs.cz/item/CS_URS_2022_02/741410061" TargetMode="External" /><Relationship Id="rId10" Type="http://schemas.openxmlformats.org/officeDocument/2006/relationships/hyperlink" Target="https://podminky.urs.cz/item/CS_URS_2022_02/741410062" TargetMode="External" /><Relationship Id="rId11" Type="http://schemas.openxmlformats.org/officeDocument/2006/relationships/hyperlink" Target="https://podminky.urs.cz/item/CS_URS_2022_02/741410063" TargetMode="External" /><Relationship Id="rId12" Type="http://schemas.openxmlformats.org/officeDocument/2006/relationships/hyperlink" Target="https://podminky.urs.cz/item/CS_URS_2022_02/741410071" TargetMode="External" /><Relationship Id="rId13" Type="http://schemas.openxmlformats.org/officeDocument/2006/relationships/hyperlink" Target="https://podminky.urs.cz/item/CS_URS_2022_02/741410072" TargetMode="External" /><Relationship Id="rId14" Type="http://schemas.openxmlformats.org/officeDocument/2006/relationships/hyperlink" Target="https://podminky.urs.cz/item/CS_URS_2022_02/741410073" TargetMode="External" /><Relationship Id="rId15" Type="http://schemas.openxmlformats.org/officeDocument/2006/relationships/hyperlink" Target="https://podminky.urs.cz/item/CS_URS_2022_02/741410074" TargetMode="External" /><Relationship Id="rId16" Type="http://schemas.openxmlformats.org/officeDocument/2006/relationships/hyperlink" Target="https://podminky.urs.cz/item/CS_URS_2022_02/741410075" TargetMode="External" /><Relationship Id="rId17" Type="http://schemas.openxmlformats.org/officeDocument/2006/relationships/hyperlink" Target="https://podminky.urs.cz/item/CS_URS_2022_02/741420001" TargetMode="External" /><Relationship Id="rId18" Type="http://schemas.openxmlformats.org/officeDocument/2006/relationships/hyperlink" Target="https://podminky.urs.cz/item/CS_URS_2022_02/741420002" TargetMode="External" /><Relationship Id="rId19" Type="http://schemas.openxmlformats.org/officeDocument/2006/relationships/hyperlink" Target="https://podminky.urs.cz/item/CS_URS_2022_02/741420011" TargetMode="External" /><Relationship Id="rId20" Type="http://schemas.openxmlformats.org/officeDocument/2006/relationships/hyperlink" Target="https://podminky.urs.cz/item/CS_URS_2022_02/741420012" TargetMode="External" /><Relationship Id="rId21" Type="http://schemas.openxmlformats.org/officeDocument/2006/relationships/hyperlink" Target="https://podminky.urs.cz/item/CS_URS_2022_02/741420021" TargetMode="External" /><Relationship Id="rId22" Type="http://schemas.openxmlformats.org/officeDocument/2006/relationships/hyperlink" Target="https://podminky.urs.cz/item/CS_URS_2022_02/741420022" TargetMode="External" /><Relationship Id="rId23" Type="http://schemas.openxmlformats.org/officeDocument/2006/relationships/hyperlink" Target="https://podminky.urs.cz/item/CS_URS_2022_02/741420031" TargetMode="External" /><Relationship Id="rId24" Type="http://schemas.openxmlformats.org/officeDocument/2006/relationships/hyperlink" Target="https://podminky.urs.cz/item/CS_URS_2022_02/741420032" TargetMode="External" /><Relationship Id="rId25" Type="http://schemas.openxmlformats.org/officeDocument/2006/relationships/hyperlink" Target="https://podminky.urs.cz/item/CS_URS_2022_02/741420041" TargetMode="External" /><Relationship Id="rId26" Type="http://schemas.openxmlformats.org/officeDocument/2006/relationships/hyperlink" Target="https://podminky.urs.cz/item/CS_URS_2022_02/741420042" TargetMode="External" /><Relationship Id="rId27" Type="http://schemas.openxmlformats.org/officeDocument/2006/relationships/hyperlink" Target="https://podminky.urs.cz/item/CS_URS_2022_02/741420051" TargetMode="External" /><Relationship Id="rId28" Type="http://schemas.openxmlformats.org/officeDocument/2006/relationships/hyperlink" Target="https://podminky.urs.cz/item/CS_URS_2022_02/741420052" TargetMode="External" /><Relationship Id="rId29" Type="http://schemas.openxmlformats.org/officeDocument/2006/relationships/hyperlink" Target="https://podminky.urs.cz/item/CS_URS_2022_02/741420053" TargetMode="External" /><Relationship Id="rId30" Type="http://schemas.openxmlformats.org/officeDocument/2006/relationships/hyperlink" Target="https://podminky.urs.cz/item/CS_URS_2022_02/741420054" TargetMode="External" /><Relationship Id="rId31" Type="http://schemas.openxmlformats.org/officeDocument/2006/relationships/hyperlink" Target="https://podminky.urs.cz/item/CS_URS_2022_02/741420082" TargetMode="External" /><Relationship Id="rId32" Type="http://schemas.openxmlformats.org/officeDocument/2006/relationships/hyperlink" Target="https://podminky.urs.cz/item/CS_URS_2022_02/741420083" TargetMode="External" /><Relationship Id="rId33" Type="http://schemas.openxmlformats.org/officeDocument/2006/relationships/hyperlink" Target="https://podminky.urs.cz/item/CS_URS_2022_02/741420084" TargetMode="External" /><Relationship Id="rId34" Type="http://schemas.openxmlformats.org/officeDocument/2006/relationships/hyperlink" Target="https://podminky.urs.cz/item/CS_URS_2022_02/741420101" TargetMode="External" /><Relationship Id="rId35" Type="http://schemas.openxmlformats.org/officeDocument/2006/relationships/hyperlink" Target="https://podminky.urs.cz/item/CS_URS_2022_02/741420102" TargetMode="External" /><Relationship Id="rId36" Type="http://schemas.openxmlformats.org/officeDocument/2006/relationships/hyperlink" Target="https://podminky.urs.cz/item/CS_URS_2022_02/741420103" TargetMode="External" /><Relationship Id="rId37" Type="http://schemas.openxmlformats.org/officeDocument/2006/relationships/hyperlink" Target="https://podminky.urs.cz/item/CS_URS_2022_02/741420121" TargetMode="External" /><Relationship Id="rId38" Type="http://schemas.openxmlformats.org/officeDocument/2006/relationships/hyperlink" Target="https://podminky.urs.cz/item/CS_URS_2022_02/741420901" TargetMode="External" /><Relationship Id="rId39" Type="http://schemas.openxmlformats.org/officeDocument/2006/relationships/hyperlink" Target="https://podminky.urs.cz/item/CS_URS_2022_02/741420902" TargetMode="External" /><Relationship Id="rId40" Type="http://schemas.openxmlformats.org/officeDocument/2006/relationships/hyperlink" Target="https://podminky.urs.cz/item/CS_URS_2022_02/741420903" TargetMode="External" /><Relationship Id="rId41" Type="http://schemas.openxmlformats.org/officeDocument/2006/relationships/hyperlink" Target="https://podminky.urs.cz/item/CS_URS_2022_02/741420911" TargetMode="External" /><Relationship Id="rId42" Type="http://schemas.openxmlformats.org/officeDocument/2006/relationships/hyperlink" Target="https://podminky.urs.cz/item/CS_URS_2022_02/741420912" TargetMode="External" /><Relationship Id="rId43" Type="http://schemas.openxmlformats.org/officeDocument/2006/relationships/hyperlink" Target="https://podminky.urs.cz/item/CS_URS_2022_02/741420913" TargetMode="External" /><Relationship Id="rId44" Type="http://schemas.openxmlformats.org/officeDocument/2006/relationships/hyperlink" Target="https://podminky.urs.cz/item/CS_URS_2022_02/741421811" TargetMode="External" /><Relationship Id="rId45" Type="http://schemas.openxmlformats.org/officeDocument/2006/relationships/hyperlink" Target="https://podminky.urs.cz/item/CS_URS_2022_02/741421813" TargetMode="External" /><Relationship Id="rId46" Type="http://schemas.openxmlformats.org/officeDocument/2006/relationships/hyperlink" Target="https://podminky.urs.cz/item/CS_URS_2022_02/741421821" TargetMode="External" /><Relationship Id="rId47" Type="http://schemas.openxmlformats.org/officeDocument/2006/relationships/hyperlink" Target="https://podminky.urs.cz/item/CS_URS_2022_02/741421823" TargetMode="External" /><Relationship Id="rId48" Type="http://schemas.openxmlformats.org/officeDocument/2006/relationships/hyperlink" Target="https://podminky.urs.cz/item/CS_URS_2022_02/741421831" TargetMode="External" /><Relationship Id="rId49" Type="http://schemas.openxmlformats.org/officeDocument/2006/relationships/hyperlink" Target="https://podminky.urs.cz/item/CS_URS_2022_02/741421833" TargetMode="External" /><Relationship Id="rId50" Type="http://schemas.openxmlformats.org/officeDocument/2006/relationships/hyperlink" Target="https://podminky.urs.cz/item/CS_URS_2022_02/741421841" TargetMode="External" /><Relationship Id="rId51" Type="http://schemas.openxmlformats.org/officeDocument/2006/relationships/hyperlink" Target="https://podminky.urs.cz/item/CS_URS_2022_02/741421843" TargetMode="External" /><Relationship Id="rId52" Type="http://schemas.openxmlformats.org/officeDocument/2006/relationships/hyperlink" Target="https://podminky.urs.cz/item/CS_URS_2022_02/741421845" TargetMode="External" /><Relationship Id="rId53" Type="http://schemas.openxmlformats.org/officeDocument/2006/relationships/hyperlink" Target="https://podminky.urs.cz/item/CS_URS_2022_02/741421851" TargetMode="External" /><Relationship Id="rId54" Type="http://schemas.openxmlformats.org/officeDocument/2006/relationships/hyperlink" Target="https://podminky.urs.cz/item/CS_URS_2022_02/741421853" TargetMode="External" /><Relationship Id="rId55" Type="http://schemas.openxmlformats.org/officeDocument/2006/relationships/hyperlink" Target="https://podminky.urs.cz/item/CS_URS_2022_02/741421855" TargetMode="External" /><Relationship Id="rId56" Type="http://schemas.openxmlformats.org/officeDocument/2006/relationships/hyperlink" Target="https://podminky.urs.cz/item/CS_URS_2022_02/741421861" TargetMode="External" /><Relationship Id="rId57" Type="http://schemas.openxmlformats.org/officeDocument/2006/relationships/hyperlink" Target="https://podminky.urs.cz/item/CS_URS_2022_02/741421863" TargetMode="External" /><Relationship Id="rId58" Type="http://schemas.openxmlformats.org/officeDocument/2006/relationships/hyperlink" Target="https://podminky.urs.cz/item/CS_URS_2022_02/741421871" TargetMode="External" /><Relationship Id="rId59" Type="http://schemas.openxmlformats.org/officeDocument/2006/relationships/hyperlink" Target="https://podminky.urs.cz/item/CS_URS_2022_02/741421873" TargetMode="External" /><Relationship Id="rId60" Type="http://schemas.openxmlformats.org/officeDocument/2006/relationships/hyperlink" Target="https://podminky.urs.cz/item/CS_URS_2022_02/741430001" TargetMode="External" /><Relationship Id="rId61" Type="http://schemas.openxmlformats.org/officeDocument/2006/relationships/hyperlink" Target="https://podminky.urs.cz/item/CS_URS_2022_02/741430002" TargetMode="External" /><Relationship Id="rId62" Type="http://schemas.openxmlformats.org/officeDocument/2006/relationships/hyperlink" Target="https://podminky.urs.cz/item/CS_URS_2022_02/741430003" TargetMode="External" /><Relationship Id="rId63" Type="http://schemas.openxmlformats.org/officeDocument/2006/relationships/hyperlink" Target="https://podminky.urs.cz/item/CS_URS_2022_02/741430004" TargetMode="External" /><Relationship Id="rId64" Type="http://schemas.openxmlformats.org/officeDocument/2006/relationships/hyperlink" Target="https://podminky.urs.cz/item/CS_URS_2022_02/741430005" TargetMode="External" /><Relationship Id="rId65" Type="http://schemas.openxmlformats.org/officeDocument/2006/relationships/hyperlink" Target="https://podminky.urs.cz/item/CS_URS_2022_02/741430011" TargetMode="External" /><Relationship Id="rId66" Type="http://schemas.openxmlformats.org/officeDocument/2006/relationships/hyperlink" Target="https://podminky.urs.cz/item/CS_URS_2022_02/741430012" TargetMode="External" /><Relationship Id="rId67" Type="http://schemas.openxmlformats.org/officeDocument/2006/relationships/hyperlink" Target="https://podminky.urs.cz/item/CS_URS_2022_02/741440001" TargetMode="External" /><Relationship Id="rId68" Type="http://schemas.openxmlformats.org/officeDocument/2006/relationships/hyperlink" Target="https://podminky.urs.cz/item/CS_URS_2022_02/741440002" TargetMode="External" /><Relationship Id="rId69" Type="http://schemas.openxmlformats.org/officeDocument/2006/relationships/hyperlink" Target="https://podminky.urs.cz/item/CS_URS_2022_02/741440031" TargetMode="External" /><Relationship Id="rId70" Type="http://schemas.openxmlformats.org/officeDocument/2006/relationships/hyperlink" Target="https://podminky.urs.cz/item/CS_URS_2022_02/741440032" TargetMode="External" /><Relationship Id="rId71" Type="http://schemas.openxmlformats.org/officeDocument/2006/relationships/hyperlink" Target="https://podminky.urs.cz/item/CS_URS_2022_02/741440033" TargetMode="External" /><Relationship Id="rId72" Type="http://schemas.openxmlformats.org/officeDocument/2006/relationships/hyperlink" Target="https://podminky.urs.cz/item/CS_URS_2022_02/998741101" TargetMode="External" /><Relationship Id="rId73" Type="http://schemas.openxmlformats.org/officeDocument/2006/relationships/hyperlink" Target="https://podminky.urs.cz/item/CS_URS_2022_02/998741102" TargetMode="External" /><Relationship Id="rId74" Type="http://schemas.openxmlformats.org/officeDocument/2006/relationships/hyperlink" Target="https://podminky.urs.cz/item/CS_URS_2022_02/998741103" TargetMode="External" /><Relationship Id="rId75" Type="http://schemas.openxmlformats.org/officeDocument/2006/relationships/hyperlink" Target="https://podminky.urs.cz/item/CS_URS_2022_02/998741104" TargetMode="External" /><Relationship Id="rId76" Type="http://schemas.openxmlformats.org/officeDocument/2006/relationships/hyperlink" Target="https://podminky.urs.cz/item/CS_URS_2022_02/998741105" TargetMode="External" /><Relationship Id="rId77" Type="http://schemas.openxmlformats.org/officeDocument/2006/relationships/hyperlink" Target="https://podminky.urs.cz/item/CS_URS_2022_02/998741106" TargetMode="External" /><Relationship Id="rId78" Type="http://schemas.openxmlformats.org/officeDocument/2006/relationships/hyperlink" Target="https://podminky.urs.cz/item/CS_URS_2022_02/998741181" TargetMode="External" /><Relationship Id="rId79" Type="http://schemas.openxmlformats.org/officeDocument/2006/relationships/hyperlink" Target="https://podminky.urs.cz/item/CS_URS_2022_02/998741192" TargetMode="External" /><Relationship Id="rId80" Type="http://schemas.openxmlformats.org/officeDocument/2006/relationships/hyperlink" Target="https://podminky.urs.cz/item/CS_URS_2022_02/998741193" TargetMode="External" /><Relationship Id="rId81" Type="http://schemas.openxmlformats.org/officeDocument/2006/relationships/hyperlink" Target="https://podminky.urs.cz/item/CS_URS_2022_02/998741194" TargetMode="External" /><Relationship Id="rId82" Type="http://schemas.openxmlformats.org/officeDocument/2006/relationships/hyperlink" Target="https://podminky.urs.cz/item/CS_URS_2022_02/998741199" TargetMode="External" /><Relationship Id="rId83" Type="http://schemas.openxmlformats.org/officeDocument/2006/relationships/hyperlink" Target="https://podminky.urs.cz/item/CS_URS_2022_02/998741202" TargetMode="External" /><Relationship Id="rId84" Type="http://schemas.openxmlformats.org/officeDocument/2006/relationships/hyperlink" Target="https://podminky.urs.cz/item/CS_URS_2022_02/998741203" TargetMode="External" /><Relationship Id="rId85" Type="http://schemas.openxmlformats.org/officeDocument/2006/relationships/hyperlink" Target="https://podminky.urs.cz/item/CS_URS_2022_02/998741205" TargetMode="External" /><Relationship Id="rId86" Type="http://schemas.openxmlformats.org/officeDocument/2006/relationships/hyperlink" Target="https://podminky.urs.cz/item/CS_URS_2022_02/998741206" TargetMode="External" /><Relationship Id="rId87" Type="http://schemas.openxmlformats.org/officeDocument/2006/relationships/hyperlink" Target="https://podminky.urs.cz/item/CS_URS_2022_02/998741292" TargetMode="External" /><Relationship Id="rId88" Type="http://schemas.openxmlformats.org/officeDocument/2006/relationships/hyperlink" Target="https://podminky.urs.cz/item/CS_URS_2022_02/998741293" TargetMode="External" /><Relationship Id="rId89" Type="http://schemas.openxmlformats.org/officeDocument/2006/relationships/hyperlink" Target="https://podminky.urs.cz/item/CS_URS_2022_02/998741294" TargetMode="External" /><Relationship Id="rId90" Type="http://schemas.openxmlformats.org/officeDocument/2006/relationships/hyperlink" Target="https://podminky.urs.cz/item/CS_URS_2022_02/998741299" TargetMode="External" /><Relationship Id="rId91" Type="http://schemas.openxmlformats.org/officeDocument/2006/relationships/hyperlink" Target="https://podminky.urs.cz/item/CS_URS_2022_02/210220001" TargetMode="External" /><Relationship Id="rId92" Type="http://schemas.openxmlformats.org/officeDocument/2006/relationships/hyperlink" Target="https://podminky.urs.cz/item/CS_URS_2022_02/210220002" TargetMode="External" /><Relationship Id="rId93" Type="http://schemas.openxmlformats.org/officeDocument/2006/relationships/hyperlink" Target="https://podminky.urs.cz/item/CS_URS_2022_02/210220003" TargetMode="External" /><Relationship Id="rId94" Type="http://schemas.openxmlformats.org/officeDocument/2006/relationships/hyperlink" Target="https://podminky.urs.cz/item/CS_URS_2022_02/210220004" TargetMode="External" /><Relationship Id="rId95" Type="http://schemas.openxmlformats.org/officeDocument/2006/relationships/hyperlink" Target="https://podminky.urs.cz/item/CS_URS_2022_02/210220005" TargetMode="External" /><Relationship Id="rId96" Type="http://schemas.openxmlformats.org/officeDocument/2006/relationships/hyperlink" Target="https://podminky.urs.cz/item/CS_URS_2022_02/210220020" TargetMode="External" /><Relationship Id="rId97" Type="http://schemas.openxmlformats.org/officeDocument/2006/relationships/hyperlink" Target="https://podminky.urs.cz/item/CS_URS_2022_02/210220021" TargetMode="External" /><Relationship Id="rId98" Type="http://schemas.openxmlformats.org/officeDocument/2006/relationships/hyperlink" Target="https://podminky.urs.cz/item/CS_URS_2022_02/210220022" TargetMode="External" /><Relationship Id="rId99" Type="http://schemas.openxmlformats.org/officeDocument/2006/relationships/hyperlink" Target="https://podminky.urs.cz/item/CS_URS_2022_02/210220023" TargetMode="External" /><Relationship Id="rId100" Type="http://schemas.openxmlformats.org/officeDocument/2006/relationships/hyperlink" Target="https://podminky.urs.cz/item/CS_URS_2022_02/210220101" TargetMode="External" /><Relationship Id="rId101" Type="http://schemas.openxmlformats.org/officeDocument/2006/relationships/hyperlink" Target="https://podminky.urs.cz/item/CS_URS_2022_02/210220102" TargetMode="External" /><Relationship Id="rId102" Type="http://schemas.openxmlformats.org/officeDocument/2006/relationships/hyperlink" Target="https://podminky.urs.cz/item/CS_URS_2022_02/210220111" TargetMode="External" /><Relationship Id="rId103" Type="http://schemas.openxmlformats.org/officeDocument/2006/relationships/hyperlink" Target="https://podminky.urs.cz/item/CS_URS_2022_02/210220112" TargetMode="External" /><Relationship Id="rId104" Type="http://schemas.openxmlformats.org/officeDocument/2006/relationships/hyperlink" Target="https://podminky.urs.cz/item/CS_URS_2022_02/210220121" TargetMode="External" /><Relationship Id="rId105" Type="http://schemas.openxmlformats.org/officeDocument/2006/relationships/hyperlink" Target="https://podminky.urs.cz/item/CS_URS_2022_02/210220201" TargetMode="External" /><Relationship Id="rId106" Type="http://schemas.openxmlformats.org/officeDocument/2006/relationships/hyperlink" Target="https://podminky.urs.cz/item/CS_URS_2022_02/210220211" TargetMode="External" /><Relationship Id="rId107" Type="http://schemas.openxmlformats.org/officeDocument/2006/relationships/hyperlink" Target="https://podminky.urs.cz/item/CS_URS_2022_02/210220212" TargetMode="External" /><Relationship Id="rId108" Type="http://schemas.openxmlformats.org/officeDocument/2006/relationships/hyperlink" Target="https://podminky.urs.cz/item/CS_URS_2022_02/210220221" TargetMode="External" /><Relationship Id="rId109" Type="http://schemas.openxmlformats.org/officeDocument/2006/relationships/hyperlink" Target="https://podminky.urs.cz/item/CS_URS_2022_02/210220231" TargetMode="External" /><Relationship Id="rId110" Type="http://schemas.openxmlformats.org/officeDocument/2006/relationships/hyperlink" Target="https://podminky.urs.cz/item/CS_URS_2022_02/210220301" TargetMode="External" /><Relationship Id="rId111" Type="http://schemas.openxmlformats.org/officeDocument/2006/relationships/hyperlink" Target="https://podminky.urs.cz/item/CS_URS_2022_02/210220302" TargetMode="External" /><Relationship Id="rId112" Type="http://schemas.openxmlformats.org/officeDocument/2006/relationships/hyperlink" Target="https://podminky.urs.cz/item/CS_URS_2022_02/210220303" TargetMode="External" /><Relationship Id="rId113" Type="http://schemas.openxmlformats.org/officeDocument/2006/relationships/hyperlink" Target="https://podminky.urs.cz/item/CS_URS_2022_02/210220311" TargetMode="External" /><Relationship Id="rId114" Type="http://schemas.openxmlformats.org/officeDocument/2006/relationships/hyperlink" Target="https://podminky.urs.cz/item/CS_URS_2022_02/210220321" TargetMode="External" /><Relationship Id="rId115" Type="http://schemas.openxmlformats.org/officeDocument/2006/relationships/hyperlink" Target="https://podminky.urs.cz/item/CS_URS_2022_02/210220351" TargetMode="External" /><Relationship Id="rId116" Type="http://schemas.openxmlformats.org/officeDocument/2006/relationships/hyperlink" Target="https://podminky.urs.cz/item/CS_URS_2022_02/210220352" TargetMode="External" /><Relationship Id="rId117" Type="http://schemas.openxmlformats.org/officeDocument/2006/relationships/hyperlink" Target="https://podminky.urs.cz/item/CS_URS_2022_02/210220361" TargetMode="External" /><Relationship Id="rId118" Type="http://schemas.openxmlformats.org/officeDocument/2006/relationships/hyperlink" Target="https://podminky.urs.cz/item/CS_URS_2022_02/210220362" TargetMode="External" /><Relationship Id="rId119" Type="http://schemas.openxmlformats.org/officeDocument/2006/relationships/hyperlink" Target="https://podminky.urs.cz/item/CS_URS_2022_02/210220363" TargetMode="External" /><Relationship Id="rId120" Type="http://schemas.openxmlformats.org/officeDocument/2006/relationships/hyperlink" Target="https://podminky.urs.cz/item/CS_URS_2022_02/210220371" TargetMode="External" /><Relationship Id="rId121" Type="http://schemas.openxmlformats.org/officeDocument/2006/relationships/hyperlink" Target="https://podminky.urs.cz/item/CS_URS_2022_02/210220372" TargetMode="External" /><Relationship Id="rId122" Type="http://schemas.openxmlformats.org/officeDocument/2006/relationships/hyperlink" Target="https://podminky.urs.cz/item/CS_URS_2022_02/210220373" TargetMode="External" /><Relationship Id="rId123" Type="http://schemas.openxmlformats.org/officeDocument/2006/relationships/hyperlink" Target="https://podminky.urs.cz/item/CS_URS_2022_02/210220375" TargetMode="External" /><Relationship Id="rId124" Type="http://schemas.openxmlformats.org/officeDocument/2006/relationships/hyperlink" Target="https://podminky.urs.cz/item/CS_URS_2022_02/210220381" TargetMode="External" /><Relationship Id="rId125" Type="http://schemas.openxmlformats.org/officeDocument/2006/relationships/hyperlink" Target="https://podminky.urs.cz/item/CS_URS_2022_02/210220391" TargetMode="External" /><Relationship Id="rId126" Type="http://schemas.openxmlformats.org/officeDocument/2006/relationships/hyperlink" Target="https://podminky.urs.cz/item/CS_URS_2022_02/210220401" TargetMode="External" /><Relationship Id="rId127" Type="http://schemas.openxmlformats.org/officeDocument/2006/relationships/hyperlink" Target="https://podminky.urs.cz/item/CS_URS_2022_02/210220411" TargetMode="External" /><Relationship Id="rId128" Type="http://schemas.openxmlformats.org/officeDocument/2006/relationships/hyperlink" Target="https://podminky.urs.cz/item/CS_URS_2022_02/210220421" TargetMode="External" /><Relationship Id="rId129" Type="http://schemas.openxmlformats.org/officeDocument/2006/relationships/hyperlink" Target="https://podminky.urs.cz/item/CS_URS_2022_02/210220431" TargetMode="External" /><Relationship Id="rId130" Type="http://schemas.openxmlformats.org/officeDocument/2006/relationships/hyperlink" Target="https://podminky.urs.cz/item/CS_URS_2022_02/210220451" TargetMode="External" /><Relationship Id="rId131" Type="http://schemas.openxmlformats.org/officeDocument/2006/relationships/hyperlink" Target="https://podminky.urs.cz/item/CS_URS_2022_02/210220452" TargetMode="External" /><Relationship Id="rId132" Type="http://schemas.openxmlformats.org/officeDocument/2006/relationships/hyperlink" Target="https://podminky.urs.cz/item/CS_URS_2022_02/210220453" TargetMode="External" /><Relationship Id="rId133" Type="http://schemas.openxmlformats.org/officeDocument/2006/relationships/hyperlink" Target="https://podminky.urs.cz/item/CS_URS_2022_02/210220454" TargetMode="External" /><Relationship Id="rId134" Type="http://schemas.openxmlformats.org/officeDocument/2006/relationships/hyperlink" Target="https://podminky.urs.cz/item/CS_URS_2022_02/210220455" TargetMode="External" /><Relationship Id="rId135" Type="http://schemas.openxmlformats.org/officeDocument/2006/relationships/hyperlink" Target="https://podminky.urs.cz/item/CS_URS_2022_02/210220456" TargetMode="External" /><Relationship Id="rId136" Type="http://schemas.openxmlformats.org/officeDocument/2006/relationships/hyperlink" Target="https://podminky.urs.cz/item/CS_URS_2022_02/210220457" TargetMode="External" /><Relationship Id="rId137" Type="http://schemas.openxmlformats.org/officeDocument/2006/relationships/hyperlink" Target="https://podminky.urs.cz/item/CS_URS_2022_02/210280211" TargetMode="External" /><Relationship Id="rId138" Type="http://schemas.openxmlformats.org/officeDocument/2006/relationships/hyperlink" Target="https://podminky.urs.cz/item/CS_URS_2022_02/210280215" TargetMode="External" /><Relationship Id="rId139" Type="http://schemas.openxmlformats.org/officeDocument/2006/relationships/hyperlink" Target="https://podminky.urs.cz/item/CS_URS_2022_02/210280221" TargetMode="External" /><Relationship Id="rId140" Type="http://schemas.openxmlformats.org/officeDocument/2006/relationships/hyperlink" Target="https://podminky.urs.cz/item/CS_URS_2022_02/210280222" TargetMode="External" /><Relationship Id="rId141" Type="http://schemas.openxmlformats.org/officeDocument/2006/relationships/hyperlink" Target="https://podminky.urs.cz/item/CS_URS_2022_02/210280223" TargetMode="External" /><Relationship Id="rId142" Type="http://schemas.openxmlformats.org/officeDocument/2006/relationships/hyperlink" Target="https://podminky.urs.cz/item/CS_URS_2022_02/210280224" TargetMode="External" /><Relationship Id="rId143" Type="http://schemas.openxmlformats.org/officeDocument/2006/relationships/hyperlink" Target="https://podminky.urs.cz/item/CS_URS_2022_02/460010021" TargetMode="External" /><Relationship Id="rId144" Type="http://schemas.openxmlformats.org/officeDocument/2006/relationships/hyperlink" Target="https://podminky.urs.cz/item/CS_URS_2022_02/460010025" TargetMode="External" /><Relationship Id="rId145" Type="http://schemas.openxmlformats.org/officeDocument/2006/relationships/hyperlink" Target="https://podminky.urs.cz/item/CS_URS_2022_02/460030011" TargetMode="External" /><Relationship Id="rId146" Type="http://schemas.openxmlformats.org/officeDocument/2006/relationships/hyperlink" Target="https://podminky.urs.cz/item/CS_URS_2022_02/460030015" TargetMode="External" /><Relationship Id="rId147" Type="http://schemas.openxmlformats.org/officeDocument/2006/relationships/hyperlink" Target="https://podminky.urs.cz/item/CS_URS_2022_02/460030021" TargetMode="External" /><Relationship Id="rId148" Type="http://schemas.openxmlformats.org/officeDocument/2006/relationships/hyperlink" Target="https://podminky.urs.cz/item/CS_URS_2022_02/460030022" TargetMode="External" /><Relationship Id="rId149" Type="http://schemas.openxmlformats.org/officeDocument/2006/relationships/hyperlink" Target="https://podminky.urs.cz/item/CS_URS_2022_02/460030023" TargetMode="External" /><Relationship Id="rId150" Type="http://schemas.openxmlformats.org/officeDocument/2006/relationships/hyperlink" Target="https://podminky.urs.cz/item/CS_URS_2022_02/460030024" TargetMode="External" /><Relationship Id="rId151" Type="http://schemas.openxmlformats.org/officeDocument/2006/relationships/hyperlink" Target="https://podminky.urs.cz/item/CS_URS_2022_02/460030025" TargetMode="External" /><Relationship Id="rId152" Type="http://schemas.openxmlformats.org/officeDocument/2006/relationships/hyperlink" Target="https://podminky.urs.cz/item/CS_URS_2022_02/460030031" TargetMode="External" /><Relationship Id="rId153" Type="http://schemas.openxmlformats.org/officeDocument/2006/relationships/hyperlink" Target="https://podminky.urs.cz/item/CS_URS_2022_02/460030032" TargetMode="External" /><Relationship Id="rId154" Type="http://schemas.openxmlformats.org/officeDocument/2006/relationships/hyperlink" Target="https://podminky.urs.cz/item/CS_URS_2022_02/460030033" TargetMode="External" /><Relationship Id="rId155" Type="http://schemas.openxmlformats.org/officeDocument/2006/relationships/hyperlink" Target="https://podminky.urs.cz/item/CS_URS_2022_02/460030034" TargetMode="External" /><Relationship Id="rId156" Type="http://schemas.openxmlformats.org/officeDocument/2006/relationships/hyperlink" Target="https://podminky.urs.cz/item/CS_URS_2022_02/460030035" TargetMode="External" /><Relationship Id="rId157" Type="http://schemas.openxmlformats.org/officeDocument/2006/relationships/hyperlink" Target="https://podminky.urs.cz/item/CS_URS_2022_02/460030036" TargetMode="External" /><Relationship Id="rId158" Type="http://schemas.openxmlformats.org/officeDocument/2006/relationships/hyperlink" Target="https://podminky.urs.cz/item/CS_URS_2022_02/460030037" TargetMode="External" /><Relationship Id="rId159" Type="http://schemas.openxmlformats.org/officeDocument/2006/relationships/hyperlink" Target="https://podminky.urs.cz/item/CS_URS_2022_02/460030038" TargetMode="External" /><Relationship Id="rId160" Type="http://schemas.openxmlformats.org/officeDocument/2006/relationships/hyperlink" Target="https://podminky.urs.cz/item/CS_URS_2022_02/460030039" TargetMode="External" /><Relationship Id="rId161" Type="http://schemas.openxmlformats.org/officeDocument/2006/relationships/hyperlink" Target="https://podminky.urs.cz/item/CS_URS_2022_02/460030041" TargetMode="External" /><Relationship Id="rId162" Type="http://schemas.openxmlformats.org/officeDocument/2006/relationships/hyperlink" Target="https://podminky.urs.cz/item/CS_URS_2022_02/460030042" TargetMode="External" /><Relationship Id="rId163" Type="http://schemas.openxmlformats.org/officeDocument/2006/relationships/hyperlink" Target="https://podminky.urs.cz/item/CS_URS_2022_02/460030051" TargetMode="External" /><Relationship Id="rId164" Type="http://schemas.openxmlformats.org/officeDocument/2006/relationships/hyperlink" Target="https://podminky.urs.cz/item/CS_URS_2022_02/460030052" TargetMode="External" /><Relationship Id="rId165" Type="http://schemas.openxmlformats.org/officeDocument/2006/relationships/hyperlink" Target="https://podminky.urs.cz/item/CS_URS_2022_02/460030053" TargetMode="External" /><Relationship Id="rId166" Type="http://schemas.openxmlformats.org/officeDocument/2006/relationships/hyperlink" Target="https://podminky.urs.cz/item/CS_URS_2022_02/460030054" TargetMode="External" /><Relationship Id="rId167" Type="http://schemas.openxmlformats.org/officeDocument/2006/relationships/hyperlink" Target="https://podminky.urs.cz/item/CS_URS_2022_02/460030055" TargetMode="External" /><Relationship Id="rId168" Type="http://schemas.openxmlformats.org/officeDocument/2006/relationships/hyperlink" Target="https://podminky.urs.cz/item/CS_URS_2022_02/460030056" TargetMode="External" /><Relationship Id="rId169" Type="http://schemas.openxmlformats.org/officeDocument/2006/relationships/hyperlink" Target="https://podminky.urs.cz/item/CS_URS_2022_02/460030057" TargetMode="External" /><Relationship Id="rId170" Type="http://schemas.openxmlformats.org/officeDocument/2006/relationships/hyperlink" Target="https://podminky.urs.cz/item/CS_URS_2022_02/460030058" TargetMode="External" /><Relationship Id="rId171" Type="http://schemas.openxmlformats.org/officeDocument/2006/relationships/hyperlink" Target="https://podminky.urs.cz/item/CS_URS_2022_02/460030059" TargetMode="External" /><Relationship Id="rId172" Type="http://schemas.openxmlformats.org/officeDocument/2006/relationships/hyperlink" Target="https://podminky.urs.cz/item/CS_URS_2022_02/460030061" TargetMode="External" /><Relationship Id="rId173" Type="http://schemas.openxmlformats.org/officeDocument/2006/relationships/hyperlink" Target="https://podminky.urs.cz/item/CS_URS_2022_02/460030062" TargetMode="External" /><Relationship Id="rId174" Type="http://schemas.openxmlformats.org/officeDocument/2006/relationships/hyperlink" Target="https://podminky.urs.cz/item/CS_URS_2022_02/460030092" TargetMode="External" /><Relationship Id="rId175" Type="http://schemas.openxmlformats.org/officeDocument/2006/relationships/hyperlink" Target="https://podminky.urs.cz/item/CS_URS_2022_02/460030095" TargetMode="External" /><Relationship Id="rId176" Type="http://schemas.openxmlformats.org/officeDocument/2006/relationships/hyperlink" Target="https://podminky.urs.cz/item/CS_URS_2022_02/460030113" TargetMode="External" /><Relationship Id="rId177" Type="http://schemas.openxmlformats.org/officeDocument/2006/relationships/hyperlink" Target="https://podminky.urs.cz/item/CS_URS_2022_02/460030114" TargetMode="External" /><Relationship Id="rId178" Type="http://schemas.openxmlformats.org/officeDocument/2006/relationships/hyperlink" Target="https://podminky.urs.cz/item/CS_URS_2022_02/460030115" TargetMode="External" /><Relationship Id="rId179" Type="http://schemas.openxmlformats.org/officeDocument/2006/relationships/hyperlink" Target="https://podminky.urs.cz/item/CS_URS_2022_02/460030116" TargetMode="External" /><Relationship Id="rId180" Type="http://schemas.openxmlformats.org/officeDocument/2006/relationships/hyperlink" Target="https://podminky.urs.cz/item/CS_URS_2022_02/460030121" TargetMode="External" /><Relationship Id="rId181" Type="http://schemas.openxmlformats.org/officeDocument/2006/relationships/hyperlink" Target="https://podminky.urs.cz/item/CS_URS_2022_02/460030122" TargetMode="External" /><Relationship Id="rId182" Type="http://schemas.openxmlformats.org/officeDocument/2006/relationships/hyperlink" Target="https://podminky.urs.cz/item/CS_URS_2022_02/460030181" TargetMode="External" /><Relationship Id="rId183" Type="http://schemas.openxmlformats.org/officeDocument/2006/relationships/hyperlink" Target="https://podminky.urs.cz/item/CS_URS_2022_02/460030182" TargetMode="External" /><Relationship Id="rId184" Type="http://schemas.openxmlformats.org/officeDocument/2006/relationships/hyperlink" Target="https://podminky.urs.cz/item/CS_URS_2022_02/460030183" TargetMode="External" /><Relationship Id="rId185" Type="http://schemas.openxmlformats.org/officeDocument/2006/relationships/hyperlink" Target="https://podminky.urs.cz/item/CS_URS_2022_02/460030191" TargetMode="External" /><Relationship Id="rId186" Type="http://schemas.openxmlformats.org/officeDocument/2006/relationships/hyperlink" Target="https://podminky.urs.cz/item/CS_URS_2022_02/460030192" TargetMode="External" /><Relationship Id="rId187" Type="http://schemas.openxmlformats.org/officeDocument/2006/relationships/hyperlink" Target="https://podminky.urs.cz/item/CS_URS_2022_02/460030193" TargetMode="External" /><Relationship Id="rId188" Type="http://schemas.openxmlformats.org/officeDocument/2006/relationships/hyperlink" Target="https://podminky.urs.cz/item/CS_URS_2022_02/460030194" TargetMode="External" /><Relationship Id="rId189" Type="http://schemas.openxmlformats.org/officeDocument/2006/relationships/hyperlink" Target="https://podminky.urs.cz/item/CS_URS_2022_02/460071002" TargetMode="External" /><Relationship Id="rId190" Type="http://schemas.openxmlformats.org/officeDocument/2006/relationships/hyperlink" Target="https://podminky.urs.cz/item/CS_URS_2022_02/460150102" TargetMode="External" /><Relationship Id="rId191" Type="http://schemas.openxmlformats.org/officeDocument/2006/relationships/hyperlink" Target="https://podminky.urs.cz/item/CS_URS_2022_02/460150132" TargetMode="External" /><Relationship Id="rId192" Type="http://schemas.openxmlformats.org/officeDocument/2006/relationships/hyperlink" Target="https://podminky.urs.cz/item/CS_URS_2022_02/460150202" TargetMode="External" /><Relationship Id="rId193" Type="http://schemas.openxmlformats.org/officeDocument/2006/relationships/hyperlink" Target="https://podminky.urs.cz/item/CS_URS_2022_02/460150232" TargetMode="External" /><Relationship Id="rId194" Type="http://schemas.openxmlformats.org/officeDocument/2006/relationships/hyperlink" Target="https://podminky.urs.cz/item/CS_URS_2022_02/460150282" TargetMode="External" /><Relationship Id="rId195" Type="http://schemas.openxmlformats.org/officeDocument/2006/relationships/hyperlink" Target="https://podminky.urs.cz/item/CS_URS_2022_02/460150332" TargetMode="External" /><Relationship Id="rId196" Type="http://schemas.openxmlformats.org/officeDocument/2006/relationships/hyperlink" Target="https://podminky.urs.cz/item/CS_URS_2022_02/460151002" TargetMode="External" /><Relationship Id="rId197" Type="http://schemas.openxmlformats.org/officeDocument/2006/relationships/hyperlink" Target="https://podminky.urs.cz/item/CS_URS_2022_02/460151062" TargetMode="External" /><Relationship Id="rId198" Type="http://schemas.openxmlformats.org/officeDocument/2006/relationships/hyperlink" Target="https://podminky.urs.cz/item/CS_URS_2022_02/460151112" TargetMode="External" /><Relationship Id="rId199" Type="http://schemas.openxmlformats.org/officeDocument/2006/relationships/hyperlink" Target="https://podminky.urs.cz/item/CS_URS_2022_02/460151552" TargetMode="External" /><Relationship Id="rId200" Type="http://schemas.openxmlformats.org/officeDocument/2006/relationships/hyperlink" Target="https://podminky.urs.cz/item/CS_URS_2022_02/460201602" TargetMode="External" /><Relationship Id="rId201" Type="http://schemas.openxmlformats.org/officeDocument/2006/relationships/hyperlink" Target="https://podminky.urs.cz/item/CS_URS_2022_02/460202102" TargetMode="External" /><Relationship Id="rId202" Type="http://schemas.openxmlformats.org/officeDocument/2006/relationships/hyperlink" Target="https://podminky.urs.cz/item/CS_URS_2022_02/460202132" TargetMode="External" /><Relationship Id="rId203" Type="http://schemas.openxmlformats.org/officeDocument/2006/relationships/hyperlink" Target="https://podminky.urs.cz/item/CS_URS_2022_02/460202202" TargetMode="External" /><Relationship Id="rId204" Type="http://schemas.openxmlformats.org/officeDocument/2006/relationships/hyperlink" Target="https://podminky.urs.cz/item/CS_URS_2022_02/460202232" TargetMode="External" /><Relationship Id="rId205" Type="http://schemas.openxmlformats.org/officeDocument/2006/relationships/hyperlink" Target="https://podminky.urs.cz/item/CS_URS_2022_02/460202282" TargetMode="External" /><Relationship Id="rId206" Type="http://schemas.openxmlformats.org/officeDocument/2006/relationships/hyperlink" Target="https://podminky.urs.cz/item/CS_URS_2022_02/460202332" TargetMode="External" /><Relationship Id="rId207" Type="http://schemas.openxmlformats.org/officeDocument/2006/relationships/hyperlink" Target="https://podminky.urs.cz/item/CS_URS_2022_02/460202812" TargetMode="External" /><Relationship Id="rId208" Type="http://schemas.openxmlformats.org/officeDocument/2006/relationships/hyperlink" Target="https://podminky.urs.cz/item/CS_URS_2022_02/460202862" TargetMode="External" /><Relationship Id="rId209" Type="http://schemas.openxmlformats.org/officeDocument/2006/relationships/hyperlink" Target="https://podminky.urs.cz/item/CS_URS_2022_02/460203002" TargetMode="External" /><Relationship Id="rId210" Type="http://schemas.openxmlformats.org/officeDocument/2006/relationships/hyperlink" Target="https://podminky.urs.cz/item/CS_URS_2022_02/460203062" TargetMode="External" /><Relationship Id="rId211" Type="http://schemas.openxmlformats.org/officeDocument/2006/relationships/hyperlink" Target="https://podminky.urs.cz/item/CS_URS_2022_02/460400021" TargetMode="External" /><Relationship Id="rId212" Type="http://schemas.openxmlformats.org/officeDocument/2006/relationships/hyperlink" Target="https://podminky.urs.cz/item/CS_URS_2022_02/460400071" TargetMode="External" /><Relationship Id="rId213" Type="http://schemas.openxmlformats.org/officeDocument/2006/relationships/hyperlink" Target="https://podminky.urs.cz/item/CS_URS_2022_02/460400121" TargetMode="External" /><Relationship Id="rId214" Type="http://schemas.openxmlformats.org/officeDocument/2006/relationships/hyperlink" Target="https://podminky.urs.cz/item/CS_URS_2022_02/460400171" TargetMode="External" /><Relationship Id="rId215" Type="http://schemas.openxmlformats.org/officeDocument/2006/relationships/hyperlink" Target="https://podminky.urs.cz/item/CS_URS_2022_02/460400191" TargetMode="External" /><Relationship Id="rId216" Type="http://schemas.openxmlformats.org/officeDocument/2006/relationships/hyperlink" Target="https://podminky.urs.cz/item/CS_URS_2022_02/460421001" TargetMode="External" /><Relationship Id="rId217" Type="http://schemas.openxmlformats.org/officeDocument/2006/relationships/hyperlink" Target="https://podminky.urs.cz/item/CS_URS_2022_02/460421011" TargetMode="External" /><Relationship Id="rId218" Type="http://schemas.openxmlformats.org/officeDocument/2006/relationships/hyperlink" Target="https://podminky.urs.cz/item/CS_URS_2022_02/460421012" TargetMode="External" /><Relationship Id="rId219" Type="http://schemas.openxmlformats.org/officeDocument/2006/relationships/hyperlink" Target="https://podminky.urs.cz/item/CS_URS_2022_02/460421071" TargetMode="External" /><Relationship Id="rId220" Type="http://schemas.openxmlformats.org/officeDocument/2006/relationships/hyperlink" Target="https://podminky.urs.cz/item/CS_URS_2022_02/460421081" TargetMode="External" /><Relationship Id="rId221" Type="http://schemas.openxmlformats.org/officeDocument/2006/relationships/hyperlink" Target="https://podminky.urs.cz/item/CS_URS_2022_02/460560101" TargetMode="External" /><Relationship Id="rId222" Type="http://schemas.openxmlformats.org/officeDocument/2006/relationships/hyperlink" Target="https://podminky.urs.cz/item/CS_URS_2022_02/460560131" TargetMode="External" /><Relationship Id="rId223" Type="http://schemas.openxmlformats.org/officeDocument/2006/relationships/hyperlink" Target="https://podminky.urs.cz/item/CS_URS_2022_02/460560201" TargetMode="External" /><Relationship Id="rId224" Type="http://schemas.openxmlformats.org/officeDocument/2006/relationships/hyperlink" Target="https://podminky.urs.cz/item/CS_URS_2022_02/460560231" TargetMode="External" /><Relationship Id="rId225" Type="http://schemas.openxmlformats.org/officeDocument/2006/relationships/hyperlink" Target="https://podminky.urs.cz/item/CS_URS_2022_02/460560281" TargetMode="External" /><Relationship Id="rId226" Type="http://schemas.openxmlformats.org/officeDocument/2006/relationships/hyperlink" Target="https://podminky.urs.cz/item/CS_URS_2022_02/460561011" TargetMode="External" /><Relationship Id="rId227" Type="http://schemas.openxmlformats.org/officeDocument/2006/relationships/hyperlink" Target="https://podminky.urs.cz/item/CS_URS_2022_02/460561061" TargetMode="External" /><Relationship Id="rId228" Type="http://schemas.openxmlformats.org/officeDocument/2006/relationships/hyperlink" Target="https://podminky.urs.cz/item/CS_URS_2022_02/460561111" TargetMode="External" /><Relationship Id="rId229" Type="http://schemas.openxmlformats.org/officeDocument/2006/relationships/hyperlink" Target="https://podminky.urs.cz/item/CS_URS_2022_02/460561601" TargetMode="External" /><Relationship Id="rId230" Type="http://schemas.openxmlformats.org/officeDocument/2006/relationships/hyperlink" Target="https://podminky.urs.cz/item/CS_URS_2022_02/460561602" TargetMode="External" /><Relationship Id="rId231" Type="http://schemas.openxmlformats.org/officeDocument/2006/relationships/hyperlink" Target="https://podminky.urs.cz/item/CS_URS_2022_02/460600021" TargetMode="External" /><Relationship Id="rId232" Type="http://schemas.openxmlformats.org/officeDocument/2006/relationships/hyperlink" Target="https://podminky.urs.cz/item/CS_URS_2022_02/460620007" TargetMode="External" /><Relationship Id="rId233" Type="http://schemas.openxmlformats.org/officeDocument/2006/relationships/hyperlink" Target="https://podminky.urs.cz/item/CS_URS_2022_02/460620008" TargetMode="External" /><Relationship Id="rId234" Type="http://schemas.openxmlformats.org/officeDocument/2006/relationships/hyperlink" Target="https://podminky.urs.cz/item/CS_URS_2022_02/460650031" TargetMode="External" /><Relationship Id="rId235" Type="http://schemas.openxmlformats.org/officeDocument/2006/relationships/hyperlink" Target="https://podminky.urs.cz/item/CS_URS_2022_02/460650041" TargetMode="External" /><Relationship Id="rId236" Type="http://schemas.openxmlformats.org/officeDocument/2006/relationships/hyperlink" Target="https://podminky.urs.cz/item/CS_URS_2022_02/460650062" TargetMode="External" /><Relationship Id="rId237" Type="http://schemas.openxmlformats.org/officeDocument/2006/relationships/hyperlink" Target="https://podminky.urs.cz/item/CS_URS_2022_02/460650071" TargetMode="External" /><Relationship Id="rId238" Type="http://schemas.openxmlformats.org/officeDocument/2006/relationships/hyperlink" Target="https://podminky.urs.cz/item/CS_URS_2022_02/460650081" TargetMode="External" /><Relationship Id="rId239" Type="http://schemas.openxmlformats.org/officeDocument/2006/relationships/hyperlink" Target="https://podminky.urs.cz/item/CS_URS_2022_02/460650121" TargetMode="External" /><Relationship Id="rId240" Type="http://schemas.openxmlformats.org/officeDocument/2006/relationships/hyperlink" Target="https://podminky.urs.cz/item/CS_URS_2022_02/460650151" TargetMode="External" /><Relationship Id="rId241" Type="http://schemas.openxmlformats.org/officeDocument/2006/relationships/hyperlink" Target="https://podminky.urs.cz/item/CS_URS_2022_02/460650152" TargetMode="External" /><Relationship Id="rId242" Type="http://schemas.openxmlformats.org/officeDocument/2006/relationships/hyperlink" Target="https://podminky.urs.cz/item/CS_URS_2022_02/460650153" TargetMode="External" /><Relationship Id="rId243" Type="http://schemas.openxmlformats.org/officeDocument/2006/relationships/hyperlink" Target="https://podminky.urs.cz/item/CS_URS_2022_02/460650161" TargetMode="External" /><Relationship Id="rId244" Type="http://schemas.openxmlformats.org/officeDocument/2006/relationships/hyperlink" Target="https://podminky.urs.cz/item/CS_URS_2022_02/460650162" TargetMode="External" /><Relationship Id="rId245" Type="http://schemas.openxmlformats.org/officeDocument/2006/relationships/hyperlink" Target="https://podminky.urs.cz/item/CS_URS_2022_02/460650182" TargetMode="External" /><Relationship Id="rId246" Type="http://schemas.openxmlformats.org/officeDocument/2006/relationships/hyperlink" Target="https://podminky.urs.cz/item/CS_URS_2022_02/460650185" TargetMode="External" /><Relationship Id="rId247" Type="http://schemas.openxmlformats.org/officeDocument/2006/relationships/hyperlink" Target="https://podminky.urs.cz/item/CS_URS_2022_02/460650921" TargetMode="External" /><Relationship Id="rId248" Type="http://schemas.openxmlformats.org/officeDocument/2006/relationships/hyperlink" Target="https://podminky.urs.cz/item/CS_URS_2022_02/460650922" TargetMode="External" /><Relationship Id="rId249" Type="http://schemas.openxmlformats.org/officeDocument/2006/relationships/hyperlink" Target="https://podminky.urs.cz/item/CS_URS_2022_02/460650932" TargetMode="External" /><Relationship Id="rId250" Type="http://schemas.openxmlformats.org/officeDocument/2006/relationships/hyperlink" Target="https://podminky.urs.cz/item/CS_URS_2022_02/460680101" TargetMode="External" /><Relationship Id="rId251" Type="http://schemas.openxmlformats.org/officeDocument/2006/relationships/hyperlink" Target="https://podminky.urs.cz/item/CS_URS_2022_02/460680111" TargetMode="External" /><Relationship Id="rId252" Type="http://schemas.openxmlformats.org/officeDocument/2006/relationships/hyperlink" Target="https://podminky.urs.cz/item/CS_URS_2022_02/460680151" TargetMode="External" /><Relationship Id="rId253" Type="http://schemas.openxmlformats.org/officeDocument/2006/relationships/hyperlink" Target="https://podminky.urs.cz/item/CS_URS_2022_02/460680161" TargetMode="External" /><Relationship Id="rId254" Type="http://schemas.openxmlformats.org/officeDocument/2006/relationships/hyperlink" Target="https://podminky.urs.cz/item/CS_URS_2022_02/460680163" TargetMode="External" /><Relationship Id="rId255" Type="http://schemas.openxmlformats.org/officeDocument/2006/relationships/hyperlink" Target="https://podminky.urs.cz/item/CS_URS_2022_02/460680171" TargetMode="External" /><Relationship Id="rId256" Type="http://schemas.openxmlformats.org/officeDocument/2006/relationships/hyperlink" Target="https://podminky.urs.cz/item/CS_URS_2022_02/460680173" TargetMode="External" /><Relationship Id="rId257" Type="http://schemas.openxmlformats.org/officeDocument/2006/relationships/hyperlink" Target="https://podminky.urs.cz/item/CS_URS_2022_02/460680231" TargetMode="External" /><Relationship Id="rId258" Type="http://schemas.openxmlformats.org/officeDocument/2006/relationships/hyperlink" Target="https://podminky.urs.cz/item/CS_URS_2022_02/460680241" TargetMode="External" /><Relationship Id="rId259" Type="http://schemas.openxmlformats.org/officeDocument/2006/relationships/hyperlink" Target="https://podminky.urs.cz/item/CS_URS_2022_02/460680401" TargetMode="External" /><Relationship Id="rId260" Type="http://schemas.openxmlformats.org/officeDocument/2006/relationships/hyperlink" Target="https://podminky.urs.cz/item/CS_URS_2022_02/460680402" TargetMode="External" /><Relationship Id="rId261" Type="http://schemas.openxmlformats.org/officeDocument/2006/relationships/hyperlink" Target="https://podminky.urs.cz/item/CS_URS_2022_02/460680403" TargetMode="External" /><Relationship Id="rId262" Type="http://schemas.openxmlformats.org/officeDocument/2006/relationships/hyperlink" Target="https://podminky.urs.cz/item/CS_URS_2022_02/460680701" TargetMode="External" /><Relationship Id="rId263" Type="http://schemas.openxmlformats.org/officeDocument/2006/relationships/hyperlink" Target="https://podminky.urs.cz/item/CS_URS_2022_02/460680702" TargetMode="External" /><Relationship Id="rId264" Type="http://schemas.openxmlformats.org/officeDocument/2006/relationships/hyperlink" Target="https://podminky.urs.cz/item/CS_URS_2022_02/460710062" TargetMode="External" /><Relationship Id="rId265" Type="http://schemas.openxmlformats.org/officeDocument/2006/relationships/hyperlink" Target="https://podminky.urs.cz/item/CS_URS_2022_02/460710064" TargetMode="External" /><Relationship Id="rId266" Type="http://schemas.openxmlformats.org/officeDocument/2006/relationships/hyperlink" Target="https://podminky.urs.cz/item/CS_URS_2022_02/460710074" TargetMode="External" /><Relationship Id="rId267" Type="http://schemas.openxmlformats.org/officeDocument/2006/relationships/hyperlink" Target="https://podminky.urs.cz/item/CS_URS_2022_02/580105001" TargetMode="External" /><Relationship Id="rId268" Type="http://schemas.openxmlformats.org/officeDocument/2006/relationships/hyperlink" Target="https://podminky.urs.cz/item/CS_URS_2022_02/580105011" TargetMode="External" /><Relationship Id="rId269" Type="http://schemas.openxmlformats.org/officeDocument/2006/relationships/hyperlink" Target="https://podminky.urs.cz/item/CS_URS_2022_02/580105012" TargetMode="External" /><Relationship Id="rId270" Type="http://schemas.openxmlformats.org/officeDocument/2006/relationships/hyperlink" Target="https://podminky.urs.cz/item/CS_URS_2022_02/580105013" TargetMode="External" /><Relationship Id="rId271" Type="http://schemas.openxmlformats.org/officeDocument/2006/relationships/hyperlink" Target="https://podminky.urs.cz/item/CS_URS_2022_02/580105021" TargetMode="External" /><Relationship Id="rId272" Type="http://schemas.openxmlformats.org/officeDocument/2006/relationships/hyperlink" Target="https://podminky.urs.cz/item/CS_URS_2022_02/580105022" TargetMode="External" /><Relationship Id="rId273" Type="http://schemas.openxmlformats.org/officeDocument/2006/relationships/hyperlink" Target="https://podminky.urs.cz/item/CS_URS_2022_02/580105023" TargetMode="External" /><Relationship Id="rId274" Type="http://schemas.openxmlformats.org/officeDocument/2006/relationships/hyperlink" Target="https://podminky.urs.cz/item/CS_URS_2022_02/580105031" TargetMode="External" /><Relationship Id="rId275" Type="http://schemas.openxmlformats.org/officeDocument/2006/relationships/hyperlink" Target="https://podminky.urs.cz/item/CS_URS_2022_02/580105032" TargetMode="External" /><Relationship Id="rId276" Type="http://schemas.openxmlformats.org/officeDocument/2006/relationships/hyperlink" Target="https://podminky.urs.cz/item/CS_URS_2022_02/580105033" TargetMode="External" /><Relationship Id="rId277" Type="http://schemas.openxmlformats.org/officeDocument/2006/relationships/hyperlink" Target="https://podminky.urs.cz/item/CS_URS_2022_02/580105041" TargetMode="External" /><Relationship Id="rId278" Type="http://schemas.openxmlformats.org/officeDocument/2006/relationships/hyperlink" Target="https://podminky.urs.cz/item/CS_URS_2022_02/580105061" TargetMode="External" /><Relationship Id="rId279" Type="http://schemas.openxmlformats.org/officeDocument/2006/relationships/hyperlink" Target="https://podminky.urs.cz/item/CS_URS_2022_02/580105062" TargetMode="External" /><Relationship Id="rId280" Type="http://schemas.openxmlformats.org/officeDocument/2006/relationships/hyperlink" Target="https://podminky.urs.cz/item/CS_URS_2022_02/580105063" TargetMode="External" /><Relationship Id="rId281" Type="http://schemas.openxmlformats.org/officeDocument/2006/relationships/hyperlink" Target="https://podminky.urs.cz/item/CS_URS_2022_02/580107015" TargetMode="External" /><Relationship Id="rId2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41110001" TargetMode="External" /><Relationship Id="rId2" Type="http://schemas.openxmlformats.org/officeDocument/2006/relationships/hyperlink" Target="https://podminky.urs.cz/item/CS_URS_2022_02/741110002" TargetMode="External" /><Relationship Id="rId3" Type="http://schemas.openxmlformats.org/officeDocument/2006/relationships/hyperlink" Target="https://podminky.urs.cz/item/CS_URS_2022_02/741110003" TargetMode="External" /><Relationship Id="rId4" Type="http://schemas.openxmlformats.org/officeDocument/2006/relationships/hyperlink" Target="https://podminky.urs.cz/item/CS_URS_2022_02/741110021" TargetMode="External" /><Relationship Id="rId5" Type="http://schemas.openxmlformats.org/officeDocument/2006/relationships/hyperlink" Target="https://podminky.urs.cz/item/CS_URS_2022_02/741110022" TargetMode="External" /><Relationship Id="rId6" Type="http://schemas.openxmlformats.org/officeDocument/2006/relationships/hyperlink" Target="https://podminky.urs.cz/item/CS_URS_2022_02/741110023" TargetMode="External" /><Relationship Id="rId7" Type="http://schemas.openxmlformats.org/officeDocument/2006/relationships/hyperlink" Target="https://podminky.urs.cz/item/CS_URS_2022_02/741110041" TargetMode="External" /><Relationship Id="rId8" Type="http://schemas.openxmlformats.org/officeDocument/2006/relationships/hyperlink" Target="https://podminky.urs.cz/item/CS_URS_2022_02/741110042" TargetMode="External" /><Relationship Id="rId9" Type="http://schemas.openxmlformats.org/officeDocument/2006/relationships/hyperlink" Target="https://podminky.urs.cz/item/CS_URS_2022_02/741110043" TargetMode="External" /><Relationship Id="rId10" Type="http://schemas.openxmlformats.org/officeDocument/2006/relationships/hyperlink" Target="https://podminky.urs.cz/item/CS_URS_2022_02/741110061" TargetMode="External" /><Relationship Id="rId11" Type="http://schemas.openxmlformats.org/officeDocument/2006/relationships/hyperlink" Target="https://podminky.urs.cz/item/CS_URS_2022_02/741110062" TargetMode="External" /><Relationship Id="rId12" Type="http://schemas.openxmlformats.org/officeDocument/2006/relationships/hyperlink" Target="https://podminky.urs.cz/item/CS_URS_2022_02/741110063" TargetMode="External" /><Relationship Id="rId13" Type="http://schemas.openxmlformats.org/officeDocument/2006/relationships/hyperlink" Target="https://podminky.urs.cz/item/CS_URS_2022_02/741110101" TargetMode="External" /><Relationship Id="rId14" Type="http://schemas.openxmlformats.org/officeDocument/2006/relationships/hyperlink" Target="https://podminky.urs.cz/item/CS_URS_2022_02/741110102" TargetMode="External" /><Relationship Id="rId15" Type="http://schemas.openxmlformats.org/officeDocument/2006/relationships/hyperlink" Target="https://podminky.urs.cz/item/CS_URS_2022_02/741110251" TargetMode="External" /><Relationship Id="rId16" Type="http://schemas.openxmlformats.org/officeDocument/2006/relationships/hyperlink" Target="https://podminky.urs.cz/item/CS_URS_2022_02/741110253" TargetMode="External" /><Relationship Id="rId17" Type="http://schemas.openxmlformats.org/officeDocument/2006/relationships/hyperlink" Target="https://podminky.urs.cz/item/CS_URS_2022_02/741110301" TargetMode="External" /><Relationship Id="rId18" Type="http://schemas.openxmlformats.org/officeDocument/2006/relationships/hyperlink" Target="https://podminky.urs.cz/item/CS_URS_2022_02/741110302" TargetMode="External" /><Relationship Id="rId19" Type="http://schemas.openxmlformats.org/officeDocument/2006/relationships/hyperlink" Target="https://podminky.urs.cz/item/CS_URS_2022_02/741110501" TargetMode="External" /><Relationship Id="rId20" Type="http://schemas.openxmlformats.org/officeDocument/2006/relationships/hyperlink" Target="https://podminky.urs.cz/item/CS_URS_2022_02/741110511" TargetMode="External" /><Relationship Id="rId21" Type="http://schemas.openxmlformats.org/officeDocument/2006/relationships/hyperlink" Target="https://podminky.urs.cz/item/CS_URS_2022_02/741110512" TargetMode="External" /><Relationship Id="rId22" Type="http://schemas.openxmlformats.org/officeDocument/2006/relationships/hyperlink" Target="https://podminky.urs.cz/item/CS_URS_2022_02/741110513" TargetMode="External" /><Relationship Id="rId23" Type="http://schemas.openxmlformats.org/officeDocument/2006/relationships/hyperlink" Target="https://podminky.urs.cz/item/CS_URS_2022_02/741110541" TargetMode="External" /><Relationship Id="rId24" Type="http://schemas.openxmlformats.org/officeDocument/2006/relationships/hyperlink" Target="https://podminky.urs.cz/item/CS_URS_2022_02/741110551" TargetMode="External" /><Relationship Id="rId25" Type="http://schemas.openxmlformats.org/officeDocument/2006/relationships/hyperlink" Target="https://podminky.urs.cz/item/CS_URS_2022_02/741110553" TargetMode="External" /><Relationship Id="rId26" Type="http://schemas.openxmlformats.org/officeDocument/2006/relationships/hyperlink" Target="https://podminky.urs.cz/item/CS_URS_2022_02/741110571" TargetMode="External" /><Relationship Id="rId27" Type="http://schemas.openxmlformats.org/officeDocument/2006/relationships/hyperlink" Target="https://podminky.urs.cz/item/CS_URS_2022_02/741112001" TargetMode="External" /><Relationship Id="rId28" Type="http://schemas.openxmlformats.org/officeDocument/2006/relationships/hyperlink" Target="https://podminky.urs.cz/item/CS_URS_2022_02/741112002" TargetMode="External" /><Relationship Id="rId29" Type="http://schemas.openxmlformats.org/officeDocument/2006/relationships/hyperlink" Target="https://podminky.urs.cz/item/CS_URS_2022_02/741112003" TargetMode="External" /><Relationship Id="rId30" Type="http://schemas.openxmlformats.org/officeDocument/2006/relationships/hyperlink" Target="https://podminky.urs.cz/item/CS_URS_2022_02/741112011" TargetMode="External" /><Relationship Id="rId31" Type="http://schemas.openxmlformats.org/officeDocument/2006/relationships/hyperlink" Target="https://podminky.urs.cz/item/CS_URS_2022_02/741112021" TargetMode="External" /><Relationship Id="rId32" Type="http://schemas.openxmlformats.org/officeDocument/2006/relationships/hyperlink" Target="https://podminky.urs.cz/item/CS_URS_2022_02/741112023" TargetMode="External" /><Relationship Id="rId33" Type="http://schemas.openxmlformats.org/officeDocument/2006/relationships/hyperlink" Target="https://podminky.urs.cz/item/CS_URS_2022_02/741112051" TargetMode="External" /><Relationship Id="rId34" Type="http://schemas.openxmlformats.org/officeDocument/2006/relationships/hyperlink" Target="https://podminky.urs.cz/item/CS_URS_2022_02/741112061" TargetMode="External" /><Relationship Id="rId35" Type="http://schemas.openxmlformats.org/officeDocument/2006/relationships/hyperlink" Target="https://podminky.urs.cz/item/CS_URS_2022_02/741112071" TargetMode="External" /><Relationship Id="rId36" Type="http://schemas.openxmlformats.org/officeDocument/2006/relationships/hyperlink" Target="https://podminky.urs.cz/item/CS_URS_2022_02/741112105" TargetMode="External" /><Relationship Id="rId37" Type="http://schemas.openxmlformats.org/officeDocument/2006/relationships/hyperlink" Target="https://podminky.urs.cz/item/CS_URS_2022_02/741112111" TargetMode="External" /><Relationship Id="rId38" Type="http://schemas.openxmlformats.org/officeDocument/2006/relationships/hyperlink" Target="https://podminky.urs.cz/item/CS_URS_2022_02/741112113" TargetMode="External" /><Relationship Id="rId39" Type="http://schemas.openxmlformats.org/officeDocument/2006/relationships/hyperlink" Target="https://podminky.urs.cz/item/CS_URS_2022_02/741112152" TargetMode="External" /><Relationship Id="rId40" Type="http://schemas.openxmlformats.org/officeDocument/2006/relationships/hyperlink" Target="https://podminky.urs.cz/item/CS_URS_2022_02/741120811" TargetMode="External" /><Relationship Id="rId41" Type="http://schemas.openxmlformats.org/officeDocument/2006/relationships/hyperlink" Target="https://podminky.urs.cz/item/CS_URS_2022_02/741120813" TargetMode="External" /><Relationship Id="rId42" Type="http://schemas.openxmlformats.org/officeDocument/2006/relationships/hyperlink" Target="https://podminky.urs.cz/item/CS_URS_2022_02/741120821" TargetMode="External" /><Relationship Id="rId43" Type="http://schemas.openxmlformats.org/officeDocument/2006/relationships/hyperlink" Target="https://podminky.urs.cz/item/CS_URS_2022_02/741120841" TargetMode="External" /><Relationship Id="rId44" Type="http://schemas.openxmlformats.org/officeDocument/2006/relationships/hyperlink" Target="https://podminky.urs.cz/item/CS_URS_2022_02/741120851" TargetMode="External" /><Relationship Id="rId45" Type="http://schemas.openxmlformats.org/officeDocument/2006/relationships/hyperlink" Target="https://podminky.urs.cz/item/CS_URS_2022_02/741120902" TargetMode="External" /><Relationship Id="rId46" Type="http://schemas.openxmlformats.org/officeDocument/2006/relationships/hyperlink" Target="https://podminky.urs.cz/item/CS_URS_2022_02/741121851" TargetMode="External" /><Relationship Id="rId47" Type="http://schemas.openxmlformats.org/officeDocument/2006/relationships/hyperlink" Target="https://podminky.urs.cz/item/CS_URS_2022_02/741121861" TargetMode="External" /><Relationship Id="rId48" Type="http://schemas.openxmlformats.org/officeDocument/2006/relationships/hyperlink" Target="https://podminky.urs.cz/item/CS_URS_2022_02/741122001" TargetMode="External" /><Relationship Id="rId49" Type="http://schemas.openxmlformats.org/officeDocument/2006/relationships/hyperlink" Target="https://podminky.urs.cz/item/CS_URS_2022_02/741122011" TargetMode="External" /><Relationship Id="rId50" Type="http://schemas.openxmlformats.org/officeDocument/2006/relationships/hyperlink" Target="https://podminky.urs.cz/item/CS_URS_2022_02/741122012" TargetMode="External" /><Relationship Id="rId51" Type="http://schemas.openxmlformats.org/officeDocument/2006/relationships/hyperlink" Target="https://podminky.urs.cz/item/CS_URS_2022_02/741122015" TargetMode="External" /><Relationship Id="rId52" Type="http://schemas.openxmlformats.org/officeDocument/2006/relationships/hyperlink" Target="https://podminky.urs.cz/item/CS_URS_2022_02/741122016" TargetMode="External" /><Relationship Id="rId53" Type="http://schemas.openxmlformats.org/officeDocument/2006/relationships/hyperlink" Target="https://podminky.urs.cz/item/CS_URS_2022_02/741122022" TargetMode="External" /><Relationship Id="rId54" Type="http://schemas.openxmlformats.org/officeDocument/2006/relationships/hyperlink" Target="https://podminky.urs.cz/item/CS_URS_2022_02/741122024" TargetMode="External" /><Relationship Id="rId55" Type="http://schemas.openxmlformats.org/officeDocument/2006/relationships/hyperlink" Target="https://podminky.urs.cz/item/CS_URS_2022_02/741122031" TargetMode="External" /><Relationship Id="rId56" Type="http://schemas.openxmlformats.org/officeDocument/2006/relationships/hyperlink" Target="https://podminky.urs.cz/item/CS_URS_2022_02/741122032" TargetMode="External" /><Relationship Id="rId57" Type="http://schemas.openxmlformats.org/officeDocument/2006/relationships/hyperlink" Target="https://podminky.urs.cz/item/CS_URS_2022_02/741122122" TargetMode="External" /><Relationship Id="rId58" Type="http://schemas.openxmlformats.org/officeDocument/2006/relationships/hyperlink" Target="https://podminky.urs.cz/item/CS_URS_2022_02/741122131" TargetMode="External" /><Relationship Id="rId59" Type="http://schemas.openxmlformats.org/officeDocument/2006/relationships/hyperlink" Target="https://podminky.urs.cz/item/CS_URS_2022_02/741122142" TargetMode="External" /><Relationship Id="rId60" Type="http://schemas.openxmlformats.org/officeDocument/2006/relationships/hyperlink" Target="https://podminky.urs.cz/item/CS_URS_2022_02/741122211" TargetMode="External" /><Relationship Id="rId61" Type="http://schemas.openxmlformats.org/officeDocument/2006/relationships/hyperlink" Target="https://podminky.urs.cz/item/CS_URS_2022_02/741122219" TargetMode="External" /><Relationship Id="rId62" Type="http://schemas.openxmlformats.org/officeDocument/2006/relationships/hyperlink" Target="https://podminky.urs.cz/item/CS_URS_2022_02/741122231" TargetMode="External" /><Relationship Id="rId63" Type="http://schemas.openxmlformats.org/officeDocument/2006/relationships/hyperlink" Target="https://podminky.urs.cz/item/CS_URS_2022_02/741122611" TargetMode="External" /><Relationship Id="rId64" Type="http://schemas.openxmlformats.org/officeDocument/2006/relationships/hyperlink" Target="https://podminky.urs.cz/item/CS_URS_2022_02/741122641" TargetMode="External" /><Relationship Id="rId65" Type="http://schemas.openxmlformats.org/officeDocument/2006/relationships/hyperlink" Target="https://podminky.urs.cz/item/CS_URS_2022_02/741122811" TargetMode="External" /><Relationship Id="rId66" Type="http://schemas.openxmlformats.org/officeDocument/2006/relationships/hyperlink" Target="https://podminky.urs.cz/item/CS_URS_2022_02/741122821" TargetMode="External" /><Relationship Id="rId67" Type="http://schemas.openxmlformats.org/officeDocument/2006/relationships/hyperlink" Target="https://podminky.urs.cz/item/CS_URS_2022_02/741122851" TargetMode="External" /><Relationship Id="rId68" Type="http://schemas.openxmlformats.org/officeDocument/2006/relationships/hyperlink" Target="https://podminky.urs.cz/item/CS_URS_2022_02/741124601" TargetMode="External" /><Relationship Id="rId69" Type="http://schemas.openxmlformats.org/officeDocument/2006/relationships/hyperlink" Target="https://podminky.urs.cz/item/CS_URS_2022_02/741124623" TargetMode="External" /><Relationship Id="rId70" Type="http://schemas.openxmlformats.org/officeDocument/2006/relationships/hyperlink" Target="https://podminky.urs.cz/item/CS_URS_2022_02/741125811" TargetMode="External" /><Relationship Id="rId71" Type="http://schemas.openxmlformats.org/officeDocument/2006/relationships/hyperlink" Target="https://podminky.urs.cz/item/CS_URS_2022_02/741125821" TargetMode="External" /><Relationship Id="rId72" Type="http://schemas.openxmlformats.org/officeDocument/2006/relationships/hyperlink" Target="https://podminky.urs.cz/item/CS_URS_2022_02/741125871" TargetMode="External" /><Relationship Id="rId73" Type="http://schemas.openxmlformats.org/officeDocument/2006/relationships/hyperlink" Target="https://podminky.urs.cz/item/CS_URS_2022_02/741127861" TargetMode="External" /><Relationship Id="rId74" Type="http://schemas.openxmlformats.org/officeDocument/2006/relationships/hyperlink" Target="https://podminky.urs.cz/item/CS_URS_2022_02/741128001" TargetMode="External" /><Relationship Id="rId75" Type="http://schemas.openxmlformats.org/officeDocument/2006/relationships/hyperlink" Target="https://podminky.urs.cz/item/CS_URS_2022_02/741128002" TargetMode="External" /><Relationship Id="rId76" Type="http://schemas.openxmlformats.org/officeDocument/2006/relationships/hyperlink" Target="https://podminky.urs.cz/item/CS_URS_2022_02/741128003" TargetMode="External" /><Relationship Id="rId77" Type="http://schemas.openxmlformats.org/officeDocument/2006/relationships/hyperlink" Target="https://podminky.urs.cz/item/CS_URS_2022_02/741128004" TargetMode="External" /><Relationship Id="rId78" Type="http://schemas.openxmlformats.org/officeDocument/2006/relationships/hyperlink" Target="https://podminky.urs.cz/item/CS_URS_2022_02/741128005" TargetMode="External" /><Relationship Id="rId79" Type="http://schemas.openxmlformats.org/officeDocument/2006/relationships/hyperlink" Target="https://podminky.urs.cz/item/CS_URS_2022_02/741128026" TargetMode="External" /><Relationship Id="rId80" Type="http://schemas.openxmlformats.org/officeDocument/2006/relationships/hyperlink" Target="https://podminky.urs.cz/item/CS_URS_2022_02/741130001" TargetMode="External" /><Relationship Id="rId81" Type="http://schemas.openxmlformats.org/officeDocument/2006/relationships/hyperlink" Target="https://podminky.urs.cz/item/CS_URS_2022_02/741130003" TargetMode="External" /><Relationship Id="rId82" Type="http://schemas.openxmlformats.org/officeDocument/2006/relationships/hyperlink" Target="https://podminky.urs.cz/item/CS_URS_2022_02/741130005" TargetMode="External" /><Relationship Id="rId83" Type="http://schemas.openxmlformats.org/officeDocument/2006/relationships/hyperlink" Target="https://podminky.urs.cz/item/CS_URS_2022_02/741130011" TargetMode="External" /><Relationship Id="rId84" Type="http://schemas.openxmlformats.org/officeDocument/2006/relationships/hyperlink" Target="https://podminky.urs.cz/item/CS_URS_2022_02/741130021" TargetMode="External" /><Relationship Id="rId85" Type="http://schemas.openxmlformats.org/officeDocument/2006/relationships/hyperlink" Target="https://podminky.urs.cz/item/CS_URS_2022_02/741130022" TargetMode="External" /><Relationship Id="rId86" Type="http://schemas.openxmlformats.org/officeDocument/2006/relationships/hyperlink" Target="https://podminky.urs.cz/item/CS_URS_2022_02/741130111" TargetMode="External" /><Relationship Id="rId87" Type="http://schemas.openxmlformats.org/officeDocument/2006/relationships/hyperlink" Target="https://podminky.urs.cz/item/CS_URS_2022_02/741130144" TargetMode="External" /><Relationship Id="rId88" Type="http://schemas.openxmlformats.org/officeDocument/2006/relationships/hyperlink" Target="https://podminky.urs.cz/item/CS_URS_2022_02/741132301" TargetMode="External" /><Relationship Id="rId89" Type="http://schemas.openxmlformats.org/officeDocument/2006/relationships/hyperlink" Target="https://podminky.urs.cz/item/CS_URS_2022_02/741132302" TargetMode="External" /><Relationship Id="rId90" Type="http://schemas.openxmlformats.org/officeDocument/2006/relationships/hyperlink" Target="https://podminky.urs.cz/item/CS_URS_2022_02/741132321" TargetMode="External" /><Relationship Id="rId91" Type="http://schemas.openxmlformats.org/officeDocument/2006/relationships/hyperlink" Target="https://podminky.urs.cz/item/CS_URS_2022_02/741132331" TargetMode="External" /><Relationship Id="rId92" Type="http://schemas.openxmlformats.org/officeDocument/2006/relationships/hyperlink" Target="https://podminky.urs.cz/item/CS_URS_2022_02/741132341" TargetMode="External" /><Relationship Id="rId93" Type="http://schemas.openxmlformats.org/officeDocument/2006/relationships/hyperlink" Target="https://podminky.urs.cz/item/CS_URS_2022_02/741132342" TargetMode="External" /><Relationship Id="rId94" Type="http://schemas.openxmlformats.org/officeDocument/2006/relationships/hyperlink" Target="https://podminky.urs.cz/item/CS_URS_2022_02/741135001" TargetMode="External" /><Relationship Id="rId95" Type="http://schemas.openxmlformats.org/officeDocument/2006/relationships/hyperlink" Target="https://podminky.urs.cz/item/CS_URS_2022_02/741135031" TargetMode="External" /><Relationship Id="rId96" Type="http://schemas.openxmlformats.org/officeDocument/2006/relationships/hyperlink" Target="https://podminky.urs.cz/item/CS_URS_2022_02/741136321" TargetMode="External" /><Relationship Id="rId97" Type="http://schemas.openxmlformats.org/officeDocument/2006/relationships/hyperlink" Target="https://podminky.urs.cz/item/CS_URS_2022_02/741136322" TargetMode="External" /><Relationship Id="rId98" Type="http://schemas.openxmlformats.org/officeDocument/2006/relationships/hyperlink" Target="https://podminky.urs.cz/item/CS_URS_2022_02/741210001" TargetMode="External" /><Relationship Id="rId99" Type="http://schemas.openxmlformats.org/officeDocument/2006/relationships/hyperlink" Target="https://podminky.urs.cz/item/CS_URS_2022_02/741210002" TargetMode="External" /><Relationship Id="rId100" Type="http://schemas.openxmlformats.org/officeDocument/2006/relationships/hyperlink" Target="https://podminky.urs.cz/item/CS_URS_2022_02/741210101" TargetMode="External" /><Relationship Id="rId101" Type="http://schemas.openxmlformats.org/officeDocument/2006/relationships/hyperlink" Target="https://podminky.urs.cz/item/CS_URS_2022_02/741210102" TargetMode="External" /><Relationship Id="rId102" Type="http://schemas.openxmlformats.org/officeDocument/2006/relationships/hyperlink" Target="https://podminky.urs.cz/item/CS_URS_2022_02/741210121" TargetMode="External" /><Relationship Id="rId103" Type="http://schemas.openxmlformats.org/officeDocument/2006/relationships/hyperlink" Target="https://podminky.urs.cz/item/CS_URS_2022_02/741210123" TargetMode="External" /><Relationship Id="rId104" Type="http://schemas.openxmlformats.org/officeDocument/2006/relationships/hyperlink" Target="https://podminky.urs.cz/item/CS_URS_2022_02/741210141" TargetMode="External" /><Relationship Id="rId105" Type="http://schemas.openxmlformats.org/officeDocument/2006/relationships/hyperlink" Target="https://podminky.urs.cz/item/CS_URS_2022_02/741210146" TargetMode="External" /><Relationship Id="rId106" Type="http://schemas.openxmlformats.org/officeDocument/2006/relationships/hyperlink" Target="https://podminky.urs.cz/item/CS_URS_2022_02/741210147" TargetMode="External" /><Relationship Id="rId107" Type="http://schemas.openxmlformats.org/officeDocument/2006/relationships/hyperlink" Target="https://podminky.urs.cz/item/CS_URS_2022_02/741210201" TargetMode="External" /><Relationship Id="rId108" Type="http://schemas.openxmlformats.org/officeDocument/2006/relationships/hyperlink" Target="https://podminky.urs.cz/item/CS_URS_2022_02/741210211" TargetMode="External" /><Relationship Id="rId109" Type="http://schemas.openxmlformats.org/officeDocument/2006/relationships/hyperlink" Target="https://podminky.urs.cz/item/CS_URS_2022_02/741210701" TargetMode="External" /><Relationship Id="rId110" Type="http://schemas.openxmlformats.org/officeDocument/2006/relationships/hyperlink" Target="https://podminky.urs.cz/item/CS_URS_2022_02/741210811" TargetMode="External" /><Relationship Id="rId111" Type="http://schemas.openxmlformats.org/officeDocument/2006/relationships/hyperlink" Target="https://podminky.urs.cz/item/CS_URS_2022_02/741210821" TargetMode="External" /><Relationship Id="rId112" Type="http://schemas.openxmlformats.org/officeDocument/2006/relationships/hyperlink" Target="https://podminky.urs.cz/item/CS_URS_2022_02/741211811" TargetMode="External" /><Relationship Id="rId113" Type="http://schemas.openxmlformats.org/officeDocument/2006/relationships/hyperlink" Target="https://podminky.urs.cz/item/CS_URS_2022_02/741211813" TargetMode="External" /><Relationship Id="rId114" Type="http://schemas.openxmlformats.org/officeDocument/2006/relationships/hyperlink" Target="https://podminky.urs.cz/item/CS_URS_2022_02/741213811" TargetMode="External" /><Relationship Id="rId115" Type="http://schemas.openxmlformats.org/officeDocument/2006/relationships/hyperlink" Target="https://podminky.urs.cz/item/CS_URS_2022_02/741213841" TargetMode="External" /><Relationship Id="rId116" Type="http://schemas.openxmlformats.org/officeDocument/2006/relationships/hyperlink" Target="https://podminky.urs.cz/item/CS_URS_2022_02/741220001" TargetMode="External" /><Relationship Id="rId117" Type="http://schemas.openxmlformats.org/officeDocument/2006/relationships/hyperlink" Target="https://podminky.urs.cz/item/CS_URS_2022_02/741220103" TargetMode="External" /><Relationship Id="rId118" Type="http://schemas.openxmlformats.org/officeDocument/2006/relationships/hyperlink" Target="https://podminky.urs.cz/item/CS_URS_2022_02/741220105" TargetMode="External" /><Relationship Id="rId119" Type="http://schemas.openxmlformats.org/officeDocument/2006/relationships/hyperlink" Target="https://podminky.urs.cz/item/CS_URS_2022_02/741230001" TargetMode="External" /><Relationship Id="rId120" Type="http://schemas.openxmlformats.org/officeDocument/2006/relationships/hyperlink" Target="https://podminky.urs.cz/item/CS_URS_2022_02/741230002" TargetMode="External" /><Relationship Id="rId121" Type="http://schemas.openxmlformats.org/officeDocument/2006/relationships/hyperlink" Target="https://podminky.urs.cz/item/CS_URS_2022_02/741231001" TargetMode="External" /><Relationship Id="rId122" Type="http://schemas.openxmlformats.org/officeDocument/2006/relationships/hyperlink" Target="https://podminky.urs.cz/item/CS_URS_2022_02/741231002" TargetMode="External" /><Relationship Id="rId123" Type="http://schemas.openxmlformats.org/officeDocument/2006/relationships/hyperlink" Target="https://podminky.urs.cz/item/CS_URS_2022_02/741231011" TargetMode="External" /><Relationship Id="rId124" Type="http://schemas.openxmlformats.org/officeDocument/2006/relationships/hyperlink" Target="https://podminky.urs.cz/item/CS_URS_2022_02/741231013" TargetMode="External" /><Relationship Id="rId125" Type="http://schemas.openxmlformats.org/officeDocument/2006/relationships/hyperlink" Target="https://podminky.urs.cz/item/CS_URS_2022_02/741231014" TargetMode="External" /><Relationship Id="rId126" Type="http://schemas.openxmlformats.org/officeDocument/2006/relationships/hyperlink" Target="https://podminky.urs.cz/item/CS_URS_2022_02/741240022" TargetMode="External" /><Relationship Id="rId127" Type="http://schemas.openxmlformats.org/officeDocument/2006/relationships/hyperlink" Target="https://podminky.urs.cz/item/CS_URS_2022_02/741310001" TargetMode="External" /><Relationship Id="rId128" Type="http://schemas.openxmlformats.org/officeDocument/2006/relationships/hyperlink" Target="https://podminky.urs.cz/item/CS_URS_2022_02/741310003" TargetMode="External" /><Relationship Id="rId129" Type="http://schemas.openxmlformats.org/officeDocument/2006/relationships/hyperlink" Target="https://podminky.urs.cz/item/CS_URS_2022_02/741310021" TargetMode="External" /><Relationship Id="rId130" Type="http://schemas.openxmlformats.org/officeDocument/2006/relationships/hyperlink" Target="https://podminky.urs.cz/item/CS_URS_2022_02/741310022" TargetMode="External" /><Relationship Id="rId131" Type="http://schemas.openxmlformats.org/officeDocument/2006/relationships/hyperlink" Target="https://podminky.urs.cz/item/CS_URS_2022_02/741310025" TargetMode="External" /><Relationship Id="rId132" Type="http://schemas.openxmlformats.org/officeDocument/2006/relationships/hyperlink" Target="https://podminky.urs.cz/item/CS_URS_2022_02/741310031" TargetMode="External" /><Relationship Id="rId133" Type="http://schemas.openxmlformats.org/officeDocument/2006/relationships/hyperlink" Target="https://podminky.urs.cz/item/CS_URS_2022_02/741310041" TargetMode="External" /><Relationship Id="rId134" Type="http://schemas.openxmlformats.org/officeDocument/2006/relationships/hyperlink" Target="https://podminky.urs.cz/item/CS_URS_2022_02/741310103" TargetMode="External" /><Relationship Id="rId135" Type="http://schemas.openxmlformats.org/officeDocument/2006/relationships/hyperlink" Target="https://podminky.urs.cz/item/CS_URS_2022_02/741310201" TargetMode="External" /><Relationship Id="rId136" Type="http://schemas.openxmlformats.org/officeDocument/2006/relationships/hyperlink" Target="https://podminky.urs.cz/item/CS_URS_2022_02/741310251" TargetMode="External" /><Relationship Id="rId137" Type="http://schemas.openxmlformats.org/officeDocument/2006/relationships/hyperlink" Target="https://podminky.urs.cz/item/CS_URS_2022_02/741310402" TargetMode="External" /><Relationship Id="rId138" Type="http://schemas.openxmlformats.org/officeDocument/2006/relationships/hyperlink" Target="https://podminky.urs.cz/item/CS_URS_2022_02/741310413" TargetMode="External" /><Relationship Id="rId139" Type="http://schemas.openxmlformats.org/officeDocument/2006/relationships/hyperlink" Target="https://podminky.urs.cz/item/CS_URS_2022_02/741311001" TargetMode="External" /><Relationship Id="rId140" Type="http://schemas.openxmlformats.org/officeDocument/2006/relationships/hyperlink" Target="https://podminky.urs.cz/item/CS_URS_2022_02/741311003" TargetMode="External" /><Relationship Id="rId141" Type="http://schemas.openxmlformats.org/officeDocument/2006/relationships/hyperlink" Target="https://podminky.urs.cz/item/CS_URS_2022_02/741311021" TargetMode="External" /><Relationship Id="rId142" Type="http://schemas.openxmlformats.org/officeDocument/2006/relationships/hyperlink" Target="https://podminky.urs.cz/item/CS_URS_2022_02/741311803" TargetMode="External" /><Relationship Id="rId143" Type="http://schemas.openxmlformats.org/officeDocument/2006/relationships/hyperlink" Target="https://podminky.urs.cz/item/CS_URS_2022_02/741311813" TargetMode="External" /><Relationship Id="rId144" Type="http://schemas.openxmlformats.org/officeDocument/2006/relationships/hyperlink" Target="https://podminky.urs.cz/item/CS_URS_2022_02/741311853" TargetMode="External" /><Relationship Id="rId145" Type="http://schemas.openxmlformats.org/officeDocument/2006/relationships/hyperlink" Target="https://podminky.urs.cz/item/CS_URS_2022_02/741311865" TargetMode="External" /><Relationship Id="rId146" Type="http://schemas.openxmlformats.org/officeDocument/2006/relationships/hyperlink" Target="https://podminky.urs.cz/item/CS_URS_2022_02/741311895" TargetMode="External" /><Relationship Id="rId147" Type="http://schemas.openxmlformats.org/officeDocument/2006/relationships/hyperlink" Target="https://podminky.urs.cz/item/CS_URS_2022_02/741312843" TargetMode="External" /><Relationship Id="rId148" Type="http://schemas.openxmlformats.org/officeDocument/2006/relationships/hyperlink" Target="https://podminky.urs.cz/item/CS_URS_2022_02/741312847" TargetMode="External" /><Relationship Id="rId149" Type="http://schemas.openxmlformats.org/officeDocument/2006/relationships/hyperlink" Target="https://podminky.urs.cz/item/CS_URS_2022_02/741313004" TargetMode="External" /><Relationship Id="rId150" Type="http://schemas.openxmlformats.org/officeDocument/2006/relationships/hyperlink" Target="https://podminky.urs.cz/item/CS_URS_2022_02/741313006" TargetMode="External" /><Relationship Id="rId151" Type="http://schemas.openxmlformats.org/officeDocument/2006/relationships/hyperlink" Target="https://podminky.urs.cz/item/CS_URS_2022_02/741313012" TargetMode="External" /><Relationship Id="rId152" Type="http://schemas.openxmlformats.org/officeDocument/2006/relationships/hyperlink" Target="https://podminky.urs.cz/item/CS_URS_2022_02/741313032" TargetMode="External" /><Relationship Id="rId153" Type="http://schemas.openxmlformats.org/officeDocument/2006/relationships/hyperlink" Target="https://podminky.urs.cz/item/CS_URS_2022_02/741313051" TargetMode="External" /><Relationship Id="rId154" Type="http://schemas.openxmlformats.org/officeDocument/2006/relationships/hyperlink" Target="https://podminky.urs.cz/item/CS_URS_2022_02/741313073" TargetMode="External" /><Relationship Id="rId155" Type="http://schemas.openxmlformats.org/officeDocument/2006/relationships/hyperlink" Target="https://podminky.urs.cz/item/CS_URS_2022_02/741313083" TargetMode="External" /><Relationship Id="rId156" Type="http://schemas.openxmlformats.org/officeDocument/2006/relationships/hyperlink" Target="https://podminky.urs.cz/item/CS_URS_2022_02/741313102" TargetMode="External" /><Relationship Id="rId157" Type="http://schemas.openxmlformats.org/officeDocument/2006/relationships/hyperlink" Target="https://podminky.urs.cz/item/CS_URS_2022_02/741313132" TargetMode="External" /><Relationship Id="rId158" Type="http://schemas.openxmlformats.org/officeDocument/2006/relationships/hyperlink" Target="https://podminky.urs.cz/item/CS_URS_2022_02/741313401" TargetMode="External" /><Relationship Id="rId159" Type="http://schemas.openxmlformats.org/officeDocument/2006/relationships/hyperlink" Target="https://podminky.urs.cz/item/CS_URS_2022_02/741313431" TargetMode="External" /><Relationship Id="rId160" Type="http://schemas.openxmlformats.org/officeDocument/2006/relationships/hyperlink" Target="https://podminky.urs.cz/item/CS_URS_2022_02/741315813" TargetMode="External" /><Relationship Id="rId161" Type="http://schemas.openxmlformats.org/officeDocument/2006/relationships/hyperlink" Target="https://podminky.urs.cz/item/CS_URS_2022_02/741315823" TargetMode="External" /><Relationship Id="rId162" Type="http://schemas.openxmlformats.org/officeDocument/2006/relationships/hyperlink" Target="https://podminky.urs.cz/item/CS_URS_2022_02/741315833" TargetMode="External" /><Relationship Id="rId163" Type="http://schemas.openxmlformats.org/officeDocument/2006/relationships/hyperlink" Target="https://podminky.urs.cz/item/CS_URS_2022_02/741315853" TargetMode="External" /><Relationship Id="rId164" Type="http://schemas.openxmlformats.org/officeDocument/2006/relationships/hyperlink" Target="https://podminky.urs.cz/item/CS_URS_2022_02/741315855" TargetMode="External" /><Relationship Id="rId165" Type="http://schemas.openxmlformats.org/officeDocument/2006/relationships/hyperlink" Target="https://podminky.urs.cz/item/CS_URS_2022_02/741315893" TargetMode="External" /><Relationship Id="rId166" Type="http://schemas.openxmlformats.org/officeDocument/2006/relationships/hyperlink" Target="https://podminky.urs.cz/item/CS_URS_2022_02/741320001" TargetMode="External" /><Relationship Id="rId167" Type="http://schemas.openxmlformats.org/officeDocument/2006/relationships/hyperlink" Target="https://podminky.urs.cz/item/CS_URS_2022_02/741320003" TargetMode="External" /><Relationship Id="rId168" Type="http://schemas.openxmlformats.org/officeDocument/2006/relationships/hyperlink" Target="https://podminky.urs.cz/item/CS_URS_2022_02/741320105" TargetMode="External" /><Relationship Id="rId169" Type="http://schemas.openxmlformats.org/officeDocument/2006/relationships/hyperlink" Target="https://podminky.urs.cz/item/CS_URS_2022_02/741320115" TargetMode="External" /><Relationship Id="rId170" Type="http://schemas.openxmlformats.org/officeDocument/2006/relationships/hyperlink" Target="https://podminky.urs.cz/item/CS_URS_2022_02/741320161" TargetMode="External" /><Relationship Id="rId171" Type="http://schemas.openxmlformats.org/officeDocument/2006/relationships/hyperlink" Target="https://podminky.urs.cz/item/CS_URS_2022_02/741320202" TargetMode="External" /><Relationship Id="rId172" Type="http://schemas.openxmlformats.org/officeDocument/2006/relationships/hyperlink" Target="https://podminky.urs.cz/item/CS_URS_2022_02/741320401" TargetMode="External" /><Relationship Id="rId173" Type="http://schemas.openxmlformats.org/officeDocument/2006/relationships/hyperlink" Target="https://podminky.urs.cz/item/CS_URS_2022_02/741320411" TargetMode="External" /><Relationship Id="rId174" Type="http://schemas.openxmlformats.org/officeDocument/2006/relationships/hyperlink" Target="https://podminky.urs.cz/item/CS_URS_2022_02/741320511" TargetMode="External" /><Relationship Id="rId175" Type="http://schemas.openxmlformats.org/officeDocument/2006/relationships/hyperlink" Target="https://podminky.urs.cz/item/CS_URS_2022_02/741321001" TargetMode="External" /><Relationship Id="rId176" Type="http://schemas.openxmlformats.org/officeDocument/2006/relationships/hyperlink" Target="https://podminky.urs.cz/item/CS_URS_2022_02/741321002" TargetMode="External" /><Relationship Id="rId177" Type="http://schemas.openxmlformats.org/officeDocument/2006/relationships/hyperlink" Target="https://podminky.urs.cz/item/CS_URS_2022_02/741321003" TargetMode="External" /><Relationship Id="rId178" Type="http://schemas.openxmlformats.org/officeDocument/2006/relationships/hyperlink" Target="https://podminky.urs.cz/item/CS_URS_2022_02/741321033" TargetMode="External" /><Relationship Id="rId179" Type="http://schemas.openxmlformats.org/officeDocument/2006/relationships/hyperlink" Target="https://podminky.urs.cz/item/CS_URS_2022_02/741322001" TargetMode="External" /><Relationship Id="rId180" Type="http://schemas.openxmlformats.org/officeDocument/2006/relationships/hyperlink" Target="https://podminky.urs.cz/item/CS_URS_2022_02/741322011" TargetMode="External" /><Relationship Id="rId181" Type="http://schemas.openxmlformats.org/officeDocument/2006/relationships/hyperlink" Target="https://podminky.urs.cz/item/CS_URS_2022_02/741322041" TargetMode="External" /><Relationship Id="rId182" Type="http://schemas.openxmlformats.org/officeDocument/2006/relationships/hyperlink" Target="https://podminky.urs.cz/item/CS_URS_2022_02/741322141" TargetMode="External" /><Relationship Id="rId183" Type="http://schemas.openxmlformats.org/officeDocument/2006/relationships/hyperlink" Target="https://podminky.urs.cz/item/CS_URS_2022_02/741322815" TargetMode="External" /><Relationship Id="rId184" Type="http://schemas.openxmlformats.org/officeDocument/2006/relationships/hyperlink" Target="https://podminky.urs.cz/item/CS_URS_2022_02/741322825" TargetMode="External" /><Relationship Id="rId185" Type="http://schemas.openxmlformats.org/officeDocument/2006/relationships/hyperlink" Target="https://podminky.urs.cz/item/CS_URS_2022_02/741322835" TargetMode="External" /><Relationship Id="rId186" Type="http://schemas.openxmlformats.org/officeDocument/2006/relationships/hyperlink" Target="https://podminky.urs.cz/item/CS_URS_2022_02/741322855" TargetMode="External" /><Relationship Id="rId187" Type="http://schemas.openxmlformats.org/officeDocument/2006/relationships/hyperlink" Target="https://podminky.urs.cz/item/CS_URS_2022_02/741322865" TargetMode="External" /><Relationship Id="rId188" Type="http://schemas.openxmlformats.org/officeDocument/2006/relationships/hyperlink" Target="https://podminky.urs.cz/item/CS_URS_2022_02/741322895" TargetMode="External" /><Relationship Id="rId189" Type="http://schemas.openxmlformats.org/officeDocument/2006/relationships/hyperlink" Target="https://podminky.urs.cz/item/CS_URS_2022_02/741323805" TargetMode="External" /><Relationship Id="rId190" Type="http://schemas.openxmlformats.org/officeDocument/2006/relationships/hyperlink" Target="https://podminky.urs.cz/item/CS_URS_2022_02/741323831" TargetMode="External" /><Relationship Id="rId191" Type="http://schemas.openxmlformats.org/officeDocument/2006/relationships/hyperlink" Target="https://podminky.urs.cz/item/CS_URS_2022_02/741324815" TargetMode="External" /><Relationship Id="rId192" Type="http://schemas.openxmlformats.org/officeDocument/2006/relationships/hyperlink" Target="https://podminky.urs.cz/item/CS_URS_2022_02/741324825" TargetMode="External" /><Relationship Id="rId193" Type="http://schemas.openxmlformats.org/officeDocument/2006/relationships/hyperlink" Target="https://podminky.urs.cz/item/CS_URS_2022_02/741324835" TargetMode="External" /><Relationship Id="rId194" Type="http://schemas.openxmlformats.org/officeDocument/2006/relationships/hyperlink" Target="https://podminky.urs.cz/item/CS_URS_2022_02/741325811" TargetMode="External" /><Relationship Id="rId195" Type="http://schemas.openxmlformats.org/officeDocument/2006/relationships/hyperlink" Target="https://podminky.urs.cz/item/CS_URS_2022_02/741325841" TargetMode="External" /><Relationship Id="rId196" Type="http://schemas.openxmlformats.org/officeDocument/2006/relationships/hyperlink" Target="https://podminky.urs.cz/item/CS_URS_2022_02/741331007" TargetMode="External" /><Relationship Id="rId197" Type="http://schemas.openxmlformats.org/officeDocument/2006/relationships/hyperlink" Target="https://podminky.urs.cz/item/CS_URS_2022_02/741331031" TargetMode="External" /><Relationship Id="rId198" Type="http://schemas.openxmlformats.org/officeDocument/2006/relationships/hyperlink" Target="https://podminky.urs.cz/item/CS_URS_2022_02/741331032" TargetMode="External" /><Relationship Id="rId199" Type="http://schemas.openxmlformats.org/officeDocument/2006/relationships/hyperlink" Target="https://podminky.urs.cz/item/CS_URS_2022_02/741331051" TargetMode="External" /><Relationship Id="rId200" Type="http://schemas.openxmlformats.org/officeDocument/2006/relationships/hyperlink" Target="https://podminky.urs.cz/item/CS_URS_2022_02/741336841" TargetMode="External" /><Relationship Id="rId201" Type="http://schemas.openxmlformats.org/officeDocument/2006/relationships/hyperlink" Target="https://podminky.urs.cz/item/CS_URS_2022_02/741370002" TargetMode="External" /><Relationship Id="rId202" Type="http://schemas.openxmlformats.org/officeDocument/2006/relationships/hyperlink" Target="https://podminky.urs.cz/item/CS_URS_2022_02/741370021" TargetMode="External" /><Relationship Id="rId203" Type="http://schemas.openxmlformats.org/officeDocument/2006/relationships/hyperlink" Target="https://podminky.urs.cz/item/CS_URS_2022_02/741370032" TargetMode="External" /><Relationship Id="rId204" Type="http://schemas.openxmlformats.org/officeDocument/2006/relationships/hyperlink" Target="https://podminky.urs.cz/item/CS_URS_2022_02/741370034" TargetMode="External" /><Relationship Id="rId205" Type="http://schemas.openxmlformats.org/officeDocument/2006/relationships/hyperlink" Target="https://podminky.urs.cz/item/CS_URS_2022_02/741370104" TargetMode="External" /><Relationship Id="rId206" Type="http://schemas.openxmlformats.org/officeDocument/2006/relationships/hyperlink" Target="https://podminky.urs.cz/item/CS_URS_2022_02/741370131" TargetMode="External" /><Relationship Id="rId207" Type="http://schemas.openxmlformats.org/officeDocument/2006/relationships/hyperlink" Target="https://podminky.urs.cz/item/CS_URS_2022_02/741371002" TargetMode="External" /><Relationship Id="rId208" Type="http://schemas.openxmlformats.org/officeDocument/2006/relationships/hyperlink" Target="https://podminky.urs.cz/item/CS_URS_2022_02/741371021" TargetMode="External" /><Relationship Id="rId209" Type="http://schemas.openxmlformats.org/officeDocument/2006/relationships/hyperlink" Target="https://podminky.urs.cz/item/CS_URS_2022_02/741371031" TargetMode="External" /><Relationship Id="rId210" Type="http://schemas.openxmlformats.org/officeDocument/2006/relationships/hyperlink" Target="https://podminky.urs.cz/item/CS_URS_2022_02/741371801" TargetMode="External" /><Relationship Id="rId211" Type="http://schemas.openxmlformats.org/officeDocument/2006/relationships/hyperlink" Target="https://podminky.urs.cz/item/CS_URS_2022_02/741371811" TargetMode="External" /><Relationship Id="rId212" Type="http://schemas.openxmlformats.org/officeDocument/2006/relationships/hyperlink" Target="https://podminky.urs.cz/item/CS_URS_2022_02/741371821" TargetMode="External" /><Relationship Id="rId213" Type="http://schemas.openxmlformats.org/officeDocument/2006/relationships/hyperlink" Target="https://podminky.urs.cz/item/CS_URS_2022_02/741371841" TargetMode="External" /><Relationship Id="rId214" Type="http://schemas.openxmlformats.org/officeDocument/2006/relationships/hyperlink" Target="https://podminky.urs.cz/item/CS_URS_2022_02/741371861" TargetMode="External" /><Relationship Id="rId215" Type="http://schemas.openxmlformats.org/officeDocument/2006/relationships/hyperlink" Target="https://podminky.urs.cz/item/CS_URS_2022_02/741371871" TargetMode="External" /><Relationship Id="rId216" Type="http://schemas.openxmlformats.org/officeDocument/2006/relationships/hyperlink" Target="https://podminky.urs.cz/item/CS_URS_2022_02/741371891" TargetMode="External" /><Relationship Id="rId217" Type="http://schemas.openxmlformats.org/officeDocument/2006/relationships/hyperlink" Target="https://podminky.urs.cz/item/CS_URS_2022_02/741372012" TargetMode="External" /><Relationship Id="rId218" Type="http://schemas.openxmlformats.org/officeDocument/2006/relationships/hyperlink" Target="https://podminky.urs.cz/item/CS_URS_2022_02/741372013" TargetMode="External" /><Relationship Id="rId219" Type="http://schemas.openxmlformats.org/officeDocument/2006/relationships/hyperlink" Target="https://podminky.urs.cz/item/CS_URS_2022_02/741372101" TargetMode="External" /><Relationship Id="rId220" Type="http://schemas.openxmlformats.org/officeDocument/2006/relationships/hyperlink" Target="https://podminky.urs.cz/item/CS_URS_2022_02/741372821" TargetMode="External" /><Relationship Id="rId221" Type="http://schemas.openxmlformats.org/officeDocument/2006/relationships/hyperlink" Target="https://podminky.urs.cz/item/CS_URS_2022_02/741374011" TargetMode="External" /><Relationship Id="rId222" Type="http://schemas.openxmlformats.org/officeDocument/2006/relationships/hyperlink" Target="https://podminky.urs.cz/item/CS_URS_2022_02/741374051" TargetMode="External" /><Relationship Id="rId223" Type="http://schemas.openxmlformats.org/officeDocument/2006/relationships/hyperlink" Target="https://podminky.urs.cz/item/CS_URS_2022_02/741375001" TargetMode="External" /><Relationship Id="rId224" Type="http://schemas.openxmlformats.org/officeDocument/2006/relationships/hyperlink" Target="https://podminky.urs.cz/item/CS_URS_2022_02/741375021" TargetMode="External" /><Relationship Id="rId225" Type="http://schemas.openxmlformats.org/officeDocument/2006/relationships/hyperlink" Target="https://podminky.urs.cz/item/CS_URS_2022_02/741375042" TargetMode="External" /><Relationship Id="rId226" Type="http://schemas.openxmlformats.org/officeDocument/2006/relationships/hyperlink" Target="https://podminky.urs.cz/item/CS_URS_2022_02/741378001" TargetMode="External" /><Relationship Id="rId227" Type="http://schemas.openxmlformats.org/officeDocument/2006/relationships/hyperlink" Target="https://podminky.urs.cz/item/CS_URS_2022_02/741378003" TargetMode="External" /><Relationship Id="rId228" Type="http://schemas.openxmlformats.org/officeDocument/2006/relationships/hyperlink" Target="https://podminky.urs.cz/item/CS_URS_2022_02/741810001" TargetMode="External" /><Relationship Id="rId229" Type="http://schemas.openxmlformats.org/officeDocument/2006/relationships/hyperlink" Target="https://podminky.urs.cz/item/CS_URS_2022_02/741810002" TargetMode="External" /><Relationship Id="rId230" Type="http://schemas.openxmlformats.org/officeDocument/2006/relationships/hyperlink" Target="https://podminky.urs.cz/item/CS_URS_2022_02/741811001" TargetMode="External" /><Relationship Id="rId231" Type="http://schemas.openxmlformats.org/officeDocument/2006/relationships/hyperlink" Target="https://podminky.urs.cz/item/CS_URS_2022_02/741811011" TargetMode="External" /><Relationship Id="rId232" Type="http://schemas.openxmlformats.org/officeDocument/2006/relationships/hyperlink" Target="https://podminky.urs.cz/item/CS_URS_2022_02/741811021" TargetMode="External" /><Relationship Id="rId233" Type="http://schemas.openxmlformats.org/officeDocument/2006/relationships/hyperlink" Target="https://podminky.urs.cz/item/CS_URS_2022_02/741812001" TargetMode="External" /><Relationship Id="rId234" Type="http://schemas.openxmlformats.org/officeDocument/2006/relationships/hyperlink" Target="https://podminky.urs.cz/item/CS_URS_2022_02/741812011" TargetMode="External" /><Relationship Id="rId235" Type="http://schemas.openxmlformats.org/officeDocument/2006/relationships/hyperlink" Target="https://podminky.urs.cz/item/CS_URS_2022_02/741813001" TargetMode="External" /><Relationship Id="rId236" Type="http://schemas.openxmlformats.org/officeDocument/2006/relationships/hyperlink" Target="https://podminky.urs.cz/item/CS_URS_2022_02/741813002" TargetMode="External" /><Relationship Id="rId237" Type="http://schemas.openxmlformats.org/officeDocument/2006/relationships/hyperlink" Target="https://podminky.urs.cz/item/CS_URS_2022_02/741813021" TargetMode="External" /><Relationship Id="rId238" Type="http://schemas.openxmlformats.org/officeDocument/2006/relationships/hyperlink" Target="https://podminky.urs.cz/item/CS_URS_2022_02/741820101" TargetMode="External" /><Relationship Id="rId239" Type="http://schemas.openxmlformats.org/officeDocument/2006/relationships/hyperlink" Target="https://podminky.urs.cz/item/CS_URS_2022_02/741850903" TargetMode="External" /><Relationship Id="rId240" Type="http://schemas.openxmlformats.org/officeDocument/2006/relationships/hyperlink" Target="https://podminky.urs.cz/item/CS_URS_2022_02/741850912" TargetMode="External" /><Relationship Id="rId241" Type="http://schemas.openxmlformats.org/officeDocument/2006/relationships/hyperlink" Target="https://podminky.urs.cz/item/CS_URS_2022_02/741850942" TargetMode="External" /><Relationship Id="rId242" Type="http://schemas.openxmlformats.org/officeDocument/2006/relationships/hyperlink" Target="https://podminky.urs.cz/item/CS_URS_2022_02/741852902" TargetMode="External" /><Relationship Id="rId243" Type="http://schemas.openxmlformats.org/officeDocument/2006/relationships/hyperlink" Target="https://podminky.urs.cz/item/CS_URS_2022_02/741852941" TargetMode="External" /><Relationship Id="rId244" Type="http://schemas.openxmlformats.org/officeDocument/2006/relationships/hyperlink" Target="https://podminky.urs.cz/item/CS_URS_2022_02/741853901" TargetMode="External" /><Relationship Id="rId245" Type="http://schemas.openxmlformats.org/officeDocument/2006/relationships/hyperlink" Target="https://podminky.urs.cz/item/CS_URS_2022_02/741910101" TargetMode="External" /><Relationship Id="rId246" Type="http://schemas.openxmlformats.org/officeDocument/2006/relationships/hyperlink" Target="https://podminky.urs.cz/item/CS_URS_2022_02/741910151" TargetMode="External" /><Relationship Id="rId247" Type="http://schemas.openxmlformats.org/officeDocument/2006/relationships/hyperlink" Target="https://podminky.urs.cz/item/CS_URS_2022_02/741910181" TargetMode="External" /><Relationship Id="rId248" Type="http://schemas.openxmlformats.org/officeDocument/2006/relationships/hyperlink" Target="https://podminky.urs.cz/item/CS_URS_2022_02/741910301" TargetMode="External" /><Relationship Id="rId249" Type="http://schemas.openxmlformats.org/officeDocument/2006/relationships/hyperlink" Target="https://podminky.urs.cz/item/CS_URS_2022_02/741910401" TargetMode="External" /><Relationship Id="rId250" Type="http://schemas.openxmlformats.org/officeDocument/2006/relationships/hyperlink" Target="https://podminky.urs.cz/item/CS_URS_2022_02/741912811" TargetMode="External" /><Relationship Id="rId251" Type="http://schemas.openxmlformats.org/officeDocument/2006/relationships/hyperlink" Target="https://podminky.urs.cz/item/CS_URS_2022_02/741913831" TargetMode="External" /><Relationship Id="rId252" Type="http://schemas.openxmlformats.org/officeDocument/2006/relationships/hyperlink" Target="https://podminky.urs.cz/item/CS_URS_2022_02/741914822" TargetMode="External" /><Relationship Id="rId253" Type="http://schemas.openxmlformats.org/officeDocument/2006/relationships/hyperlink" Target="https://podminky.urs.cz/item/CS_URS_2022_02/741915811" TargetMode="External" /><Relationship Id="rId254" Type="http://schemas.openxmlformats.org/officeDocument/2006/relationships/hyperlink" Target="https://podminky.urs.cz/item/CS_URS_2022_02/741990001" TargetMode="External" /><Relationship Id="rId255" Type="http://schemas.openxmlformats.org/officeDocument/2006/relationships/hyperlink" Target="https://podminky.urs.cz/item/CS_URS_2022_02/741990003" TargetMode="External" /><Relationship Id="rId256" Type="http://schemas.openxmlformats.org/officeDocument/2006/relationships/hyperlink" Target="https://podminky.urs.cz/item/CS_URS_2022_02/741990011" TargetMode="External" /><Relationship Id="rId257" Type="http://schemas.openxmlformats.org/officeDocument/2006/relationships/hyperlink" Target="https://podminky.urs.cz/item/CS_URS_2022_02/741990014" TargetMode="External" /><Relationship Id="rId258" Type="http://schemas.openxmlformats.org/officeDocument/2006/relationships/hyperlink" Target="https://podminky.urs.cz/item/CS_URS_2022_02/741990021" TargetMode="External" /><Relationship Id="rId259" Type="http://schemas.openxmlformats.org/officeDocument/2006/relationships/hyperlink" Target="https://podminky.urs.cz/item/CS_URS_2022_02/741990031" TargetMode="External" /><Relationship Id="rId260" Type="http://schemas.openxmlformats.org/officeDocument/2006/relationships/hyperlink" Target="https://podminky.urs.cz/item/CS_URS_2022_02/741990041" TargetMode="External" /><Relationship Id="rId261" Type="http://schemas.openxmlformats.org/officeDocument/2006/relationships/hyperlink" Target="https://podminky.urs.cz/item/CS_URS_2022_02/741990062" TargetMode="External" /><Relationship Id="rId262" Type="http://schemas.openxmlformats.org/officeDocument/2006/relationships/hyperlink" Target="https://podminky.urs.cz/item/CS_URS_2022_02/998741101" TargetMode="External" /><Relationship Id="rId263" Type="http://schemas.openxmlformats.org/officeDocument/2006/relationships/hyperlink" Target="https://podminky.urs.cz/item/CS_URS_2022_02/998741102" TargetMode="External" /><Relationship Id="rId264" Type="http://schemas.openxmlformats.org/officeDocument/2006/relationships/hyperlink" Target="https://podminky.urs.cz/item/CS_URS_2022_02/998741103" TargetMode="External" /><Relationship Id="rId265" Type="http://schemas.openxmlformats.org/officeDocument/2006/relationships/hyperlink" Target="https://podminky.urs.cz/item/CS_URS_2022_02/998741181" TargetMode="External" /><Relationship Id="rId266" Type="http://schemas.openxmlformats.org/officeDocument/2006/relationships/hyperlink" Target="https://podminky.urs.cz/item/CS_URS_2022_02/998741192" TargetMode="External" /><Relationship Id="rId267" Type="http://schemas.openxmlformats.org/officeDocument/2006/relationships/hyperlink" Target="https://podminky.urs.cz/item/CS_URS_2022_02/998741201" TargetMode="External" /><Relationship Id="rId268" Type="http://schemas.openxmlformats.org/officeDocument/2006/relationships/hyperlink" Target="https://podminky.urs.cz/item/CS_URS_2022_02/998741202" TargetMode="External" /><Relationship Id="rId269" Type="http://schemas.openxmlformats.org/officeDocument/2006/relationships/hyperlink" Target="https://podminky.urs.cz/item/CS_URS_2022_02/460932111" TargetMode="External" /><Relationship Id="rId270" Type="http://schemas.openxmlformats.org/officeDocument/2006/relationships/hyperlink" Target="https://podminky.urs.cz/item/CS_URS_2022_02/460932121" TargetMode="External" /><Relationship Id="rId271" Type="http://schemas.openxmlformats.org/officeDocument/2006/relationships/hyperlink" Target="https://podminky.urs.cz/item/CS_URS_2022_02/460941111" TargetMode="External" /><Relationship Id="rId272" Type="http://schemas.openxmlformats.org/officeDocument/2006/relationships/hyperlink" Target="https://podminky.urs.cz/item/CS_URS_2022_02/460941112" TargetMode="External" /><Relationship Id="rId273" Type="http://schemas.openxmlformats.org/officeDocument/2006/relationships/hyperlink" Target="https://podminky.urs.cz/item/CS_URS_2022_02/460941121" TargetMode="External" /><Relationship Id="rId274" Type="http://schemas.openxmlformats.org/officeDocument/2006/relationships/hyperlink" Target="https://podminky.urs.cz/item/CS_URS_2022_02/460941211" TargetMode="External" /><Relationship Id="rId275" Type="http://schemas.openxmlformats.org/officeDocument/2006/relationships/hyperlink" Target="https://podminky.urs.cz/item/CS_URS_2022_02/460941311" TargetMode="External" /><Relationship Id="rId276" Type="http://schemas.openxmlformats.org/officeDocument/2006/relationships/hyperlink" Target="https://podminky.urs.cz/item/CS_URS_2022_02/460951111" TargetMode="External" /><Relationship Id="rId277" Type="http://schemas.openxmlformats.org/officeDocument/2006/relationships/hyperlink" Target="https://podminky.urs.cz/item/CS_URS_2022_02/460952111" TargetMode="External" /><Relationship Id="rId278" Type="http://schemas.openxmlformats.org/officeDocument/2006/relationships/hyperlink" Target="https://podminky.urs.cz/item/CS_URS_2022_02/460952121" TargetMode="External" /><Relationship Id="rId279" Type="http://schemas.openxmlformats.org/officeDocument/2006/relationships/hyperlink" Target="https://podminky.urs.cz/item/CS_URS_2022_02/468041111" TargetMode="External" /><Relationship Id="rId280" Type="http://schemas.openxmlformats.org/officeDocument/2006/relationships/hyperlink" Target="https://podminky.urs.cz/item/CS_URS_2022_02/468071111" TargetMode="External" /><Relationship Id="rId281" Type="http://schemas.openxmlformats.org/officeDocument/2006/relationships/hyperlink" Target="https://podminky.urs.cz/item/CS_URS_2022_02/468081111" TargetMode="External" /><Relationship Id="rId282" Type="http://schemas.openxmlformats.org/officeDocument/2006/relationships/hyperlink" Target="https://podminky.urs.cz/item/CS_URS_2022_02/468081311" TargetMode="External" /><Relationship Id="rId283" Type="http://schemas.openxmlformats.org/officeDocument/2006/relationships/hyperlink" Target="https://podminky.urs.cz/item/CS_URS_2022_02/468081411" TargetMode="External" /><Relationship Id="rId284" Type="http://schemas.openxmlformats.org/officeDocument/2006/relationships/hyperlink" Target="https://podminky.urs.cz/item/CS_URS_2022_02/468081511" TargetMode="External" /><Relationship Id="rId285" Type="http://schemas.openxmlformats.org/officeDocument/2006/relationships/hyperlink" Target="https://podminky.urs.cz/item/CS_URS_2022_02/468082211" TargetMode="External" /><Relationship Id="rId286" Type="http://schemas.openxmlformats.org/officeDocument/2006/relationships/hyperlink" Target="https://podminky.urs.cz/item/CS_URS_2022_02/468091111" TargetMode="External" /><Relationship Id="rId287" Type="http://schemas.openxmlformats.org/officeDocument/2006/relationships/hyperlink" Target="https://podminky.urs.cz/item/CS_URS_2022_02/468091112" TargetMode="External" /><Relationship Id="rId288" Type="http://schemas.openxmlformats.org/officeDocument/2006/relationships/hyperlink" Target="https://podminky.urs.cz/item/CS_URS_2022_02/468091211" TargetMode="External" /><Relationship Id="rId289" Type="http://schemas.openxmlformats.org/officeDocument/2006/relationships/hyperlink" Target="https://podminky.urs.cz/item/CS_URS_2022_02/468101111" TargetMode="External" /><Relationship Id="rId290" Type="http://schemas.openxmlformats.org/officeDocument/2006/relationships/hyperlink" Target="https://podminky.urs.cz/item/CS_URS_2022_02/468101211" TargetMode="External" /><Relationship Id="rId291" Type="http://schemas.openxmlformats.org/officeDocument/2006/relationships/hyperlink" Target="https://podminky.urs.cz/item/CS_URS_2022_02/468101311" TargetMode="External" /><Relationship Id="rId292" Type="http://schemas.openxmlformats.org/officeDocument/2006/relationships/hyperlink" Target="https://podminky.urs.cz/item/CS_URS_2022_02/468101411" TargetMode="External" /><Relationship Id="rId293" Type="http://schemas.openxmlformats.org/officeDocument/2006/relationships/hyperlink" Target="https://podminky.urs.cz/item/CS_URS_2022_02/468111111" TargetMode="External" /><Relationship Id="rId294" Type="http://schemas.openxmlformats.org/officeDocument/2006/relationships/hyperlink" Target="https://podminky.urs.cz/item/CS_URS_2022_02/468111121" TargetMode="External" /><Relationship Id="rId295" Type="http://schemas.openxmlformats.org/officeDocument/2006/relationships/hyperlink" Target="https://podminky.urs.cz/item/CS_URS_2022_02/468111311" TargetMode="External" /><Relationship Id="rId296" Type="http://schemas.openxmlformats.org/officeDocument/2006/relationships/hyperlink" Target="https://podminky.urs.cz/item/CS_URS_2022_02/469971111" TargetMode="External" /><Relationship Id="rId297" Type="http://schemas.openxmlformats.org/officeDocument/2006/relationships/hyperlink" Target="https://podminky.urs.cz/item/CS_URS_2022_02/469972111" TargetMode="External" /><Relationship Id="rId298" Type="http://schemas.openxmlformats.org/officeDocument/2006/relationships/hyperlink" Target="https://podminky.urs.cz/item/CS_URS_2022_02/469973111" TargetMode="External" /><Relationship Id="rId29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011464000" TargetMode="External" /><Relationship Id="rId2" Type="http://schemas.openxmlformats.org/officeDocument/2006/relationships/hyperlink" Target="https://podminky.urs.cz/item/CS_URS_2021_01/011514000" TargetMode="External" /><Relationship Id="rId3" Type="http://schemas.openxmlformats.org/officeDocument/2006/relationships/hyperlink" Target="https://podminky.urs.cz/item/CS_URS_2021_01/013244000" TargetMode="External" /><Relationship Id="rId4" Type="http://schemas.openxmlformats.org/officeDocument/2006/relationships/hyperlink" Target="https://podminky.urs.cz/item/CS_URS_2021_01/013254000" TargetMode="External" /><Relationship Id="rId5" Type="http://schemas.openxmlformats.org/officeDocument/2006/relationships/hyperlink" Target="https://podminky.urs.cz/item/CS_URS_2021_01/032303000" TargetMode="External" /><Relationship Id="rId6" Type="http://schemas.openxmlformats.org/officeDocument/2006/relationships/hyperlink" Target="https://podminky.urs.cz/item/CS_URS_2021_01/033103000" TargetMode="External" /><Relationship Id="rId7" Type="http://schemas.openxmlformats.org/officeDocument/2006/relationships/hyperlink" Target="https://podminky.urs.cz/item/CS_URS_2021_01/034403000" TargetMode="External" /><Relationship Id="rId8" Type="http://schemas.openxmlformats.org/officeDocument/2006/relationships/hyperlink" Target="https://podminky.urs.cz/item/CS_URS_2021_01/049203000" TargetMode="External" /><Relationship Id="rId9" Type="http://schemas.openxmlformats.org/officeDocument/2006/relationships/hyperlink" Target="https://podminky.urs.cz/item/CS_URS_2021_01/074103001" TargetMode="External" /><Relationship Id="rId10" Type="http://schemas.openxmlformats.org/officeDocument/2006/relationships/hyperlink" Target="https://podminky.urs.cz/item/CS_URS_2021_01/074103011" TargetMode="External" /><Relationship Id="rId11" Type="http://schemas.openxmlformats.org/officeDocument/2006/relationships/hyperlink" Target="https://podminky.urs.cz/item/CS_URS_2021_01/075103000" TargetMode="External" /><Relationship Id="rId12" Type="http://schemas.openxmlformats.org/officeDocument/2006/relationships/hyperlink" Target="https://podminky.urs.cz/item/CS_URS_2021_01/076103012" TargetMode="External" /><Relationship Id="rId13" Type="http://schemas.openxmlformats.org/officeDocument/2006/relationships/hyperlink" Target="https://podminky.urs.cz/item/CS_URS_2021_01/091404000" TargetMode="External" /><Relationship Id="rId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27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30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2022-004K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Odstraňování závad z revizí elektroinstalací a soustav ochrany před bleskem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3. 6. 2022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35</v>
      </c>
      <c r="AJ50" s="39"/>
      <c r="AK50" s="39"/>
      <c r="AL50" s="39"/>
      <c r="AM50" s="72" t="str">
        <f>IF(E20="","",E20)</f>
        <v>Správa železnic, státní organizace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 01 - Odstraňování záva...'!J30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'PS 01 - Odstraňování záva...'!P85</f>
        <v>0</v>
      </c>
      <c r="AV55" s="119">
        <f>'PS 01 - Odstraňování záva...'!J33</f>
        <v>0</v>
      </c>
      <c r="AW55" s="119">
        <f>'PS 01 - Odstraňování záva...'!J34</f>
        <v>0</v>
      </c>
      <c r="AX55" s="119">
        <f>'PS 01 - Odstraňování záva...'!J35</f>
        <v>0</v>
      </c>
      <c r="AY55" s="119">
        <f>'PS 01 - Odstraňování záva...'!J36</f>
        <v>0</v>
      </c>
      <c r="AZ55" s="119">
        <f>'PS 01 - Odstraňování záva...'!F33</f>
        <v>0</v>
      </c>
      <c r="BA55" s="119">
        <f>'PS 01 - Odstraňování záva...'!F34</f>
        <v>0</v>
      </c>
      <c r="BB55" s="119">
        <f>'PS 01 - Odstraňování záva...'!F35</f>
        <v>0</v>
      </c>
      <c r="BC55" s="119">
        <f>'PS 01 - Odstraňování záva...'!F36</f>
        <v>0</v>
      </c>
      <c r="BD55" s="121">
        <f>'PS 01 - Odstraňování záva...'!F37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24.7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 02 - Odstraňování záva...'!J30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'PS 02 - Odstraňování záva...'!P83</f>
        <v>0</v>
      </c>
      <c r="AV56" s="119">
        <f>'PS 02 - Odstraňování záva...'!J33</f>
        <v>0</v>
      </c>
      <c r="AW56" s="119">
        <f>'PS 02 - Odstraňování záva...'!J34</f>
        <v>0</v>
      </c>
      <c r="AX56" s="119">
        <f>'PS 02 - Odstraňování záva...'!J35</f>
        <v>0</v>
      </c>
      <c r="AY56" s="119">
        <f>'PS 02 - Odstraňování záva...'!J36</f>
        <v>0</v>
      </c>
      <c r="AZ56" s="119">
        <f>'PS 02 - Odstraňování záva...'!F33</f>
        <v>0</v>
      </c>
      <c r="BA56" s="119">
        <f>'PS 02 - Odstraňování záva...'!F34</f>
        <v>0</v>
      </c>
      <c r="BB56" s="119">
        <f>'PS 02 - Odstraňování záva...'!F35</f>
        <v>0</v>
      </c>
      <c r="BC56" s="119">
        <f>'PS 02 - Odstraňování záva...'!F36</f>
        <v>0</v>
      </c>
      <c r="BD56" s="121">
        <f>'PS 02 - Odstraňování záva...'!F37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'PS 03 - VRN'!J30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23">
        <v>0</v>
      </c>
      <c r="AT57" s="124">
        <f>ROUND(SUM(AV57:AW57),2)</f>
        <v>0</v>
      </c>
      <c r="AU57" s="125">
        <f>'PS 03 - VRN'!P85</f>
        <v>0</v>
      </c>
      <c r="AV57" s="124">
        <f>'PS 03 - VRN'!J33</f>
        <v>0</v>
      </c>
      <c r="AW57" s="124">
        <f>'PS 03 - VRN'!J34</f>
        <v>0</v>
      </c>
      <c r="AX57" s="124">
        <f>'PS 03 - VRN'!J35</f>
        <v>0</v>
      </c>
      <c r="AY57" s="124">
        <f>'PS 03 - VRN'!J36</f>
        <v>0</v>
      </c>
      <c r="AZ57" s="124">
        <f>'PS 03 - VRN'!F33</f>
        <v>0</v>
      </c>
      <c r="BA57" s="124">
        <f>'PS 03 - VRN'!F34</f>
        <v>0</v>
      </c>
      <c r="BB57" s="124">
        <f>'PS 03 - VRN'!F35</f>
        <v>0</v>
      </c>
      <c r="BC57" s="124">
        <f>'PS 03 - VRN'!F36</f>
        <v>0</v>
      </c>
      <c r="BD57" s="126">
        <f>'PS 03 - VRN'!F37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9OubqdgwHR/v+VR4HGlUvwSXqyLa/yOd+W6sFCPDRroHw5fqC9eFmifhP4bBatPQ+HaEWPPIHJoHedQf+PUi6w==" hashValue="GMcy5Ic0lx5isM8kpWVr2zJ+cc5DE6vTkE2iRqtepTsqVBnGxiF/Lsj1pPsPT5nxcr6Bxn7v0MNyyWVZCNMKV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 - Odstraňování záva...'!C2" display="/"/>
    <hyperlink ref="A56" location="'PS 02 - Odstraňování záva...'!C2" display="/"/>
    <hyperlink ref="A57" location="'PS 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Odstraňování závad z revizí elektroinstalací a soustav ochrany před bleskem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3. 6. 2022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ROUND((SUM(BE85:BE1310)),  2)</f>
        <v>0</v>
      </c>
      <c r="G33" s="37"/>
      <c r="H33" s="37"/>
      <c r="I33" s="147">
        <v>0.20999999999999999</v>
      </c>
      <c r="J33" s="146">
        <f>ROUND(((SUM(BE85:BE1310))*I33),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ROUND((SUM(BF85:BF1310)),  2)</f>
        <v>0</v>
      </c>
      <c r="G34" s="37"/>
      <c r="H34" s="37"/>
      <c r="I34" s="147">
        <v>0.14999999999999999</v>
      </c>
      <c r="J34" s="146">
        <f>ROUND(((SUM(BF85:BF1310))*I34),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ROUND((SUM(BG85:BG1310)),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ROUND((SUM(BH85:BH1310)),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ROUND((SUM(BI85:BI1310)),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Odstraňování závad z revizí elektroinstalací a soustav ochrany před bleskem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01 - Odstraňování závad z revizí soustav ochrany před bleskem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3. 6. 2022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98</v>
      </c>
      <c r="E62" s="167"/>
      <c r="F62" s="167"/>
      <c r="G62" s="167"/>
      <c r="H62" s="167"/>
      <c r="I62" s="167"/>
      <c r="J62" s="168">
        <f>J358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J359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J516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101</v>
      </c>
      <c r="E65" s="173"/>
      <c r="F65" s="173"/>
      <c r="G65" s="173"/>
      <c r="H65" s="173"/>
      <c r="I65" s="173"/>
      <c r="J65" s="174">
        <f>J941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102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Odstraňování závad z revizí elektroinstalací a soustav ochrany před bleskem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90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PS 01 - Odstraňování závad z revizí soustav ochrany před bleskem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</v>
      </c>
      <c r="G79" s="39"/>
      <c r="H79" s="39"/>
      <c r="I79" s="31" t="s">
        <v>23</v>
      </c>
      <c r="J79" s="71" t="str">
        <f>IF(J12="","",J12)</f>
        <v>3. 6. 2022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Správa železnic, státní organizace</v>
      </c>
      <c r="G81" s="39"/>
      <c r="H81" s="39"/>
      <c r="I81" s="31" t="s">
        <v>33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35</v>
      </c>
      <c r="J82" s="35" t="str">
        <f>E24</f>
        <v>Správa železnic, státní organizace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103</v>
      </c>
      <c r="D84" s="179" t="s">
        <v>57</v>
      </c>
      <c r="E84" s="179" t="s">
        <v>53</v>
      </c>
      <c r="F84" s="179" t="s">
        <v>54</v>
      </c>
      <c r="G84" s="179" t="s">
        <v>104</v>
      </c>
      <c r="H84" s="179" t="s">
        <v>105</v>
      </c>
      <c r="I84" s="179" t="s">
        <v>106</v>
      </c>
      <c r="J84" s="179" t="s">
        <v>94</v>
      </c>
      <c r="K84" s="180" t="s">
        <v>107</v>
      </c>
      <c r="L84" s="181"/>
      <c r="M84" s="91" t="s">
        <v>19</v>
      </c>
      <c r="N84" s="92" t="s">
        <v>42</v>
      </c>
      <c r="O84" s="92" t="s">
        <v>108</v>
      </c>
      <c r="P84" s="92" t="s">
        <v>109</v>
      </c>
      <c r="Q84" s="92" t="s">
        <v>110</v>
      </c>
      <c r="R84" s="92" t="s">
        <v>111</v>
      </c>
      <c r="S84" s="92" t="s">
        <v>112</v>
      </c>
      <c r="T84" s="93" t="s">
        <v>113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114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P86+P358</f>
        <v>0</v>
      </c>
      <c r="Q85" s="95"/>
      <c r="R85" s="184">
        <f>R86+R358</f>
        <v>205.74562189599999</v>
      </c>
      <c r="S85" s="95"/>
      <c r="T85" s="185">
        <f>T86+T358</f>
        <v>872.35422000000017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95</v>
      </c>
      <c r="BK85" s="186">
        <f>BK86+BK358</f>
        <v>0</v>
      </c>
    </row>
    <row r="86" s="12" customFormat="1" ht="25.92" customHeight="1">
      <c r="A86" s="12"/>
      <c r="B86" s="187"/>
      <c r="C86" s="188"/>
      <c r="D86" s="189" t="s">
        <v>71</v>
      </c>
      <c r="E86" s="190" t="s">
        <v>115</v>
      </c>
      <c r="F86" s="190" t="s">
        <v>116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</f>
        <v>0</v>
      </c>
      <c r="Q86" s="195"/>
      <c r="R86" s="196">
        <f>R87</f>
        <v>0</v>
      </c>
      <c r="S86" s="195"/>
      <c r="T86" s="197">
        <f>T87</f>
        <v>2.3916999999999997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82</v>
      </c>
      <c r="AT86" s="199" t="s">
        <v>71</v>
      </c>
      <c r="AU86" s="199" t="s">
        <v>72</v>
      </c>
      <c r="AY86" s="198" t="s">
        <v>117</v>
      </c>
      <c r="BK86" s="200">
        <f>BK87</f>
        <v>0</v>
      </c>
    </row>
    <row r="87" s="12" customFormat="1" ht="22.8" customHeight="1">
      <c r="A87" s="12"/>
      <c r="B87" s="187"/>
      <c r="C87" s="188"/>
      <c r="D87" s="189" t="s">
        <v>71</v>
      </c>
      <c r="E87" s="201" t="s">
        <v>118</v>
      </c>
      <c r="F87" s="201" t="s">
        <v>119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SUM(P88:P357)</f>
        <v>0</v>
      </c>
      <c r="Q87" s="195"/>
      <c r="R87" s="196">
        <f>SUM(R88:R357)</f>
        <v>0</v>
      </c>
      <c r="S87" s="195"/>
      <c r="T87" s="197">
        <f>SUM(T88:T357)</f>
        <v>2.3916999999999997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82</v>
      </c>
      <c r="AT87" s="199" t="s">
        <v>71</v>
      </c>
      <c r="AU87" s="199" t="s">
        <v>80</v>
      </c>
      <c r="AY87" s="198" t="s">
        <v>117</v>
      </c>
      <c r="BK87" s="200">
        <f>SUM(BK88:BK357)</f>
        <v>0</v>
      </c>
    </row>
    <row r="88" s="2" customFormat="1" ht="16.5" customHeight="1">
      <c r="A88" s="37"/>
      <c r="B88" s="38"/>
      <c r="C88" s="203" t="s">
        <v>80</v>
      </c>
      <c r="D88" s="203" t="s">
        <v>120</v>
      </c>
      <c r="E88" s="204" t="s">
        <v>121</v>
      </c>
      <c r="F88" s="205" t="s">
        <v>122</v>
      </c>
      <c r="G88" s="206" t="s">
        <v>123</v>
      </c>
      <c r="H88" s="207">
        <v>200</v>
      </c>
      <c r="I88" s="208"/>
      <c r="J88" s="209">
        <f>ROUND(I88*H88,2)</f>
        <v>0</v>
      </c>
      <c r="K88" s="205" t="s">
        <v>124</v>
      </c>
      <c r="L88" s="43"/>
      <c r="M88" s="210" t="s">
        <v>19</v>
      </c>
      <c r="N88" s="211" t="s">
        <v>43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125</v>
      </c>
      <c r="AT88" s="214" t="s">
        <v>120</v>
      </c>
      <c r="AU88" s="214" t="s">
        <v>82</v>
      </c>
      <c r="AY88" s="16" t="s">
        <v>117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80</v>
      </c>
      <c r="BK88" s="215">
        <f>ROUND(I88*H88,2)</f>
        <v>0</v>
      </c>
      <c r="BL88" s="16" t="s">
        <v>125</v>
      </c>
      <c r="BM88" s="214" t="s">
        <v>126</v>
      </c>
    </row>
    <row r="89" s="2" customFormat="1">
      <c r="A89" s="37"/>
      <c r="B89" s="38"/>
      <c r="C89" s="39"/>
      <c r="D89" s="216" t="s">
        <v>127</v>
      </c>
      <c r="E89" s="39"/>
      <c r="F89" s="217" t="s">
        <v>128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127</v>
      </c>
      <c r="AU89" s="16" t="s">
        <v>82</v>
      </c>
    </row>
    <row r="90" s="2" customFormat="1">
      <c r="A90" s="37"/>
      <c r="B90" s="38"/>
      <c r="C90" s="39"/>
      <c r="D90" s="221" t="s">
        <v>129</v>
      </c>
      <c r="E90" s="39"/>
      <c r="F90" s="222" t="s">
        <v>130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129</v>
      </c>
      <c r="AU90" s="16" t="s">
        <v>82</v>
      </c>
    </row>
    <row r="91" s="2" customFormat="1" ht="16.5" customHeight="1">
      <c r="A91" s="37"/>
      <c r="B91" s="38"/>
      <c r="C91" s="203" t="s">
        <v>82</v>
      </c>
      <c r="D91" s="203" t="s">
        <v>120</v>
      </c>
      <c r="E91" s="204" t="s">
        <v>131</v>
      </c>
      <c r="F91" s="205" t="s">
        <v>132</v>
      </c>
      <c r="G91" s="206" t="s">
        <v>123</v>
      </c>
      <c r="H91" s="207">
        <v>100</v>
      </c>
      <c r="I91" s="208"/>
      <c r="J91" s="209">
        <f>ROUND(I91*H91,2)</f>
        <v>0</v>
      </c>
      <c r="K91" s="205" t="s">
        <v>124</v>
      </c>
      <c r="L91" s="43"/>
      <c r="M91" s="210" t="s">
        <v>19</v>
      </c>
      <c r="N91" s="211" t="s">
        <v>43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125</v>
      </c>
      <c r="AT91" s="214" t="s">
        <v>120</v>
      </c>
      <c r="AU91" s="214" t="s">
        <v>82</v>
      </c>
      <c r="AY91" s="16" t="s">
        <v>117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80</v>
      </c>
      <c r="BK91" s="215">
        <f>ROUND(I91*H91,2)</f>
        <v>0</v>
      </c>
      <c r="BL91" s="16" t="s">
        <v>125</v>
      </c>
      <c r="BM91" s="214" t="s">
        <v>133</v>
      </c>
    </row>
    <row r="92" s="2" customFormat="1">
      <c r="A92" s="37"/>
      <c r="B92" s="38"/>
      <c r="C92" s="39"/>
      <c r="D92" s="216" t="s">
        <v>127</v>
      </c>
      <c r="E92" s="39"/>
      <c r="F92" s="217" t="s">
        <v>134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127</v>
      </c>
      <c r="AU92" s="16" t="s">
        <v>82</v>
      </c>
    </row>
    <row r="93" s="2" customFormat="1">
      <c r="A93" s="37"/>
      <c r="B93" s="38"/>
      <c r="C93" s="39"/>
      <c r="D93" s="221" t="s">
        <v>129</v>
      </c>
      <c r="E93" s="39"/>
      <c r="F93" s="222" t="s">
        <v>135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129</v>
      </c>
      <c r="AU93" s="16" t="s">
        <v>82</v>
      </c>
    </row>
    <row r="94" s="2" customFormat="1" ht="16.5" customHeight="1">
      <c r="A94" s="37"/>
      <c r="B94" s="38"/>
      <c r="C94" s="203" t="s">
        <v>136</v>
      </c>
      <c r="D94" s="203" t="s">
        <v>120</v>
      </c>
      <c r="E94" s="204" t="s">
        <v>137</v>
      </c>
      <c r="F94" s="205" t="s">
        <v>138</v>
      </c>
      <c r="G94" s="206" t="s">
        <v>123</v>
      </c>
      <c r="H94" s="207">
        <v>1500</v>
      </c>
      <c r="I94" s="208"/>
      <c r="J94" s="209">
        <f>ROUND(I94*H94,2)</f>
        <v>0</v>
      </c>
      <c r="K94" s="205" t="s">
        <v>124</v>
      </c>
      <c r="L94" s="43"/>
      <c r="M94" s="210" t="s">
        <v>19</v>
      </c>
      <c r="N94" s="211" t="s">
        <v>43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125</v>
      </c>
      <c r="AT94" s="214" t="s">
        <v>120</v>
      </c>
      <c r="AU94" s="214" t="s">
        <v>82</v>
      </c>
      <c r="AY94" s="16" t="s">
        <v>117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80</v>
      </c>
      <c r="BK94" s="215">
        <f>ROUND(I94*H94,2)</f>
        <v>0</v>
      </c>
      <c r="BL94" s="16" t="s">
        <v>125</v>
      </c>
      <c r="BM94" s="214" t="s">
        <v>139</v>
      </c>
    </row>
    <row r="95" s="2" customFormat="1">
      <c r="A95" s="37"/>
      <c r="B95" s="38"/>
      <c r="C95" s="39"/>
      <c r="D95" s="216" t="s">
        <v>127</v>
      </c>
      <c r="E95" s="39"/>
      <c r="F95" s="217" t="s">
        <v>140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127</v>
      </c>
      <c r="AU95" s="16" t="s">
        <v>82</v>
      </c>
    </row>
    <row r="96" s="2" customFormat="1">
      <c r="A96" s="37"/>
      <c r="B96" s="38"/>
      <c r="C96" s="39"/>
      <c r="D96" s="221" t="s">
        <v>129</v>
      </c>
      <c r="E96" s="39"/>
      <c r="F96" s="222" t="s">
        <v>141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129</v>
      </c>
      <c r="AU96" s="16" t="s">
        <v>82</v>
      </c>
    </row>
    <row r="97" s="2" customFormat="1" ht="16.5" customHeight="1">
      <c r="A97" s="37"/>
      <c r="B97" s="38"/>
      <c r="C97" s="203" t="s">
        <v>142</v>
      </c>
      <c r="D97" s="203" t="s">
        <v>120</v>
      </c>
      <c r="E97" s="204" t="s">
        <v>143</v>
      </c>
      <c r="F97" s="205" t="s">
        <v>144</v>
      </c>
      <c r="G97" s="206" t="s">
        <v>123</v>
      </c>
      <c r="H97" s="207">
        <v>200</v>
      </c>
      <c r="I97" s="208"/>
      <c r="J97" s="209">
        <f>ROUND(I97*H97,2)</f>
        <v>0</v>
      </c>
      <c r="K97" s="205" t="s">
        <v>124</v>
      </c>
      <c r="L97" s="43"/>
      <c r="M97" s="210" t="s">
        <v>19</v>
      </c>
      <c r="N97" s="211" t="s">
        <v>43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125</v>
      </c>
      <c r="AT97" s="214" t="s">
        <v>120</v>
      </c>
      <c r="AU97" s="214" t="s">
        <v>82</v>
      </c>
      <c r="AY97" s="16" t="s">
        <v>117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125</v>
      </c>
      <c r="BM97" s="214" t="s">
        <v>145</v>
      </c>
    </row>
    <row r="98" s="2" customFormat="1">
      <c r="A98" s="37"/>
      <c r="B98" s="38"/>
      <c r="C98" s="39"/>
      <c r="D98" s="216" t="s">
        <v>127</v>
      </c>
      <c r="E98" s="39"/>
      <c r="F98" s="217" t="s">
        <v>146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127</v>
      </c>
      <c r="AU98" s="16" t="s">
        <v>82</v>
      </c>
    </row>
    <row r="99" s="2" customFormat="1">
      <c r="A99" s="37"/>
      <c r="B99" s="38"/>
      <c r="C99" s="39"/>
      <c r="D99" s="221" t="s">
        <v>129</v>
      </c>
      <c r="E99" s="39"/>
      <c r="F99" s="222" t="s">
        <v>147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129</v>
      </c>
      <c r="AU99" s="16" t="s">
        <v>82</v>
      </c>
    </row>
    <row r="100" s="2" customFormat="1" ht="16.5" customHeight="1">
      <c r="A100" s="37"/>
      <c r="B100" s="38"/>
      <c r="C100" s="203" t="s">
        <v>148</v>
      </c>
      <c r="D100" s="203" t="s">
        <v>120</v>
      </c>
      <c r="E100" s="204" t="s">
        <v>149</v>
      </c>
      <c r="F100" s="205" t="s">
        <v>150</v>
      </c>
      <c r="G100" s="206" t="s">
        <v>123</v>
      </c>
      <c r="H100" s="207">
        <v>200</v>
      </c>
      <c r="I100" s="208"/>
      <c r="J100" s="209">
        <f>ROUND(I100*H100,2)</f>
        <v>0</v>
      </c>
      <c r="K100" s="205" t="s">
        <v>124</v>
      </c>
      <c r="L100" s="43"/>
      <c r="M100" s="210" t="s">
        <v>19</v>
      </c>
      <c r="N100" s="211" t="s">
        <v>43</v>
      </c>
      <c r="O100" s="83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4" t="s">
        <v>125</v>
      </c>
      <c r="AT100" s="214" t="s">
        <v>120</v>
      </c>
      <c r="AU100" s="214" t="s">
        <v>82</v>
      </c>
      <c r="AY100" s="16" t="s">
        <v>117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6" t="s">
        <v>80</v>
      </c>
      <c r="BK100" s="215">
        <f>ROUND(I100*H100,2)</f>
        <v>0</v>
      </c>
      <c r="BL100" s="16" t="s">
        <v>125</v>
      </c>
      <c r="BM100" s="214" t="s">
        <v>151</v>
      </c>
    </row>
    <row r="101" s="2" customFormat="1">
      <c r="A101" s="37"/>
      <c r="B101" s="38"/>
      <c r="C101" s="39"/>
      <c r="D101" s="216" t="s">
        <v>127</v>
      </c>
      <c r="E101" s="39"/>
      <c r="F101" s="217" t="s">
        <v>152</v>
      </c>
      <c r="G101" s="39"/>
      <c r="H101" s="39"/>
      <c r="I101" s="218"/>
      <c r="J101" s="39"/>
      <c r="K101" s="39"/>
      <c r="L101" s="43"/>
      <c r="M101" s="219"/>
      <c r="N101" s="220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127</v>
      </c>
      <c r="AU101" s="16" t="s">
        <v>82</v>
      </c>
    </row>
    <row r="102" s="2" customFormat="1">
      <c r="A102" s="37"/>
      <c r="B102" s="38"/>
      <c r="C102" s="39"/>
      <c r="D102" s="221" t="s">
        <v>129</v>
      </c>
      <c r="E102" s="39"/>
      <c r="F102" s="222" t="s">
        <v>153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129</v>
      </c>
      <c r="AU102" s="16" t="s">
        <v>82</v>
      </c>
    </row>
    <row r="103" s="2" customFormat="1" ht="16.5" customHeight="1">
      <c r="A103" s="37"/>
      <c r="B103" s="38"/>
      <c r="C103" s="203" t="s">
        <v>154</v>
      </c>
      <c r="D103" s="203" t="s">
        <v>120</v>
      </c>
      <c r="E103" s="204" t="s">
        <v>155</v>
      </c>
      <c r="F103" s="205" t="s">
        <v>156</v>
      </c>
      <c r="G103" s="206" t="s">
        <v>123</v>
      </c>
      <c r="H103" s="207">
        <v>2000</v>
      </c>
      <c r="I103" s="208"/>
      <c r="J103" s="209">
        <f>ROUND(I103*H103,2)</f>
        <v>0</v>
      </c>
      <c r="K103" s="205" t="s">
        <v>124</v>
      </c>
      <c r="L103" s="43"/>
      <c r="M103" s="210" t="s">
        <v>19</v>
      </c>
      <c r="N103" s="211" t="s">
        <v>43</v>
      </c>
      <c r="O103" s="83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4" t="s">
        <v>125</v>
      </c>
      <c r="AT103" s="214" t="s">
        <v>120</v>
      </c>
      <c r="AU103" s="214" t="s">
        <v>82</v>
      </c>
      <c r="AY103" s="16" t="s">
        <v>117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80</v>
      </c>
      <c r="BK103" s="215">
        <f>ROUND(I103*H103,2)</f>
        <v>0</v>
      </c>
      <c r="BL103" s="16" t="s">
        <v>125</v>
      </c>
      <c r="BM103" s="214" t="s">
        <v>157</v>
      </c>
    </row>
    <row r="104" s="2" customFormat="1">
      <c r="A104" s="37"/>
      <c r="B104" s="38"/>
      <c r="C104" s="39"/>
      <c r="D104" s="216" t="s">
        <v>127</v>
      </c>
      <c r="E104" s="39"/>
      <c r="F104" s="217" t="s">
        <v>158</v>
      </c>
      <c r="G104" s="39"/>
      <c r="H104" s="39"/>
      <c r="I104" s="218"/>
      <c r="J104" s="39"/>
      <c r="K104" s="39"/>
      <c r="L104" s="43"/>
      <c r="M104" s="219"/>
      <c r="N104" s="220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127</v>
      </c>
      <c r="AU104" s="16" t="s">
        <v>82</v>
      </c>
    </row>
    <row r="105" s="2" customFormat="1">
      <c r="A105" s="37"/>
      <c r="B105" s="38"/>
      <c r="C105" s="39"/>
      <c r="D105" s="221" t="s">
        <v>129</v>
      </c>
      <c r="E105" s="39"/>
      <c r="F105" s="222" t="s">
        <v>159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129</v>
      </c>
      <c r="AU105" s="16" t="s">
        <v>82</v>
      </c>
    </row>
    <row r="106" s="2" customFormat="1" ht="16.5" customHeight="1">
      <c r="A106" s="37"/>
      <c r="B106" s="38"/>
      <c r="C106" s="203" t="s">
        <v>160</v>
      </c>
      <c r="D106" s="203" t="s">
        <v>120</v>
      </c>
      <c r="E106" s="204" t="s">
        <v>161</v>
      </c>
      <c r="F106" s="205" t="s">
        <v>162</v>
      </c>
      <c r="G106" s="206" t="s">
        <v>123</v>
      </c>
      <c r="H106" s="207">
        <v>200</v>
      </c>
      <c r="I106" s="208"/>
      <c r="J106" s="209">
        <f>ROUND(I106*H106,2)</f>
        <v>0</v>
      </c>
      <c r="K106" s="205" t="s">
        <v>124</v>
      </c>
      <c r="L106" s="43"/>
      <c r="M106" s="210" t="s">
        <v>19</v>
      </c>
      <c r="N106" s="211" t="s">
        <v>43</v>
      </c>
      <c r="O106" s="83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4" t="s">
        <v>125</v>
      </c>
      <c r="AT106" s="214" t="s">
        <v>120</v>
      </c>
      <c r="AU106" s="214" t="s">
        <v>82</v>
      </c>
      <c r="AY106" s="16" t="s">
        <v>117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80</v>
      </c>
      <c r="BK106" s="215">
        <f>ROUND(I106*H106,2)</f>
        <v>0</v>
      </c>
      <c r="BL106" s="16" t="s">
        <v>125</v>
      </c>
      <c r="BM106" s="214" t="s">
        <v>163</v>
      </c>
    </row>
    <row r="107" s="2" customFormat="1">
      <c r="A107" s="37"/>
      <c r="B107" s="38"/>
      <c r="C107" s="39"/>
      <c r="D107" s="216" t="s">
        <v>127</v>
      </c>
      <c r="E107" s="39"/>
      <c r="F107" s="217" t="s">
        <v>164</v>
      </c>
      <c r="G107" s="39"/>
      <c r="H107" s="39"/>
      <c r="I107" s="218"/>
      <c r="J107" s="39"/>
      <c r="K107" s="39"/>
      <c r="L107" s="43"/>
      <c r="M107" s="219"/>
      <c r="N107" s="220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127</v>
      </c>
      <c r="AU107" s="16" t="s">
        <v>82</v>
      </c>
    </row>
    <row r="108" s="2" customFormat="1">
      <c r="A108" s="37"/>
      <c r="B108" s="38"/>
      <c r="C108" s="39"/>
      <c r="D108" s="221" t="s">
        <v>129</v>
      </c>
      <c r="E108" s="39"/>
      <c r="F108" s="222" t="s">
        <v>165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129</v>
      </c>
      <c r="AU108" s="16" t="s">
        <v>82</v>
      </c>
    </row>
    <row r="109" s="2" customFormat="1" ht="16.5" customHeight="1">
      <c r="A109" s="37"/>
      <c r="B109" s="38"/>
      <c r="C109" s="203" t="s">
        <v>166</v>
      </c>
      <c r="D109" s="203" t="s">
        <v>120</v>
      </c>
      <c r="E109" s="204" t="s">
        <v>167</v>
      </c>
      <c r="F109" s="205" t="s">
        <v>168</v>
      </c>
      <c r="G109" s="206" t="s">
        <v>169</v>
      </c>
      <c r="H109" s="207">
        <v>80</v>
      </c>
      <c r="I109" s="208"/>
      <c r="J109" s="209">
        <f>ROUND(I109*H109,2)</f>
        <v>0</v>
      </c>
      <c r="K109" s="205" t="s">
        <v>124</v>
      </c>
      <c r="L109" s="43"/>
      <c r="M109" s="210" t="s">
        <v>19</v>
      </c>
      <c r="N109" s="211" t="s">
        <v>43</v>
      </c>
      <c r="O109" s="83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4" t="s">
        <v>125</v>
      </c>
      <c r="AT109" s="214" t="s">
        <v>120</v>
      </c>
      <c r="AU109" s="214" t="s">
        <v>82</v>
      </c>
      <c r="AY109" s="16" t="s">
        <v>117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80</v>
      </c>
      <c r="BK109" s="215">
        <f>ROUND(I109*H109,2)</f>
        <v>0</v>
      </c>
      <c r="BL109" s="16" t="s">
        <v>125</v>
      </c>
      <c r="BM109" s="214" t="s">
        <v>170</v>
      </c>
    </row>
    <row r="110" s="2" customFormat="1">
      <c r="A110" s="37"/>
      <c r="B110" s="38"/>
      <c r="C110" s="39"/>
      <c r="D110" s="216" t="s">
        <v>127</v>
      </c>
      <c r="E110" s="39"/>
      <c r="F110" s="217" t="s">
        <v>171</v>
      </c>
      <c r="G110" s="39"/>
      <c r="H110" s="39"/>
      <c r="I110" s="218"/>
      <c r="J110" s="39"/>
      <c r="K110" s="39"/>
      <c r="L110" s="43"/>
      <c r="M110" s="219"/>
      <c r="N110" s="220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127</v>
      </c>
      <c r="AU110" s="16" t="s">
        <v>82</v>
      </c>
    </row>
    <row r="111" s="2" customFormat="1">
      <c r="A111" s="37"/>
      <c r="B111" s="38"/>
      <c r="C111" s="39"/>
      <c r="D111" s="221" t="s">
        <v>129</v>
      </c>
      <c r="E111" s="39"/>
      <c r="F111" s="222" t="s">
        <v>172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129</v>
      </c>
      <c r="AU111" s="16" t="s">
        <v>82</v>
      </c>
    </row>
    <row r="112" s="2" customFormat="1" ht="16.5" customHeight="1">
      <c r="A112" s="37"/>
      <c r="B112" s="38"/>
      <c r="C112" s="203" t="s">
        <v>173</v>
      </c>
      <c r="D112" s="203" t="s">
        <v>120</v>
      </c>
      <c r="E112" s="204" t="s">
        <v>174</v>
      </c>
      <c r="F112" s="205" t="s">
        <v>175</v>
      </c>
      <c r="G112" s="206" t="s">
        <v>169</v>
      </c>
      <c r="H112" s="207">
        <v>36</v>
      </c>
      <c r="I112" s="208"/>
      <c r="J112" s="209">
        <f>ROUND(I112*H112,2)</f>
        <v>0</v>
      </c>
      <c r="K112" s="205" t="s">
        <v>124</v>
      </c>
      <c r="L112" s="43"/>
      <c r="M112" s="210" t="s">
        <v>19</v>
      </c>
      <c r="N112" s="211" t="s">
        <v>43</v>
      </c>
      <c r="O112" s="83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4" t="s">
        <v>125</v>
      </c>
      <c r="AT112" s="214" t="s">
        <v>120</v>
      </c>
      <c r="AU112" s="214" t="s">
        <v>82</v>
      </c>
      <c r="AY112" s="16" t="s">
        <v>117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6" t="s">
        <v>80</v>
      </c>
      <c r="BK112" s="215">
        <f>ROUND(I112*H112,2)</f>
        <v>0</v>
      </c>
      <c r="BL112" s="16" t="s">
        <v>125</v>
      </c>
      <c r="BM112" s="214" t="s">
        <v>176</v>
      </c>
    </row>
    <row r="113" s="2" customFormat="1">
      <c r="A113" s="37"/>
      <c r="B113" s="38"/>
      <c r="C113" s="39"/>
      <c r="D113" s="216" t="s">
        <v>127</v>
      </c>
      <c r="E113" s="39"/>
      <c r="F113" s="217" t="s">
        <v>177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127</v>
      </c>
      <c r="AU113" s="16" t="s">
        <v>82</v>
      </c>
    </row>
    <row r="114" s="2" customFormat="1">
      <c r="A114" s="37"/>
      <c r="B114" s="38"/>
      <c r="C114" s="39"/>
      <c r="D114" s="221" t="s">
        <v>129</v>
      </c>
      <c r="E114" s="39"/>
      <c r="F114" s="222" t="s">
        <v>178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129</v>
      </c>
      <c r="AU114" s="16" t="s">
        <v>82</v>
      </c>
    </row>
    <row r="115" s="2" customFormat="1" ht="16.5" customHeight="1">
      <c r="A115" s="37"/>
      <c r="B115" s="38"/>
      <c r="C115" s="203" t="s">
        <v>179</v>
      </c>
      <c r="D115" s="203" t="s">
        <v>120</v>
      </c>
      <c r="E115" s="204" t="s">
        <v>180</v>
      </c>
      <c r="F115" s="205" t="s">
        <v>181</v>
      </c>
      <c r="G115" s="206" t="s">
        <v>169</v>
      </c>
      <c r="H115" s="207">
        <v>36</v>
      </c>
      <c r="I115" s="208"/>
      <c r="J115" s="209">
        <f>ROUND(I115*H115,2)</f>
        <v>0</v>
      </c>
      <c r="K115" s="205" t="s">
        <v>124</v>
      </c>
      <c r="L115" s="43"/>
      <c r="M115" s="210" t="s">
        <v>19</v>
      </c>
      <c r="N115" s="211" t="s">
        <v>43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125</v>
      </c>
      <c r="AT115" s="214" t="s">
        <v>120</v>
      </c>
      <c r="AU115" s="214" t="s">
        <v>82</v>
      </c>
      <c r="AY115" s="16" t="s">
        <v>117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80</v>
      </c>
      <c r="BK115" s="215">
        <f>ROUND(I115*H115,2)</f>
        <v>0</v>
      </c>
      <c r="BL115" s="16" t="s">
        <v>125</v>
      </c>
      <c r="BM115" s="214" t="s">
        <v>182</v>
      </c>
    </row>
    <row r="116" s="2" customFormat="1">
      <c r="A116" s="37"/>
      <c r="B116" s="38"/>
      <c r="C116" s="39"/>
      <c r="D116" s="216" t="s">
        <v>127</v>
      </c>
      <c r="E116" s="39"/>
      <c r="F116" s="217" t="s">
        <v>183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127</v>
      </c>
      <c r="AU116" s="16" t="s">
        <v>82</v>
      </c>
    </row>
    <row r="117" s="2" customFormat="1">
      <c r="A117" s="37"/>
      <c r="B117" s="38"/>
      <c r="C117" s="39"/>
      <c r="D117" s="221" t="s">
        <v>129</v>
      </c>
      <c r="E117" s="39"/>
      <c r="F117" s="222" t="s">
        <v>184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129</v>
      </c>
      <c r="AU117" s="16" t="s">
        <v>82</v>
      </c>
    </row>
    <row r="118" s="2" customFormat="1" ht="16.5" customHeight="1">
      <c r="A118" s="37"/>
      <c r="B118" s="38"/>
      <c r="C118" s="203" t="s">
        <v>185</v>
      </c>
      <c r="D118" s="203" t="s">
        <v>120</v>
      </c>
      <c r="E118" s="204" t="s">
        <v>186</v>
      </c>
      <c r="F118" s="205" t="s">
        <v>187</v>
      </c>
      <c r="G118" s="206" t="s">
        <v>169</v>
      </c>
      <c r="H118" s="207">
        <v>16</v>
      </c>
      <c r="I118" s="208"/>
      <c r="J118" s="209">
        <f>ROUND(I118*H118,2)</f>
        <v>0</v>
      </c>
      <c r="K118" s="205" t="s">
        <v>124</v>
      </c>
      <c r="L118" s="43"/>
      <c r="M118" s="210" t="s">
        <v>19</v>
      </c>
      <c r="N118" s="211" t="s">
        <v>43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125</v>
      </c>
      <c r="AT118" s="214" t="s">
        <v>120</v>
      </c>
      <c r="AU118" s="214" t="s">
        <v>82</v>
      </c>
      <c r="AY118" s="16" t="s">
        <v>117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80</v>
      </c>
      <c r="BK118" s="215">
        <f>ROUND(I118*H118,2)</f>
        <v>0</v>
      </c>
      <c r="BL118" s="16" t="s">
        <v>125</v>
      </c>
      <c r="BM118" s="214" t="s">
        <v>188</v>
      </c>
    </row>
    <row r="119" s="2" customFormat="1">
      <c r="A119" s="37"/>
      <c r="B119" s="38"/>
      <c r="C119" s="39"/>
      <c r="D119" s="216" t="s">
        <v>127</v>
      </c>
      <c r="E119" s="39"/>
      <c r="F119" s="217" t="s">
        <v>189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127</v>
      </c>
      <c r="AU119" s="16" t="s">
        <v>82</v>
      </c>
    </row>
    <row r="120" s="2" customFormat="1">
      <c r="A120" s="37"/>
      <c r="B120" s="38"/>
      <c r="C120" s="39"/>
      <c r="D120" s="221" t="s">
        <v>129</v>
      </c>
      <c r="E120" s="39"/>
      <c r="F120" s="222" t="s">
        <v>190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129</v>
      </c>
      <c r="AU120" s="16" t="s">
        <v>82</v>
      </c>
    </row>
    <row r="121" s="2" customFormat="1" ht="21.75" customHeight="1">
      <c r="A121" s="37"/>
      <c r="B121" s="38"/>
      <c r="C121" s="203" t="s">
        <v>191</v>
      </c>
      <c r="D121" s="203" t="s">
        <v>120</v>
      </c>
      <c r="E121" s="204" t="s">
        <v>192</v>
      </c>
      <c r="F121" s="205" t="s">
        <v>193</v>
      </c>
      <c r="G121" s="206" t="s">
        <v>123</v>
      </c>
      <c r="H121" s="207">
        <v>16</v>
      </c>
      <c r="I121" s="208"/>
      <c r="J121" s="209">
        <f>ROUND(I121*H121,2)</f>
        <v>0</v>
      </c>
      <c r="K121" s="205" t="s">
        <v>124</v>
      </c>
      <c r="L121" s="43"/>
      <c r="M121" s="210" t="s">
        <v>19</v>
      </c>
      <c r="N121" s="211" t="s">
        <v>43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125</v>
      </c>
      <c r="AT121" s="214" t="s">
        <v>120</v>
      </c>
      <c r="AU121" s="214" t="s">
        <v>82</v>
      </c>
      <c r="AY121" s="16" t="s">
        <v>117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80</v>
      </c>
      <c r="BK121" s="215">
        <f>ROUND(I121*H121,2)</f>
        <v>0</v>
      </c>
      <c r="BL121" s="16" t="s">
        <v>125</v>
      </c>
      <c r="BM121" s="214" t="s">
        <v>194</v>
      </c>
    </row>
    <row r="122" s="2" customFormat="1">
      <c r="A122" s="37"/>
      <c r="B122" s="38"/>
      <c r="C122" s="39"/>
      <c r="D122" s="216" t="s">
        <v>127</v>
      </c>
      <c r="E122" s="39"/>
      <c r="F122" s="217" t="s">
        <v>195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127</v>
      </c>
      <c r="AU122" s="16" t="s">
        <v>82</v>
      </c>
    </row>
    <row r="123" s="2" customFormat="1">
      <c r="A123" s="37"/>
      <c r="B123" s="38"/>
      <c r="C123" s="39"/>
      <c r="D123" s="221" t="s">
        <v>129</v>
      </c>
      <c r="E123" s="39"/>
      <c r="F123" s="222" t="s">
        <v>196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129</v>
      </c>
      <c r="AU123" s="16" t="s">
        <v>82</v>
      </c>
    </row>
    <row r="124" s="2" customFormat="1" ht="16.5" customHeight="1">
      <c r="A124" s="37"/>
      <c r="B124" s="38"/>
      <c r="C124" s="203" t="s">
        <v>197</v>
      </c>
      <c r="D124" s="203" t="s">
        <v>120</v>
      </c>
      <c r="E124" s="204" t="s">
        <v>198</v>
      </c>
      <c r="F124" s="205" t="s">
        <v>199</v>
      </c>
      <c r="G124" s="206" t="s">
        <v>123</v>
      </c>
      <c r="H124" s="207">
        <v>16</v>
      </c>
      <c r="I124" s="208"/>
      <c r="J124" s="209">
        <f>ROUND(I124*H124,2)</f>
        <v>0</v>
      </c>
      <c r="K124" s="205" t="s">
        <v>124</v>
      </c>
      <c r="L124" s="43"/>
      <c r="M124" s="210" t="s">
        <v>19</v>
      </c>
      <c r="N124" s="211" t="s">
        <v>43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125</v>
      </c>
      <c r="AT124" s="214" t="s">
        <v>120</v>
      </c>
      <c r="AU124" s="214" t="s">
        <v>82</v>
      </c>
      <c r="AY124" s="16" t="s">
        <v>117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80</v>
      </c>
      <c r="BK124" s="215">
        <f>ROUND(I124*H124,2)</f>
        <v>0</v>
      </c>
      <c r="BL124" s="16" t="s">
        <v>125</v>
      </c>
      <c r="BM124" s="214" t="s">
        <v>200</v>
      </c>
    </row>
    <row r="125" s="2" customFormat="1">
      <c r="A125" s="37"/>
      <c r="B125" s="38"/>
      <c r="C125" s="39"/>
      <c r="D125" s="216" t="s">
        <v>127</v>
      </c>
      <c r="E125" s="39"/>
      <c r="F125" s="217" t="s">
        <v>201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127</v>
      </c>
      <c r="AU125" s="16" t="s">
        <v>82</v>
      </c>
    </row>
    <row r="126" s="2" customFormat="1">
      <c r="A126" s="37"/>
      <c r="B126" s="38"/>
      <c r="C126" s="39"/>
      <c r="D126" s="221" t="s">
        <v>129</v>
      </c>
      <c r="E126" s="39"/>
      <c r="F126" s="222" t="s">
        <v>202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129</v>
      </c>
      <c r="AU126" s="16" t="s">
        <v>82</v>
      </c>
    </row>
    <row r="127" s="2" customFormat="1" ht="16.5" customHeight="1">
      <c r="A127" s="37"/>
      <c r="B127" s="38"/>
      <c r="C127" s="203" t="s">
        <v>203</v>
      </c>
      <c r="D127" s="203" t="s">
        <v>120</v>
      </c>
      <c r="E127" s="204" t="s">
        <v>204</v>
      </c>
      <c r="F127" s="205" t="s">
        <v>205</v>
      </c>
      <c r="G127" s="206" t="s">
        <v>169</v>
      </c>
      <c r="H127" s="207">
        <v>16</v>
      </c>
      <c r="I127" s="208"/>
      <c r="J127" s="209">
        <f>ROUND(I127*H127,2)</f>
        <v>0</v>
      </c>
      <c r="K127" s="205" t="s">
        <v>124</v>
      </c>
      <c r="L127" s="43"/>
      <c r="M127" s="210" t="s">
        <v>19</v>
      </c>
      <c r="N127" s="211" t="s">
        <v>43</v>
      </c>
      <c r="O127" s="83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4" t="s">
        <v>125</v>
      </c>
      <c r="AT127" s="214" t="s">
        <v>120</v>
      </c>
      <c r="AU127" s="214" t="s">
        <v>82</v>
      </c>
      <c r="AY127" s="16" t="s">
        <v>117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80</v>
      </c>
      <c r="BK127" s="215">
        <f>ROUND(I127*H127,2)</f>
        <v>0</v>
      </c>
      <c r="BL127" s="16" t="s">
        <v>125</v>
      </c>
      <c r="BM127" s="214" t="s">
        <v>206</v>
      </c>
    </row>
    <row r="128" s="2" customFormat="1">
      <c r="A128" s="37"/>
      <c r="B128" s="38"/>
      <c r="C128" s="39"/>
      <c r="D128" s="216" t="s">
        <v>127</v>
      </c>
      <c r="E128" s="39"/>
      <c r="F128" s="217" t="s">
        <v>207</v>
      </c>
      <c r="G128" s="39"/>
      <c r="H128" s="39"/>
      <c r="I128" s="218"/>
      <c r="J128" s="39"/>
      <c r="K128" s="39"/>
      <c r="L128" s="43"/>
      <c r="M128" s="219"/>
      <c r="N128" s="220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127</v>
      </c>
      <c r="AU128" s="16" t="s">
        <v>82</v>
      </c>
    </row>
    <row r="129" s="2" customFormat="1">
      <c r="A129" s="37"/>
      <c r="B129" s="38"/>
      <c r="C129" s="39"/>
      <c r="D129" s="221" t="s">
        <v>129</v>
      </c>
      <c r="E129" s="39"/>
      <c r="F129" s="222" t="s">
        <v>208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129</v>
      </c>
      <c r="AU129" s="16" t="s">
        <v>82</v>
      </c>
    </row>
    <row r="130" s="2" customFormat="1" ht="16.5" customHeight="1">
      <c r="A130" s="37"/>
      <c r="B130" s="38"/>
      <c r="C130" s="203" t="s">
        <v>8</v>
      </c>
      <c r="D130" s="203" t="s">
        <v>120</v>
      </c>
      <c r="E130" s="204" t="s">
        <v>209</v>
      </c>
      <c r="F130" s="205" t="s">
        <v>210</v>
      </c>
      <c r="G130" s="206" t="s">
        <v>123</v>
      </c>
      <c r="H130" s="207">
        <v>160</v>
      </c>
      <c r="I130" s="208"/>
      <c r="J130" s="209">
        <f>ROUND(I130*H130,2)</f>
        <v>0</v>
      </c>
      <c r="K130" s="205" t="s">
        <v>124</v>
      </c>
      <c r="L130" s="43"/>
      <c r="M130" s="210" t="s">
        <v>19</v>
      </c>
      <c r="N130" s="211" t="s">
        <v>43</v>
      </c>
      <c r="O130" s="83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4" t="s">
        <v>125</v>
      </c>
      <c r="AT130" s="214" t="s">
        <v>120</v>
      </c>
      <c r="AU130" s="214" t="s">
        <v>82</v>
      </c>
      <c r="AY130" s="16" t="s">
        <v>117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80</v>
      </c>
      <c r="BK130" s="215">
        <f>ROUND(I130*H130,2)</f>
        <v>0</v>
      </c>
      <c r="BL130" s="16" t="s">
        <v>125</v>
      </c>
      <c r="BM130" s="214" t="s">
        <v>211</v>
      </c>
    </row>
    <row r="131" s="2" customFormat="1">
      <c r="A131" s="37"/>
      <c r="B131" s="38"/>
      <c r="C131" s="39"/>
      <c r="D131" s="216" t="s">
        <v>127</v>
      </c>
      <c r="E131" s="39"/>
      <c r="F131" s="217" t="s">
        <v>212</v>
      </c>
      <c r="G131" s="39"/>
      <c r="H131" s="39"/>
      <c r="I131" s="218"/>
      <c r="J131" s="39"/>
      <c r="K131" s="39"/>
      <c r="L131" s="43"/>
      <c r="M131" s="219"/>
      <c r="N131" s="220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127</v>
      </c>
      <c r="AU131" s="16" t="s">
        <v>82</v>
      </c>
    </row>
    <row r="132" s="2" customFormat="1">
      <c r="A132" s="37"/>
      <c r="B132" s="38"/>
      <c r="C132" s="39"/>
      <c r="D132" s="221" t="s">
        <v>129</v>
      </c>
      <c r="E132" s="39"/>
      <c r="F132" s="222" t="s">
        <v>213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129</v>
      </c>
      <c r="AU132" s="16" t="s">
        <v>82</v>
      </c>
    </row>
    <row r="133" s="2" customFormat="1" ht="16.5" customHeight="1">
      <c r="A133" s="37"/>
      <c r="B133" s="38"/>
      <c r="C133" s="203" t="s">
        <v>125</v>
      </c>
      <c r="D133" s="203" t="s">
        <v>120</v>
      </c>
      <c r="E133" s="204" t="s">
        <v>214</v>
      </c>
      <c r="F133" s="205" t="s">
        <v>215</v>
      </c>
      <c r="G133" s="206" t="s">
        <v>123</v>
      </c>
      <c r="H133" s="207">
        <v>90</v>
      </c>
      <c r="I133" s="208"/>
      <c r="J133" s="209">
        <f>ROUND(I133*H133,2)</f>
        <v>0</v>
      </c>
      <c r="K133" s="205" t="s">
        <v>124</v>
      </c>
      <c r="L133" s="43"/>
      <c r="M133" s="210" t="s">
        <v>19</v>
      </c>
      <c r="N133" s="211" t="s">
        <v>43</v>
      </c>
      <c r="O133" s="83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4" t="s">
        <v>125</v>
      </c>
      <c r="AT133" s="214" t="s">
        <v>120</v>
      </c>
      <c r="AU133" s="214" t="s">
        <v>82</v>
      </c>
      <c r="AY133" s="16" t="s">
        <v>117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80</v>
      </c>
      <c r="BK133" s="215">
        <f>ROUND(I133*H133,2)</f>
        <v>0</v>
      </c>
      <c r="BL133" s="16" t="s">
        <v>125</v>
      </c>
      <c r="BM133" s="214" t="s">
        <v>216</v>
      </c>
    </row>
    <row r="134" s="2" customFormat="1">
      <c r="A134" s="37"/>
      <c r="B134" s="38"/>
      <c r="C134" s="39"/>
      <c r="D134" s="216" t="s">
        <v>127</v>
      </c>
      <c r="E134" s="39"/>
      <c r="F134" s="217" t="s">
        <v>217</v>
      </c>
      <c r="G134" s="39"/>
      <c r="H134" s="39"/>
      <c r="I134" s="218"/>
      <c r="J134" s="39"/>
      <c r="K134" s="39"/>
      <c r="L134" s="43"/>
      <c r="M134" s="219"/>
      <c r="N134" s="220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127</v>
      </c>
      <c r="AU134" s="16" t="s">
        <v>82</v>
      </c>
    </row>
    <row r="135" s="2" customFormat="1">
      <c r="A135" s="37"/>
      <c r="B135" s="38"/>
      <c r="C135" s="39"/>
      <c r="D135" s="221" t="s">
        <v>129</v>
      </c>
      <c r="E135" s="39"/>
      <c r="F135" s="222" t="s">
        <v>218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129</v>
      </c>
      <c r="AU135" s="16" t="s">
        <v>82</v>
      </c>
    </row>
    <row r="136" s="2" customFormat="1" ht="16.5" customHeight="1">
      <c r="A136" s="37"/>
      <c r="B136" s="38"/>
      <c r="C136" s="203" t="s">
        <v>219</v>
      </c>
      <c r="D136" s="203" t="s">
        <v>120</v>
      </c>
      <c r="E136" s="204" t="s">
        <v>220</v>
      </c>
      <c r="F136" s="205" t="s">
        <v>221</v>
      </c>
      <c r="G136" s="206" t="s">
        <v>123</v>
      </c>
      <c r="H136" s="207">
        <v>900</v>
      </c>
      <c r="I136" s="208"/>
      <c r="J136" s="209">
        <f>ROUND(I136*H136,2)</f>
        <v>0</v>
      </c>
      <c r="K136" s="205" t="s">
        <v>124</v>
      </c>
      <c r="L136" s="43"/>
      <c r="M136" s="210" t="s">
        <v>19</v>
      </c>
      <c r="N136" s="211" t="s">
        <v>43</v>
      </c>
      <c r="O136" s="83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4" t="s">
        <v>125</v>
      </c>
      <c r="AT136" s="214" t="s">
        <v>120</v>
      </c>
      <c r="AU136" s="214" t="s">
        <v>82</v>
      </c>
      <c r="AY136" s="16" t="s">
        <v>117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80</v>
      </c>
      <c r="BK136" s="215">
        <f>ROUND(I136*H136,2)</f>
        <v>0</v>
      </c>
      <c r="BL136" s="16" t="s">
        <v>125</v>
      </c>
      <c r="BM136" s="214" t="s">
        <v>222</v>
      </c>
    </row>
    <row r="137" s="2" customFormat="1">
      <c r="A137" s="37"/>
      <c r="B137" s="38"/>
      <c r="C137" s="39"/>
      <c r="D137" s="216" t="s">
        <v>127</v>
      </c>
      <c r="E137" s="39"/>
      <c r="F137" s="217" t="s">
        <v>223</v>
      </c>
      <c r="G137" s="39"/>
      <c r="H137" s="39"/>
      <c r="I137" s="218"/>
      <c r="J137" s="39"/>
      <c r="K137" s="39"/>
      <c r="L137" s="43"/>
      <c r="M137" s="219"/>
      <c r="N137" s="220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127</v>
      </c>
      <c r="AU137" s="16" t="s">
        <v>82</v>
      </c>
    </row>
    <row r="138" s="2" customFormat="1">
      <c r="A138" s="37"/>
      <c r="B138" s="38"/>
      <c r="C138" s="39"/>
      <c r="D138" s="221" t="s">
        <v>129</v>
      </c>
      <c r="E138" s="39"/>
      <c r="F138" s="222" t="s">
        <v>224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129</v>
      </c>
      <c r="AU138" s="16" t="s">
        <v>82</v>
      </c>
    </row>
    <row r="139" s="2" customFormat="1" ht="16.5" customHeight="1">
      <c r="A139" s="37"/>
      <c r="B139" s="38"/>
      <c r="C139" s="203" t="s">
        <v>225</v>
      </c>
      <c r="D139" s="203" t="s">
        <v>120</v>
      </c>
      <c r="E139" s="204" t="s">
        <v>226</v>
      </c>
      <c r="F139" s="205" t="s">
        <v>227</v>
      </c>
      <c r="G139" s="206" t="s">
        <v>123</v>
      </c>
      <c r="H139" s="207">
        <v>900</v>
      </c>
      <c r="I139" s="208"/>
      <c r="J139" s="209">
        <f>ROUND(I139*H139,2)</f>
        <v>0</v>
      </c>
      <c r="K139" s="205" t="s">
        <v>124</v>
      </c>
      <c r="L139" s="43"/>
      <c r="M139" s="210" t="s">
        <v>19</v>
      </c>
      <c r="N139" s="211" t="s">
        <v>43</v>
      </c>
      <c r="O139" s="83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4" t="s">
        <v>125</v>
      </c>
      <c r="AT139" s="214" t="s">
        <v>120</v>
      </c>
      <c r="AU139" s="214" t="s">
        <v>82</v>
      </c>
      <c r="AY139" s="16" t="s">
        <v>117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80</v>
      </c>
      <c r="BK139" s="215">
        <f>ROUND(I139*H139,2)</f>
        <v>0</v>
      </c>
      <c r="BL139" s="16" t="s">
        <v>125</v>
      </c>
      <c r="BM139" s="214" t="s">
        <v>228</v>
      </c>
    </row>
    <row r="140" s="2" customFormat="1">
      <c r="A140" s="37"/>
      <c r="B140" s="38"/>
      <c r="C140" s="39"/>
      <c r="D140" s="216" t="s">
        <v>127</v>
      </c>
      <c r="E140" s="39"/>
      <c r="F140" s="217" t="s">
        <v>229</v>
      </c>
      <c r="G140" s="39"/>
      <c r="H140" s="39"/>
      <c r="I140" s="218"/>
      <c r="J140" s="39"/>
      <c r="K140" s="39"/>
      <c r="L140" s="43"/>
      <c r="M140" s="219"/>
      <c r="N140" s="220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127</v>
      </c>
      <c r="AU140" s="16" t="s">
        <v>82</v>
      </c>
    </row>
    <row r="141" s="2" customFormat="1">
      <c r="A141" s="37"/>
      <c r="B141" s="38"/>
      <c r="C141" s="39"/>
      <c r="D141" s="221" t="s">
        <v>129</v>
      </c>
      <c r="E141" s="39"/>
      <c r="F141" s="222" t="s">
        <v>230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129</v>
      </c>
      <c r="AU141" s="16" t="s">
        <v>82</v>
      </c>
    </row>
    <row r="142" s="2" customFormat="1" ht="16.5" customHeight="1">
      <c r="A142" s="37"/>
      <c r="B142" s="38"/>
      <c r="C142" s="203" t="s">
        <v>231</v>
      </c>
      <c r="D142" s="203" t="s">
        <v>120</v>
      </c>
      <c r="E142" s="204" t="s">
        <v>232</v>
      </c>
      <c r="F142" s="205" t="s">
        <v>233</v>
      </c>
      <c r="G142" s="206" t="s">
        <v>123</v>
      </c>
      <c r="H142" s="207">
        <v>900</v>
      </c>
      <c r="I142" s="208"/>
      <c r="J142" s="209">
        <f>ROUND(I142*H142,2)</f>
        <v>0</v>
      </c>
      <c r="K142" s="205" t="s">
        <v>124</v>
      </c>
      <c r="L142" s="43"/>
      <c r="M142" s="210" t="s">
        <v>19</v>
      </c>
      <c r="N142" s="211" t="s">
        <v>43</v>
      </c>
      <c r="O142" s="83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4" t="s">
        <v>125</v>
      </c>
      <c r="AT142" s="214" t="s">
        <v>120</v>
      </c>
      <c r="AU142" s="214" t="s">
        <v>82</v>
      </c>
      <c r="AY142" s="16" t="s">
        <v>117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80</v>
      </c>
      <c r="BK142" s="215">
        <f>ROUND(I142*H142,2)</f>
        <v>0</v>
      </c>
      <c r="BL142" s="16" t="s">
        <v>125</v>
      </c>
      <c r="BM142" s="214" t="s">
        <v>234</v>
      </c>
    </row>
    <row r="143" s="2" customFormat="1">
      <c r="A143" s="37"/>
      <c r="B143" s="38"/>
      <c r="C143" s="39"/>
      <c r="D143" s="216" t="s">
        <v>127</v>
      </c>
      <c r="E143" s="39"/>
      <c r="F143" s="217" t="s">
        <v>235</v>
      </c>
      <c r="G143" s="39"/>
      <c r="H143" s="39"/>
      <c r="I143" s="218"/>
      <c r="J143" s="39"/>
      <c r="K143" s="39"/>
      <c r="L143" s="43"/>
      <c r="M143" s="219"/>
      <c r="N143" s="220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127</v>
      </c>
      <c r="AU143" s="16" t="s">
        <v>82</v>
      </c>
    </row>
    <row r="144" s="2" customFormat="1">
      <c r="A144" s="37"/>
      <c r="B144" s="38"/>
      <c r="C144" s="39"/>
      <c r="D144" s="221" t="s">
        <v>129</v>
      </c>
      <c r="E144" s="39"/>
      <c r="F144" s="222" t="s">
        <v>236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129</v>
      </c>
      <c r="AU144" s="16" t="s">
        <v>82</v>
      </c>
    </row>
    <row r="145" s="2" customFormat="1" ht="16.5" customHeight="1">
      <c r="A145" s="37"/>
      <c r="B145" s="38"/>
      <c r="C145" s="203" t="s">
        <v>237</v>
      </c>
      <c r="D145" s="203" t="s">
        <v>120</v>
      </c>
      <c r="E145" s="204" t="s">
        <v>238</v>
      </c>
      <c r="F145" s="205" t="s">
        <v>239</v>
      </c>
      <c r="G145" s="206" t="s">
        <v>123</v>
      </c>
      <c r="H145" s="207">
        <v>900</v>
      </c>
      <c r="I145" s="208"/>
      <c r="J145" s="209">
        <f>ROUND(I145*H145,2)</f>
        <v>0</v>
      </c>
      <c r="K145" s="205" t="s">
        <v>124</v>
      </c>
      <c r="L145" s="43"/>
      <c r="M145" s="210" t="s">
        <v>19</v>
      </c>
      <c r="N145" s="211" t="s">
        <v>43</v>
      </c>
      <c r="O145" s="83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4" t="s">
        <v>125</v>
      </c>
      <c r="AT145" s="214" t="s">
        <v>120</v>
      </c>
      <c r="AU145" s="214" t="s">
        <v>82</v>
      </c>
      <c r="AY145" s="16" t="s">
        <v>117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80</v>
      </c>
      <c r="BK145" s="215">
        <f>ROUND(I145*H145,2)</f>
        <v>0</v>
      </c>
      <c r="BL145" s="16" t="s">
        <v>125</v>
      </c>
      <c r="BM145" s="214" t="s">
        <v>240</v>
      </c>
    </row>
    <row r="146" s="2" customFormat="1">
      <c r="A146" s="37"/>
      <c r="B146" s="38"/>
      <c r="C146" s="39"/>
      <c r="D146" s="216" t="s">
        <v>127</v>
      </c>
      <c r="E146" s="39"/>
      <c r="F146" s="217" t="s">
        <v>241</v>
      </c>
      <c r="G146" s="39"/>
      <c r="H146" s="39"/>
      <c r="I146" s="218"/>
      <c r="J146" s="39"/>
      <c r="K146" s="39"/>
      <c r="L146" s="43"/>
      <c r="M146" s="219"/>
      <c r="N146" s="220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127</v>
      </c>
      <c r="AU146" s="16" t="s">
        <v>82</v>
      </c>
    </row>
    <row r="147" s="2" customFormat="1">
      <c r="A147" s="37"/>
      <c r="B147" s="38"/>
      <c r="C147" s="39"/>
      <c r="D147" s="221" t="s">
        <v>129</v>
      </c>
      <c r="E147" s="39"/>
      <c r="F147" s="222" t="s">
        <v>242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129</v>
      </c>
      <c r="AU147" s="16" t="s">
        <v>82</v>
      </c>
    </row>
    <row r="148" s="2" customFormat="1" ht="16.5" customHeight="1">
      <c r="A148" s="37"/>
      <c r="B148" s="38"/>
      <c r="C148" s="203" t="s">
        <v>7</v>
      </c>
      <c r="D148" s="203" t="s">
        <v>120</v>
      </c>
      <c r="E148" s="204" t="s">
        <v>243</v>
      </c>
      <c r="F148" s="205" t="s">
        <v>244</v>
      </c>
      <c r="G148" s="206" t="s">
        <v>169</v>
      </c>
      <c r="H148" s="207">
        <v>160</v>
      </c>
      <c r="I148" s="208"/>
      <c r="J148" s="209">
        <f>ROUND(I148*H148,2)</f>
        <v>0</v>
      </c>
      <c r="K148" s="205" t="s">
        <v>124</v>
      </c>
      <c r="L148" s="43"/>
      <c r="M148" s="210" t="s">
        <v>19</v>
      </c>
      <c r="N148" s="211" t="s">
        <v>43</v>
      </c>
      <c r="O148" s="83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4" t="s">
        <v>125</v>
      </c>
      <c r="AT148" s="214" t="s">
        <v>120</v>
      </c>
      <c r="AU148" s="214" t="s">
        <v>82</v>
      </c>
      <c r="AY148" s="16" t="s">
        <v>117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80</v>
      </c>
      <c r="BK148" s="215">
        <f>ROUND(I148*H148,2)</f>
        <v>0</v>
      </c>
      <c r="BL148" s="16" t="s">
        <v>125</v>
      </c>
      <c r="BM148" s="214" t="s">
        <v>245</v>
      </c>
    </row>
    <row r="149" s="2" customFormat="1">
      <c r="A149" s="37"/>
      <c r="B149" s="38"/>
      <c r="C149" s="39"/>
      <c r="D149" s="216" t="s">
        <v>127</v>
      </c>
      <c r="E149" s="39"/>
      <c r="F149" s="217" t="s">
        <v>246</v>
      </c>
      <c r="G149" s="39"/>
      <c r="H149" s="39"/>
      <c r="I149" s="218"/>
      <c r="J149" s="39"/>
      <c r="K149" s="39"/>
      <c r="L149" s="43"/>
      <c r="M149" s="219"/>
      <c r="N149" s="220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127</v>
      </c>
      <c r="AU149" s="16" t="s">
        <v>82</v>
      </c>
    </row>
    <row r="150" s="2" customFormat="1">
      <c r="A150" s="37"/>
      <c r="B150" s="38"/>
      <c r="C150" s="39"/>
      <c r="D150" s="221" t="s">
        <v>129</v>
      </c>
      <c r="E150" s="39"/>
      <c r="F150" s="222" t="s">
        <v>247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129</v>
      </c>
      <c r="AU150" s="16" t="s">
        <v>82</v>
      </c>
    </row>
    <row r="151" s="2" customFormat="1" ht="16.5" customHeight="1">
      <c r="A151" s="37"/>
      <c r="B151" s="38"/>
      <c r="C151" s="203" t="s">
        <v>248</v>
      </c>
      <c r="D151" s="203" t="s">
        <v>120</v>
      </c>
      <c r="E151" s="204" t="s">
        <v>249</v>
      </c>
      <c r="F151" s="205" t="s">
        <v>250</v>
      </c>
      <c r="G151" s="206" t="s">
        <v>169</v>
      </c>
      <c r="H151" s="207">
        <v>160</v>
      </c>
      <c r="I151" s="208"/>
      <c r="J151" s="209">
        <f>ROUND(I151*H151,2)</f>
        <v>0</v>
      </c>
      <c r="K151" s="205" t="s">
        <v>124</v>
      </c>
      <c r="L151" s="43"/>
      <c r="M151" s="210" t="s">
        <v>19</v>
      </c>
      <c r="N151" s="211" t="s">
        <v>43</v>
      </c>
      <c r="O151" s="83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4" t="s">
        <v>125</v>
      </c>
      <c r="AT151" s="214" t="s">
        <v>120</v>
      </c>
      <c r="AU151" s="214" t="s">
        <v>82</v>
      </c>
      <c r="AY151" s="16" t="s">
        <v>117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80</v>
      </c>
      <c r="BK151" s="215">
        <f>ROUND(I151*H151,2)</f>
        <v>0</v>
      </c>
      <c r="BL151" s="16" t="s">
        <v>125</v>
      </c>
      <c r="BM151" s="214" t="s">
        <v>251</v>
      </c>
    </row>
    <row r="152" s="2" customFormat="1">
      <c r="A152" s="37"/>
      <c r="B152" s="38"/>
      <c r="C152" s="39"/>
      <c r="D152" s="216" t="s">
        <v>127</v>
      </c>
      <c r="E152" s="39"/>
      <c r="F152" s="217" t="s">
        <v>252</v>
      </c>
      <c r="G152" s="39"/>
      <c r="H152" s="39"/>
      <c r="I152" s="218"/>
      <c r="J152" s="39"/>
      <c r="K152" s="39"/>
      <c r="L152" s="43"/>
      <c r="M152" s="219"/>
      <c r="N152" s="220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127</v>
      </c>
      <c r="AU152" s="16" t="s">
        <v>82</v>
      </c>
    </row>
    <row r="153" s="2" customFormat="1">
      <c r="A153" s="37"/>
      <c r="B153" s="38"/>
      <c r="C153" s="39"/>
      <c r="D153" s="221" t="s">
        <v>129</v>
      </c>
      <c r="E153" s="39"/>
      <c r="F153" s="222" t="s">
        <v>253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129</v>
      </c>
      <c r="AU153" s="16" t="s">
        <v>82</v>
      </c>
    </row>
    <row r="154" s="2" customFormat="1" ht="16.5" customHeight="1">
      <c r="A154" s="37"/>
      <c r="B154" s="38"/>
      <c r="C154" s="203" t="s">
        <v>254</v>
      </c>
      <c r="D154" s="203" t="s">
        <v>120</v>
      </c>
      <c r="E154" s="204" t="s">
        <v>255</v>
      </c>
      <c r="F154" s="205" t="s">
        <v>256</v>
      </c>
      <c r="G154" s="206" t="s">
        <v>169</v>
      </c>
      <c r="H154" s="207">
        <v>160</v>
      </c>
      <c r="I154" s="208"/>
      <c r="J154" s="209">
        <f>ROUND(I154*H154,2)</f>
        <v>0</v>
      </c>
      <c r="K154" s="205" t="s">
        <v>124</v>
      </c>
      <c r="L154" s="43"/>
      <c r="M154" s="210" t="s">
        <v>19</v>
      </c>
      <c r="N154" s="211" t="s">
        <v>43</v>
      </c>
      <c r="O154" s="83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4" t="s">
        <v>125</v>
      </c>
      <c r="AT154" s="214" t="s">
        <v>120</v>
      </c>
      <c r="AU154" s="214" t="s">
        <v>82</v>
      </c>
      <c r="AY154" s="16" t="s">
        <v>117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80</v>
      </c>
      <c r="BK154" s="215">
        <f>ROUND(I154*H154,2)</f>
        <v>0</v>
      </c>
      <c r="BL154" s="16" t="s">
        <v>125</v>
      </c>
      <c r="BM154" s="214" t="s">
        <v>257</v>
      </c>
    </row>
    <row r="155" s="2" customFormat="1">
      <c r="A155" s="37"/>
      <c r="B155" s="38"/>
      <c r="C155" s="39"/>
      <c r="D155" s="216" t="s">
        <v>127</v>
      </c>
      <c r="E155" s="39"/>
      <c r="F155" s="217" t="s">
        <v>258</v>
      </c>
      <c r="G155" s="39"/>
      <c r="H155" s="39"/>
      <c r="I155" s="218"/>
      <c r="J155" s="39"/>
      <c r="K155" s="39"/>
      <c r="L155" s="43"/>
      <c r="M155" s="219"/>
      <c r="N155" s="220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127</v>
      </c>
      <c r="AU155" s="16" t="s">
        <v>82</v>
      </c>
    </row>
    <row r="156" s="2" customFormat="1">
      <c r="A156" s="37"/>
      <c r="B156" s="38"/>
      <c r="C156" s="39"/>
      <c r="D156" s="221" t="s">
        <v>129</v>
      </c>
      <c r="E156" s="39"/>
      <c r="F156" s="222" t="s">
        <v>259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129</v>
      </c>
      <c r="AU156" s="16" t="s">
        <v>82</v>
      </c>
    </row>
    <row r="157" s="2" customFormat="1" ht="16.5" customHeight="1">
      <c r="A157" s="37"/>
      <c r="B157" s="38"/>
      <c r="C157" s="203" t="s">
        <v>260</v>
      </c>
      <c r="D157" s="203" t="s">
        <v>120</v>
      </c>
      <c r="E157" s="204" t="s">
        <v>261</v>
      </c>
      <c r="F157" s="205" t="s">
        <v>262</v>
      </c>
      <c r="G157" s="206" t="s">
        <v>169</v>
      </c>
      <c r="H157" s="207">
        <v>160</v>
      </c>
      <c r="I157" s="208"/>
      <c r="J157" s="209">
        <f>ROUND(I157*H157,2)</f>
        <v>0</v>
      </c>
      <c r="K157" s="205" t="s">
        <v>124</v>
      </c>
      <c r="L157" s="43"/>
      <c r="M157" s="210" t="s">
        <v>19</v>
      </c>
      <c r="N157" s="211" t="s">
        <v>43</v>
      </c>
      <c r="O157" s="83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4" t="s">
        <v>125</v>
      </c>
      <c r="AT157" s="214" t="s">
        <v>120</v>
      </c>
      <c r="AU157" s="214" t="s">
        <v>82</v>
      </c>
      <c r="AY157" s="16" t="s">
        <v>117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80</v>
      </c>
      <c r="BK157" s="215">
        <f>ROUND(I157*H157,2)</f>
        <v>0</v>
      </c>
      <c r="BL157" s="16" t="s">
        <v>125</v>
      </c>
      <c r="BM157" s="214" t="s">
        <v>263</v>
      </c>
    </row>
    <row r="158" s="2" customFormat="1">
      <c r="A158" s="37"/>
      <c r="B158" s="38"/>
      <c r="C158" s="39"/>
      <c r="D158" s="216" t="s">
        <v>127</v>
      </c>
      <c r="E158" s="39"/>
      <c r="F158" s="217" t="s">
        <v>264</v>
      </c>
      <c r="G158" s="39"/>
      <c r="H158" s="39"/>
      <c r="I158" s="218"/>
      <c r="J158" s="39"/>
      <c r="K158" s="39"/>
      <c r="L158" s="43"/>
      <c r="M158" s="219"/>
      <c r="N158" s="220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127</v>
      </c>
      <c r="AU158" s="16" t="s">
        <v>82</v>
      </c>
    </row>
    <row r="159" s="2" customFormat="1">
      <c r="A159" s="37"/>
      <c r="B159" s="38"/>
      <c r="C159" s="39"/>
      <c r="D159" s="221" t="s">
        <v>129</v>
      </c>
      <c r="E159" s="39"/>
      <c r="F159" s="222" t="s">
        <v>265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129</v>
      </c>
      <c r="AU159" s="16" t="s">
        <v>82</v>
      </c>
    </row>
    <row r="160" s="2" customFormat="1" ht="16.5" customHeight="1">
      <c r="A160" s="37"/>
      <c r="B160" s="38"/>
      <c r="C160" s="203" t="s">
        <v>266</v>
      </c>
      <c r="D160" s="203" t="s">
        <v>120</v>
      </c>
      <c r="E160" s="204" t="s">
        <v>267</v>
      </c>
      <c r="F160" s="205" t="s">
        <v>268</v>
      </c>
      <c r="G160" s="206" t="s">
        <v>169</v>
      </c>
      <c r="H160" s="207">
        <v>160</v>
      </c>
      <c r="I160" s="208"/>
      <c r="J160" s="209">
        <f>ROUND(I160*H160,2)</f>
        <v>0</v>
      </c>
      <c r="K160" s="205" t="s">
        <v>124</v>
      </c>
      <c r="L160" s="43"/>
      <c r="M160" s="210" t="s">
        <v>19</v>
      </c>
      <c r="N160" s="211" t="s">
        <v>43</v>
      </c>
      <c r="O160" s="83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4" t="s">
        <v>125</v>
      </c>
      <c r="AT160" s="214" t="s">
        <v>120</v>
      </c>
      <c r="AU160" s="214" t="s">
        <v>82</v>
      </c>
      <c r="AY160" s="16" t="s">
        <v>117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80</v>
      </c>
      <c r="BK160" s="215">
        <f>ROUND(I160*H160,2)</f>
        <v>0</v>
      </c>
      <c r="BL160" s="16" t="s">
        <v>125</v>
      </c>
      <c r="BM160" s="214" t="s">
        <v>269</v>
      </c>
    </row>
    <row r="161" s="2" customFormat="1">
      <c r="A161" s="37"/>
      <c r="B161" s="38"/>
      <c r="C161" s="39"/>
      <c r="D161" s="216" t="s">
        <v>127</v>
      </c>
      <c r="E161" s="39"/>
      <c r="F161" s="217" t="s">
        <v>270</v>
      </c>
      <c r="G161" s="39"/>
      <c r="H161" s="39"/>
      <c r="I161" s="218"/>
      <c r="J161" s="39"/>
      <c r="K161" s="39"/>
      <c r="L161" s="43"/>
      <c r="M161" s="219"/>
      <c r="N161" s="220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127</v>
      </c>
      <c r="AU161" s="16" t="s">
        <v>82</v>
      </c>
    </row>
    <row r="162" s="2" customFormat="1">
      <c r="A162" s="37"/>
      <c r="B162" s="38"/>
      <c r="C162" s="39"/>
      <c r="D162" s="221" t="s">
        <v>129</v>
      </c>
      <c r="E162" s="39"/>
      <c r="F162" s="222" t="s">
        <v>271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129</v>
      </c>
      <c r="AU162" s="16" t="s">
        <v>82</v>
      </c>
    </row>
    <row r="163" s="2" customFormat="1" ht="16.5" customHeight="1">
      <c r="A163" s="37"/>
      <c r="B163" s="38"/>
      <c r="C163" s="203" t="s">
        <v>272</v>
      </c>
      <c r="D163" s="203" t="s">
        <v>120</v>
      </c>
      <c r="E163" s="204" t="s">
        <v>273</v>
      </c>
      <c r="F163" s="205" t="s">
        <v>274</v>
      </c>
      <c r="G163" s="206" t="s">
        <v>169</v>
      </c>
      <c r="H163" s="207">
        <v>16</v>
      </c>
      <c r="I163" s="208"/>
      <c r="J163" s="209">
        <f>ROUND(I163*H163,2)</f>
        <v>0</v>
      </c>
      <c r="K163" s="205" t="s">
        <v>124</v>
      </c>
      <c r="L163" s="43"/>
      <c r="M163" s="210" t="s">
        <v>19</v>
      </c>
      <c r="N163" s="211" t="s">
        <v>43</v>
      </c>
      <c r="O163" s="83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4" t="s">
        <v>125</v>
      </c>
      <c r="AT163" s="214" t="s">
        <v>120</v>
      </c>
      <c r="AU163" s="214" t="s">
        <v>82</v>
      </c>
      <c r="AY163" s="16" t="s">
        <v>117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80</v>
      </c>
      <c r="BK163" s="215">
        <f>ROUND(I163*H163,2)</f>
        <v>0</v>
      </c>
      <c r="BL163" s="16" t="s">
        <v>125</v>
      </c>
      <c r="BM163" s="214" t="s">
        <v>275</v>
      </c>
    </row>
    <row r="164" s="2" customFormat="1">
      <c r="A164" s="37"/>
      <c r="B164" s="38"/>
      <c r="C164" s="39"/>
      <c r="D164" s="216" t="s">
        <v>127</v>
      </c>
      <c r="E164" s="39"/>
      <c r="F164" s="217" t="s">
        <v>276</v>
      </c>
      <c r="G164" s="39"/>
      <c r="H164" s="39"/>
      <c r="I164" s="218"/>
      <c r="J164" s="39"/>
      <c r="K164" s="39"/>
      <c r="L164" s="43"/>
      <c r="M164" s="219"/>
      <c r="N164" s="220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127</v>
      </c>
      <c r="AU164" s="16" t="s">
        <v>82</v>
      </c>
    </row>
    <row r="165" s="2" customFormat="1">
      <c r="A165" s="37"/>
      <c r="B165" s="38"/>
      <c r="C165" s="39"/>
      <c r="D165" s="221" t="s">
        <v>129</v>
      </c>
      <c r="E165" s="39"/>
      <c r="F165" s="222" t="s">
        <v>277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129</v>
      </c>
      <c r="AU165" s="16" t="s">
        <v>82</v>
      </c>
    </row>
    <row r="166" s="2" customFormat="1" ht="16.5" customHeight="1">
      <c r="A166" s="37"/>
      <c r="B166" s="38"/>
      <c r="C166" s="203" t="s">
        <v>278</v>
      </c>
      <c r="D166" s="203" t="s">
        <v>120</v>
      </c>
      <c r="E166" s="204" t="s">
        <v>279</v>
      </c>
      <c r="F166" s="205" t="s">
        <v>280</v>
      </c>
      <c r="G166" s="206" t="s">
        <v>169</v>
      </c>
      <c r="H166" s="207">
        <v>160</v>
      </c>
      <c r="I166" s="208"/>
      <c r="J166" s="209">
        <f>ROUND(I166*H166,2)</f>
        <v>0</v>
      </c>
      <c r="K166" s="205" t="s">
        <v>124</v>
      </c>
      <c r="L166" s="43"/>
      <c r="M166" s="210" t="s">
        <v>19</v>
      </c>
      <c r="N166" s="211" t="s">
        <v>43</v>
      </c>
      <c r="O166" s="83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4" t="s">
        <v>125</v>
      </c>
      <c r="AT166" s="214" t="s">
        <v>120</v>
      </c>
      <c r="AU166" s="214" t="s">
        <v>82</v>
      </c>
      <c r="AY166" s="16" t="s">
        <v>117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80</v>
      </c>
      <c r="BK166" s="215">
        <f>ROUND(I166*H166,2)</f>
        <v>0</v>
      </c>
      <c r="BL166" s="16" t="s">
        <v>125</v>
      </c>
      <c r="BM166" s="214" t="s">
        <v>281</v>
      </c>
    </row>
    <row r="167" s="2" customFormat="1">
      <c r="A167" s="37"/>
      <c r="B167" s="38"/>
      <c r="C167" s="39"/>
      <c r="D167" s="216" t="s">
        <v>127</v>
      </c>
      <c r="E167" s="39"/>
      <c r="F167" s="217" t="s">
        <v>282</v>
      </c>
      <c r="G167" s="39"/>
      <c r="H167" s="39"/>
      <c r="I167" s="218"/>
      <c r="J167" s="39"/>
      <c r="K167" s="39"/>
      <c r="L167" s="43"/>
      <c r="M167" s="219"/>
      <c r="N167" s="220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127</v>
      </c>
      <c r="AU167" s="16" t="s">
        <v>82</v>
      </c>
    </row>
    <row r="168" s="2" customFormat="1">
      <c r="A168" s="37"/>
      <c r="B168" s="38"/>
      <c r="C168" s="39"/>
      <c r="D168" s="221" t="s">
        <v>129</v>
      </c>
      <c r="E168" s="39"/>
      <c r="F168" s="222" t="s">
        <v>283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129</v>
      </c>
      <c r="AU168" s="16" t="s">
        <v>82</v>
      </c>
    </row>
    <row r="169" s="2" customFormat="1" ht="16.5" customHeight="1">
      <c r="A169" s="37"/>
      <c r="B169" s="38"/>
      <c r="C169" s="203" t="s">
        <v>284</v>
      </c>
      <c r="D169" s="203" t="s">
        <v>120</v>
      </c>
      <c r="E169" s="204" t="s">
        <v>285</v>
      </c>
      <c r="F169" s="205" t="s">
        <v>286</v>
      </c>
      <c r="G169" s="206" t="s">
        <v>169</v>
      </c>
      <c r="H169" s="207">
        <v>16</v>
      </c>
      <c r="I169" s="208"/>
      <c r="J169" s="209">
        <f>ROUND(I169*H169,2)</f>
        <v>0</v>
      </c>
      <c r="K169" s="205" t="s">
        <v>124</v>
      </c>
      <c r="L169" s="43"/>
      <c r="M169" s="210" t="s">
        <v>19</v>
      </c>
      <c r="N169" s="211" t="s">
        <v>43</v>
      </c>
      <c r="O169" s="83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4" t="s">
        <v>125</v>
      </c>
      <c r="AT169" s="214" t="s">
        <v>120</v>
      </c>
      <c r="AU169" s="214" t="s">
        <v>82</v>
      </c>
      <c r="AY169" s="16" t="s">
        <v>117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80</v>
      </c>
      <c r="BK169" s="215">
        <f>ROUND(I169*H169,2)</f>
        <v>0</v>
      </c>
      <c r="BL169" s="16" t="s">
        <v>125</v>
      </c>
      <c r="BM169" s="214" t="s">
        <v>287</v>
      </c>
    </row>
    <row r="170" s="2" customFormat="1">
      <c r="A170" s="37"/>
      <c r="B170" s="38"/>
      <c r="C170" s="39"/>
      <c r="D170" s="216" t="s">
        <v>127</v>
      </c>
      <c r="E170" s="39"/>
      <c r="F170" s="217" t="s">
        <v>288</v>
      </c>
      <c r="G170" s="39"/>
      <c r="H170" s="39"/>
      <c r="I170" s="218"/>
      <c r="J170" s="39"/>
      <c r="K170" s="39"/>
      <c r="L170" s="43"/>
      <c r="M170" s="219"/>
      <c r="N170" s="220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127</v>
      </c>
      <c r="AU170" s="16" t="s">
        <v>82</v>
      </c>
    </row>
    <row r="171" s="2" customFormat="1">
      <c r="A171" s="37"/>
      <c r="B171" s="38"/>
      <c r="C171" s="39"/>
      <c r="D171" s="221" t="s">
        <v>129</v>
      </c>
      <c r="E171" s="39"/>
      <c r="F171" s="222" t="s">
        <v>289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129</v>
      </c>
      <c r="AU171" s="16" t="s">
        <v>82</v>
      </c>
    </row>
    <row r="172" s="2" customFormat="1" ht="16.5" customHeight="1">
      <c r="A172" s="37"/>
      <c r="B172" s="38"/>
      <c r="C172" s="203" t="s">
        <v>290</v>
      </c>
      <c r="D172" s="203" t="s">
        <v>120</v>
      </c>
      <c r="E172" s="204" t="s">
        <v>291</v>
      </c>
      <c r="F172" s="205" t="s">
        <v>292</v>
      </c>
      <c r="G172" s="206" t="s">
        <v>169</v>
      </c>
      <c r="H172" s="207">
        <v>16</v>
      </c>
      <c r="I172" s="208"/>
      <c r="J172" s="209">
        <f>ROUND(I172*H172,2)</f>
        <v>0</v>
      </c>
      <c r="K172" s="205" t="s">
        <v>124</v>
      </c>
      <c r="L172" s="43"/>
      <c r="M172" s="210" t="s">
        <v>19</v>
      </c>
      <c r="N172" s="211" t="s">
        <v>43</v>
      </c>
      <c r="O172" s="83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4" t="s">
        <v>125</v>
      </c>
      <c r="AT172" s="214" t="s">
        <v>120</v>
      </c>
      <c r="AU172" s="214" t="s">
        <v>82</v>
      </c>
      <c r="AY172" s="16" t="s">
        <v>117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80</v>
      </c>
      <c r="BK172" s="215">
        <f>ROUND(I172*H172,2)</f>
        <v>0</v>
      </c>
      <c r="BL172" s="16" t="s">
        <v>125</v>
      </c>
      <c r="BM172" s="214" t="s">
        <v>293</v>
      </c>
    </row>
    <row r="173" s="2" customFormat="1">
      <c r="A173" s="37"/>
      <c r="B173" s="38"/>
      <c r="C173" s="39"/>
      <c r="D173" s="216" t="s">
        <v>127</v>
      </c>
      <c r="E173" s="39"/>
      <c r="F173" s="217" t="s">
        <v>294</v>
      </c>
      <c r="G173" s="39"/>
      <c r="H173" s="39"/>
      <c r="I173" s="218"/>
      <c r="J173" s="39"/>
      <c r="K173" s="39"/>
      <c r="L173" s="43"/>
      <c r="M173" s="219"/>
      <c r="N173" s="220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127</v>
      </c>
      <c r="AU173" s="16" t="s">
        <v>82</v>
      </c>
    </row>
    <row r="174" s="2" customFormat="1">
      <c r="A174" s="37"/>
      <c r="B174" s="38"/>
      <c r="C174" s="39"/>
      <c r="D174" s="221" t="s">
        <v>129</v>
      </c>
      <c r="E174" s="39"/>
      <c r="F174" s="222" t="s">
        <v>295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129</v>
      </c>
      <c r="AU174" s="16" t="s">
        <v>82</v>
      </c>
    </row>
    <row r="175" s="2" customFormat="1" ht="16.5" customHeight="1">
      <c r="A175" s="37"/>
      <c r="B175" s="38"/>
      <c r="C175" s="203" t="s">
        <v>296</v>
      </c>
      <c r="D175" s="203" t="s">
        <v>120</v>
      </c>
      <c r="E175" s="204" t="s">
        <v>297</v>
      </c>
      <c r="F175" s="205" t="s">
        <v>298</v>
      </c>
      <c r="G175" s="206" t="s">
        <v>169</v>
      </c>
      <c r="H175" s="207">
        <v>160</v>
      </c>
      <c r="I175" s="208"/>
      <c r="J175" s="209">
        <f>ROUND(I175*H175,2)</f>
        <v>0</v>
      </c>
      <c r="K175" s="205" t="s">
        <v>124</v>
      </c>
      <c r="L175" s="43"/>
      <c r="M175" s="210" t="s">
        <v>19</v>
      </c>
      <c r="N175" s="211" t="s">
        <v>43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125</v>
      </c>
      <c r="AT175" s="214" t="s">
        <v>120</v>
      </c>
      <c r="AU175" s="214" t="s">
        <v>82</v>
      </c>
      <c r="AY175" s="16" t="s">
        <v>117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80</v>
      </c>
      <c r="BK175" s="215">
        <f>ROUND(I175*H175,2)</f>
        <v>0</v>
      </c>
      <c r="BL175" s="16" t="s">
        <v>125</v>
      </c>
      <c r="BM175" s="214" t="s">
        <v>299</v>
      </c>
    </row>
    <row r="176" s="2" customFormat="1">
      <c r="A176" s="37"/>
      <c r="B176" s="38"/>
      <c r="C176" s="39"/>
      <c r="D176" s="216" t="s">
        <v>127</v>
      </c>
      <c r="E176" s="39"/>
      <c r="F176" s="217" t="s">
        <v>300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127</v>
      </c>
      <c r="AU176" s="16" t="s">
        <v>82</v>
      </c>
    </row>
    <row r="177" s="2" customFormat="1">
      <c r="A177" s="37"/>
      <c r="B177" s="38"/>
      <c r="C177" s="39"/>
      <c r="D177" s="221" t="s">
        <v>129</v>
      </c>
      <c r="E177" s="39"/>
      <c r="F177" s="222" t="s">
        <v>301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129</v>
      </c>
      <c r="AU177" s="16" t="s">
        <v>82</v>
      </c>
    </row>
    <row r="178" s="2" customFormat="1" ht="16.5" customHeight="1">
      <c r="A178" s="37"/>
      <c r="B178" s="38"/>
      <c r="C178" s="203" t="s">
        <v>302</v>
      </c>
      <c r="D178" s="203" t="s">
        <v>120</v>
      </c>
      <c r="E178" s="204" t="s">
        <v>303</v>
      </c>
      <c r="F178" s="205" t="s">
        <v>304</v>
      </c>
      <c r="G178" s="206" t="s">
        <v>169</v>
      </c>
      <c r="H178" s="207">
        <v>8</v>
      </c>
      <c r="I178" s="208"/>
      <c r="J178" s="209">
        <f>ROUND(I178*H178,2)</f>
        <v>0</v>
      </c>
      <c r="K178" s="205" t="s">
        <v>124</v>
      </c>
      <c r="L178" s="43"/>
      <c r="M178" s="210" t="s">
        <v>19</v>
      </c>
      <c r="N178" s="211" t="s">
        <v>43</v>
      </c>
      <c r="O178" s="83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125</v>
      </c>
      <c r="AT178" s="214" t="s">
        <v>120</v>
      </c>
      <c r="AU178" s="214" t="s">
        <v>82</v>
      </c>
      <c r="AY178" s="16" t="s">
        <v>117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80</v>
      </c>
      <c r="BK178" s="215">
        <f>ROUND(I178*H178,2)</f>
        <v>0</v>
      </c>
      <c r="BL178" s="16" t="s">
        <v>125</v>
      </c>
      <c r="BM178" s="214" t="s">
        <v>305</v>
      </c>
    </row>
    <row r="179" s="2" customFormat="1">
      <c r="A179" s="37"/>
      <c r="B179" s="38"/>
      <c r="C179" s="39"/>
      <c r="D179" s="216" t="s">
        <v>127</v>
      </c>
      <c r="E179" s="39"/>
      <c r="F179" s="217" t="s">
        <v>306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127</v>
      </c>
      <c r="AU179" s="16" t="s">
        <v>82</v>
      </c>
    </row>
    <row r="180" s="2" customFormat="1">
      <c r="A180" s="37"/>
      <c r="B180" s="38"/>
      <c r="C180" s="39"/>
      <c r="D180" s="221" t="s">
        <v>129</v>
      </c>
      <c r="E180" s="39"/>
      <c r="F180" s="222" t="s">
        <v>307</v>
      </c>
      <c r="G180" s="39"/>
      <c r="H180" s="39"/>
      <c r="I180" s="218"/>
      <c r="J180" s="39"/>
      <c r="K180" s="39"/>
      <c r="L180" s="43"/>
      <c r="M180" s="219"/>
      <c r="N180" s="220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129</v>
      </c>
      <c r="AU180" s="16" t="s">
        <v>82</v>
      </c>
    </row>
    <row r="181" s="2" customFormat="1" ht="16.5" customHeight="1">
      <c r="A181" s="37"/>
      <c r="B181" s="38"/>
      <c r="C181" s="203" t="s">
        <v>308</v>
      </c>
      <c r="D181" s="203" t="s">
        <v>120</v>
      </c>
      <c r="E181" s="204" t="s">
        <v>309</v>
      </c>
      <c r="F181" s="205" t="s">
        <v>310</v>
      </c>
      <c r="G181" s="206" t="s">
        <v>169</v>
      </c>
      <c r="H181" s="207">
        <v>8</v>
      </c>
      <c r="I181" s="208"/>
      <c r="J181" s="209">
        <f>ROUND(I181*H181,2)</f>
        <v>0</v>
      </c>
      <c r="K181" s="205" t="s">
        <v>124</v>
      </c>
      <c r="L181" s="43"/>
      <c r="M181" s="210" t="s">
        <v>19</v>
      </c>
      <c r="N181" s="211" t="s">
        <v>43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125</v>
      </c>
      <c r="AT181" s="214" t="s">
        <v>120</v>
      </c>
      <c r="AU181" s="214" t="s">
        <v>82</v>
      </c>
      <c r="AY181" s="16" t="s">
        <v>117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80</v>
      </c>
      <c r="BK181" s="215">
        <f>ROUND(I181*H181,2)</f>
        <v>0</v>
      </c>
      <c r="BL181" s="16" t="s">
        <v>125</v>
      </c>
      <c r="BM181" s="214" t="s">
        <v>311</v>
      </c>
    </row>
    <row r="182" s="2" customFormat="1">
      <c r="A182" s="37"/>
      <c r="B182" s="38"/>
      <c r="C182" s="39"/>
      <c r="D182" s="216" t="s">
        <v>127</v>
      </c>
      <c r="E182" s="39"/>
      <c r="F182" s="217" t="s">
        <v>312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127</v>
      </c>
      <c r="AU182" s="16" t="s">
        <v>82</v>
      </c>
    </row>
    <row r="183" s="2" customFormat="1">
      <c r="A183" s="37"/>
      <c r="B183" s="38"/>
      <c r="C183" s="39"/>
      <c r="D183" s="221" t="s">
        <v>129</v>
      </c>
      <c r="E183" s="39"/>
      <c r="F183" s="222" t="s">
        <v>313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129</v>
      </c>
      <c r="AU183" s="16" t="s">
        <v>82</v>
      </c>
    </row>
    <row r="184" s="2" customFormat="1" ht="16.5" customHeight="1">
      <c r="A184" s="37"/>
      <c r="B184" s="38"/>
      <c r="C184" s="203" t="s">
        <v>314</v>
      </c>
      <c r="D184" s="203" t="s">
        <v>120</v>
      </c>
      <c r="E184" s="204" t="s">
        <v>315</v>
      </c>
      <c r="F184" s="205" t="s">
        <v>316</v>
      </c>
      <c r="G184" s="206" t="s">
        <v>169</v>
      </c>
      <c r="H184" s="207">
        <v>8</v>
      </c>
      <c r="I184" s="208"/>
      <c r="J184" s="209">
        <f>ROUND(I184*H184,2)</f>
        <v>0</v>
      </c>
      <c r="K184" s="205" t="s">
        <v>124</v>
      </c>
      <c r="L184" s="43"/>
      <c r="M184" s="210" t="s">
        <v>19</v>
      </c>
      <c r="N184" s="211" t="s">
        <v>43</v>
      </c>
      <c r="O184" s="83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125</v>
      </c>
      <c r="AT184" s="214" t="s">
        <v>120</v>
      </c>
      <c r="AU184" s="214" t="s">
        <v>82</v>
      </c>
      <c r="AY184" s="16" t="s">
        <v>117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80</v>
      </c>
      <c r="BK184" s="215">
        <f>ROUND(I184*H184,2)</f>
        <v>0</v>
      </c>
      <c r="BL184" s="16" t="s">
        <v>125</v>
      </c>
      <c r="BM184" s="214" t="s">
        <v>317</v>
      </c>
    </row>
    <row r="185" s="2" customFormat="1">
      <c r="A185" s="37"/>
      <c r="B185" s="38"/>
      <c r="C185" s="39"/>
      <c r="D185" s="216" t="s">
        <v>127</v>
      </c>
      <c r="E185" s="39"/>
      <c r="F185" s="217" t="s">
        <v>318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127</v>
      </c>
      <c r="AU185" s="16" t="s">
        <v>82</v>
      </c>
    </row>
    <row r="186" s="2" customFormat="1">
      <c r="A186" s="37"/>
      <c r="B186" s="38"/>
      <c r="C186" s="39"/>
      <c r="D186" s="221" t="s">
        <v>129</v>
      </c>
      <c r="E186" s="39"/>
      <c r="F186" s="222" t="s">
        <v>319</v>
      </c>
      <c r="G186" s="39"/>
      <c r="H186" s="39"/>
      <c r="I186" s="218"/>
      <c r="J186" s="39"/>
      <c r="K186" s="39"/>
      <c r="L186" s="43"/>
      <c r="M186" s="219"/>
      <c r="N186" s="220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129</v>
      </c>
      <c r="AU186" s="16" t="s">
        <v>82</v>
      </c>
    </row>
    <row r="187" s="2" customFormat="1" ht="16.5" customHeight="1">
      <c r="A187" s="37"/>
      <c r="B187" s="38"/>
      <c r="C187" s="203" t="s">
        <v>320</v>
      </c>
      <c r="D187" s="203" t="s">
        <v>120</v>
      </c>
      <c r="E187" s="204" t="s">
        <v>321</v>
      </c>
      <c r="F187" s="205" t="s">
        <v>322</v>
      </c>
      <c r="G187" s="206" t="s">
        <v>169</v>
      </c>
      <c r="H187" s="207">
        <v>8</v>
      </c>
      <c r="I187" s="208"/>
      <c r="J187" s="209">
        <f>ROUND(I187*H187,2)</f>
        <v>0</v>
      </c>
      <c r="K187" s="205" t="s">
        <v>124</v>
      </c>
      <c r="L187" s="43"/>
      <c r="M187" s="210" t="s">
        <v>19</v>
      </c>
      <c r="N187" s="211" t="s">
        <v>43</v>
      </c>
      <c r="O187" s="83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4" t="s">
        <v>125</v>
      </c>
      <c r="AT187" s="214" t="s">
        <v>120</v>
      </c>
      <c r="AU187" s="214" t="s">
        <v>82</v>
      </c>
      <c r="AY187" s="16" t="s">
        <v>117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6" t="s">
        <v>80</v>
      </c>
      <c r="BK187" s="215">
        <f>ROUND(I187*H187,2)</f>
        <v>0</v>
      </c>
      <c r="BL187" s="16" t="s">
        <v>125</v>
      </c>
      <c r="BM187" s="214" t="s">
        <v>323</v>
      </c>
    </row>
    <row r="188" s="2" customFormat="1">
      <c r="A188" s="37"/>
      <c r="B188" s="38"/>
      <c r="C188" s="39"/>
      <c r="D188" s="216" t="s">
        <v>127</v>
      </c>
      <c r="E188" s="39"/>
      <c r="F188" s="217" t="s">
        <v>324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127</v>
      </c>
      <c r="AU188" s="16" t="s">
        <v>82</v>
      </c>
    </row>
    <row r="189" s="2" customFormat="1">
      <c r="A189" s="37"/>
      <c r="B189" s="38"/>
      <c r="C189" s="39"/>
      <c r="D189" s="221" t="s">
        <v>129</v>
      </c>
      <c r="E189" s="39"/>
      <c r="F189" s="222" t="s">
        <v>325</v>
      </c>
      <c r="G189" s="39"/>
      <c r="H189" s="39"/>
      <c r="I189" s="218"/>
      <c r="J189" s="39"/>
      <c r="K189" s="39"/>
      <c r="L189" s="43"/>
      <c r="M189" s="219"/>
      <c r="N189" s="220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129</v>
      </c>
      <c r="AU189" s="16" t="s">
        <v>82</v>
      </c>
    </row>
    <row r="190" s="2" customFormat="1" ht="16.5" customHeight="1">
      <c r="A190" s="37"/>
      <c r="B190" s="38"/>
      <c r="C190" s="203" t="s">
        <v>326</v>
      </c>
      <c r="D190" s="203" t="s">
        <v>120</v>
      </c>
      <c r="E190" s="204" t="s">
        <v>327</v>
      </c>
      <c r="F190" s="205" t="s">
        <v>328</v>
      </c>
      <c r="G190" s="206" t="s">
        <v>169</v>
      </c>
      <c r="H190" s="207">
        <v>8</v>
      </c>
      <c r="I190" s="208"/>
      <c r="J190" s="209">
        <f>ROUND(I190*H190,2)</f>
        <v>0</v>
      </c>
      <c r="K190" s="205" t="s">
        <v>124</v>
      </c>
      <c r="L190" s="43"/>
      <c r="M190" s="210" t="s">
        <v>19</v>
      </c>
      <c r="N190" s="211" t="s">
        <v>43</v>
      </c>
      <c r="O190" s="83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4" t="s">
        <v>125</v>
      </c>
      <c r="AT190" s="214" t="s">
        <v>120</v>
      </c>
      <c r="AU190" s="214" t="s">
        <v>82</v>
      </c>
      <c r="AY190" s="16" t="s">
        <v>117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80</v>
      </c>
      <c r="BK190" s="215">
        <f>ROUND(I190*H190,2)</f>
        <v>0</v>
      </c>
      <c r="BL190" s="16" t="s">
        <v>125</v>
      </c>
      <c r="BM190" s="214" t="s">
        <v>329</v>
      </c>
    </row>
    <row r="191" s="2" customFormat="1">
      <c r="A191" s="37"/>
      <c r="B191" s="38"/>
      <c r="C191" s="39"/>
      <c r="D191" s="216" t="s">
        <v>127</v>
      </c>
      <c r="E191" s="39"/>
      <c r="F191" s="217" t="s">
        <v>330</v>
      </c>
      <c r="G191" s="39"/>
      <c r="H191" s="39"/>
      <c r="I191" s="218"/>
      <c r="J191" s="39"/>
      <c r="K191" s="39"/>
      <c r="L191" s="43"/>
      <c r="M191" s="219"/>
      <c r="N191" s="220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127</v>
      </c>
      <c r="AU191" s="16" t="s">
        <v>82</v>
      </c>
    </row>
    <row r="192" s="2" customFormat="1">
      <c r="A192" s="37"/>
      <c r="B192" s="38"/>
      <c r="C192" s="39"/>
      <c r="D192" s="221" t="s">
        <v>129</v>
      </c>
      <c r="E192" s="39"/>
      <c r="F192" s="222" t="s">
        <v>331</v>
      </c>
      <c r="G192" s="39"/>
      <c r="H192" s="39"/>
      <c r="I192" s="218"/>
      <c r="J192" s="39"/>
      <c r="K192" s="39"/>
      <c r="L192" s="43"/>
      <c r="M192" s="219"/>
      <c r="N192" s="220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129</v>
      </c>
      <c r="AU192" s="16" t="s">
        <v>82</v>
      </c>
    </row>
    <row r="193" s="2" customFormat="1" ht="16.5" customHeight="1">
      <c r="A193" s="37"/>
      <c r="B193" s="38"/>
      <c r="C193" s="203" t="s">
        <v>332</v>
      </c>
      <c r="D193" s="203" t="s">
        <v>120</v>
      </c>
      <c r="E193" s="204" t="s">
        <v>333</v>
      </c>
      <c r="F193" s="205" t="s">
        <v>334</v>
      </c>
      <c r="G193" s="206" t="s">
        <v>169</v>
      </c>
      <c r="H193" s="207">
        <v>8</v>
      </c>
      <c r="I193" s="208"/>
      <c r="J193" s="209">
        <f>ROUND(I193*H193,2)</f>
        <v>0</v>
      </c>
      <c r="K193" s="205" t="s">
        <v>124</v>
      </c>
      <c r="L193" s="43"/>
      <c r="M193" s="210" t="s">
        <v>19</v>
      </c>
      <c r="N193" s="211" t="s">
        <v>43</v>
      </c>
      <c r="O193" s="83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4" t="s">
        <v>125</v>
      </c>
      <c r="AT193" s="214" t="s">
        <v>120</v>
      </c>
      <c r="AU193" s="214" t="s">
        <v>82</v>
      </c>
      <c r="AY193" s="16" t="s">
        <v>117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80</v>
      </c>
      <c r="BK193" s="215">
        <f>ROUND(I193*H193,2)</f>
        <v>0</v>
      </c>
      <c r="BL193" s="16" t="s">
        <v>125</v>
      </c>
      <c r="BM193" s="214" t="s">
        <v>335</v>
      </c>
    </row>
    <row r="194" s="2" customFormat="1">
      <c r="A194" s="37"/>
      <c r="B194" s="38"/>
      <c r="C194" s="39"/>
      <c r="D194" s="216" t="s">
        <v>127</v>
      </c>
      <c r="E194" s="39"/>
      <c r="F194" s="217" t="s">
        <v>336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127</v>
      </c>
      <c r="AU194" s="16" t="s">
        <v>82</v>
      </c>
    </row>
    <row r="195" s="2" customFormat="1">
      <c r="A195" s="37"/>
      <c r="B195" s="38"/>
      <c r="C195" s="39"/>
      <c r="D195" s="221" t="s">
        <v>129</v>
      </c>
      <c r="E195" s="39"/>
      <c r="F195" s="222" t="s">
        <v>337</v>
      </c>
      <c r="G195" s="39"/>
      <c r="H195" s="39"/>
      <c r="I195" s="218"/>
      <c r="J195" s="39"/>
      <c r="K195" s="39"/>
      <c r="L195" s="43"/>
      <c r="M195" s="219"/>
      <c r="N195" s="220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129</v>
      </c>
      <c r="AU195" s="16" t="s">
        <v>82</v>
      </c>
    </row>
    <row r="196" s="2" customFormat="1" ht="16.5" customHeight="1">
      <c r="A196" s="37"/>
      <c r="B196" s="38"/>
      <c r="C196" s="203" t="s">
        <v>338</v>
      </c>
      <c r="D196" s="203" t="s">
        <v>120</v>
      </c>
      <c r="E196" s="204" t="s">
        <v>339</v>
      </c>
      <c r="F196" s="205" t="s">
        <v>340</v>
      </c>
      <c r="G196" s="206" t="s">
        <v>169</v>
      </c>
      <c r="H196" s="207">
        <v>8</v>
      </c>
      <c r="I196" s="208"/>
      <c r="J196" s="209">
        <f>ROUND(I196*H196,2)</f>
        <v>0</v>
      </c>
      <c r="K196" s="205" t="s">
        <v>124</v>
      </c>
      <c r="L196" s="43"/>
      <c r="M196" s="210" t="s">
        <v>19</v>
      </c>
      <c r="N196" s="211" t="s">
        <v>43</v>
      </c>
      <c r="O196" s="83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4" t="s">
        <v>125</v>
      </c>
      <c r="AT196" s="214" t="s">
        <v>120</v>
      </c>
      <c r="AU196" s="214" t="s">
        <v>82</v>
      </c>
      <c r="AY196" s="16" t="s">
        <v>117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80</v>
      </c>
      <c r="BK196" s="215">
        <f>ROUND(I196*H196,2)</f>
        <v>0</v>
      </c>
      <c r="BL196" s="16" t="s">
        <v>125</v>
      </c>
      <c r="BM196" s="214" t="s">
        <v>341</v>
      </c>
    </row>
    <row r="197" s="2" customFormat="1">
      <c r="A197" s="37"/>
      <c r="B197" s="38"/>
      <c r="C197" s="39"/>
      <c r="D197" s="216" t="s">
        <v>127</v>
      </c>
      <c r="E197" s="39"/>
      <c r="F197" s="217" t="s">
        <v>342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127</v>
      </c>
      <c r="AU197" s="16" t="s">
        <v>82</v>
      </c>
    </row>
    <row r="198" s="2" customFormat="1">
      <c r="A198" s="37"/>
      <c r="B198" s="38"/>
      <c r="C198" s="39"/>
      <c r="D198" s="221" t="s">
        <v>129</v>
      </c>
      <c r="E198" s="39"/>
      <c r="F198" s="222" t="s">
        <v>343</v>
      </c>
      <c r="G198" s="39"/>
      <c r="H198" s="39"/>
      <c r="I198" s="218"/>
      <c r="J198" s="39"/>
      <c r="K198" s="39"/>
      <c r="L198" s="43"/>
      <c r="M198" s="219"/>
      <c r="N198" s="220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129</v>
      </c>
      <c r="AU198" s="16" t="s">
        <v>82</v>
      </c>
    </row>
    <row r="199" s="2" customFormat="1" ht="16.5" customHeight="1">
      <c r="A199" s="37"/>
      <c r="B199" s="38"/>
      <c r="C199" s="203" t="s">
        <v>344</v>
      </c>
      <c r="D199" s="203" t="s">
        <v>120</v>
      </c>
      <c r="E199" s="204" t="s">
        <v>345</v>
      </c>
      <c r="F199" s="205" t="s">
        <v>346</v>
      </c>
      <c r="G199" s="206" t="s">
        <v>123</v>
      </c>
      <c r="H199" s="207">
        <v>100</v>
      </c>
      <c r="I199" s="208"/>
      <c r="J199" s="209">
        <f>ROUND(I199*H199,2)</f>
        <v>0</v>
      </c>
      <c r="K199" s="205" t="s">
        <v>124</v>
      </c>
      <c r="L199" s="43"/>
      <c r="M199" s="210" t="s">
        <v>19</v>
      </c>
      <c r="N199" s="211" t="s">
        <v>43</v>
      </c>
      <c r="O199" s="83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4" t="s">
        <v>125</v>
      </c>
      <c r="AT199" s="214" t="s">
        <v>120</v>
      </c>
      <c r="AU199" s="214" t="s">
        <v>82</v>
      </c>
      <c r="AY199" s="16" t="s">
        <v>117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80</v>
      </c>
      <c r="BK199" s="215">
        <f>ROUND(I199*H199,2)</f>
        <v>0</v>
      </c>
      <c r="BL199" s="16" t="s">
        <v>125</v>
      </c>
      <c r="BM199" s="214" t="s">
        <v>347</v>
      </c>
    </row>
    <row r="200" s="2" customFormat="1">
      <c r="A200" s="37"/>
      <c r="B200" s="38"/>
      <c r="C200" s="39"/>
      <c r="D200" s="216" t="s">
        <v>127</v>
      </c>
      <c r="E200" s="39"/>
      <c r="F200" s="217" t="s">
        <v>348</v>
      </c>
      <c r="G200" s="39"/>
      <c r="H200" s="39"/>
      <c r="I200" s="218"/>
      <c r="J200" s="39"/>
      <c r="K200" s="39"/>
      <c r="L200" s="43"/>
      <c r="M200" s="219"/>
      <c r="N200" s="220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127</v>
      </c>
      <c r="AU200" s="16" t="s">
        <v>82</v>
      </c>
    </row>
    <row r="201" s="2" customFormat="1">
      <c r="A201" s="37"/>
      <c r="B201" s="38"/>
      <c r="C201" s="39"/>
      <c r="D201" s="221" t="s">
        <v>129</v>
      </c>
      <c r="E201" s="39"/>
      <c r="F201" s="222" t="s">
        <v>349</v>
      </c>
      <c r="G201" s="39"/>
      <c r="H201" s="39"/>
      <c r="I201" s="218"/>
      <c r="J201" s="39"/>
      <c r="K201" s="39"/>
      <c r="L201" s="43"/>
      <c r="M201" s="219"/>
      <c r="N201" s="220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129</v>
      </c>
      <c r="AU201" s="16" t="s">
        <v>82</v>
      </c>
    </row>
    <row r="202" s="2" customFormat="1" ht="16.5" customHeight="1">
      <c r="A202" s="37"/>
      <c r="B202" s="38"/>
      <c r="C202" s="203" t="s">
        <v>350</v>
      </c>
      <c r="D202" s="203" t="s">
        <v>120</v>
      </c>
      <c r="E202" s="204" t="s">
        <v>351</v>
      </c>
      <c r="F202" s="205" t="s">
        <v>352</v>
      </c>
      <c r="G202" s="206" t="s">
        <v>169</v>
      </c>
      <c r="H202" s="207">
        <v>100</v>
      </c>
      <c r="I202" s="208"/>
      <c r="J202" s="209">
        <f>ROUND(I202*H202,2)</f>
        <v>0</v>
      </c>
      <c r="K202" s="205" t="s">
        <v>124</v>
      </c>
      <c r="L202" s="43"/>
      <c r="M202" s="210" t="s">
        <v>19</v>
      </c>
      <c r="N202" s="211" t="s">
        <v>43</v>
      </c>
      <c r="O202" s="83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4" t="s">
        <v>125</v>
      </c>
      <c r="AT202" s="214" t="s">
        <v>120</v>
      </c>
      <c r="AU202" s="214" t="s">
        <v>82</v>
      </c>
      <c r="AY202" s="16" t="s">
        <v>117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80</v>
      </c>
      <c r="BK202" s="215">
        <f>ROUND(I202*H202,2)</f>
        <v>0</v>
      </c>
      <c r="BL202" s="16" t="s">
        <v>125</v>
      </c>
      <c r="BM202" s="214" t="s">
        <v>353</v>
      </c>
    </row>
    <row r="203" s="2" customFormat="1">
      <c r="A203" s="37"/>
      <c r="B203" s="38"/>
      <c r="C203" s="39"/>
      <c r="D203" s="216" t="s">
        <v>127</v>
      </c>
      <c r="E203" s="39"/>
      <c r="F203" s="217" t="s">
        <v>354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127</v>
      </c>
      <c r="AU203" s="16" t="s">
        <v>82</v>
      </c>
    </row>
    <row r="204" s="2" customFormat="1">
      <c r="A204" s="37"/>
      <c r="B204" s="38"/>
      <c r="C204" s="39"/>
      <c r="D204" s="221" t="s">
        <v>129</v>
      </c>
      <c r="E204" s="39"/>
      <c r="F204" s="222" t="s">
        <v>355</v>
      </c>
      <c r="G204" s="39"/>
      <c r="H204" s="39"/>
      <c r="I204" s="218"/>
      <c r="J204" s="39"/>
      <c r="K204" s="39"/>
      <c r="L204" s="43"/>
      <c r="M204" s="219"/>
      <c r="N204" s="220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129</v>
      </c>
      <c r="AU204" s="16" t="s">
        <v>82</v>
      </c>
    </row>
    <row r="205" s="2" customFormat="1" ht="16.5" customHeight="1">
      <c r="A205" s="37"/>
      <c r="B205" s="38"/>
      <c r="C205" s="203" t="s">
        <v>356</v>
      </c>
      <c r="D205" s="203" t="s">
        <v>120</v>
      </c>
      <c r="E205" s="204" t="s">
        <v>357</v>
      </c>
      <c r="F205" s="205" t="s">
        <v>358</v>
      </c>
      <c r="G205" s="206" t="s">
        <v>169</v>
      </c>
      <c r="H205" s="207">
        <v>20</v>
      </c>
      <c r="I205" s="208"/>
      <c r="J205" s="209">
        <f>ROUND(I205*H205,2)</f>
        <v>0</v>
      </c>
      <c r="K205" s="205" t="s">
        <v>124</v>
      </c>
      <c r="L205" s="43"/>
      <c r="M205" s="210" t="s">
        <v>19</v>
      </c>
      <c r="N205" s="211" t="s">
        <v>43</v>
      </c>
      <c r="O205" s="83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4" t="s">
        <v>125</v>
      </c>
      <c r="AT205" s="214" t="s">
        <v>120</v>
      </c>
      <c r="AU205" s="214" t="s">
        <v>82</v>
      </c>
      <c r="AY205" s="16" t="s">
        <v>117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80</v>
      </c>
      <c r="BK205" s="215">
        <f>ROUND(I205*H205,2)</f>
        <v>0</v>
      </c>
      <c r="BL205" s="16" t="s">
        <v>125</v>
      </c>
      <c r="BM205" s="214" t="s">
        <v>359</v>
      </c>
    </row>
    <row r="206" s="2" customFormat="1">
      <c r="A206" s="37"/>
      <c r="B206" s="38"/>
      <c r="C206" s="39"/>
      <c r="D206" s="216" t="s">
        <v>127</v>
      </c>
      <c r="E206" s="39"/>
      <c r="F206" s="217" t="s">
        <v>360</v>
      </c>
      <c r="G206" s="39"/>
      <c r="H206" s="39"/>
      <c r="I206" s="218"/>
      <c r="J206" s="39"/>
      <c r="K206" s="39"/>
      <c r="L206" s="43"/>
      <c r="M206" s="219"/>
      <c r="N206" s="220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127</v>
      </c>
      <c r="AU206" s="16" t="s">
        <v>82</v>
      </c>
    </row>
    <row r="207" s="2" customFormat="1">
      <c r="A207" s="37"/>
      <c r="B207" s="38"/>
      <c r="C207" s="39"/>
      <c r="D207" s="221" t="s">
        <v>129</v>
      </c>
      <c r="E207" s="39"/>
      <c r="F207" s="222" t="s">
        <v>361</v>
      </c>
      <c r="G207" s="39"/>
      <c r="H207" s="39"/>
      <c r="I207" s="218"/>
      <c r="J207" s="39"/>
      <c r="K207" s="39"/>
      <c r="L207" s="43"/>
      <c r="M207" s="219"/>
      <c r="N207" s="220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129</v>
      </c>
      <c r="AU207" s="16" t="s">
        <v>82</v>
      </c>
    </row>
    <row r="208" s="2" customFormat="1" ht="16.5" customHeight="1">
      <c r="A208" s="37"/>
      <c r="B208" s="38"/>
      <c r="C208" s="203" t="s">
        <v>362</v>
      </c>
      <c r="D208" s="203" t="s">
        <v>120</v>
      </c>
      <c r="E208" s="204" t="s">
        <v>363</v>
      </c>
      <c r="F208" s="205" t="s">
        <v>364</v>
      </c>
      <c r="G208" s="206" t="s">
        <v>123</v>
      </c>
      <c r="H208" s="207">
        <v>100</v>
      </c>
      <c r="I208" s="208"/>
      <c r="J208" s="209">
        <f>ROUND(I208*H208,2)</f>
        <v>0</v>
      </c>
      <c r="K208" s="205" t="s">
        <v>124</v>
      </c>
      <c r="L208" s="43"/>
      <c r="M208" s="210" t="s">
        <v>19</v>
      </c>
      <c r="N208" s="211" t="s">
        <v>43</v>
      </c>
      <c r="O208" s="83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4" t="s">
        <v>125</v>
      </c>
      <c r="AT208" s="214" t="s">
        <v>120</v>
      </c>
      <c r="AU208" s="214" t="s">
        <v>82</v>
      </c>
      <c r="AY208" s="16" t="s">
        <v>117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80</v>
      </c>
      <c r="BK208" s="215">
        <f>ROUND(I208*H208,2)</f>
        <v>0</v>
      </c>
      <c r="BL208" s="16" t="s">
        <v>125</v>
      </c>
      <c r="BM208" s="214" t="s">
        <v>365</v>
      </c>
    </row>
    <row r="209" s="2" customFormat="1">
      <c r="A209" s="37"/>
      <c r="B209" s="38"/>
      <c r="C209" s="39"/>
      <c r="D209" s="216" t="s">
        <v>127</v>
      </c>
      <c r="E209" s="39"/>
      <c r="F209" s="217" t="s">
        <v>366</v>
      </c>
      <c r="G209" s="39"/>
      <c r="H209" s="39"/>
      <c r="I209" s="218"/>
      <c r="J209" s="39"/>
      <c r="K209" s="39"/>
      <c r="L209" s="43"/>
      <c r="M209" s="219"/>
      <c r="N209" s="220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127</v>
      </c>
      <c r="AU209" s="16" t="s">
        <v>82</v>
      </c>
    </row>
    <row r="210" s="2" customFormat="1">
      <c r="A210" s="37"/>
      <c r="B210" s="38"/>
      <c r="C210" s="39"/>
      <c r="D210" s="221" t="s">
        <v>129</v>
      </c>
      <c r="E210" s="39"/>
      <c r="F210" s="222" t="s">
        <v>367</v>
      </c>
      <c r="G210" s="39"/>
      <c r="H210" s="39"/>
      <c r="I210" s="218"/>
      <c r="J210" s="39"/>
      <c r="K210" s="39"/>
      <c r="L210" s="43"/>
      <c r="M210" s="219"/>
      <c r="N210" s="220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129</v>
      </c>
      <c r="AU210" s="16" t="s">
        <v>82</v>
      </c>
    </row>
    <row r="211" s="2" customFormat="1" ht="16.5" customHeight="1">
      <c r="A211" s="37"/>
      <c r="B211" s="38"/>
      <c r="C211" s="203" t="s">
        <v>368</v>
      </c>
      <c r="D211" s="203" t="s">
        <v>120</v>
      </c>
      <c r="E211" s="204" t="s">
        <v>369</v>
      </c>
      <c r="F211" s="205" t="s">
        <v>370</v>
      </c>
      <c r="G211" s="206" t="s">
        <v>169</v>
      </c>
      <c r="H211" s="207">
        <v>50</v>
      </c>
      <c r="I211" s="208"/>
      <c r="J211" s="209">
        <f>ROUND(I211*H211,2)</f>
        <v>0</v>
      </c>
      <c r="K211" s="205" t="s">
        <v>124</v>
      </c>
      <c r="L211" s="43"/>
      <c r="M211" s="210" t="s">
        <v>19</v>
      </c>
      <c r="N211" s="211" t="s">
        <v>43</v>
      </c>
      <c r="O211" s="83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4" t="s">
        <v>125</v>
      </c>
      <c r="AT211" s="214" t="s">
        <v>120</v>
      </c>
      <c r="AU211" s="214" t="s">
        <v>82</v>
      </c>
      <c r="AY211" s="16" t="s">
        <v>117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80</v>
      </c>
      <c r="BK211" s="215">
        <f>ROUND(I211*H211,2)</f>
        <v>0</v>
      </c>
      <c r="BL211" s="16" t="s">
        <v>125</v>
      </c>
      <c r="BM211" s="214" t="s">
        <v>371</v>
      </c>
    </row>
    <row r="212" s="2" customFormat="1">
      <c r="A212" s="37"/>
      <c r="B212" s="38"/>
      <c r="C212" s="39"/>
      <c r="D212" s="216" t="s">
        <v>127</v>
      </c>
      <c r="E212" s="39"/>
      <c r="F212" s="217" t="s">
        <v>372</v>
      </c>
      <c r="G212" s="39"/>
      <c r="H212" s="39"/>
      <c r="I212" s="218"/>
      <c r="J212" s="39"/>
      <c r="K212" s="39"/>
      <c r="L212" s="43"/>
      <c r="M212" s="219"/>
      <c r="N212" s="220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127</v>
      </c>
      <c r="AU212" s="16" t="s">
        <v>82</v>
      </c>
    </row>
    <row r="213" s="2" customFormat="1">
      <c r="A213" s="37"/>
      <c r="B213" s="38"/>
      <c r="C213" s="39"/>
      <c r="D213" s="221" t="s">
        <v>129</v>
      </c>
      <c r="E213" s="39"/>
      <c r="F213" s="222" t="s">
        <v>373</v>
      </c>
      <c r="G213" s="39"/>
      <c r="H213" s="39"/>
      <c r="I213" s="218"/>
      <c r="J213" s="39"/>
      <c r="K213" s="39"/>
      <c r="L213" s="43"/>
      <c r="M213" s="219"/>
      <c r="N213" s="220"/>
      <c r="O213" s="83"/>
      <c r="P213" s="83"/>
      <c r="Q213" s="83"/>
      <c r="R213" s="83"/>
      <c r="S213" s="83"/>
      <c r="T213" s="84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129</v>
      </c>
      <c r="AU213" s="16" t="s">
        <v>82</v>
      </c>
    </row>
    <row r="214" s="2" customFormat="1" ht="16.5" customHeight="1">
      <c r="A214" s="37"/>
      <c r="B214" s="38"/>
      <c r="C214" s="203" t="s">
        <v>374</v>
      </c>
      <c r="D214" s="203" t="s">
        <v>120</v>
      </c>
      <c r="E214" s="204" t="s">
        <v>375</v>
      </c>
      <c r="F214" s="205" t="s">
        <v>376</v>
      </c>
      <c r="G214" s="206" t="s">
        <v>169</v>
      </c>
      <c r="H214" s="207">
        <v>40</v>
      </c>
      <c r="I214" s="208"/>
      <c r="J214" s="209">
        <f>ROUND(I214*H214,2)</f>
        <v>0</v>
      </c>
      <c r="K214" s="205" t="s">
        <v>124</v>
      </c>
      <c r="L214" s="43"/>
      <c r="M214" s="210" t="s">
        <v>19</v>
      </c>
      <c r="N214" s="211" t="s">
        <v>43</v>
      </c>
      <c r="O214" s="83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4" t="s">
        <v>125</v>
      </c>
      <c r="AT214" s="214" t="s">
        <v>120</v>
      </c>
      <c r="AU214" s="214" t="s">
        <v>82</v>
      </c>
      <c r="AY214" s="16" t="s">
        <v>117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80</v>
      </c>
      <c r="BK214" s="215">
        <f>ROUND(I214*H214,2)</f>
        <v>0</v>
      </c>
      <c r="BL214" s="16" t="s">
        <v>125</v>
      </c>
      <c r="BM214" s="214" t="s">
        <v>377</v>
      </c>
    </row>
    <row r="215" s="2" customFormat="1">
      <c r="A215" s="37"/>
      <c r="B215" s="38"/>
      <c r="C215" s="39"/>
      <c r="D215" s="216" t="s">
        <v>127</v>
      </c>
      <c r="E215" s="39"/>
      <c r="F215" s="217" t="s">
        <v>378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127</v>
      </c>
      <c r="AU215" s="16" t="s">
        <v>82</v>
      </c>
    </row>
    <row r="216" s="2" customFormat="1">
      <c r="A216" s="37"/>
      <c r="B216" s="38"/>
      <c r="C216" s="39"/>
      <c r="D216" s="221" t="s">
        <v>129</v>
      </c>
      <c r="E216" s="39"/>
      <c r="F216" s="222" t="s">
        <v>379</v>
      </c>
      <c r="G216" s="39"/>
      <c r="H216" s="39"/>
      <c r="I216" s="218"/>
      <c r="J216" s="39"/>
      <c r="K216" s="39"/>
      <c r="L216" s="43"/>
      <c r="M216" s="219"/>
      <c r="N216" s="220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129</v>
      </c>
      <c r="AU216" s="16" t="s">
        <v>82</v>
      </c>
    </row>
    <row r="217" s="2" customFormat="1" ht="16.5" customHeight="1">
      <c r="A217" s="37"/>
      <c r="B217" s="38"/>
      <c r="C217" s="203" t="s">
        <v>380</v>
      </c>
      <c r="D217" s="203" t="s">
        <v>120</v>
      </c>
      <c r="E217" s="204" t="s">
        <v>381</v>
      </c>
      <c r="F217" s="205" t="s">
        <v>382</v>
      </c>
      <c r="G217" s="206" t="s">
        <v>123</v>
      </c>
      <c r="H217" s="207">
        <v>640</v>
      </c>
      <c r="I217" s="208"/>
      <c r="J217" s="209">
        <f>ROUND(I217*H217,2)</f>
        <v>0</v>
      </c>
      <c r="K217" s="205" t="s">
        <v>124</v>
      </c>
      <c r="L217" s="43"/>
      <c r="M217" s="210" t="s">
        <v>19</v>
      </c>
      <c r="N217" s="211" t="s">
        <v>43</v>
      </c>
      <c r="O217" s="83"/>
      <c r="P217" s="212">
        <f>O217*H217</f>
        <v>0</v>
      </c>
      <c r="Q217" s="212">
        <v>0</v>
      </c>
      <c r="R217" s="212">
        <f>Q217*H217</f>
        <v>0</v>
      </c>
      <c r="S217" s="212">
        <v>0.00040000000000000002</v>
      </c>
      <c r="T217" s="213">
        <f>S217*H217</f>
        <v>0.25600000000000001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4" t="s">
        <v>125</v>
      </c>
      <c r="AT217" s="214" t="s">
        <v>120</v>
      </c>
      <c r="AU217" s="214" t="s">
        <v>82</v>
      </c>
      <c r="AY217" s="16" t="s">
        <v>117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80</v>
      </c>
      <c r="BK217" s="215">
        <f>ROUND(I217*H217,2)</f>
        <v>0</v>
      </c>
      <c r="BL217" s="16" t="s">
        <v>125</v>
      </c>
      <c r="BM217" s="214" t="s">
        <v>383</v>
      </c>
    </row>
    <row r="218" s="2" customFormat="1">
      <c r="A218" s="37"/>
      <c r="B218" s="38"/>
      <c r="C218" s="39"/>
      <c r="D218" s="216" t="s">
        <v>127</v>
      </c>
      <c r="E218" s="39"/>
      <c r="F218" s="217" t="s">
        <v>384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127</v>
      </c>
      <c r="AU218" s="16" t="s">
        <v>82</v>
      </c>
    </row>
    <row r="219" s="2" customFormat="1">
      <c r="A219" s="37"/>
      <c r="B219" s="38"/>
      <c r="C219" s="39"/>
      <c r="D219" s="221" t="s">
        <v>129</v>
      </c>
      <c r="E219" s="39"/>
      <c r="F219" s="222" t="s">
        <v>385</v>
      </c>
      <c r="G219" s="39"/>
      <c r="H219" s="39"/>
      <c r="I219" s="218"/>
      <c r="J219" s="39"/>
      <c r="K219" s="39"/>
      <c r="L219" s="43"/>
      <c r="M219" s="219"/>
      <c r="N219" s="220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129</v>
      </c>
      <c r="AU219" s="16" t="s">
        <v>82</v>
      </c>
    </row>
    <row r="220" s="2" customFormat="1" ht="16.5" customHeight="1">
      <c r="A220" s="37"/>
      <c r="B220" s="38"/>
      <c r="C220" s="203" t="s">
        <v>386</v>
      </c>
      <c r="D220" s="203" t="s">
        <v>120</v>
      </c>
      <c r="E220" s="204" t="s">
        <v>387</v>
      </c>
      <c r="F220" s="205" t="s">
        <v>388</v>
      </c>
      <c r="G220" s="206" t="s">
        <v>123</v>
      </c>
      <c r="H220" s="207">
        <v>640</v>
      </c>
      <c r="I220" s="208"/>
      <c r="J220" s="209">
        <f>ROUND(I220*H220,2)</f>
        <v>0</v>
      </c>
      <c r="K220" s="205" t="s">
        <v>124</v>
      </c>
      <c r="L220" s="43"/>
      <c r="M220" s="210" t="s">
        <v>19</v>
      </c>
      <c r="N220" s="211" t="s">
        <v>43</v>
      </c>
      <c r="O220" s="83"/>
      <c r="P220" s="212">
        <f>O220*H220</f>
        <v>0</v>
      </c>
      <c r="Q220" s="212">
        <v>0</v>
      </c>
      <c r="R220" s="212">
        <f>Q220*H220</f>
        <v>0</v>
      </c>
      <c r="S220" s="212">
        <v>0.00062</v>
      </c>
      <c r="T220" s="213">
        <f>S220*H220</f>
        <v>0.39679999999999999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4" t="s">
        <v>125</v>
      </c>
      <c r="AT220" s="214" t="s">
        <v>120</v>
      </c>
      <c r="AU220" s="214" t="s">
        <v>82</v>
      </c>
      <c r="AY220" s="16" t="s">
        <v>117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80</v>
      </c>
      <c r="BK220" s="215">
        <f>ROUND(I220*H220,2)</f>
        <v>0</v>
      </c>
      <c r="BL220" s="16" t="s">
        <v>125</v>
      </c>
      <c r="BM220" s="214" t="s">
        <v>389</v>
      </c>
    </row>
    <row r="221" s="2" customFormat="1">
      <c r="A221" s="37"/>
      <c r="B221" s="38"/>
      <c r="C221" s="39"/>
      <c r="D221" s="216" t="s">
        <v>127</v>
      </c>
      <c r="E221" s="39"/>
      <c r="F221" s="217" t="s">
        <v>390</v>
      </c>
      <c r="G221" s="39"/>
      <c r="H221" s="39"/>
      <c r="I221" s="218"/>
      <c r="J221" s="39"/>
      <c r="K221" s="39"/>
      <c r="L221" s="43"/>
      <c r="M221" s="219"/>
      <c r="N221" s="220"/>
      <c r="O221" s="83"/>
      <c r="P221" s="83"/>
      <c r="Q221" s="83"/>
      <c r="R221" s="83"/>
      <c r="S221" s="83"/>
      <c r="T221" s="84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127</v>
      </c>
      <c r="AU221" s="16" t="s">
        <v>82</v>
      </c>
    </row>
    <row r="222" s="2" customFormat="1">
      <c r="A222" s="37"/>
      <c r="B222" s="38"/>
      <c r="C222" s="39"/>
      <c r="D222" s="221" t="s">
        <v>129</v>
      </c>
      <c r="E222" s="39"/>
      <c r="F222" s="222" t="s">
        <v>391</v>
      </c>
      <c r="G222" s="39"/>
      <c r="H222" s="39"/>
      <c r="I222" s="218"/>
      <c r="J222" s="39"/>
      <c r="K222" s="39"/>
      <c r="L222" s="43"/>
      <c r="M222" s="219"/>
      <c r="N222" s="220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129</v>
      </c>
      <c r="AU222" s="16" t="s">
        <v>82</v>
      </c>
    </row>
    <row r="223" s="2" customFormat="1" ht="16.5" customHeight="1">
      <c r="A223" s="37"/>
      <c r="B223" s="38"/>
      <c r="C223" s="203" t="s">
        <v>392</v>
      </c>
      <c r="D223" s="203" t="s">
        <v>120</v>
      </c>
      <c r="E223" s="204" t="s">
        <v>393</v>
      </c>
      <c r="F223" s="205" t="s">
        <v>394</v>
      </c>
      <c r="G223" s="206" t="s">
        <v>123</v>
      </c>
      <c r="H223" s="207">
        <v>640</v>
      </c>
      <c r="I223" s="208"/>
      <c r="J223" s="209">
        <f>ROUND(I223*H223,2)</f>
        <v>0</v>
      </c>
      <c r="K223" s="205" t="s">
        <v>124</v>
      </c>
      <c r="L223" s="43"/>
      <c r="M223" s="210" t="s">
        <v>19</v>
      </c>
      <c r="N223" s="211" t="s">
        <v>43</v>
      </c>
      <c r="O223" s="83"/>
      <c r="P223" s="212">
        <f>O223*H223</f>
        <v>0</v>
      </c>
      <c r="Q223" s="212">
        <v>0</v>
      </c>
      <c r="R223" s="212">
        <f>Q223*H223</f>
        <v>0</v>
      </c>
      <c r="S223" s="212">
        <v>0.00040000000000000002</v>
      </c>
      <c r="T223" s="213">
        <f>S223*H223</f>
        <v>0.25600000000000001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4" t="s">
        <v>125</v>
      </c>
      <c r="AT223" s="214" t="s">
        <v>120</v>
      </c>
      <c r="AU223" s="214" t="s">
        <v>82</v>
      </c>
      <c r="AY223" s="16" t="s">
        <v>117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80</v>
      </c>
      <c r="BK223" s="215">
        <f>ROUND(I223*H223,2)</f>
        <v>0</v>
      </c>
      <c r="BL223" s="16" t="s">
        <v>125</v>
      </c>
      <c r="BM223" s="214" t="s">
        <v>395</v>
      </c>
    </row>
    <row r="224" s="2" customFormat="1">
      <c r="A224" s="37"/>
      <c r="B224" s="38"/>
      <c r="C224" s="39"/>
      <c r="D224" s="216" t="s">
        <v>127</v>
      </c>
      <c r="E224" s="39"/>
      <c r="F224" s="217" t="s">
        <v>396</v>
      </c>
      <c r="G224" s="39"/>
      <c r="H224" s="39"/>
      <c r="I224" s="218"/>
      <c r="J224" s="39"/>
      <c r="K224" s="39"/>
      <c r="L224" s="43"/>
      <c r="M224" s="219"/>
      <c r="N224" s="220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127</v>
      </c>
      <c r="AU224" s="16" t="s">
        <v>82</v>
      </c>
    </row>
    <row r="225" s="2" customFormat="1">
      <c r="A225" s="37"/>
      <c r="B225" s="38"/>
      <c r="C225" s="39"/>
      <c r="D225" s="221" t="s">
        <v>129</v>
      </c>
      <c r="E225" s="39"/>
      <c r="F225" s="222" t="s">
        <v>397</v>
      </c>
      <c r="G225" s="39"/>
      <c r="H225" s="39"/>
      <c r="I225" s="218"/>
      <c r="J225" s="39"/>
      <c r="K225" s="39"/>
      <c r="L225" s="43"/>
      <c r="M225" s="219"/>
      <c r="N225" s="220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129</v>
      </c>
      <c r="AU225" s="16" t="s">
        <v>82</v>
      </c>
    </row>
    <row r="226" s="2" customFormat="1" ht="16.5" customHeight="1">
      <c r="A226" s="37"/>
      <c r="B226" s="38"/>
      <c r="C226" s="203" t="s">
        <v>398</v>
      </c>
      <c r="D226" s="203" t="s">
        <v>120</v>
      </c>
      <c r="E226" s="204" t="s">
        <v>399</v>
      </c>
      <c r="F226" s="205" t="s">
        <v>400</v>
      </c>
      <c r="G226" s="206" t="s">
        <v>123</v>
      </c>
      <c r="H226" s="207">
        <v>640</v>
      </c>
      <c r="I226" s="208"/>
      <c r="J226" s="209">
        <f>ROUND(I226*H226,2)</f>
        <v>0</v>
      </c>
      <c r="K226" s="205" t="s">
        <v>124</v>
      </c>
      <c r="L226" s="43"/>
      <c r="M226" s="210" t="s">
        <v>19</v>
      </c>
      <c r="N226" s="211" t="s">
        <v>43</v>
      </c>
      <c r="O226" s="83"/>
      <c r="P226" s="212">
        <f>O226*H226</f>
        <v>0</v>
      </c>
      <c r="Q226" s="212">
        <v>0</v>
      </c>
      <c r="R226" s="212">
        <f>Q226*H226</f>
        <v>0</v>
      </c>
      <c r="S226" s="212">
        <v>0.00062</v>
      </c>
      <c r="T226" s="213">
        <f>S226*H226</f>
        <v>0.39679999999999999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14" t="s">
        <v>125</v>
      </c>
      <c r="AT226" s="214" t="s">
        <v>120</v>
      </c>
      <c r="AU226" s="214" t="s">
        <v>82</v>
      </c>
      <c r="AY226" s="16" t="s">
        <v>117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80</v>
      </c>
      <c r="BK226" s="215">
        <f>ROUND(I226*H226,2)</f>
        <v>0</v>
      </c>
      <c r="BL226" s="16" t="s">
        <v>125</v>
      </c>
      <c r="BM226" s="214" t="s">
        <v>401</v>
      </c>
    </row>
    <row r="227" s="2" customFormat="1">
      <c r="A227" s="37"/>
      <c r="B227" s="38"/>
      <c r="C227" s="39"/>
      <c r="D227" s="216" t="s">
        <v>127</v>
      </c>
      <c r="E227" s="39"/>
      <c r="F227" s="217" t="s">
        <v>402</v>
      </c>
      <c r="G227" s="39"/>
      <c r="H227" s="39"/>
      <c r="I227" s="218"/>
      <c r="J227" s="39"/>
      <c r="K227" s="39"/>
      <c r="L227" s="43"/>
      <c r="M227" s="219"/>
      <c r="N227" s="220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127</v>
      </c>
      <c r="AU227" s="16" t="s">
        <v>82</v>
      </c>
    </row>
    <row r="228" s="2" customFormat="1">
      <c r="A228" s="37"/>
      <c r="B228" s="38"/>
      <c r="C228" s="39"/>
      <c r="D228" s="221" t="s">
        <v>129</v>
      </c>
      <c r="E228" s="39"/>
      <c r="F228" s="222" t="s">
        <v>403</v>
      </c>
      <c r="G228" s="39"/>
      <c r="H228" s="39"/>
      <c r="I228" s="218"/>
      <c r="J228" s="39"/>
      <c r="K228" s="39"/>
      <c r="L228" s="43"/>
      <c r="M228" s="219"/>
      <c r="N228" s="220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129</v>
      </c>
      <c r="AU228" s="16" t="s">
        <v>82</v>
      </c>
    </row>
    <row r="229" s="2" customFormat="1" ht="16.5" customHeight="1">
      <c r="A229" s="37"/>
      <c r="B229" s="38"/>
      <c r="C229" s="203" t="s">
        <v>404</v>
      </c>
      <c r="D229" s="203" t="s">
        <v>120</v>
      </c>
      <c r="E229" s="204" t="s">
        <v>405</v>
      </c>
      <c r="F229" s="205" t="s">
        <v>406</v>
      </c>
      <c r="G229" s="206" t="s">
        <v>123</v>
      </c>
      <c r="H229" s="207">
        <v>640</v>
      </c>
      <c r="I229" s="208"/>
      <c r="J229" s="209">
        <f>ROUND(I229*H229,2)</f>
        <v>0</v>
      </c>
      <c r="K229" s="205" t="s">
        <v>124</v>
      </c>
      <c r="L229" s="43"/>
      <c r="M229" s="210" t="s">
        <v>19</v>
      </c>
      <c r="N229" s="211" t="s">
        <v>43</v>
      </c>
      <c r="O229" s="83"/>
      <c r="P229" s="212">
        <f>O229*H229</f>
        <v>0</v>
      </c>
      <c r="Q229" s="212">
        <v>0</v>
      </c>
      <c r="R229" s="212">
        <f>Q229*H229</f>
        <v>0</v>
      </c>
      <c r="S229" s="212">
        <v>0.00040000000000000002</v>
      </c>
      <c r="T229" s="213">
        <f>S229*H229</f>
        <v>0.25600000000000001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4" t="s">
        <v>125</v>
      </c>
      <c r="AT229" s="214" t="s">
        <v>120</v>
      </c>
      <c r="AU229" s="214" t="s">
        <v>82</v>
      </c>
      <c r="AY229" s="16" t="s">
        <v>117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80</v>
      </c>
      <c r="BK229" s="215">
        <f>ROUND(I229*H229,2)</f>
        <v>0</v>
      </c>
      <c r="BL229" s="16" t="s">
        <v>125</v>
      </c>
      <c r="BM229" s="214" t="s">
        <v>407</v>
      </c>
    </row>
    <row r="230" s="2" customFormat="1">
      <c r="A230" s="37"/>
      <c r="B230" s="38"/>
      <c r="C230" s="39"/>
      <c r="D230" s="216" t="s">
        <v>127</v>
      </c>
      <c r="E230" s="39"/>
      <c r="F230" s="217" t="s">
        <v>408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127</v>
      </c>
      <c r="AU230" s="16" t="s">
        <v>82</v>
      </c>
    </row>
    <row r="231" s="2" customFormat="1">
      <c r="A231" s="37"/>
      <c r="B231" s="38"/>
      <c r="C231" s="39"/>
      <c r="D231" s="221" t="s">
        <v>129</v>
      </c>
      <c r="E231" s="39"/>
      <c r="F231" s="222" t="s">
        <v>409</v>
      </c>
      <c r="G231" s="39"/>
      <c r="H231" s="39"/>
      <c r="I231" s="218"/>
      <c r="J231" s="39"/>
      <c r="K231" s="39"/>
      <c r="L231" s="43"/>
      <c r="M231" s="219"/>
      <c r="N231" s="220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129</v>
      </c>
      <c r="AU231" s="16" t="s">
        <v>82</v>
      </c>
    </row>
    <row r="232" s="2" customFormat="1" ht="16.5" customHeight="1">
      <c r="A232" s="37"/>
      <c r="B232" s="38"/>
      <c r="C232" s="203" t="s">
        <v>410</v>
      </c>
      <c r="D232" s="203" t="s">
        <v>120</v>
      </c>
      <c r="E232" s="204" t="s">
        <v>411</v>
      </c>
      <c r="F232" s="205" t="s">
        <v>412</v>
      </c>
      <c r="G232" s="206" t="s">
        <v>123</v>
      </c>
      <c r="H232" s="207">
        <v>640</v>
      </c>
      <c r="I232" s="208"/>
      <c r="J232" s="209">
        <f>ROUND(I232*H232,2)</f>
        <v>0</v>
      </c>
      <c r="K232" s="205" t="s">
        <v>124</v>
      </c>
      <c r="L232" s="43"/>
      <c r="M232" s="210" t="s">
        <v>19</v>
      </c>
      <c r="N232" s="211" t="s">
        <v>43</v>
      </c>
      <c r="O232" s="83"/>
      <c r="P232" s="212">
        <f>O232*H232</f>
        <v>0</v>
      </c>
      <c r="Q232" s="212">
        <v>0</v>
      </c>
      <c r="R232" s="212">
        <f>Q232*H232</f>
        <v>0</v>
      </c>
      <c r="S232" s="212">
        <v>0.00062</v>
      </c>
      <c r="T232" s="213">
        <f>S232*H232</f>
        <v>0.39679999999999999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4" t="s">
        <v>125</v>
      </c>
      <c r="AT232" s="214" t="s">
        <v>120</v>
      </c>
      <c r="AU232" s="214" t="s">
        <v>82</v>
      </c>
      <c r="AY232" s="16" t="s">
        <v>117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80</v>
      </c>
      <c r="BK232" s="215">
        <f>ROUND(I232*H232,2)</f>
        <v>0</v>
      </c>
      <c r="BL232" s="16" t="s">
        <v>125</v>
      </c>
      <c r="BM232" s="214" t="s">
        <v>413</v>
      </c>
    </row>
    <row r="233" s="2" customFormat="1">
      <c r="A233" s="37"/>
      <c r="B233" s="38"/>
      <c r="C233" s="39"/>
      <c r="D233" s="216" t="s">
        <v>127</v>
      </c>
      <c r="E233" s="39"/>
      <c r="F233" s="217" t="s">
        <v>414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127</v>
      </c>
      <c r="AU233" s="16" t="s">
        <v>82</v>
      </c>
    </row>
    <row r="234" s="2" customFormat="1">
      <c r="A234" s="37"/>
      <c r="B234" s="38"/>
      <c r="C234" s="39"/>
      <c r="D234" s="221" t="s">
        <v>129</v>
      </c>
      <c r="E234" s="39"/>
      <c r="F234" s="222" t="s">
        <v>415</v>
      </c>
      <c r="G234" s="39"/>
      <c r="H234" s="39"/>
      <c r="I234" s="218"/>
      <c r="J234" s="39"/>
      <c r="K234" s="39"/>
      <c r="L234" s="43"/>
      <c r="M234" s="219"/>
      <c r="N234" s="220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129</v>
      </c>
      <c r="AU234" s="16" t="s">
        <v>82</v>
      </c>
    </row>
    <row r="235" s="2" customFormat="1" ht="16.5" customHeight="1">
      <c r="A235" s="37"/>
      <c r="B235" s="38"/>
      <c r="C235" s="203" t="s">
        <v>416</v>
      </c>
      <c r="D235" s="203" t="s">
        <v>120</v>
      </c>
      <c r="E235" s="204" t="s">
        <v>417</v>
      </c>
      <c r="F235" s="205" t="s">
        <v>418</v>
      </c>
      <c r="G235" s="206" t="s">
        <v>169</v>
      </c>
      <c r="H235" s="207">
        <v>200</v>
      </c>
      <c r="I235" s="208"/>
      <c r="J235" s="209">
        <f>ROUND(I235*H235,2)</f>
        <v>0</v>
      </c>
      <c r="K235" s="205" t="s">
        <v>124</v>
      </c>
      <c r="L235" s="43"/>
      <c r="M235" s="210" t="s">
        <v>19</v>
      </c>
      <c r="N235" s="211" t="s">
        <v>43</v>
      </c>
      <c r="O235" s="83"/>
      <c r="P235" s="212">
        <f>O235*H235</f>
        <v>0</v>
      </c>
      <c r="Q235" s="212">
        <v>0</v>
      </c>
      <c r="R235" s="212">
        <f>Q235*H235</f>
        <v>0</v>
      </c>
      <c r="S235" s="212">
        <v>0.00014999999999999999</v>
      </c>
      <c r="T235" s="213">
        <f>S235*H235</f>
        <v>0.029999999999999999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14" t="s">
        <v>125</v>
      </c>
      <c r="AT235" s="214" t="s">
        <v>120</v>
      </c>
      <c r="AU235" s="214" t="s">
        <v>82</v>
      </c>
      <c r="AY235" s="16" t="s">
        <v>117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80</v>
      </c>
      <c r="BK235" s="215">
        <f>ROUND(I235*H235,2)</f>
        <v>0</v>
      </c>
      <c r="BL235" s="16" t="s">
        <v>125</v>
      </c>
      <c r="BM235" s="214" t="s">
        <v>419</v>
      </c>
    </row>
    <row r="236" s="2" customFormat="1">
      <c r="A236" s="37"/>
      <c r="B236" s="38"/>
      <c r="C236" s="39"/>
      <c r="D236" s="216" t="s">
        <v>127</v>
      </c>
      <c r="E236" s="39"/>
      <c r="F236" s="217" t="s">
        <v>420</v>
      </c>
      <c r="G236" s="39"/>
      <c r="H236" s="39"/>
      <c r="I236" s="218"/>
      <c r="J236" s="39"/>
      <c r="K236" s="39"/>
      <c r="L236" s="43"/>
      <c r="M236" s="219"/>
      <c r="N236" s="220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127</v>
      </c>
      <c r="AU236" s="16" t="s">
        <v>82</v>
      </c>
    </row>
    <row r="237" s="2" customFormat="1">
      <c r="A237" s="37"/>
      <c r="B237" s="38"/>
      <c r="C237" s="39"/>
      <c r="D237" s="221" t="s">
        <v>129</v>
      </c>
      <c r="E237" s="39"/>
      <c r="F237" s="222" t="s">
        <v>421</v>
      </c>
      <c r="G237" s="39"/>
      <c r="H237" s="39"/>
      <c r="I237" s="218"/>
      <c r="J237" s="39"/>
      <c r="K237" s="39"/>
      <c r="L237" s="43"/>
      <c r="M237" s="219"/>
      <c r="N237" s="220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129</v>
      </c>
      <c r="AU237" s="16" t="s">
        <v>82</v>
      </c>
    </row>
    <row r="238" s="2" customFormat="1" ht="16.5" customHeight="1">
      <c r="A238" s="37"/>
      <c r="B238" s="38"/>
      <c r="C238" s="203" t="s">
        <v>422</v>
      </c>
      <c r="D238" s="203" t="s">
        <v>120</v>
      </c>
      <c r="E238" s="204" t="s">
        <v>423</v>
      </c>
      <c r="F238" s="205" t="s">
        <v>424</v>
      </c>
      <c r="G238" s="206" t="s">
        <v>169</v>
      </c>
      <c r="H238" s="207">
        <v>200</v>
      </c>
      <c r="I238" s="208"/>
      <c r="J238" s="209">
        <f>ROUND(I238*H238,2)</f>
        <v>0</v>
      </c>
      <c r="K238" s="205" t="s">
        <v>124</v>
      </c>
      <c r="L238" s="43"/>
      <c r="M238" s="210" t="s">
        <v>19</v>
      </c>
      <c r="N238" s="211" t="s">
        <v>43</v>
      </c>
      <c r="O238" s="83"/>
      <c r="P238" s="212">
        <f>O238*H238</f>
        <v>0</v>
      </c>
      <c r="Q238" s="212">
        <v>0</v>
      </c>
      <c r="R238" s="212">
        <f>Q238*H238</f>
        <v>0</v>
      </c>
      <c r="S238" s="212">
        <v>0.00025000000000000001</v>
      </c>
      <c r="T238" s="213">
        <f>S238*H238</f>
        <v>0.050000000000000003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4" t="s">
        <v>125</v>
      </c>
      <c r="AT238" s="214" t="s">
        <v>120</v>
      </c>
      <c r="AU238" s="214" t="s">
        <v>82</v>
      </c>
      <c r="AY238" s="16" t="s">
        <v>117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80</v>
      </c>
      <c r="BK238" s="215">
        <f>ROUND(I238*H238,2)</f>
        <v>0</v>
      </c>
      <c r="BL238" s="16" t="s">
        <v>125</v>
      </c>
      <c r="BM238" s="214" t="s">
        <v>425</v>
      </c>
    </row>
    <row r="239" s="2" customFormat="1">
      <c r="A239" s="37"/>
      <c r="B239" s="38"/>
      <c r="C239" s="39"/>
      <c r="D239" s="216" t="s">
        <v>127</v>
      </c>
      <c r="E239" s="39"/>
      <c r="F239" s="217" t="s">
        <v>426</v>
      </c>
      <c r="G239" s="39"/>
      <c r="H239" s="39"/>
      <c r="I239" s="218"/>
      <c r="J239" s="39"/>
      <c r="K239" s="39"/>
      <c r="L239" s="43"/>
      <c r="M239" s="219"/>
      <c r="N239" s="220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127</v>
      </c>
      <c r="AU239" s="16" t="s">
        <v>82</v>
      </c>
    </row>
    <row r="240" s="2" customFormat="1">
      <c r="A240" s="37"/>
      <c r="B240" s="38"/>
      <c r="C240" s="39"/>
      <c r="D240" s="221" t="s">
        <v>129</v>
      </c>
      <c r="E240" s="39"/>
      <c r="F240" s="222" t="s">
        <v>427</v>
      </c>
      <c r="G240" s="39"/>
      <c r="H240" s="39"/>
      <c r="I240" s="218"/>
      <c r="J240" s="39"/>
      <c r="K240" s="39"/>
      <c r="L240" s="43"/>
      <c r="M240" s="219"/>
      <c r="N240" s="220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129</v>
      </c>
      <c r="AU240" s="16" t="s">
        <v>82</v>
      </c>
    </row>
    <row r="241" s="2" customFormat="1" ht="16.5" customHeight="1">
      <c r="A241" s="37"/>
      <c r="B241" s="38"/>
      <c r="C241" s="203" t="s">
        <v>428</v>
      </c>
      <c r="D241" s="203" t="s">
        <v>120</v>
      </c>
      <c r="E241" s="204" t="s">
        <v>429</v>
      </c>
      <c r="F241" s="205" t="s">
        <v>430</v>
      </c>
      <c r="G241" s="206" t="s">
        <v>169</v>
      </c>
      <c r="H241" s="207">
        <v>150</v>
      </c>
      <c r="I241" s="208"/>
      <c r="J241" s="209">
        <f>ROUND(I241*H241,2)</f>
        <v>0</v>
      </c>
      <c r="K241" s="205" t="s">
        <v>124</v>
      </c>
      <c r="L241" s="43"/>
      <c r="M241" s="210" t="s">
        <v>19</v>
      </c>
      <c r="N241" s="211" t="s">
        <v>43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0.00044999999999999999</v>
      </c>
      <c r="T241" s="213">
        <f>S241*H241</f>
        <v>0.067500000000000004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125</v>
      </c>
      <c r="AT241" s="214" t="s">
        <v>120</v>
      </c>
      <c r="AU241" s="214" t="s">
        <v>82</v>
      </c>
      <c r="AY241" s="16" t="s">
        <v>117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80</v>
      </c>
      <c r="BK241" s="215">
        <f>ROUND(I241*H241,2)</f>
        <v>0</v>
      </c>
      <c r="BL241" s="16" t="s">
        <v>125</v>
      </c>
      <c r="BM241" s="214" t="s">
        <v>431</v>
      </c>
    </row>
    <row r="242" s="2" customFormat="1">
      <c r="A242" s="37"/>
      <c r="B242" s="38"/>
      <c r="C242" s="39"/>
      <c r="D242" s="216" t="s">
        <v>127</v>
      </c>
      <c r="E242" s="39"/>
      <c r="F242" s="217" t="s">
        <v>432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127</v>
      </c>
      <c r="AU242" s="16" t="s">
        <v>82</v>
      </c>
    </row>
    <row r="243" s="2" customFormat="1">
      <c r="A243" s="37"/>
      <c r="B243" s="38"/>
      <c r="C243" s="39"/>
      <c r="D243" s="221" t="s">
        <v>129</v>
      </c>
      <c r="E243" s="39"/>
      <c r="F243" s="222" t="s">
        <v>433</v>
      </c>
      <c r="G243" s="39"/>
      <c r="H243" s="39"/>
      <c r="I243" s="218"/>
      <c r="J243" s="39"/>
      <c r="K243" s="39"/>
      <c r="L243" s="43"/>
      <c r="M243" s="219"/>
      <c r="N243" s="220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129</v>
      </c>
      <c r="AU243" s="16" t="s">
        <v>82</v>
      </c>
    </row>
    <row r="244" s="2" customFormat="1" ht="16.5" customHeight="1">
      <c r="A244" s="37"/>
      <c r="B244" s="38"/>
      <c r="C244" s="203" t="s">
        <v>434</v>
      </c>
      <c r="D244" s="203" t="s">
        <v>120</v>
      </c>
      <c r="E244" s="204" t="s">
        <v>435</v>
      </c>
      <c r="F244" s="205" t="s">
        <v>436</v>
      </c>
      <c r="G244" s="206" t="s">
        <v>169</v>
      </c>
      <c r="H244" s="207">
        <v>30</v>
      </c>
      <c r="I244" s="208"/>
      <c r="J244" s="209">
        <f>ROUND(I244*H244,2)</f>
        <v>0</v>
      </c>
      <c r="K244" s="205" t="s">
        <v>124</v>
      </c>
      <c r="L244" s="43"/>
      <c r="M244" s="210" t="s">
        <v>19</v>
      </c>
      <c r="N244" s="211" t="s">
        <v>43</v>
      </c>
      <c r="O244" s="83"/>
      <c r="P244" s="212">
        <f>O244*H244</f>
        <v>0</v>
      </c>
      <c r="Q244" s="212">
        <v>0</v>
      </c>
      <c r="R244" s="212">
        <f>Q244*H244</f>
        <v>0</v>
      </c>
      <c r="S244" s="212">
        <v>0.00055000000000000003</v>
      </c>
      <c r="T244" s="213">
        <f>S244*H244</f>
        <v>0.016500000000000001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125</v>
      </c>
      <c r="AT244" s="214" t="s">
        <v>120</v>
      </c>
      <c r="AU244" s="214" t="s">
        <v>82</v>
      </c>
      <c r="AY244" s="16" t="s">
        <v>117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80</v>
      </c>
      <c r="BK244" s="215">
        <f>ROUND(I244*H244,2)</f>
        <v>0</v>
      </c>
      <c r="BL244" s="16" t="s">
        <v>125</v>
      </c>
      <c r="BM244" s="214" t="s">
        <v>437</v>
      </c>
    </row>
    <row r="245" s="2" customFormat="1">
      <c r="A245" s="37"/>
      <c r="B245" s="38"/>
      <c r="C245" s="39"/>
      <c r="D245" s="216" t="s">
        <v>127</v>
      </c>
      <c r="E245" s="39"/>
      <c r="F245" s="217" t="s">
        <v>438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127</v>
      </c>
      <c r="AU245" s="16" t="s">
        <v>82</v>
      </c>
    </row>
    <row r="246" s="2" customFormat="1">
      <c r="A246" s="37"/>
      <c r="B246" s="38"/>
      <c r="C246" s="39"/>
      <c r="D246" s="221" t="s">
        <v>129</v>
      </c>
      <c r="E246" s="39"/>
      <c r="F246" s="222" t="s">
        <v>439</v>
      </c>
      <c r="G246" s="39"/>
      <c r="H246" s="39"/>
      <c r="I246" s="218"/>
      <c r="J246" s="39"/>
      <c r="K246" s="39"/>
      <c r="L246" s="43"/>
      <c r="M246" s="219"/>
      <c r="N246" s="220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129</v>
      </c>
      <c r="AU246" s="16" t="s">
        <v>82</v>
      </c>
    </row>
    <row r="247" s="2" customFormat="1" ht="16.5" customHeight="1">
      <c r="A247" s="37"/>
      <c r="B247" s="38"/>
      <c r="C247" s="203" t="s">
        <v>440</v>
      </c>
      <c r="D247" s="203" t="s">
        <v>120</v>
      </c>
      <c r="E247" s="204" t="s">
        <v>441</v>
      </c>
      <c r="F247" s="205" t="s">
        <v>442</v>
      </c>
      <c r="G247" s="206" t="s">
        <v>169</v>
      </c>
      <c r="H247" s="207">
        <v>30</v>
      </c>
      <c r="I247" s="208"/>
      <c r="J247" s="209">
        <f>ROUND(I247*H247,2)</f>
        <v>0</v>
      </c>
      <c r="K247" s="205" t="s">
        <v>124</v>
      </c>
      <c r="L247" s="43"/>
      <c r="M247" s="210" t="s">
        <v>19</v>
      </c>
      <c r="N247" s="211" t="s">
        <v>43</v>
      </c>
      <c r="O247" s="83"/>
      <c r="P247" s="212">
        <f>O247*H247</f>
        <v>0</v>
      </c>
      <c r="Q247" s="212">
        <v>0</v>
      </c>
      <c r="R247" s="212">
        <f>Q247*H247</f>
        <v>0</v>
      </c>
      <c r="S247" s="212">
        <v>0.00055000000000000003</v>
      </c>
      <c r="T247" s="213">
        <f>S247*H247</f>
        <v>0.016500000000000001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4" t="s">
        <v>125</v>
      </c>
      <c r="AT247" s="214" t="s">
        <v>120</v>
      </c>
      <c r="AU247" s="214" t="s">
        <v>82</v>
      </c>
      <c r="AY247" s="16" t="s">
        <v>117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80</v>
      </c>
      <c r="BK247" s="215">
        <f>ROUND(I247*H247,2)</f>
        <v>0</v>
      </c>
      <c r="BL247" s="16" t="s">
        <v>125</v>
      </c>
      <c r="BM247" s="214" t="s">
        <v>443</v>
      </c>
    </row>
    <row r="248" s="2" customFormat="1">
      <c r="A248" s="37"/>
      <c r="B248" s="38"/>
      <c r="C248" s="39"/>
      <c r="D248" s="216" t="s">
        <v>127</v>
      </c>
      <c r="E248" s="39"/>
      <c r="F248" s="217" t="s">
        <v>444</v>
      </c>
      <c r="G248" s="39"/>
      <c r="H248" s="39"/>
      <c r="I248" s="218"/>
      <c r="J248" s="39"/>
      <c r="K248" s="39"/>
      <c r="L248" s="43"/>
      <c r="M248" s="219"/>
      <c r="N248" s="220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127</v>
      </c>
      <c r="AU248" s="16" t="s">
        <v>82</v>
      </c>
    </row>
    <row r="249" s="2" customFormat="1">
      <c r="A249" s="37"/>
      <c r="B249" s="38"/>
      <c r="C249" s="39"/>
      <c r="D249" s="221" t="s">
        <v>129</v>
      </c>
      <c r="E249" s="39"/>
      <c r="F249" s="222" t="s">
        <v>445</v>
      </c>
      <c r="G249" s="39"/>
      <c r="H249" s="39"/>
      <c r="I249" s="218"/>
      <c r="J249" s="39"/>
      <c r="K249" s="39"/>
      <c r="L249" s="43"/>
      <c r="M249" s="219"/>
      <c r="N249" s="220"/>
      <c r="O249" s="83"/>
      <c r="P249" s="83"/>
      <c r="Q249" s="83"/>
      <c r="R249" s="83"/>
      <c r="S249" s="83"/>
      <c r="T249" s="84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129</v>
      </c>
      <c r="AU249" s="16" t="s">
        <v>82</v>
      </c>
    </row>
    <row r="250" s="2" customFormat="1" ht="16.5" customHeight="1">
      <c r="A250" s="37"/>
      <c r="B250" s="38"/>
      <c r="C250" s="203" t="s">
        <v>446</v>
      </c>
      <c r="D250" s="203" t="s">
        <v>120</v>
      </c>
      <c r="E250" s="204" t="s">
        <v>447</v>
      </c>
      <c r="F250" s="205" t="s">
        <v>448</v>
      </c>
      <c r="G250" s="206" t="s">
        <v>169</v>
      </c>
      <c r="H250" s="207">
        <v>200</v>
      </c>
      <c r="I250" s="208"/>
      <c r="J250" s="209">
        <f>ROUND(I250*H250,2)</f>
        <v>0</v>
      </c>
      <c r="K250" s="205" t="s">
        <v>124</v>
      </c>
      <c r="L250" s="43"/>
      <c r="M250" s="210" t="s">
        <v>19</v>
      </c>
      <c r="N250" s="211" t="s">
        <v>43</v>
      </c>
      <c r="O250" s="83"/>
      <c r="P250" s="212">
        <f>O250*H250</f>
        <v>0</v>
      </c>
      <c r="Q250" s="212">
        <v>0</v>
      </c>
      <c r="R250" s="212">
        <f>Q250*H250</f>
        <v>0</v>
      </c>
      <c r="S250" s="212">
        <v>0.00027999999999999998</v>
      </c>
      <c r="T250" s="213">
        <f>S250*H250</f>
        <v>0.055999999999999994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4" t="s">
        <v>125</v>
      </c>
      <c r="AT250" s="214" t="s">
        <v>120</v>
      </c>
      <c r="AU250" s="214" t="s">
        <v>82</v>
      </c>
      <c r="AY250" s="16" t="s">
        <v>117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80</v>
      </c>
      <c r="BK250" s="215">
        <f>ROUND(I250*H250,2)</f>
        <v>0</v>
      </c>
      <c r="BL250" s="16" t="s">
        <v>125</v>
      </c>
      <c r="BM250" s="214" t="s">
        <v>449</v>
      </c>
    </row>
    <row r="251" s="2" customFormat="1">
      <c r="A251" s="37"/>
      <c r="B251" s="38"/>
      <c r="C251" s="39"/>
      <c r="D251" s="216" t="s">
        <v>127</v>
      </c>
      <c r="E251" s="39"/>
      <c r="F251" s="217" t="s">
        <v>450</v>
      </c>
      <c r="G251" s="39"/>
      <c r="H251" s="39"/>
      <c r="I251" s="218"/>
      <c r="J251" s="39"/>
      <c r="K251" s="39"/>
      <c r="L251" s="43"/>
      <c r="M251" s="219"/>
      <c r="N251" s="220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127</v>
      </c>
      <c r="AU251" s="16" t="s">
        <v>82</v>
      </c>
    </row>
    <row r="252" s="2" customFormat="1">
      <c r="A252" s="37"/>
      <c r="B252" s="38"/>
      <c r="C252" s="39"/>
      <c r="D252" s="221" t="s">
        <v>129</v>
      </c>
      <c r="E252" s="39"/>
      <c r="F252" s="222" t="s">
        <v>451</v>
      </c>
      <c r="G252" s="39"/>
      <c r="H252" s="39"/>
      <c r="I252" s="218"/>
      <c r="J252" s="39"/>
      <c r="K252" s="39"/>
      <c r="L252" s="43"/>
      <c r="M252" s="219"/>
      <c r="N252" s="220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129</v>
      </c>
      <c r="AU252" s="16" t="s">
        <v>82</v>
      </c>
    </row>
    <row r="253" s="2" customFormat="1" ht="16.5" customHeight="1">
      <c r="A253" s="37"/>
      <c r="B253" s="38"/>
      <c r="C253" s="203" t="s">
        <v>452</v>
      </c>
      <c r="D253" s="203" t="s">
        <v>120</v>
      </c>
      <c r="E253" s="204" t="s">
        <v>453</v>
      </c>
      <c r="F253" s="205" t="s">
        <v>454</v>
      </c>
      <c r="G253" s="206" t="s">
        <v>169</v>
      </c>
      <c r="H253" s="207">
        <v>100</v>
      </c>
      <c r="I253" s="208"/>
      <c r="J253" s="209">
        <f>ROUND(I253*H253,2)</f>
        <v>0</v>
      </c>
      <c r="K253" s="205" t="s">
        <v>124</v>
      </c>
      <c r="L253" s="43"/>
      <c r="M253" s="210" t="s">
        <v>19</v>
      </c>
      <c r="N253" s="211" t="s">
        <v>43</v>
      </c>
      <c r="O253" s="83"/>
      <c r="P253" s="212">
        <f>O253*H253</f>
        <v>0</v>
      </c>
      <c r="Q253" s="212">
        <v>0</v>
      </c>
      <c r="R253" s="212">
        <f>Q253*H253</f>
        <v>0</v>
      </c>
      <c r="S253" s="212">
        <v>0.00021000000000000001</v>
      </c>
      <c r="T253" s="213">
        <f>S253*H253</f>
        <v>0.021000000000000001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14" t="s">
        <v>125</v>
      </c>
      <c r="AT253" s="214" t="s">
        <v>120</v>
      </c>
      <c r="AU253" s="214" t="s">
        <v>82</v>
      </c>
      <c r="AY253" s="16" t="s">
        <v>117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6" t="s">
        <v>80</v>
      </c>
      <c r="BK253" s="215">
        <f>ROUND(I253*H253,2)</f>
        <v>0</v>
      </c>
      <c r="BL253" s="16" t="s">
        <v>125</v>
      </c>
      <c r="BM253" s="214" t="s">
        <v>455</v>
      </c>
    </row>
    <row r="254" s="2" customFormat="1">
      <c r="A254" s="37"/>
      <c r="B254" s="38"/>
      <c r="C254" s="39"/>
      <c r="D254" s="216" t="s">
        <v>127</v>
      </c>
      <c r="E254" s="39"/>
      <c r="F254" s="217" t="s">
        <v>456</v>
      </c>
      <c r="G254" s="39"/>
      <c r="H254" s="39"/>
      <c r="I254" s="218"/>
      <c r="J254" s="39"/>
      <c r="K254" s="39"/>
      <c r="L254" s="43"/>
      <c r="M254" s="219"/>
      <c r="N254" s="220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127</v>
      </c>
      <c r="AU254" s="16" t="s">
        <v>82</v>
      </c>
    </row>
    <row r="255" s="2" customFormat="1">
      <c r="A255" s="37"/>
      <c r="B255" s="38"/>
      <c r="C255" s="39"/>
      <c r="D255" s="221" t="s">
        <v>129</v>
      </c>
      <c r="E255" s="39"/>
      <c r="F255" s="222" t="s">
        <v>457</v>
      </c>
      <c r="G255" s="39"/>
      <c r="H255" s="39"/>
      <c r="I255" s="218"/>
      <c r="J255" s="39"/>
      <c r="K255" s="39"/>
      <c r="L255" s="43"/>
      <c r="M255" s="219"/>
      <c r="N255" s="22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129</v>
      </c>
      <c r="AU255" s="16" t="s">
        <v>82</v>
      </c>
    </row>
    <row r="256" s="2" customFormat="1" ht="16.5" customHeight="1">
      <c r="A256" s="37"/>
      <c r="B256" s="38"/>
      <c r="C256" s="203" t="s">
        <v>458</v>
      </c>
      <c r="D256" s="203" t="s">
        <v>120</v>
      </c>
      <c r="E256" s="204" t="s">
        <v>459</v>
      </c>
      <c r="F256" s="205" t="s">
        <v>460</v>
      </c>
      <c r="G256" s="206" t="s">
        <v>169</v>
      </c>
      <c r="H256" s="207">
        <v>150</v>
      </c>
      <c r="I256" s="208"/>
      <c r="J256" s="209">
        <f>ROUND(I256*H256,2)</f>
        <v>0</v>
      </c>
      <c r="K256" s="205" t="s">
        <v>124</v>
      </c>
      <c r="L256" s="43"/>
      <c r="M256" s="210" t="s">
        <v>19</v>
      </c>
      <c r="N256" s="211" t="s">
        <v>43</v>
      </c>
      <c r="O256" s="83"/>
      <c r="P256" s="212">
        <f>O256*H256</f>
        <v>0</v>
      </c>
      <c r="Q256" s="212">
        <v>0</v>
      </c>
      <c r="R256" s="212">
        <f>Q256*H256</f>
        <v>0</v>
      </c>
      <c r="S256" s="212">
        <v>0.00021000000000000001</v>
      </c>
      <c r="T256" s="213">
        <f>S256*H256</f>
        <v>0.0315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4" t="s">
        <v>125</v>
      </c>
      <c r="AT256" s="214" t="s">
        <v>120</v>
      </c>
      <c r="AU256" s="214" t="s">
        <v>82</v>
      </c>
      <c r="AY256" s="16" t="s">
        <v>117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80</v>
      </c>
      <c r="BK256" s="215">
        <f>ROUND(I256*H256,2)</f>
        <v>0</v>
      </c>
      <c r="BL256" s="16" t="s">
        <v>125</v>
      </c>
      <c r="BM256" s="214" t="s">
        <v>461</v>
      </c>
    </row>
    <row r="257" s="2" customFormat="1">
      <c r="A257" s="37"/>
      <c r="B257" s="38"/>
      <c r="C257" s="39"/>
      <c r="D257" s="216" t="s">
        <v>127</v>
      </c>
      <c r="E257" s="39"/>
      <c r="F257" s="217" t="s">
        <v>462</v>
      </c>
      <c r="G257" s="39"/>
      <c r="H257" s="39"/>
      <c r="I257" s="218"/>
      <c r="J257" s="39"/>
      <c r="K257" s="39"/>
      <c r="L257" s="43"/>
      <c r="M257" s="219"/>
      <c r="N257" s="220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127</v>
      </c>
      <c r="AU257" s="16" t="s">
        <v>82</v>
      </c>
    </row>
    <row r="258" s="2" customFormat="1">
      <c r="A258" s="37"/>
      <c r="B258" s="38"/>
      <c r="C258" s="39"/>
      <c r="D258" s="221" t="s">
        <v>129</v>
      </c>
      <c r="E258" s="39"/>
      <c r="F258" s="222" t="s">
        <v>463</v>
      </c>
      <c r="G258" s="39"/>
      <c r="H258" s="39"/>
      <c r="I258" s="218"/>
      <c r="J258" s="39"/>
      <c r="K258" s="39"/>
      <c r="L258" s="43"/>
      <c r="M258" s="219"/>
      <c r="N258" s="220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129</v>
      </c>
      <c r="AU258" s="16" t="s">
        <v>82</v>
      </c>
    </row>
    <row r="259" s="2" customFormat="1" ht="16.5" customHeight="1">
      <c r="A259" s="37"/>
      <c r="B259" s="38"/>
      <c r="C259" s="203" t="s">
        <v>464</v>
      </c>
      <c r="D259" s="203" t="s">
        <v>120</v>
      </c>
      <c r="E259" s="204" t="s">
        <v>465</v>
      </c>
      <c r="F259" s="205" t="s">
        <v>466</v>
      </c>
      <c r="G259" s="206" t="s">
        <v>169</v>
      </c>
      <c r="H259" s="207">
        <v>30</v>
      </c>
      <c r="I259" s="208"/>
      <c r="J259" s="209">
        <f>ROUND(I259*H259,2)</f>
        <v>0</v>
      </c>
      <c r="K259" s="205" t="s">
        <v>124</v>
      </c>
      <c r="L259" s="43"/>
      <c r="M259" s="210" t="s">
        <v>19</v>
      </c>
      <c r="N259" s="211" t="s">
        <v>43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0.0022100000000000002</v>
      </c>
      <c r="T259" s="213">
        <f>S259*H259</f>
        <v>0.066299999999999998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125</v>
      </c>
      <c r="AT259" s="214" t="s">
        <v>120</v>
      </c>
      <c r="AU259" s="214" t="s">
        <v>82</v>
      </c>
      <c r="AY259" s="16" t="s">
        <v>117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80</v>
      </c>
      <c r="BK259" s="215">
        <f>ROUND(I259*H259,2)</f>
        <v>0</v>
      </c>
      <c r="BL259" s="16" t="s">
        <v>125</v>
      </c>
      <c r="BM259" s="214" t="s">
        <v>467</v>
      </c>
    </row>
    <row r="260" s="2" customFormat="1">
      <c r="A260" s="37"/>
      <c r="B260" s="38"/>
      <c r="C260" s="39"/>
      <c r="D260" s="216" t="s">
        <v>127</v>
      </c>
      <c r="E260" s="39"/>
      <c r="F260" s="217" t="s">
        <v>468</v>
      </c>
      <c r="G260" s="39"/>
      <c r="H260" s="39"/>
      <c r="I260" s="218"/>
      <c r="J260" s="39"/>
      <c r="K260" s="39"/>
      <c r="L260" s="43"/>
      <c r="M260" s="219"/>
      <c r="N260" s="220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127</v>
      </c>
      <c r="AU260" s="16" t="s">
        <v>82</v>
      </c>
    </row>
    <row r="261" s="2" customFormat="1">
      <c r="A261" s="37"/>
      <c r="B261" s="38"/>
      <c r="C261" s="39"/>
      <c r="D261" s="221" t="s">
        <v>129</v>
      </c>
      <c r="E261" s="39"/>
      <c r="F261" s="222" t="s">
        <v>469</v>
      </c>
      <c r="G261" s="39"/>
      <c r="H261" s="39"/>
      <c r="I261" s="218"/>
      <c r="J261" s="39"/>
      <c r="K261" s="39"/>
      <c r="L261" s="43"/>
      <c r="M261" s="219"/>
      <c r="N261" s="220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129</v>
      </c>
      <c r="AU261" s="16" t="s">
        <v>82</v>
      </c>
    </row>
    <row r="262" s="2" customFormat="1" ht="16.5" customHeight="1">
      <c r="A262" s="37"/>
      <c r="B262" s="38"/>
      <c r="C262" s="203" t="s">
        <v>470</v>
      </c>
      <c r="D262" s="203" t="s">
        <v>120</v>
      </c>
      <c r="E262" s="204" t="s">
        <v>471</v>
      </c>
      <c r="F262" s="205" t="s">
        <v>472</v>
      </c>
      <c r="G262" s="206" t="s">
        <v>169</v>
      </c>
      <c r="H262" s="207">
        <v>30</v>
      </c>
      <c r="I262" s="208"/>
      <c r="J262" s="209">
        <f>ROUND(I262*H262,2)</f>
        <v>0</v>
      </c>
      <c r="K262" s="205" t="s">
        <v>124</v>
      </c>
      <c r="L262" s="43"/>
      <c r="M262" s="210" t="s">
        <v>19</v>
      </c>
      <c r="N262" s="211" t="s">
        <v>43</v>
      </c>
      <c r="O262" s="83"/>
      <c r="P262" s="212">
        <f>O262*H262</f>
        <v>0</v>
      </c>
      <c r="Q262" s="212">
        <v>0</v>
      </c>
      <c r="R262" s="212">
        <f>Q262*H262</f>
        <v>0</v>
      </c>
      <c r="S262" s="212">
        <v>0.0025999999999999999</v>
      </c>
      <c r="T262" s="213">
        <f>S262*H262</f>
        <v>0.078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125</v>
      </c>
      <c r="AT262" s="214" t="s">
        <v>120</v>
      </c>
      <c r="AU262" s="214" t="s">
        <v>82</v>
      </c>
      <c r="AY262" s="16" t="s">
        <v>117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80</v>
      </c>
      <c r="BK262" s="215">
        <f>ROUND(I262*H262,2)</f>
        <v>0</v>
      </c>
      <c r="BL262" s="16" t="s">
        <v>125</v>
      </c>
      <c r="BM262" s="214" t="s">
        <v>473</v>
      </c>
    </row>
    <row r="263" s="2" customFormat="1">
      <c r="A263" s="37"/>
      <c r="B263" s="38"/>
      <c r="C263" s="39"/>
      <c r="D263" s="216" t="s">
        <v>127</v>
      </c>
      <c r="E263" s="39"/>
      <c r="F263" s="217" t="s">
        <v>474</v>
      </c>
      <c r="G263" s="39"/>
      <c r="H263" s="39"/>
      <c r="I263" s="218"/>
      <c r="J263" s="39"/>
      <c r="K263" s="39"/>
      <c r="L263" s="43"/>
      <c r="M263" s="219"/>
      <c r="N263" s="220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127</v>
      </c>
      <c r="AU263" s="16" t="s">
        <v>82</v>
      </c>
    </row>
    <row r="264" s="2" customFormat="1">
      <c r="A264" s="37"/>
      <c r="B264" s="38"/>
      <c r="C264" s="39"/>
      <c r="D264" s="221" t="s">
        <v>129</v>
      </c>
      <c r="E264" s="39"/>
      <c r="F264" s="222" t="s">
        <v>475</v>
      </c>
      <c r="G264" s="39"/>
      <c r="H264" s="39"/>
      <c r="I264" s="218"/>
      <c r="J264" s="39"/>
      <c r="K264" s="39"/>
      <c r="L264" s="43"/>
      <c r="M264" s="219"/>
      <c r="N264" s="220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129</v>
      </c>
      <c r="AU264" s="16" t="s">
        <v>82</v>
      </c>
    </row>
    <row r="265" s="2" customFormat="1" ht="16.5" customHeight="1">
      <c r="A265" s="37"/>
      <c r="B265" s="38"/>
      <c r="C265" s="203" t="s">
        <v>476</v>
      </c>
      <c r="D265" s="203" t="s">
        <v>120</v>
      </c>
      <c r="E265" s="204" t="s">
        <v>477</v>
      </c>
      <c r="F265" s="205" t="s">
        <v>478</v>
      </c>
      <c r="G265" s="206" t="s">
        <v>169</v>
      </c>
      <c r="H265" s="207">
        <v>2</v>
      </c>
      <c r="I265" s="208"/>
      <c r="J265" s="209">
        <f>ROUND(I265*H265,2)</f>
        <v>0</v>
      </c>
      <c r="K265" s="205" t="s">
        <v>124</v>
      </c>
      <c r="L265" s="43"/>
      <c r="M265" s="210" t="s">
        <v>19</v>
      </c>
      <c r="N265" s="211" t="s">
        <v>43</v>
      </c>
      <c r="O265" s="83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14" t="s">
        <v>125</v>
      </c>
      <c r="AT265" s="214" t="s">
        <v>120</v>
      </c>
      <c r="AU265" s="214" t="s">
        <v>82</v>
      </c>
      <c r="AY265" s="16" t="s">
        <v>117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80</v>
      </c>
      <c r="BK265" s="215">
        <f>ROUND(I265*H265,2)</f>
        <v>0</v>
      </c>
      <c r="BL265" s="16" t="s">
        <v>125</v>
      </c>
      <c r="BM265" s="214" t="s">
        <v>479</v>
      </c>
    </row>
    <row r="266" s="2" customFormat="1">
      <c r="A266" s="37"/>
      <c r="B266" s="38"/>
      <c r="C266" s="39"/>
      <c r="D266" s="216" t="s">
        <v>127</v>
      </c>
      <c r="E266" s="39"/>
      <c r="F266" s="217" t="s">
        <v>480</v>
      </c>
      <c r="G266" s="39"/>
      <c r="H266" s="39"/>
      <c r="I266" s="218"/>
      <c r="J266" s="39"/>
      <c r="K266" s="39"/>
      <c r="L266" s="43"/>
      <c r="M266" s="219"/>
      <c r="N266" s="220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127</v>
      </c>
      <c r="AU266" s="16" t="s">
        <v>82</v>
      </c>
    </row>
    <row r="267" s="2" customFormat="1">
      <c r="A267" s="37"/>
      <c r="B267" s="38"/>
      <c r="C267" s="39"/>
      <c r="D267" s="221" t="s">
        <v>129</v>
      </c>
      <c r="E267" s="39"/>
      <c r="F267" s="222" t="s">
        <v>481</v>
      </c>
      <c r="G267" s="39"/>
      <c r="H267" s="39"/>
      <c r="I267" s="218"/>
      <c r="J267" s="39"/>
      <c r="K267" s="39"/>
      <c r="L267" s="43"/>
      <c r="M267" s="219"/>
      <c r="N267" s="220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129</v>
      </c>
      <c r="AU267" s="16" t="s">
        <v>82</v>
      </c>
    </row>
    <row r="268" s="2" customFormat="1" ht="16.5" customHeight="1">
      <c r="A268" s="37"/>
      <c r="B268" s="38"/>
      <c r="C268" s="203" t="s">
        <v>482</v>
      </c>
      <c r="D268" s="203" t="s">
        <v>120</v>
      </c>
      <c r="E268" s="204" t="s">
        <v>483</v>
      </c>
      <c r="F268" s="205" t="s">
        <v>484</v>
      </c>
      <c r="G268" s="206" t="s">
        <v>169</v>
      </c>
      <c r="H268" s="207">
        <v>150</v>
      </c>
      <c r="I268" s="208"/>
      <c r="J268" s="209">
        <f>ROUND(I268*H268,2)</f>
        <v>0</v>
      </c>
      <c r="K268" s="205" t="s">
        <v>124</v>
      </c>
      <c r="L268" s="43"/>
      <c r="M268" s="210" t="s">
        <v>19</v>
      </c>
      <c r="N268" s="211" t="s">
        <v>43</v>
      </c>
      <c r="O268" s="83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14" t="s">
        <v>125</v>
      </c>
      <c r="AT268" s="214" t="s">
        <v>120</v>
      </c>
      <c r="AU268" s="214" t="s">
        <v>82</v>
      </c>
      <c r="AY268" s="16" t="s">
        <v>117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80</v>
      </c>
      <c r="BK268" s="215">
        <f>ROUND(I268*H268,2)</f>
        <v>0</v>
      </c>
      <c r="BL268" s="16" t="s">
        <v>125</v>
      </c>
      <c r="BM268" s="214" t="s">
        <v>485</v>
      </c>
    </row>
    <row r="269" s="2" customFormat="1">
      <c r="A269" s="37"/>
      <c r="B269" s="38"/>
      <c r="C269" s="39"/>
      <c r="D269" s="216" t="s">
        <v>127</v>
      </c>
      <c r="E269" s="39"/>
      <c r="F269" s="217" t="s">
        <v>486</v>
      </c>
      <c r="G269" s="39"/>
      <c r="H269" s="39"/>
      <c r="I269" s="218"/>
      <c r="J269" s="39"/>
      <c r="K269" s="39"/>
      <c r="L269" s="43"/>
      <c r="M269" s="219"/>
      <c r="N269" s="220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127</v>
      </c>
      <c r="AU269" s="16" t="s">
        <v>82</v>
      </c>
    </row>
    <row r="270" s="2" customFormat="1">
      <c r="A270" s="37"/>
      <c r="B270" s="38"/>
      <c r="C270" s="39"/>
      <c r="D270" s="221" t="s">
        <v>129</v>
      </c>
      <c r="E270" s="39"/>
      <c r="F270" s="222" t="s">
        <v>487</v>
      </c>
      <c r="G270" s="39"/>
      <c r="H270" s="39"/>
      <c r="I270" s="218"/>
      <c r="J270" s="39"/>
      <c r="K270" s="39"/>
      <c r="L270" s="43"/>
      <c r="M270" s="219"/>
      <c r="N270" s="220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129</v>
      </c>
      <c r="AU270" s="16" t="s">
        <v>82</v>
      </c>
    </row>
    <row r="271" s="2" customFormat="1" ht="16.5" customHeight="1">
      <c r="A271" s="37"/>
      <c r="B271" s="38"/>
      <c r="C271" s="203" t="s">
        <v>488</v>
      </c>
      <c r="D271" s="203" t="s">
        <v>120</v>
      </c>
      <c r="E271" s="204" t="s">
        <v>489</v>
      </c>
      <c r="F271" s="205" t="s">
        <v>490</v>
      </c>
      <c r="G271" s="206" t="s">
        <v>169</v>
      </c>
      <c r="H271" s="207">
        <v>30</v>
      </c>
      <c r="I271" s="208"/>
      <c r="J271" s="209">
        <f>ROUND(I271*H271,2)</f>
        <v>0</v>
      </c>
      <c r="K271" s="205" t="s">
        <v>124</v>
      </c>
      <c r="L271" s="43"/>
      <c r="M271" s="210" t="s">
        <v>19</v>
      </c>
      <c r="N271" s="211" t="s">
        <v>43</v>
      </c>
      <c r="O271" s="83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14" t="s">
        <v>125</v>
      </c>
      <c r="AT271" s="214" t="s">
        <v>120</v>
      </c>
      <c r="AU271" s="214" t="s">
        <v>82</v>
      </c>
      <c r="AY271" s="16" t="s">
        <v>117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6" t="s">
        <v>80</v>
      </c>
      <c r="BK271" s="215">
        <f>ROUND(I271*H271,2)</f>
        <v>0</v>
      </c>
      <c r="BL271" s="16" t="s">
        <v>125</v>
      </c>
      <c r="BM271" s="214" t="s">
        <v>491</v>
      </c>
    </row>
    <row r="272" s="2" customFormat="1">
      <c r="A272" s="37"/>
      <c r="B272" s="38"/>
      <c r="C272" s="39"/>
      <c r="D272" s="216" t="s">
        <v>127</v>
      </c>
      <c r="E272" s="39"/>
      <c r="F272" s="217" t="s">
        <v>492</v>
      </c>
      <c r="G272" s="39"/>
      <c r="H272" s="39"/>
      <c r="I272" s="218"/>
      <c r="J272" s="39"/>
      <c r="K272" s="39"/>
      <c r="L272" s="43"/>
      <c r="M272" s="219"/>
      <c r="N272" s="220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127</v>
      </c>
      <c r="AU272" s="16" t="s">
        <v>82</v>
      </c>
    </row>
    <row r="273" s="2" customFormat="1">
      <c r="A273" s="37"/>
      <c r="B273" s="38"/>
      <c r="C273" s="39"/>
      <c r="D273" s="221" t="s">
        <v>129</v>
      </c>
      <c r="E273" s="39"/>
      <c r="F273" s="222" t="s">
        <v>493</v>
      </c>
      <c r="G273" s="39"/>
      <c r="H273" s="39"/>
      <c r="I273" s="218"/>
      <c r="J273" s="39"/>
      <c r="K273" s="39"/>
      <c r="L273" s="43"/>
      <c r="M273" s="219"/>
      <c r="N273" s="220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129</v>
      </c>
      <c r="AU273" s="16" t="s">
        <v>82</v>
      </c>
    </row>
    <row r="274" s="2" customFormat="1" ht="16.5" customHeight="1">
      <c r="A274" s="37"/>
      <c r="B274" s="38"/>
      <c r="C274" s="203" t="s">
        <v>494</v>
      </c>
      <c r="D274" s="203" t="s">
        <v>120</v>
      </c>
      <c r="E274" s="204" t="s">
        <v>495</v>
      </c>
      <c r="F274" s="205" t="s">
        <v>496</v>
      </c>
      <c r="G274" s="206" t="s">
        <v>169</v>
      </c>
      <c r="H274" s="207">
        <v>10</v>
      </c>
      <c r="I274" s="208"/>
      <c r="J274" s="209">
        <f>ROUND(I274*H274,2)</f>
        <v>0</v>
      </c>
      <c r="K274" s="205" t="s">
        <v>124</v>
      </c>
      <c r="L274" s="43"/>
      <c r="M274" s="210" t="s">
        <v>19</v>
      </c>
      <c r="N274" s="211" t="s">
        <v>43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125</v>
      </c>
      <c r="AT274" s="214" t="s">
        <v>120</v>
      </c>
      <c r="AU274" s="214" t="s">
        <v>82</v>
      </c>
      <c r="AY274" s="16" t="s">
        <v>117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80</v>
      </c>
      <c r="BK274" s="215">
        <f>ROUND(I274*H274,2)</f>
        <v>0</v>
      </c>
      <c r="BL274" s="16" t="s">
        <v>125</v>
      </c>
      <c r="BM274" s="214" t="s">
        <v>497</v>
      </c>
    </row>
    <row r="275" s="2" customFormat="1">
      <c r="A275" s="37"/>
      <c r="B275" s="38"/>
      <c r="C275" s="39"/>
      <c r="D275" s="216" t="s">
        <v>127</v>
      </c>
      <c r="E275" s="39"/>
      <c r="F275" s="217" t="s">
        <v>498</v>
      </c>
      <c r="G275" s="39"/>
      <c r="H275" s="39"/>
      <c r="I275" s="218"/>
      <c r="J275" s="39"/>
      <c r="K275" s="39"/>
      <c r="L275" s="43"/>
      <c r="M275" s="219"/>
      <c r="N275" s="220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127</v>
      </c>
      <c r="AU275" s="16" t="s">
        <v>82</v>
      </c>
    </row>
    <row r="276" s="2" customFormat="1">
      <c r="A276" s="37"/>
      <c r="B276" s="38"/>
      <c r="C276" s="39"/>
      <c r="D276" s="221" t="s">
        <v>129</v>
      </c>
      <c r="E276" s="39"/>
      <c r="F276" s="222" t="s">
        <v>499</v>
      </c>
      <c r="G276" s="39"/>
      <c r="H276" s="39"/>
      <c r="I276" s="218"/>
      <c r="J276" s="39"/>
      <c r="K276" s="39"/>
      <c r="L276" s="43"/>
      <c r="M276" s="219"/>
      <c r="N276" s="220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129</v>
      </c>
      <c r="AU276" s="16" t="s">
        <v>82</v>
      </c>
    </row>
    <row r="277" s="2" customFormat="1" ht="16.5" customHeight="1">
      <c r="A277" s="37"/>
      <c r="B277" s="38"/>
      <c r="C277" s="203" t="s">
        <v>500</v>
      </c>
      <c r="D277" s="203" t="s">
        <v>120</v>
      </c>
      <c r="E277" s="204" t="s">
        <v>501</v>
      </c>
      <c r="F277" s="205" t="s">
        <v>502</v>
      </c>
      <c r="G277" s="206" t="s">
        <v>169</v>
      </c>
      <c r="H277" s="207">
        <v>40</v>
      </c>
      <c r="I277" s="208"/>
      <c r="J277" s="209">
        <f>ROUND(I277*H277,2)</f>
        <v>0</v>
      </c>
      <c r="K277" s="205" t="s">
        <v>124</v>
      </c>
      <c r="L277" s="43"/>
      <c r="M277" s="210" t="s">
        <v>19</v>
      </c>
      <c r="N277" s="211" t="s">
        <v>43</v>
      </c>
      <c r="O277" s="83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125</v>
      </c>
      <c r="AT277" s="214" t="s">
        <v>120</v>
      </c>
      <c r="AU277" s="214" t="s">
        <v>82</v>
      </c>
      <c r="AY277" s="16" t="s">
        <v>117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80</v>
      </c>
      <c r="BK277" s="215">
        <f>ROUND(I277*H277,2)</f>
        <v>0</v>
      </c>
      <c r="BL277" s="16" t="s">
        <v>125</v>
      </c>
      <c r="BM277" s="214" t="s">
        <v>503</v>
      </c>
    </row>
    <row r="278" s="2" customFormat="1">
      <c r="A278" s="37"/>
      <c r="B278" s="38"/>
      <c r="C278" s="39"/>
      <c r="D278" s="216" t="s">
        <v>127</v>
      </c>
      <c r="E278" s="39"/>
      <c r="F278" s="217" t="s">
        <v>504</v>
      </c>
      <c r="G278" s="39"/>
      <c r="H278" s="39"/>
      <c r="I278" s="218"/>
      <c r="J278" s="39"/>
      <c r="K278" s="39"/>
      <c r="L278" s="43"/>
      <c r="M278" s="219"/>
      <c r="N278" s="220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127</v>
      </c>
      <c r="AU278" s="16" t="s">
        <v>82</v>
      </c>
    </row>
    <row r="279" s="2" customFormat="1">
      <c r="A279" s="37"/>
      <c r="B279" s="38"/>
      <c r="C279" s="39"/>
      <c r="D279" s="221" t="s">
        <v>129</v>
      </c>
      <c r="E279" s="39"/>
      <c r="F279" s="222" t="s">
        <v>505</v>
      </c>
      <c r="G279" s="39"/>
      <c r="H279" s="39"/>
      <c r="I279" s="218"/>
      <c r="J279" s="39"/>
      <c r="K279" s="39"/>
      <c r="L279" s="43"/>
      <c r="M279" s="219"/>
      <c r="N279" s="220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129</v>
      </c>
      <c r="AU279" s="16" t="s">
        <v>82</v>
      </c>
    </row>
    <row r="280" s="2" customFormat="1" ht="16.5" customHeight="1">
      <c r="A280" s="37"/>
      <c r="B280" s="38"/>
      <c r="C280" s="203" t="s">
        <v>506</v>
      </c>
      <c r="D280" s="203" t="s">
        <v>120</v>
      </c>
      <c r="E280" s="204" t="s">
        <v>507</v>
      </c>
      <c r="F280" s="205" t="s">
        <v>508</v>
      </c>
      <c r="G280" s="206" t="s">
        <v>169</v>
      </c>
      <c r="H280" s="207">
        <v>10</v>
      </c>
      <c r="I280" s="208"/>
      <c r="J280" s="209">
        <f>ROUND(I280*H280,2)</f>
        <v>0</v>
      </c>
      <c r="K280" s="205" t="s">
        <v>124</v>
      </c>
      <c r="L280" s="43"/>
      <c r="M280" s="210" t="s">
        <v>19</v>
      </c>
      <c r="N280" s="211" t="s">
        <v>43</v>
      </c>
      <c r="O280" s="83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125</v>
      </c>
      <c r="AT280" s="214" t="s">
        <v>120</v>
      </c>
      <c r="AU280" s="214" t="s">
        <v>82</v>
      </c>
      <c r="AY280" s="16" t="s">
        <v>117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80</v>
      </c>
      <c r="BK280" s="215">
        <f>ROUND(I280*H280,2)</f>
        <v>0</v>
      </c>
      <c r="BL280" s="16" t="s">
        <v>125</v>
      </c>
      <c r="BM280" s="214" t="s">
        <v>509</v>
      </c>
    </row>
    <row r="281" s="2" customFormat="1">
      <c r="A281" s="37"/>
      <c r="B281" s="38"/>
      <c r="C281" s="39"/>
      <c r="D281" s="216" t="s">
        <v>127</v>
      </c>
      <c r="E281" s="39"/>
      <c r="F281" s="217" t="s">
        <v>510</v>
      </c>
      <c r="G281" s="39"/>
      <c r="H281" s="39"/>
      <c r="I281" s="218"/>
      <c r="J281" s="39"/>
      <c r="K281" s="39"/>
      <c r="L281" s="43"/>
      <c r="M281" s="219"/>
      <c r="N281" s="220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127</v>
      </c>
      <c r="AU281" s="16" t="s">
        <v>82</v>
      </c>
    </row>
    <row r="282" s="2" customFormat="1">
      <c r="A282" s="37"/>
      <c r="B282" s="38"/>
      <c r="C282" s="39"/>
      <c r="D282" s="221" t="s">
        <v>129</v>
      </c>
      <c r="E282" s="39"/>
      <c r="F282" s="222" t="s">
        <v>511</v>
      </c>
      <c r="G282" s="39"/>
      <c r="H282" s="39"/>
      <c r="I282" s="218"/>
      <c r="J282" s="39"/>
      <c r="K282" s="39"/>
      <c r="L282" s="43"/>
      <c r="M282" s="219"/>
      <c r="N282" s="220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129</v>
      </c>
      <c r="AU282" s="16" t="s">
        <v>82</v>
      </c>
    </row>
    <row r="283" s="2" customFormat="1" ht="16.5" customHeight="1">
      <c r="A283" s="37"/>
      <c r="B283" s="38"/>
      <c r="C283" s="203" t="s">
        <v>512</v>
      </c>
      <c r="D283" s="203" t="s">
        <v>120</v>
      </c>
      <c r="E283" s="204" t="s">
        <v>513</v>
      </c>
      <c r="F283" s="205" t="s">
        <v>514</v>
      </c>
      <c r="G283" s="206" t="s">
        <v>169</v>
      </c>
      <c r="H283" s="207">
        <v>10</v>
      </c>
      <c r="I283" s="208"/>
      <c r="J283" s="209">
        <f>ROUND(I283*H283,2)</f>
        <v>0</v>
      </c>
      <c r="K283" s="205" t="s">
        <v>124</v>
      </c>
      <c r="L283" s="43"/>
      <c r="M283" s="210" t="s">
        <v>19</v>
      </c>
      <c r="N283" s="211" t="s">
        <v>43</v>
      </c>
      <c r="O283" s="83"/>
      <c r="P283" s="212">
        <f>O283*H283</f>
        <v>0</v>
      </c>
      <c r="Q283" s="212">
        <v>0</v>
      </c>
      <c r="R283" s="212">
        <f>Q283*H283</f>
        <v>0</v>
      </c>
      <c r="S283" s="212">
        <v>0</v>
      </c>
      <c r="T283" s="21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14" t="s">
        <v>125</v>
      </c>
      <c r="AT283" s="214" t="s">
        <v>120</v>
      </c>
      <c r="AU283" s="214" t="s">
        <v>82</v>
      </c>
      <c r="AY283" s="16" t="s">
        <v>117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80</v>
      </c>
      <c r="BK283" s="215">
        <f>ROUND(I283*H283,2)</f>
        <v>0</v>
      </c>
      <c r="BL283" s="16" t="s">
        <v>125</v>
      </c>
      <c r="BM283" s="214" t="s">
        <v>515</v>
      </c>
    </row>
    <row r="284" s="2" customFormat="1">
      <c r="A284" s="37"/>
      <c r="B284" s="38"/>
      <c r="C284" s="39"/>
      <c r="D284" s="216" t="s">
        <v>127</v>
      </c>
      <c r="E284" s="39"/>
      <c r="F284" s="217" t="s">
        <v>516</v>
      </c>
      <c r="G284" s="39"/>
      <c r="H284" s="39"/>
      <c r="I284" s="218"/>
      <c r="J284" s="39"/>
      <c r="K284" s="39"/>
      <c r="L284" s="43"/>
      <c r="M284" s="219"/>
      <c r="N284" s="220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127</v>
      </c>
      <c r="AU284" s="16" t="s">
        <v>82</v>
      </c>
    </row>
    <row r="285" s="2" customFormat="1">
      <c r="A285" s="37"/>
      <c r="B285" s="38"/>
      <c r="C285" s="39"/>
      <c r="D285" s="221" t="s">
        <v>129</v>
      </c>
      <c r="E285" s="39"/>
      <c r="F285" s="222" t="s">
        <v>517</v>
      </c>
      <c r="G285" s="39"/>
      <c r="H285" s="39"/>
      <c r="I285" s="218"/>
      <c r="J285" s="39"/>
      <c r="K285" s="39"/>
      <c r="L285" s="43"/>
      <c r="M285" s="219"/>
      <c r="N285" s="220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129</v>
      </c>
      <c r="AU285" s="16" t="s">
        <v>82</v>
      </c>
    </row>
    <row r="286" s="2" customFormat="1" ht="16.5" customHeight="1">
      <c r="A286" s="37"/>
      <c r="B286" s="38"/>
      <c r="C286" s="203" t="s">
        <v>518</v>
      </c>
      <c r="D286" s="203" t="s">
        <v>120</v>
      </c>
      <c r="E286" s="204" t="s">
        <v>519</v>
      </c>
      <c r="F286" s="205" t="s">
        <v>520</v>
      </c>
      <c r="G286" s="206" t="s">
        <v>169</v>
      </c>
      <c r="H286" s="207">
        <v>100</v>
      </c>
      <c r="I286" s="208"/>
      <c r="J286" s="209">
        <f>ROUND(I286*H286,2)</f>
        <v>0</v>
      </c>
      <c r="K286" s="205" t="s">
        <v>124</v>
      </c>
      <c r="L286" s="43"/>
      <c r="M286" s="210" t="s">
        <v>19</v>
      </c>
      <c r="N286" s="211" t="s">
        <v>43</v>
      </c>
      <c r="O286" s="83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14" t="s">
        <v>125</v>
      </c>
      <c r="AT286" s="214" t="s">
        <v>120</v>
      </c>
      <c r="AU286" s="214" t="s">
        <v>82</v>
      </c>
      <c r="AY286" s="16" t="s">
        <v>117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80</v>
      </c>
      <c r="BK286" s="215">
        <f>ROUND(I286*H286,2)</f>
        <v>0</v>
      </c>
      <c r="BL286" s="16" t="s">
        <v>125</v>
      </c>
      <c r="BM286" s="214" t="s">
        <v>521</v>
      </c>
    </row>
    <row r="287" s="2" customFormat="1">
      <c r="A287" s="37"/>
      <c r="B287" s="38"/>
      <c r="C287" s="39"/>
      <c r="D287" s="216" t="s">
        <v>127</v>
      </c>
      <c r="E287" s="39"/>
      <c r="F287" s="217" t="s">
        <v>522</v>
      </c>
      <c r="G287" s="39"/>
      <c r="H287" s="39"/>
      <c r="I287" s="218"/>
      <c r="J287" s="39"/>
      <c r="K287" s="39"/>
      <c r="L287" s="43"/>
      <c r="M287" s="219"/>
      <c r="N287" s="220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127</v>
      </c>
      <c r="AU287" s="16" t="s">
        <v>82</v>
      </c>
    </row>
    <row r="288" s="2" customFormat="1">
      <c r="A288" s="37"/>
      <c r="B288" s="38"/>
      <c r="C288" s="39"/>
      <c r="D288" s="221" t="s">
        <v>129</v>
      </c>
      <c r="E288" s="39"/>
      <c r="F288" s="222" t="s">
        <v>523</v>
      </c>
      <c r="G288" s="39"/>
      <c r="H288" s="39"/>
      <c r="I288" s="218"/>
      <c r="J288" s="39"/>
      <c r="K288" s="39"/>
      <c r="L288" s="43"/>
      <c r="M288" s="219"/>
      <c r="N288" s="220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129</v>
      </c>
      <c r="AU288" s="16" t="s">
        <v>82</v>
      </c>
    </row>
    <row r="289" s="2" customFormat="1" ht="16.5" customHeight="1">
      <c r="A289" s="37"/>
      <c r="B289" s="38"/>
      <c r="C289" s="203" t="s">
        <v>524</v>
      </c>
      <c r="D289" s="203" t="s">
        <v>120</v>
      </c>
      <c r="E289" s="204" t="s">
        <v>525</v>
      </c>
      <c r="F289" s="205" t="s">
        <v>526</v>
      </c>
      <c r="G289" s="206" t="s">
        <v>169</v>
      </c>
      <c r="H289" s="207">
        <v>200</v>
      </c>
      <c r="I289" s="208"/>
      <c r="J289" s="209">
        <f>ROUND(I289*H289,2)</f>
        <v>0</v>
      </c>
      <c r="K289" s="205" t="s">
        <v>124</v>
      </c>
      <c r="L289" s="43"/>
      <c r="M289" s="210" t="s">
        <v>19</v>
      </c>
      <c r="N289" s="211" t="s">
        <v>43</v>
      </c>
      <c r="O289" s="83"/>
      <c r="P289" s="212">
        <f>O289*H289</f>
        <v>0</v>
      </c>
      <c r="Q289" s="212">
        <v>0</v>
      </c>
      <c r="R289" s="212">
        <f>Q289*H289</f>
        <v>0</v>
      </c>
      <c r="S289" s="212">
        <v>0</v>
      </c>
      <c r="T289" s="21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4" t="s">
        <v>125</v>
      </c>
      <c r="AT289" s="214" t="s">
        <v>120</v>
      </c>
      <c r="AU289" s="214" t="s">
        <v>82</v>
      </c>
      <c r="AY289" s="16" t="s">
        <v>117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80</v>
      </c>
      <c r="BK289" s="215">
        <f>ROUND(I289*H289,2)</f>
        <v>0</v>
      </c>
      <c r="BL289" s="16" t="s">
        <v>125</v>
      </c>
      <c r="BM289" s="214" t="s">
        <v>527</v>
      </c>
    </row>
    <row r="290" s="2" customFormat="1">
      <c r="A290" s="37"/>
      <c r="B290" s="38"/>
      <c r="C290" s="39"/>
      <c r="D290" s="216" t="s">
        <v>127</v>
      </c>
      <c r="E290" s="39"/>
      <c r="F290" s="217" t="s">
        <v>528</v>
      </c>
      <c r="G290" s="39"/>
      <c r="H290" s="39"/>
      <c r="I290" s="218"/>
      <c r="J290" s="39"/>
      <c r="K290" s="39"/>
      <c r="L290" s="43"/>
      <c r="M290" s="219"/>
      <c r="N290" s="220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127</v>
      </c>
      <c r="AU290" s="16" t="s">
        <v>82</v>
      </c>
    </row>
    <row r="291" s="2" customFormat="1">
      <c r="A291" s="37"/>
      <c r="B291" s="38"/>
      <c r="C291" s="39"/>
      <c r="D291" s="221" t="s">
        <v>129</v>
      </c>
      <c r="E291" s="39"/>
      <c r="F291" s="222" t="s">
        <v>529</v>
      </c>
      <c r="G291" s="39"/>
      <c r="H291" s="39"/>
      <c r="I291" s="218"/>
      <c r="J291" s="39"/>
      <c r="K291" s="39"/>
      <c r="L291" s="43"/>
      <c r="M291" s="219"/>
      <c r="N291" s="220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129</v>
      </c>
      <c r="AU291" s="16" t="s">
        <v>82</v>
      </c>
    </row>
    <row r="292" s="2" customFormat="1" ht="16.5" customHeight="1">
      <c r="A292" s="37"/>
      <c r="B292" s="38"/>
      <c r="C292" s="203" t="s">
        <v>530</v>
      </c>
      <c r="D292" s="203" t="s">
        <v>120</v>
      </c>
      <c r="E292" s="204" t="s">
        <v>531</v>
      </c>
      <c r="F292" s="205" t="s">
        <v>532</v>
      </c>
      <c r="G292" s="206" t="s">
        <v>169</v>
      </c>
      <c r="H292" s="207">
        <v>200</v>
      </c>
      <c r="I292" s="208"/>
      <c r="J292" s="209">
        <f>ROUND(I292*H292,2)</f>
        <v>0</v>
      </c>
      <c r="K292" s="205" t="s">
        <v>124</v>
      </c>
      <c r="L292" s="43"/>
      <c r="M292" s="210" t="s">
        <v>19</v>
      </c>
      <c r="N292" s="211" t="s">
        <v>43</v>
      </c>
      <c r="O292" s="83"/>
      <c r="P292" s="212">
        <f>O292*H292</f>
        <v>0</v>
      </c>
      <c r="Q292" s="212">
        <v>0</v>
      </c>
      <c r="R292" s="212">
        <f>Q292*H292</f>
        <v>0</v>
      </c>
      <c r="S292" s="212">
        <v>0</v>
      </c>
      <c r="T292" s="21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14" t="s">
        <v>125</v>
      </c>
      <c r="AT292" s="214" t="s">
        <v>120</v>
      </c>
      <c r="AU292" s="214" t="s">
        <v>82</v>
      </c>
      <c r="AY292" s="16" t="s">
        <v>117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80</v>
      </c>
      <c r="BK292" s="215">
        <f>ROUND(I292*H292,2)</f>
        <v>0</v>
      </c>
      <c r="BL292" s="16" t="s">
        <v>125</v>
      </c>
      <c r="BM292" s="214" t="s">
        <v>533</v>
      </c>
    </row>
    <row r="293" s="2" customFormat="1">
      <c r="A293" s="37"/>
      <c r="B293" s="38"/>
      <c r="C293" s="39"/>
      <c r="D293" s="216" t="s">
        <v>127</v>
      </c>
      <c r="E293" s="39"/>
      <c r="F293" s="217" t="s">
        <v>534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127</v>
      </c>
      <c r="AU293" s="16" t="s">
        <v>82</v>
      </c>
    </row>
    <row r="294" s="2" customFormat="1">
      <c r="A294" s="37"/>
      <c r="B294" s="38"/>
      <c r="C294" s="39"/>
      <c r="D294" s="221" t="s">
        <v>129</v>
      </c>
      <c r="E294" s="39"/>
      <c r="F294" s="222" t="s">
        <v>535</v>
      </c>
      <c r="G294" s="39"/>
      <c r="H294" s="39"/>
      <c r="I294" s="218"/>
      <c r="J294" s="39"/>
      <c r="K294" s="39"/>
      <c r="L294" s="43"/>
      <c r="M294" s="219"/>
      <c r="N294" s="220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129</v>
      </c>
      <c r="AU294" s="16" t="s">
        <v>82</v>
      </c>
    </row>
    <row r="295" s="2" customFormat="1" ht="16.5" customHeight="1">
      <c r="A295" s="37"/>
      <c r="B295" s="38"/>
      <c r="C295" s="203" t="s">
        <v>536</v>
      </c>
      <c r="D295" s="203" t="s">
        <v>120</v>
      </c>
      <c r="E295" s="204" t="s">
        <v>537</v>
      </c>
      <c r="F295" s="205" t="s">
        <v>538</v>
      </c>
      <c r="G295" s="206" t="s">
        <v>169</v>
      </c>
      <c r="H295" s="207">
        <v>20</v>
      </c>
      <c r="I295" s="208"/>
      <c r="J295" s="209">
        <f>ROUND(I295*H295,2)</f>
        <v>0</v>
      </c>
      <c r="K295" s="205" t="s">
        <v>124</v>
      </c>
      <c r="L295" s="43"/>
      <c r="M295" s="210" t="s">
        <v>19</v>
      </c>
      <c r="N295" s="211" t="s">
        <v>43</v>
      </c>
      <c r="O295" s="83"/>
      <c r="P295" s="212">
        <f>O295*H295</f>
        <v>0</v>
      </c>
      <c r="Q295" s="212">
        <v>0</v>
      </c>
      <c r="R295" s="212">
        <f>Q295*H295</f>
        <v>0</v>
      </c>
      <c r="S295" s="212">
        <v>0</v>
      </c>
      <c r="T295" s="21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14" t="s">
        <v>125</v>
      </c>
      <c r="AT295" s="214" t="s">
        <v>120</v>
      </c>
      <c r="AU295" s="214" t="s">
        <v>82</v>
      </c>
      <c r="AY295" s="16" t="s">
        <v>117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16" t="s">
        <v>80</v>
      </c>
      <c r="BK295" s="215">
        <f>ROUND(I295*H295,2)</f>
        <v>0</v>
      </c>
      <c r="BL295" s="16" t="s">
        <v>125</v>
      </c>
      <c r="BM295" s="214" t="s">
        <v>539</v>
      </c>
    </row>
    <row r="296" s="2" customFormat="1">
      <c r="A296" s="37"/>
      <c r="B296" s="38"/>
      <c r="C296" s="39"/>
      <c r="D296" s="216" t="s">
        <v>127</v>
      </c>
      <c r="E296" s="39"/>
      <c r="F296" s="217" t="s">
        <v>540</v>
      </c>
      <c r="G296" s="39"/>
      <c r="H296" s="39"/>
      <c r="I296" s="218"/>
      <c r="J296" s="39"/>
      <c r="K296" s="39"/>
      <c r="L296" s="43"/>
      <c r="M296" s="219"/>
      <c r="N296" s="220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127</v>
      </c>
      <c r="AU296" s="16" t="s">
        <v>82</v>
      </c>
    </row>
    <row r="297" s="2" customFormat="1">
      <c r="A297" s="37"/>
      <c r="B297" s="38"/>
      <c r="C297" s="39"/>
      <c r="D297" s="221" t="s">
        <v>129</v>
      </c>
      <c r="E297" s="39"/>
      <c r="F297" s="222" t="s">
        <v>541</v>
      </c>
      <c r="G297" s="39"/>
      <c r="H297" s="39"/>
      <c r="I297" s="218"/>
      <c r="J297" s="39"/>
      <c r="K297" s="39"/>
      <c r="L297" s="43"/>
      <c r="M297" s="219"/>
      <c r="N297" s="220"/>
      <c r="O297" s="83"/>
      <c r="P297" s="83"/>
      <c r="Q297" s="83"/>
      <c r="R297" s="83"/>
      <c r="S297" s="83"/>
      <c r="T297" s="84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129</v>
      </c>
      <c r="AU297" s="16" t="s">
        <v>82</v>
      </c>
    </row>
    <row r="298" s="2" customFormat="1" ht="16.5" customHeight="1">
      <c r="A298" s="37"/>
      <c r="B298" s="38"/>
      <c r="C298" s="203" t="s">
        <v>542</v>
      </c>
      <c r="D298" s="203" t="s">
        <v>120</v>
      </c>
      <c r="E298" s="204" t="s">
        <v>543</v>
      </c>
      <c r="F298" s="205" t="s">
        <v>544</v>
      </c>
      <c r="G298" s="206" t="s">
        <v>169</v>
      </c>
      <c r="H298" s="207">
        <v>10</v>
      </c>
      <c r="I298" s="208"/>
      <c r="J298" s="209">
        <f>ROUND(I298*H298,2)</f>
        <v>0</v>
      </c>
      <c r="K298" s="205" t="s">
        <v>124</v>
      </c>
      <c r="L298" s="43"/>
      <c r="M298" s="210" t="s">
        <v>19</v>
      </c>
      <c r="N298" s="211" t="s">
        <v>43</v>
      </c>
      <c r="O298" s="83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14" t="s">
        <v>125</v>
      </c>
      <c r="AT298" s="214" t="s">
        <v>120</v>
      </c>
      <c r="AU298" s="214" t="s">
        <v>82</v>
      </c>
      <c r="AY298" s="16" t="s">
        <v>117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80</v>
      </c>
      <c r="BK298" s="215">
        <f>ROUND(I298*H298,2)</f>
        <v>0</v>
      </c>
      <c r="BL298" s="16" t="s">
        <v>125</v>
      </c>
      <c r="BM298" s="214" t="s">
        <v>545</v>
      </c>
    </row>
    <row r="299" s="2" customFormat="1">
      <c r="A299" s="37"/>
      <c r="B299" s="38"/>
      <c r="C299" s="39"/>
      <c r="D299" s="216" t="s">
        <v>127</v>
      </c>
      <c r="E299" s="39"/>
      <c r="F299" s="217" t="s">
        <v>546</v>
      </c>
      <c r="G299" s="39"/>
      <c r="H299" s="39"/>
      <c r="I299" s="218"/>
      <c r="J299" s="39"/>
      <c r="K299" s="39"/>
      <c r="L299" s="43"/>
      <c r="M299" s="219"/>
      <c r="N299" s="220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127</v>
      </c>
      <c r="AU299" s="16" t="s">
        <v>82</v>
      </c>
    </row>
    <row r="300" s="2" customFormat="1">
      <c r="A300" s="37"/>
      <c r="B300" s="38"/>
      <c r="C300" s="39"/>
      <c r="D300" s="221" t="s">
        <v>129</v>
      </c>
      <c r="E300" s="39"/>
      <c r="F300" s="222" t="s">
        <v>547</v>
      </c>
      <c r="G300" s="39"/>
      <c r="H300" s="39"/>
      <c r="I300" s="218"/>
      <c r="J300" s="39"/>
      <c r="K300" s="39"/>
      <c r="L300" s="43"/>
      <c r="M300" s="219"/>
      <c r="N300" s="220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129</v>
      </c>
      <c r="AU300" s="16" t="s">
        <v>82</v>
      </c>
    </row>
    <row r="301" s="2" customFormat="1" ht="16.5" customHeight="1">
      <c r="A301" s="37"/>
      <c r="B301" s="38"/>
      <c r="C301" s="203" t="s">
        <v>548</v>
      </c>
      <c r="D301" s="203" t="s">
        <v>120</v>
      </c>
      <c r="E301" s="204" t="s">
        <v>549</v>
      </c>
      <c r="F301" s="205" t="s">
        <v>550</v>
      </c>
      <c r="G301" s="206" t="s">
        <v>551</v>
      </c>
      <c r="H301" s="207">
        <v>2</v>
      </c>
      <c r="I301" s="208"/>
      <c r="J301" s="209">
        <f>ROUND(I301*H301,2)</f>
        <v>0</v>
      </c>
      <c r="K301" s="205" t="s">
        <v>124</v>
      </c>
      <c r="L301" s="43"/>
      <c r="M301" s="210" t="s">
        <v>19</v>
      </c>
      <c r="N301" s="211" t="s">
        <v>43</v>
      </c>
      <c r="O301" s="83"/>
      <c r="P301" s="212">
        <f>O301*H301</f>
        <v>0</v>
      </c>
      <c r="Q301" s="212">
        <v>0</v>
      </c>
      <c r="R301" s="212">
        <f>Q301*H301</f>
        <v>0</v>
      </c>
      <c r="S301" s="212">
        <v>0</v>
      </c>
      <c r="T301" s="213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14" t="s">
        <v>125</v>
      </c>
      <c r="AT301" s="214" t="s">
        <v>120</v>
      </c>
      <c r="AU301" s="214" t="s">
        <v>82</v>
      </c>
      <c r="AY301" s="16" t="s">
        <v>117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16" t="s">
        <v>80</v>
      </c>
      <c r="BK301" s="215">
        <f>ROUND(I301*H301,2)</f>
        <v>0</v>
      </c>
      <c r="BL301" s="16" t="s">
        <v>125</v>
      </c>
      <c r="BM301" s="214" t="s">
        <v>552</v>
      </c>
    </row>
    <row r="302" s="2" customFormat="1">
      <c r="A302" s="37"/>
      <c r="B302" s="38"/>
      <c r="C302" s="39"/>
      <c r="D302" s="216" t="s">
        <v>127</v>
      </c>
      <c r="E302" s="39"/>
      <c r="F302" s="217" t="s">
        <v>553</v>
      </c>
      <c r="G302" s="39"/>
      <c r="H302" s="39"/>
      <c r="I302" s="218"/>
      <c r="J302" s="39"/>
      <c r="K302" s="39"/>
      <c r="L302" s="43"/>
      <c r="M302" s="219"/>
      <c r="N302" s="220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127</v>
      </c>
      <c r="AU302" s="16" t="s">
        <v>82</v>
      </c>
    </row>
    <row r="303" s="2" customFormat="1">
      <c r="A303" s="37"/>
      <c r="B303" s="38"/>
      <c r="C303" s="39"/>
      <c r="D303" s="221" t="s">
        <v>129</v>
      </c>
      <c r="E303" s="39"/>
      <c r="F303" s="222" t="s">
        <v>554</v>
      </c>
      <c r="G303" s="39"/>
      <c r="H303" s="39"/>
      <c r="I303" s="218"/>
      <c r="J303" s="39"/>
      <c r="K303" s="39"/>
      <c r="L303" s="43"/>
      <c r="M303" s="219"/>
      <c r="N303" s="220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129</v>
      </c>
      <c r="AU303" s="16" t="s">
        <v>82</v>
      </c>
    </row>
    <row r="304" s="2" customFormat="1" ht="16.5" customHeight="1">
      <c r="A304" s="37"/>
      <c r="B304" s="38"/>
      <c r="C304" s="203" t="s">
        <v>555</v>
      </c>
      <c r="D304" s="203" t="s">
        <v>120</v>
      </c>
      <c r="E304" s="204" t="s">
        <v>556</v>
      </c>
      <c r="F304" s="205" t="s">
        <v>557</v>
      </c>
      <c r="G304" s="206" t="s">
        <v>551</v>
      </c>
      <c r="H304" s="207">
        <v>2</v>
      </c>
      <c r="I304" s="208"/>
      <c r="J304" s="209">
        <f>ROUND(I304*H304,2)</f>
        <v>0</v>
      </c>
      <c r="K304" s="205" t="s">
        <v>124</v>
      </c>
      <c r="L304" s="43"/>
      <c r="M304" s="210" t="s">
        <v>19</v>
      </c>
      <c r="N304" s="211" t="s">
        <v>43</v>
      </c>
      <c r="O304" s="83"/>
      <c r="P304" s="212">
        <f>O304*H304</f>
        <v>0</v>
      </c>
      <c r="Q304" s="212">
        <v>0</v>
      </c>
      <c r="R304" s="212">
        <f>Q304*H304</f>
        <v>0</v>
      </c>
      <c r="S304" s="212">
        <v>0</v>
      </c>
      <c r="T304" s="21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14" t="s">
        <v>125</v>
      </c>
      <c r="AT304" s="214" t="s">
        <v>120</v>
      </c>
      <c r="AU304" s="214" t="s">
        <v>82</v>
      </c>
      <c r="AY304" s="16" t="s">
        <v>117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80</v>
      </c>
      <c r="BK304" s="215">
        <f>ROUND(I304*H304,2)</f>
        <v>0</v>
      </c>
      <c r="BL304" s="16" t="s">
        <v>125</v>
      </c>
      <c r="BM304" s="214" t="s">
        <v>558</v>
      </c>
    </row>
    <row r="305" s="2" customFormat="1">
      <c r="A305" s="37"/>
      <c r="B305" s="38"/>
      <c r="C305" s="39"/>
      <c r="D305" s="216" t="s">
        <v>127</v>
      </c>
      <c r="E305" s="39"/>
      <c r="F305" s="217" t="s">
        <v>559</v>
      </c>
      <c r="G305" s="39"/>
      <c r="H305" s="39"/>
      <c r="I305" s="218"/>
      <c r="J305" s="39"/>
      <c r="K305" s="39"/>
      <c r="L305" s="43"/>
      <c r="M305" s="219"/>
      <c r="N305" s="220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127</v>
      </c>
      <c r="AU305" s="16" t="s">
        <v>82</v>
      </c>
    </row>
    <row r="306" s="2" customFormat="1">
      <c r="A306" s="37"/>
      <c r="B306" s="38"/>
      <c r="C306" s="39"/>
      <c r="D306" s="221" t="s">
        <v>129</v>
      </c>
      <c r="E306" s="39"/>
      <c r="F306" s="222" t="s">
        <v>560</v>
      </c>
      <c r="G306" s="39"/>
      <c r="H306" s="39"/>
      <c r="I306" s="218"/>
      <c r="J306" s="39"/>
      <c r="K306" s="39"/>
      <c r="L306" s="43"/>
      <c r="M306" s="219"/>
      <c r="N306" s="220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129</v>
      </c>
      <c r="AU306" s="16" t="s">
        <v>82</v>
      </c>
    </row>
    <row r="307" s="2" customFormat="1" ht="16.5" customHeight="1">
      <c r="A307" s="37"/>
      <c r="B307" s="38"/>
      <c r="C307" s="203" t="s">
        <v>561</v>
      </c>
      <c r="D307" s="203" t="s">
        <v>120</v>
      </c>
      <c r="E307" s="204" t="s">
        <v>562</v>
      </c>
      <c r="F307" s="205" t="s">
        <v>563</v>
      </c>
      <c r="G307" s="206" t="s">
        <v>551</v>
      </c>
      <c r="H307" s="207">
        <v>2</v>
      </c>
      <c r="I307" s="208"/>
      <c r="J307" s="209">
        <f>ROUND(I307*H307,2)</f>
        <v>0</v>
      </c>
      <c r="K307" s="205" t="s">
        <v>124</v>
      </c>
      <c r="L307" s="43"/>
      <c r="M307" s="210" t="s">
        <v>19</v>
      </c>
      <c r="N307" s="211" t="s">
        <v>43</v>
      </c>
      <c r="O307" s="83"/>
      <c r="P307" s="212">
        <f>O307*H307</f>
        <v>0</v>
      </c>
      <c r="Q307" s="212">
        <v>0</v>
      </c>
      <c r="R307" s="212">
        <f>Q307*H307</f>
        <v>0</v>
      </c>
      <c r="S307" s="212">
        <v>0</v>
      </c>
      <c r="T307" s="213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4" t="s">
        <v>125</v>
      </c>
      <c r="AT307" s="214" t="s">
        <v>120</v>
      </c>
      <c r="AU307" s="214" t="s">
        <v>82</v>
      </c>
      <c r="AY307" s="16" t="s">
        <v>117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6" t="s">
        <v>80</v>
      </c>
      <c r="BK307" s="215">
        <f>ROUND(I307*H307,2)</f>
        <v>0</v>
      </c>
      <c r="BL307" s="16" t="s">
        <v>125</v>
      </c>
      <c r="BM307" s="214" t="s">
        <v>564</v>
      </c>
    </row>
    <row r="308" s="2" customFormat="1">
      <c r="A308" s="37"/>
      <c r="B308" s="38"/>
      <c r="C308" s="39"/>
      <c r="D308" s="216" t="s">
        <v>127</v>
      </c>
      <c r="E308" s="39"/>
      <c r="F308" s="217" t="s">
        <v>565</v>
      </c>
      <c r="G308" s="39"/>
      <c r="H308" s="39"/>
      <c r="I308" s="218"/>
      <c r="J308" s="39"/>
      <c r="K308" s="39"/>
      <c r="L308" s="43"/>
      <c r="M308" s="219"/>
      <c r="N308" s="220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127</v>
      </c>
      <c r="AU308" s="16" t="s">
        <v>82</v>
      </c>
    </row>
    <row r="309" s="2" customFormat="1">
      <c r="A309" s="37"/>
      <c r="B309" s="38"/>
      <c r="C309" s="39"/>
      <c r="D309" s="221" t="s">
        <v>129</v>
      </c>
      <c r="E309" s="39"/>
      <c r="F309" s="222" t="s">
        <v>566</v>
      </c>
      <c r="G309" s="39"/>
      <c r="H309" s="39"/>
      <c r="I309" s="218"/>
      <c r="J309" s="39"/>
      <c r="K309" s="39"/>
      <c r="L309" s="43"/>
      <c r="M309" s="219"/>
      <c r="N309" s="220"/>
      <c r="O309" s="83"/>
      <c r="P309" s="83"/>
      <c r="Q309" s="83"/>
      <c r="R309" s="83"/>
      <c r="S309" s="83"/>
      <c r="T309" s="84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129</v>
      </c>
      <c r="AU309" s="16" t="s">
        <v>82</v>
      </c>
    </row>
    <row r="310" s="2" customFormat="1" ht="16.5" customHeight="1">
      <c r="A310" s="37"/>
      <c r="B310" s="38"/>
      <c r="C310" s="203" t="s">
        <v>567</v>
      </c>
      <c r="D310" s="203" t="s">
        <v>120</v>
      </c>
      <c r="E310" s="204" t="s">
        <v>568</v>
      </c>
      <c r="F310" s="205" t="s">
        <v>569</v>
      </c>
      <c r="G310" s="206" t="s">
        <v>551</v>
      </c>
      <c r="H310" s="207">
        <v>2</v>
      </c>
      <c r="I310" s="208"/>
      <c r="J310" s="209">
        <f>ROUND(I310*H310,2)</f>
        <v>0</v>
      </c>
      <c r="K310" s="205" t="s">
        <v>124</v>
      </c>
      <c r="L310" s="43"/>
      <c r="M310" s="210" t="s">
        <v>19</v>
      </c>
      <c r="N310" s="211" t="s">
        <v>43</v>
      </c>
      <c r="O310" s="83"/>
      <c r="P310" s="212">
        <f>O310*H310</f>
        <v>0</v>
      </c>
      <c r="Q310" s="212">
        <v>0</v>
      </c>
      <c r="R310" s="212">
        <f>Q310*H310</f>
        <v>0</v>
      </c>
      <c r="S310" s="212">
        <v>0</v>
      </c>
      <c r="T310" s="21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4" t="s">
        <v>125</v>
      </c>
      <c r="AT310" s="214" t="s">
        <v>120</v>
      </c>
      <c r="AU310" s="214" t="s">
        <v>82</v>
      </c>
      <c r="AY310" s="16" t="s">
        <v>117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80</v>
      </c>
      <c r="BK310" s="215">
        <f>ROUND(I310*H310,2)</f>
        <v>0</v>
      </c>
      <c r="BL310" s="16" t="s">
        <v>125</v>
      </c>
      <c r="BM310" s="214" t="s">
        <v>570</v>
      </c>
    </row>
    <row r="311" s="2" customFormat="1">
      <c r="A311" s="37"/>
      <c r="B311" s="38"/>
      <c r="C311" s="39"/>
      <c r="D311" s="216" t="s">
        <v>127</v>
      </c>
      <c r="E311" s="39"/>
      <c r="F311" s="217" t="s">
        <v>571</v>
      </c>
      <c r="G311" s="39"/>
      <c r="H311" s="39"/>
      <c r="I311" s="218"/>
      <c r="J311" s="39"/>
      <c r="K311" s="39"/>
      <c r="L311" s="43"/>
      <c r="M311" s="219"/>
      <c r="N311" s="220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127</v>
      </c>
      <c r="AU311" s="16" t="s">
        <v>82</v>
      </c>
    </row>
    <row r="312" s="2" customFormat="1">
      <c r="A312" s="37"/>
      <c r="B312" s="38"/>
      <c r="C312" s="39"/>
      <c r="D312" s="221" t="s">
        <v>129</v>
      </c>
      <c r="E312" s="39"/>
      <c r="F312" s="222" t="s">
        <v>572</v>
      </c>
      <c r="G312" s="39"/>
      <c r="H312" s="39"/>
      <c r="I312" s="218"/>
      <c r="J312" s="39"/>
      <c r="K312" s="39"/>
      <c r="L312" s="43"/>
      <c r="M312" s="219"/>
      <c r="N312" s="220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129</v>
      </c>
      <c r="AU312" s="16" t="s">
        <v>82</v>
      </c>
    </row>
    <row r="313" s="2" customFormat="1" ht="16.5" customHeight="1">
      <c r="A313" s="37"/>
      <c r="B313" s="38"/>
      <c r="C313" s="203" t="s">
        <v>573</v>
      </c>
      <c r="D313" s="203" t="s">
        <v>120</v>
      </c>
      <c r="E313" s="204" t="s">
        <v>574</v>
      </c>
      <c r="F313" s="205" t="s">
        <v>575</v>
      </c>
      <c r="G313" s="206" t="s">
        <v>551</v>
      </c>
      <c r="H313" s="207">
        <v>2</v>
      </c>
      <c r="I313" s="208"/>
      <c r="J313" s="209">
        <f>ROUND(I313*H313,2)</f>
        <v>0</v>
      </c>
      <c r="K313" s="205" t="s">
        <v>124</v>
      </c>
      <c r="L313" s="43"/>
      <c r="M313" s="210" t="s">
        <v>19</v>
      </c>
      <c r="N313" s="211" t="s">
        <v>43</v>
      </c>
      <c r="O313" s="83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4" t="s">
        <v>125</v>
      </c>
      <c r="AT313" s="214" t="s">
        <v>120</v>
      </c>
      <c r="AU313" s="214" t="s">
        <v>82</v>
      </c>
      <c r="AY313" s="16" t="s">
        <v>117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80</v>
      </c>
      <c r="BK313" s="215">
        <f>ROUND(I313*H313,2)</f>
        <v>0</v>
      </c>
      <c r="BL313" s="16" t="s">
        <v>125</v>
      </c>
      <c r="BM313" s="214" t="s">
        <v>576</v>
      </c>
    </row>
    <row r="314" s="2" customFormat="1">
      <c r="A314" s="37"/>
      <c r="B314" s="38"/>
      <c r="C314" s="39"/>
      <c r="D314" s="216" t="s">
        <v>127</v>
      </c>
      <c r="E314" s="39"/>
      <c r="F314" s="217" t="s">
        <v>577</v>
      </c>
      <c r="G314" s="39"/>
      <c r="H314" s="39"/>
      <c r="I314" s="218"/>
      <c r="J314" s="39"/>
      <c r="K314" s="39"/>
      <c r="L314" s="43"/>
      <c r="M314" s="219"/>
      <c r="N314" s="220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127</v>
      </c>
      <c r="AU314" s="16" t="s">
        <v>82</v>
      </c>
    </row>
    <row r="315" s="2" customFormat="1">
      <c r="A315" s="37"/>
      <c r="B315" s="38"/>
      <c r="C315" s="39"/>
      <c r="D315" s="221" t="s">
        <v>129</v>
      </c>
      <c r="E315" s="39"/>
      <c r="F315" s="222" t="s">
        <v>578</v>
      </c>
      <c r="G315" s="39"/>
      <c r="H315" s="39"/>
      <c r="I315" s="218"/>
      <c r="J315" s="39"/>
      <c r="K315" s="39"/>
      <c r="L315" s="43"/>
      <c r="M315" s="219"/>
      <c r="N315" s="220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129</v>
      </c>
      <c r="AU315" s="16" t="s">
        <v>82</v>
      </c>
    </row>
    <row r="316" s="2" customFormat="1" ht="16.5" customHeight="1">
      <c r="A316" s="37"/>
      <c r="B316" s="38"/>
      <c r="C316" s="203" t="s">
        <v>579</v>
      </c>
      <c r="D316" s="203" t="s">
        <v>120</v>
      </c>
      <c r="E316" s="204" t="s">
        <v>580</v>
      </c>
      <c r="F316" s="205" t="s">
        <v>581</v>
      </c>
      <c r="G316" s="206" t="s">
        <v>551</v>
      </c>
      <c r="H316" s="207">
        <v>2</v>
      </c>
      <c r="I316" s="208"/>
      <c r="J316" s="209">
        <f>ROUND(I316*H316,2)</f>
        <v>0</v>
      </c>
      <c r="K316" s="205" t="s">
        <v>124</v>
      </c>
      <c r="L316" s="43"/>
      <c r="M316" s="210" t="s">
        <v>19</v>
      </c>
      <c r="N316" s="211" t="s">
        <v>43</v>
      </c>
      <c r="O316" s="83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4" t="s">
        <v>125</v>
      </c>
      <c r="AT316" s="214" t="s">
        <v>120</v>
      </c>
      <c r="AU316" s="214" t="s">
        <v>82</v>
      </c>
      <c r="AY316" s="16" t="s">
        <v>117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80</v>
      </c>
      <c r="BK316" s="215">
        <f>ROUND(I316*H316,2)</f>
        <v>0</v>
      </c>
      <c r="BL316" s="16" t="s">
        <v>125</v>
      </c>
      <c r="BM316" s="214" t="s">
        <v>582</v>
      </c>
    </row>
    <row r="317" s="2" customFormat="1">
      <c r="A317" s="37"/>
      <c r="B317" s="38"/>
      <c r="C317" s="39"/>
      <c r="D317" s="216" t="s">
        <v>127</v>
      </c>
      <c r="E317" s="39"/>
      <c r="F317" s="217" t="s">
        <v>583</v>
      </c>
      <c r="G317" s="39"/>
      <c r="H317" s="39"/>
      <c r="I317" s="218"/>
      <c r="J317" s="39"/>
      <c r="K317" s="39"/>
      <c r="L317" s="43"/>
      <c r="M317" s="219"/>
      <c r="N317" s="220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127</v>
      </c>
      <c r="AU317" s="16" t="s">
        <v>82</v>
      </c>
    </row>
    <row r="318" s="2" customFormat="1">
      <c r="A318" s="37"/>
      <c r="B318" s="38"/>
      <c r="C318" s="39"/>
      <c r="D318" s="221" t="s">
        <v>129</v>
      </c>
      <c r="E318" s="39"/>
      <c r="F318" s="222" t="s">
        <v>584</v>
      </c>
      <c r="G318" s="39"/>
      <c r="H318" s="39"/>
      <c r="I318" s="218"/>
      <c r="J318" s="39"/>
      <c r="K318" s="39"/>
      <c r="L318" s="43"/>
      <c r="M318" s="219"/>
      <c r="N318" s="220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129</v>
      </c>
      <c r="AU318" s="16" t="s">
        <v>82</v>
      </c>
    </row>
    <row r="319" s="2" customFormat="1" ht="16.5" customHeight="1">
      <c r="A319" s="37"/>
      <c r="B319" s="38"/>
      <c r="C319" s="203" t="s">
        <v>585</v>
      </c>
      <c r="D319" s="203" t="s">
        <v>120</v>
      </c>
      <c r="E319" s="204" t="s">
        <v>586</v>
      </c>
      <c r="F319" s="205" t="s">
        <v>587</v>
      </c>
      <c r="G319" s="206" t="s">
        <v>551</v>
      </c>
      <c r="H319" s="207">
        <v>2</v>
      </c>
      <c r="I319" s="208"/>
      <c r="J319" s="209">
        <f>ROUND(I319*H319,2)</f>
        <v>0</v>
      </c>
      <c r="K319" s="205" t="s">
        <v>124</v>
      </c>
      <c r="L319" s="43"/>
      <c r="M319" s="210" t="s">
        <v>19</v>
      </c>
      <c r="N319" s="211" t="s">
        <v>43</v>
      </c>
      <c r="O319" s="83"/>
      <c r="P319" s="212">
        <f>O319*H319</f>
        <v>0</v>
      </c>
      <c r="Q319" s="212">
        <v>0</v>
      </c>
      <c r="R319" s="212">
        <f>Q319*H319</f>
        <v>0</v>
      </c>
      <c r="S319" s="212">
        <v>0</v>
      </c>
      <c r="T319" s="213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4" t="s">
        <v>125</v>
      </c>
      <c r="AT319" s="214" t="s">
        <v>120</v>
      </c>
      <c r="AU319" s="214" t="s">
        <v>82</v>
      </c>
      <c r="AY319" s="16" t="s">
        <v>117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6" t="s">
        <v>80</v>
      </c>
      <c r="BK319" s="215">
        <f>ROUND(I319*H319,2)</f>
        <v>0</v>
      </c>
      <c r="BL319" s="16" t="s">
        <v>125</v>
      </c>
      <c r="BM319" s="214" t="s">
        <v>588</v>
      </c>
    </row>
    <row r="320" s="2" customFormat="1">
      <c r="A320" s="37"/>
      <c r="B320" s="38"/>
      <c r="C320" s="39"/>
      <c r="D320" s="216" t="s">
        <v>127</v>
      </c>
      <c r="E320" s="39"/>
      <c r="F320" s="217" t="s">
        <v>589</v>
      </c>
      <c r="G320" s="39"/>
      <c r="H320" s="39"/>
      <c r="I320" s="218"/>
      <c r="J320" s="39"/>
      <c r="K320" s="39"/>
      <c r="L320" s="43"/>
      <c r="M320" s="219"/>
      <c r="N320" s="220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127</v>
      </c>
      <c r="AU320" s="16" t="s">
        <v>82</v>
      </c>
    </row>
    <row r="321" s="2" customFormat="1">
      <c r="A321" s="37"/>
      <c r="B321" s="38"/>
      <c r="C321" s="39"/>
      <c r="D321" s="221" t="s">
        <v>129</v>
      </c>
      <c r="E321" s="39"/>
      <c r="F321" s="222" t="s">
        <v>590</v>
      </c>
      <c r="G321" s="39"/>
      <c r="H321" s="39"/>
      <c r="I321" s="218"/>
      <c r="J321" s="39"/>
      <c r="K321" s="39"/>
      <c r="L321" s="43"/>
      <c r="M321" s="219"/>
      <c r="N321" s="220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129</v>
      </c>
      <c r="AU321" s="16" t="s">
        <v>82</v>
      </c>
    </row>
    <row r="322" s="2" customFormat="1" ht="16.5" customHeight="1">
      <c r="A322" s="37"/>
      <c r="B322" s="38"/>
      <c r="C322" s="203" t="s">
        <v>591</v>
      </c>
      <c r="D322" s="203" t="s">
        <v>120</v>
      </c>
      <c r="E322" s="204" t="s">
        <v>592</v>
      </c>
      <c r="F322" s="205" t="s">
        <v>593</v>
      </c>
      <c r="G322" s="206" t="s">
        <v>551</v>
      </c>
      <c r="H322" s="207">
        <v>2</v>
      </c>
      <c r="I322" s="208"/>
      <c r="J322" s="209">
        <f>ROUND(I322*H322,2)</f>
        <v>0</v>
      </c>
      <c r="K322" s="205" t="s">
        <v>124</v>
      </c>
      <c r="L322" s="43"/>
      <c r="M322" s="210" t="s">
        <v>19</v>
      </c>
      <c r="N322" s="211" t="s">
        <v>43</v>
      </c>
      <c r="O322" s="83"/>
      <c r="P322" s="212">
        <f>O322*H322</f>
        <v>0</v>
      </c>
      <c r="Q322" s="212">
        <v>0</v>
      </c>
      <c r="R322" s="212">
        <f>Q322*H322</f>
        <v>0</v>
      </c>
      <c r="S322" s="212">
        <v>0</v>
      </c>
      <c r="T322" s="213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4" t="s">
        <v>125</v>
      </c>
      <c r="AT322" s="214" t="s">
        <v>120</v>
      </c>
      <c r="AU322" s="214" t="s">
        <v>82</v>
      </c>
      <c r="AY322" s="16" t="s">
        <v>117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6" t="s">
        <v>80</v>
      </c>
      <c r="BK322" s="215">
        <f>ROUND(I322*H322,2)</f>
        <v>0</v>
      </c>
      <c r="BL322" s="16" t="s">
        <v>125</v>
      </c>
      <c r="BM322" s="214" t="s">
        <v>594</v>
      </c>
    </row>
    <row r="323" s="2" customFormat="1">
      <c r="A323" s="37"/>
      <c r="B323" s="38"/>
      <c r="C323" s="39"/>
      <c r="D323" s="216" t="s">
        <v>127</v>
      </c>
      <c r="E323" s="39"/>
      <c r="F323" s="217" t="s">
        <v>595</v>
      </c>
      <c r="G323" s="39"/>
      <c r="H323" s="39"/>
      <c r="I323" s="218"/>
      <c r="J323" s="39"/>
      <c r="K323" s="39"/>
      <c r="L323" s="43"/>
      <c r="M323" s="219"/>
      <c r="N323" s="220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127</v>
      </c>
      <c r="AU323" s="16" t="s">
        <v>82</v>
      </c>
    </row>
    <row r="324" s="2" customFormat="1">
      <c r="A324" s="37"/>
      <c r="B324" s="38"/>
      <c r="C324" s="39"/>
      <c r="D324" s="221" t="s">
        <v>129</v>
      </c>
      <c r="E324" s="39"/>
      <c r="F324" s="222" t="s">
        <v>596</v>
      </c>
      <c r="G324" s="39"/>
      <c r="H324" s="39"/>
      <c r="I324" s="218"/>
      <c r="J324" s="39"/>
      <c r="K324" s="39"/>
      <c r="L324" s="43"/>
      <c r="M324" s="219"/>
      <c r="N324" s="220"/>
      <c r="O324" s="83"/>
      <c r="P324" s="83"/>
      <c r="Q324" s="83"/>
      <c r="R324" s="83"/>
      <c r="S324" s="83"/>
      <c r="T324" s="84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129</v>
      </c>
      <c r="AU324" s="16" t="s">
        <v>82</v>
      </c>
    </row>
    <row r="325" s="2" customFormat="1" ht="16.5" customHeight="1">
      <c r="A325" s="37"/>
      <c r="B325" s="38"/>
      <c r="C325" s="203" t="s">
        <v>597</v>
      </c>
      <c r="D325" s="203" t="s">
        <v>120</v>
      </c>
      <c r="E325" s="204" t="s">
        <v>598</v>
      </c>
      <c r="F325" s="205" t="s">
        <v>599</v>
      </c>
      <c r="G325" s="206" t="s">
        <v>551</v>
      </c>
      <c r="H325" s="207">
        <v>2</v>
      </c>
      <c r="I325" s="208"/>
      <c r="J325" s="209">
        <f>ROUND(I325*H325,2)</f>
        <v>0</v>
      </c>
      <c r="K325" s="205" t="s">
        <v>124</v>
      </c>
      <c r="L325" s="43"/>
      <c r="M325" s="210" t="s">
        <v>19</v>
      </c>
      <c r="N325" s="211" t="s">
        <v>43</v>
      </c>
      <c r="O325" s="83"/>
      <c r="P325" s="212">
        <f>O325*H325</f>
        <v>0</v>
      </c>
      <c r="Q325" s="212">
        <v>0</v>
      </c>
      <c r="R325" s="212">
        <f>Q325*H325</f>
        <v>0</v>
      </c>
      <c r="S325" s="212">
        <v>0</v>
      </c>
      <c r="T325" s="213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4" t="s">
        <v>125</v>
      </c>
      <c r="AT325" s="214" t="s">
        <v>120</v>
      </c>
      <c r="AU325" s="214" t="s">
        <v>82</v>
      </c>
      <c r="AY325" s="16" t="s">
        <v>117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6" t="s">
        <v>80</v>
      </c>
      <c r="BK325" s="215">
        <f>ROUND(I325*H325,2)</f>
        <v>0</v>
      </c>
      <c r="BL325" s="16" t="s">
        <v>125</v>
      </c>
      <c r="BM325" s="214" t="s">
        <v>600</v>
      </c>
    </row>
    <row r="326" s="2" customFormat="1">
      <c r="A326" s="37"/>
      <c r="B326" s="38"/>
      <c r="C326" s="39"/>
      <c r="D326" s="216" t="s">
        <v>127</v>
      </c>
      <c r="E326" s="39"/>
      <c r="F326" s="217" t="s">
        <v>601</v>
      </c>
      <c r="G326" s="39"/>
      <c r="H326" s="39"/>
      <c r="I326" s="218"/>
      <c r="J326" s="39"/>
      <c r="K326" s="39"/>
      <c r="L326" s="43"/>
      <c r="M326" s="219"/>
      <c r="N326" s="220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127</v>
      </c>
      <c r="AU326" s="16" t="s">
        <v>82</v>
      </c>
    </row>
    <row r="327" s="2" customFormat="1">
      <c r="A327" s="37"/>
      <c r="B327" s="38"/>
      <c r="C327" s="39"/>
      <c r="D327" s="221" t="s">
        <v>129</v>
      </c>
      <c r="E327" s="39"/>
      <c r="F327" s="222" t="s">
        <v>602</v>
      </c>
      <c r="G327" s="39"/>
      <c r="H327" s="39"/>
      <c r="I327" s="218"/>
      <c r="J327" s="39"/>
      <c r="K327" s="39"/>
      <c r="L327" s="43"/>
      <c r="M327" s="219"/>
      <c r="N327" s="220"/>
      <c r="O327" s="83"/>
      <c r="P327" s="83"/>
      <c r="Q327" s="83"/>
      <c r="R327" s="83"/>
      <c r="S327" s="83"/>
      <c r="T327" s="84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129</v>
      </c>
      <c r="AU327" s="16" t="s">
        <v>82</v>
      </c>
    </row>
    <row r="328" s="2" customFormat="1" ht="16.5" customHeight="1">
      <c r="A328" s="37"/>
      <c r="B328" s="38"/>
      <c r="C328" s="203" t="s">
        <v>603</v>
      </c>
      <c r="D328" s="203" t="s">
        <v>120</v>
      </c>
      <c r="E328" s="204" t="s">
        <v>604</v>
      </c>
      <c r="F328" s="205" t="s">
        <v>605</v>
      </c>
      <c r="G328" s="206" t="s">
        <v>551</v>
      </c>
      <c r="H328" s="207">
        <v>2</v>
      </c>
      <c r="I328" s="208"/>
      <c r="J328" s="209">
        <f>ROUND(I328*H328,2)</f>
        <v>0</v>
      </c>
      <c r="K328" s="205" t="s">
        <v>124</v>
      </c>
      <c r="L328" s="43"/>
      <c r="M328" s="210" t="s">
        <v>19</v>
      </c>
      <c r="N328" s="211" t="s">
        <v>43</v>
      </c>
      <c r="O328" s="83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14" t="s">
        <v>125</v>
      </c>
      <c r="AT328" s="214" t="s">
        <v>120</v>
      </c>
      <c r="AU328" s="214" t="s">
        <v>82</v>
      </c>
      <c r="AY328" s="16" t="s">
        <v>117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6" t="s">
        <v>80</v>
      </c>
      <c r="BK328" s="215">
        <f>ROUND(I328*H328,2)</f>
        <v>0</v>
      </c>
      <c r="BL328" s="16" t="s">
        <v>125</v>
      </c>
      <c r="BM328" s="214" t="s">
        <v>606</v>
      </c>
    </row>
    <row r="329" s="2" customFormat="1">
      <c r="A329" s="37"/>
      <c r="B329" s="38"/>
      <c r="C329" s="39"/>
      <c r="D329" s="216" t="s">
        <v>127</v>
      </c>
      <c r="E329" s="39"/>
      <c r="F329" s="217" t="s">
        <v>607</v>
      </c>
      <c r="G329" s="39"/>
      <c r="H329" s="39"/>
      <c r="I329" s="218"/>
      <c r="J329" s="39"/>
      <c r="K329" s="39"/>
      <c r="L329" s="43"/>
      <c r="M329" s="219"/>
      <c r="N329" s="220"/>
      <c r="O329" s="83"/>
      <c r="P329" s="83"/>
      <c r="Q329" s="83"/>
      <c r="R329" s="83"/>
      <c r="S329" s="83"/>
      <c r="T329" s="84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127</v>
      </c>
      <c r="AU329" s="16" t="s">
        <v>82</v>
      </c>
    </row>
    <row r="330" s="2" customFormat="1">
      <c r="A330" s="37"/>
      <c r="B330" s="38"/>
      <c r="C330" s="39"/>
      <c r="D330" s="221" t="s">
        <v>129</v>
      </c>
      <c r="E330" s="39"/>
      <c r="F330" s="222" t="s">
        <v>608</v>
      </c>
      <c r="G330" s="39"/>
      <c r="H330" s="39"/>
      <c r="I330" s="218"/>
      <c r="J330" s="39"/>
      <c r="K330" s="39"/>
      <c r="L330" s="43"/>
      <c r="M330" s="219"/>
      <c r="N330" s="220"/>
      <c r="O330" s="83"/>
      <c r="P330" s="83"/>
      <c r="Q330" s="83"/>
      <c r="R330" s="83"/>
      <c r="S330" s="83"/>
      <c r="T330" s="84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129</v>
      </c>
      <c r="AU330" s="16" t="s">
        <v>82</v>
      </c>
    </row>
    <row r="331" s="2" customFormat="1" ht="16.5" customHeight="1">
      <c r="A331" s="37"/>
      <c r="B331" s="38"/>
      <c r="C331" s="203" t="s">
        <v>609</v>
      </c>
      <c r="D331" s="203" t="s">
        <v>120</v>
      </c>
      <c r="E331" s="204" t="s">
        <v>610</v>
      </c>
      <c r="F331" s="205" t="s">
        <v>611</v>
      </c>
      <c r="G331" s="206" t="s">
        <v>551</v>
      </c>
      <c r="H331" s="207">
        <v>2</v>
      </c>
      <c r="I331" s="208"/>
      <c r="J331" s="209">
        <f>ROUND(I331*H331,2)</f>
        <v>0</v>
      </c>
      <c r="K331" s="205" t="s">
        <v>124</v>
      </c>
      <c r="L331" s="43"/>
      <c r="M331" s="210" t="s">
        <v>19</v>
      </c>
      <c r="N331" s="211" t="s">
        <v>43</v>
      </c>
      <c r="O331" s="83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14" t="s">
        <v>125</v>
      </c>
      <c r="AT331" s="214" t="s">
        <v>120</v>
      </c>
      <c r="AU331" s="214" t="s">
        <v>82</v>
      </c>
      <c r="AY331" s="16" t="s">
        <v>117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6" t="s">
        <v>80</v>
      </c>
      <c r="BK331" s="215">
        <f>ROUND(I331*H331,2)</f>
        <v>0</v>
      </c>
      <c r="BL331" s="16" t="s">
        <v>125</v>
      </c>
      <c r="BM331" s="214" t="s">
        <v>612</v>
      </c>
    </row>
    <row r="332" s="2" customFormat="1">
      <c r="A332" s="37"/>
      <c r="B332" s="38"/>
      <c r="C332" s="39"/>
      <c r="D332" s="216" t="s">
        <v>127</v>
      </c>
      <c r="E332" s="39"/>
      <c r="F332" s="217" t="s">
        <v>613</v>
      </c>
      <c r="G332" s="39"/>
      <c r="H332" s="39"/>
      <c r="I332" s="218"/>
      <c r="J332" s="39"/>
      <c r="K332" s="39"/>
      <c r="L332" s="43"/>
      <c r="M332" s="219"/>
      <c r="N332" s="220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127</v>
      </c>
      <c r="AU332" s="16" t="s">
        <v>82</v>
      </c>
    </row>
    <row r="333" s="2" customFormat="1">
      <c r="A333" s="37"/>
      <c r="B333" s="38"/>
      <c r="C333" s="39"/>
      <c r="D333" s="221" t="s">
        <v>129</v>
      </c>
      <c r="E333" s="39"/>
      <c r="F333" s="222" t="s">
        <v>614</v>
      </c>
      <c r="G333" s="39"/>
      <c r="H333" s="39"/>
      <c r="I333" s="218"/>
      <c r="J333" s="39"/>
      <c r="K333" s="39"/>
      <c r="L333" s="43"/>
      <c r="M333" s="219"/>
      <c r="N333" s="220"/>
      <c r="O333" s="83"/>
      <c r="P333" s="83"/>
      <c r="Q333" s="83"/>
      <c r="R333" s="83"/>
      <c r="S333" s="83"/>
      <c r="T333" s="84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129</v>
      </c>
      <c r="AU333" s="16" t="s">
        <v>82</v>
      </c>
    </row>
    <row r="334" s="2" customFormat="1" ht="16.5" customHeight="1">
      <c r="A334" s="37"/>
      <c r="B334" s="38"/>
      <c r="C334" s="203" t="s">
        <v>615</v>
      </c>
      <c r="D334" s="203" t="s">
        <v>120</v>
      </c>
      <c r="E334" s="204" t="s">
        <v>616</v>
      </c>
      <c r="F334" s="205" t="s">
        <v>617</v>
      </c>
      <c r="G334" s="206" t="s">
        <v>618</v>
      </c>
      <c r="H334" s="223"/>
      <c r="I334" s="208"/>
      <c r="J334" s="209">
        <f>ROUND(I334*H334,2)</f>
        <v>0</v>
      </c>
      <c r="K334" s="205" t="s">
        <v>124</v>
      </c>
      <c r="L334" s="43"/>
      <c r="M334" s="210" t="s">
        <v>19</v>
      </c>
      <c r="N334" s="211" t="s">
        <v>43</v>
      </c>
      <c r="O334" s="83"/>
      <c r="P334" s="212">
        <f>O334*H334</f>
        <v>0</v>
      </c>
      <c r="Q334" s="212">
        <v>0</v>
      </c>
      <c r="R334" s="212">
        <f>Q334*H334</f>
        <v>0</v>
      </c>
      <c r="S334" s="212">
        <v>0</v>
      </c>
      <c r="T334" s="21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14" t="s">
        <v>125</v>
      </c>
      <c r="AT334" s="214" t="s">
        <v>120</v>
      </c>
      <c r="AU334" s="214" t="s">
        <v>82</v>
      </c>
      <c r="AY334" s="16" t="s">
        <v>117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16" t="s">
        <v>80</v>
      </c>
      <c r="BK334" s="215">
        <f>ROUND(I334*H334,2)</f>
        <v>0</v>
      </c>
      <c r="BL334" s="16" t="s">
        <v>125</v>
      </c>
      <c r="BM334" s="214" t="s">
        <v>619</v>
      </c>
    </row>
    <row r="335" s="2" customFormat="1">
      <c r="A335" s="37"/>
      <c r="B335" s="38"/>
      <c r="C335" s="39"/>
      <c r="D335" s="216" t="s">
        <v>127</v>
      </c>
      <c r="E335" s="39"/>
      <c r="F335" s="217" t="s">
        <v>620</v>
      </c>
      <c r="G335" s="39"/>
      <c r="H335" s="39"/>
      <c r="I335" s="218"/>
      <c r="J335" s="39"/>
      <c r="K335" s="39"/>
      <c r="L335" s="43"/>
      <c r="M335" s="219"/>
      <c r="N335" s="220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127</v>
      </c>
      <c r="AU335" s="16" t="s">
        <v>82</v>
      </c>
    </row>
    <row r="336" s="2" customFormat="1">
      <c r="A336" s="37"/>
      <c r="B336" s="38"/>
      <c r="C336" s="39"/>
      <c r="D336" s="221" t="s">
        <v>129</v>
      </c>
      <c r="E336" s="39"/>
      <c r="F336" s="222" t="s">
        <v>621</v>
      </c>
      <c r="G336" s="39"/>
      <c r="H336" s="39"/>
      <c r="I336" s="218"/>
      <c r="J336" s="39"/>
      <c r="K336" s="39"/>
      <c r="L336" s="43"/>
      <c r="M336" s="219"/>
      <c r="N336" s="220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129</v>
      </c>
      <c r="AU336" s="16" t="s">
        <v>82</v>
      </c>
    </row>
    <row r="337" s="2" customFormat="1" ht="16.5" customHeight="1">
      <c r="A337" s="37"/>
      <c r="B337" s="38"/>
      <c r="C337" s="203" t="s">
        <v>622</v>
      </c>
      <c r="D337" s="203" t="s">
        <v>120</v>
      </c>
      <c r="E337" s="204" t="s">
        <v>623</v>
      </c>
      <c r="F337" s="205" t="s">
        <v>624</v>
      </c>
      <c r="G337" s="206" t="s">
        <v>618</v>
      </c>
      <c r="H337" s="223"/>
      <c r="I337" s="208"/>
      <c r="J337" s="209">
        <f>ROUND(I337*H337,2)</f>
        <v>0</v>
      </c>
      <c r="K337" s="205" t="s">
        <v>124</v>
      </c>
      <c r="L337" s="43"/>
      <c r="M337" s="210" t="s">
        <v>19</v>
      </c>
      <c r="N337" s="211" t="s">
        <v>43</v>
      </c>
      <c r="O337" s="83"/>
      <c r="P337" s="212">
        <f>O337*H337</f>
        <v>0</v>
      </c>
      <c r="Q337" s="212">
        <v>0</v>
      </c>
      <c r="R337" s="212">
        <f>Q337*H337</f>
        <v>0</v>
      </c>
      <c r="S337" s="212">
        <v>0</v>
      </c>
      <c r="T337" s="21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14" t="s">
        <v>125</v>
      </c>
      <c r="AT337" s="214" t="s">
        <v>120</v>
      </c>
      <c r="AU337" s="214" t="s">
        <v>82</v>
      </c>
      <c r="AY337" s="16" t="s">
        <v>117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6" t="s">
        <v>80</v>
      </c>
      <c r="BK337" s="215">
        <f>ROUND(I337*H337,2)</f>
        <v>0</v>
      </c>
      <c r="BL337" s="16" t="s">
        <v>125</v>
      </c>
      <c r="BM337" s="214" t="s">
        <v>625</v>
      </c>
    </row>
    <row r="338" s="2" customFormat="1">
      <c r="A338" s="37"/>
      <c r="B338" s="38"/>
      <c r="C338" s="39"/>
      <c r="D338" s="216" t="s">
        <v>127</v>
      </c>
      <c r="E338" s="39"/>
      <c r="F338" s="217" t="s">
        <v>626</v>
      </c>
      <c r="G338" s="39"/>
      <c r="H338" s="39"/>
      <c r="I338" s="218"/>
      <c r="J338" s="39"/>
      <c r="K338" s="39"/>
      <c r="L338" s="43"/>
      <c r="M338" s="219"/>
      <c r="N338" s="220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127</v>
      </c>
      <c r="AU338" s="16" t="s">
        <v>82</v>
      </c>
    </row>
    <row r="339" s="2" customFormat="1">
      <c r="A339" s="37"/>
      <c r="B339" s="38"/>
      <c r="C339" s="39"/>
      <c r="D339" s="221" t="s">
        <v>129</v>
      </c>
      <c r="E339" s="39"/>
      <c r="F339" s="222" t="s">
        <v>627</v>
      </c>
      <c r="G339" s="39"/>
      <c r="H339" s="39"/>
      <c r="I339" s="218"/>
      <c r="J339" s="39"/>
      <c r="K339" s="39"/>
      <c r="L339" s="43"/>
      <c r="M339" s="219"/>
      <c r="N339" s="220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129</v>
      </c>
      <c r="AU339" s="16" t="s">
        <v>82</v>
      </c>
    </row>
    <row r="340" s="2" customFormat="1" ht="16.5" customHeight="1">
      <c r="A340" s="37"/>
      <c r="B340" s="38"/>
      <c r="C340" s="203" t="s">
        <v>628</v>
      </c>
      <c r="D340" s="203" t="s">
        <v>120</v>
      </c>
      <c r="E340" s="204" t="s">
        <v>629</v>
      </c>
      <c r="F340" s="205" t="s">
        <v>630</v>
      </c>
      <c r="G340" s="206" t="s">
        <v>618</v>
      </c>
      <c r="H340" s="223"/>
      <c r="I340" s="208"/>
      <c r="J340" s="209">
        <f>ROUND(I340*H340,2)</f>
        <v>0</v>
      </c>
      <c r="K340" s="205" t="s">
        <v>124</v>
      </c>
      <c r="L340" s="43"/>
      <c r="M340" s="210" t="s">
        <v>19</v>
      </c>
      <c r="N340" s="211" t="s">
        <v>43</v>
      </c>
      <c r="O340" s="83"/>
      <c r="P340" s="212">
        <f>O340*H340</f>
        <v>0</v>
      </c>
      <c r="Q340" s="212">
        <v>0</v>
      </c>
      <c r="R340" s="212">
        <f>Q340*H340</f>
        <v>0</v>
      </c>
      <c r="S340" s="212">
        <v>0</v>
      </c>
      <c r="T340" s="21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14" t="s">
        <v>125</v>
      </c>
      <c r="AT340" s="214" t="s">
        <v>120</v>
      </c>
      <c r="AU340" s="214" t="s">
        <v>82</v>
      </c>
      <c r="AY340" s="16" t="s">
        <v>117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6" t="s">
        <v>80</v>
      </c>
      <c r="BK340" s="215">
        <f>ROUND(I340*H340,2)</f>
        <v>0</v>
      </c>
      <c r="BL340" s="16" t="s">
        <v>125</v>
      </c>
      <c r="BM340" s="214" t="s">
        <v>631</v>
      </c>
    </row>
    <row r="341" s="2" customFormat="1">
      <c r="A341" s="37"/>
      <c r="B341" s="38"/>
      <c r="C341" s="39"/>
      <c r="D341" s="216" t="s">
        <v>127</v>
      </c>
      <c r="E341" s="39"/>
      <c r="F341" s="217" t="s">
        <v>632</v>
      </c>
      <c r="G341" s="39"/>
      <c r="H341" s="39"/>
      <c r="I341" s="218"/>
      <c r="J341" s="39"/>
      <c r="K341" s="39"/>
      <c r="L341" s="43"/>
      <c r="M341" s="219"/>
      <c r="N341" s="220"/>
      <c r="O341" s="83"/>
      <c r="P341" s="83"/>
      <c r="Q341" s="83"/>
      <c r="R341" s="83"/>
      <c r="S341" s="83"/>
      <c r="T341" s="84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127</v>
      </c>
      <c r="AU341" s="16" t="s">
        <v>82</v>
      </c>
    </row>
    <row r="342" s="2" customFormat="1">
      <c r="A342" s="37"/>
      <c r="B342" s="38"/>
      <c r="C342" s="39"/>
      <c r="D342" s="221" t="s">
        <v>129</v>
      </c>
      <c r="E342" s="39"/>
      <c r="F342" s="222" t="s">
        <v>633</v>
      </c>
      <c r="G342" s="39"/>
      <c r="H342" s="39"/>
      <c r="I342" s="218"/>
      <c r="J342" s="39"/>
      <c r="K342" s="39"/>
      <c r="L342" s="43"/>
      <c r="M342" s="219"/>
      <c r="N342" s="220"/>
      <c r="O342" s="83"/>
      <c r="P342" s="83"/>
      <c r="Q342" s="83"/>
      <c r="R342" s="83"/>
      <c r="S342" s="83"/>
      <c r="T342" s="84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129</v>
      </c>
      <c r="AU342" s="16" t="s">
        <v>82</v>
      </c>
    </row>
    <row r="343" s="2" customFormat="1" ht="16.5" customHeight="1">
      <c r="A343" s="37"/>
      <c r="B343" s="38"/>
      <c r="C343" s="203" t="s">
        <v>634</v>
      </c>
      <c r="D343" s="203" t="s">
        <v>120</v>
      </c>
      <c r="E343" s="204" t="s">
        <v>635</v>
      </c>
      <c r="F343" s="205" t="s">
        <v>636</v>
      </c>
      <c r="G343" s="206" t="s">
        <v>618</v>
      </c>
      <c r="H343" s="223"/>
      <c r="I343" s="208"/>
      <c r="J343" s="209">
        <f>ROUND(I343*H343,2)</f>
        <v>0</v>
      </c>
      <c r="K343" s="205" t="s">
        <v>124</v>
      </c>
      <c r="L343" s="43"/>
      <c r="M343" s="210" t="s">
        <v>19</v>
      </c>
      <c r="N343" s="211" t="s">
        <v>43</v>
      </c>
      <c r="O343" s="83"/>
      <c r="P343" s="212">
        <f>O343*H343</f>
        <v>0</v>
      </c>
      <c r="Q343" s="212">
        <v>0</v>
      </c>
      <c r="R343" s="212">
        <f>Q343*H343</f>
        <v>0</v>
      </c>
      <c r="S343" s="212">
        <v>0</v>
      </c>
      <c r="T343" s="213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14" t="s">
        <v>125</v>
      </c>
      <c r="AT343" s="214" t="s">
        <v>120</v>
      </c>
      <c r="AU343" s="214" t="s">
        <v>82</v>
      </c>
      <c r="AY343" s="16" t="s">
        <v>117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16" t="s">
        <v>80</v>
      </c>
      <c r="BK343" s="215">
        <f>ROUND(I343*H343,2)</f>
        <v>0</v>
      </c>
      <c r="BL343" s="16" t="s">
        <v>125</v>
      </c>
      <c r="BM343" s="214" t="s">
        <v>637</v>
      </c>
    </row>
    <row r="344" s="2" customFormat="1">
      <c r="A344" s="37"/>
      <c r="B344" s="38"/>
      <c r="C344" s="39"/>
      <c r="D344" s="216" t="s">
        <v>127</v>
      </c>
      <c r="E344" s="39"/>
      <c r="F344" s="217" t="s">
        <v>638</v>
      </c>
      <c r="G344" s="39"/>
      <c r="H344" s="39"/>
      <c r="I344" s="218"/>
      <c r="J344" s="39"/>
      <c r="K344" s="39"/>
      <c r="L344" s="43"/>
      <c r="M344" s="219"/>
      <c r="N344" s="220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127</v>
      </c>
      <c r="AU344" s="16" t="s">
        <v>82</v>
      </c>
    </row>
    <row r="345" s="2" customFormat="1">
      <c r="A345" s="37"/>
      <c r="B345" s="38"/>
      <c r="C345" s="39"/>
      <c r="D345" s="221" t="s">
        <v>129</v>
      </c>
      <c r="E345" s="39"/>
      <c r="F345" s="222" t="s">
        <v>639</v>
      </c>
      <c r="G345" s="39"/>
      <c r="H345" s="39"/>
      <c r="I345" s="218"/>
      <c r="J345" s="39"/>
      <c r="K345" s="39"/>
      <c r="L345" s="43"/>
      <c r="M345" s="219"/>
      <c r="N345" s="220"/>
      <c r="O345" s="83"/>
      <c r="P345" s="83"/>
      <c r="Q345" s="83"/>
      <c r="R345" s="83"/>
      <c r="S345" s="83"/>
      <c r="T345" s="84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129</v>
      </c>
      <c r="AU345" s="16" t="s">
        <v>82</v>
      </c>
    </row>
    <row r="346" s="2" customFormat="1" ht="16.5" customHeight="1">
      <c r="A346" s="37"/>
      <c r="B346" s="38"/>
      <c r="C346" s="203" t="s">
        <v>640</v>
      </c>
      <c r="D346" s="203" t="s">
        <v>120</v>
      </c>
      <c r="E346" s="204" t="s">
        <v>641</v>
      </c>
      <c r="F346" s="205" t="s">
        <v>642</v>
      </c>
      <c r="G346" s="206" t="s">
        <v>618</v>
      </c>
      <c r="H346" s="223"/>
      <c r="I346" s="208"/>
      <c r="J346" s="209">
        <f>ROUND(I346*H346,2)</f>
        <v>0</v>
      </c>
      <c r="K346" s="205" t="s">
        <v>124</v>
      </c>
      <c r="L346" s="43"/>
      <c r="M346" s="210" t="s">
        <v>19</v>
      </c>
      <c r="N346" s="211" t="s">
        <v>43</v>
      </c>
      <c r="O346" s="83"/>
      <c r="P346" s="212">
        <f>O346*H346</f>
        <v>0</v>
      </c>
      <c r="Q346" s="212">
        <v>0</v>
      </c>
      <c r="R346" s="212">
        <f>Q346*H346</f>
        <v>0</v>
      </c>
      <c r="S346" s="212">
        <v>0</v>
      </c>
      <c r="T346" s="213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14" t="s">
        <v>125</v>
      </c>
      <c r="AT346" s="214" t="s">
        <v>120</v>
      </c>
      <c r="AU346" s="214" t="s">
        <v>82</v>
      </c>
      <c r="AY346" s="16" t="s">
        <v>117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6" t="s">
        <v>80</v>
      </c>
      <c r="BK346" s="215">
        <f>ROUND(I346*H346,2)</f>
        <v>0</v>
      </c>
      <c r="BL346" s="16" t="s">
        <v>125</v>
      </c>
      <c r="BM346" s="214" t="s">
        <v>643</v>
      </c>
    </row>
    <row r="347" s="2" customFormat="1">
      <c r="A347" s="37"/>
      <c r="B347" s="38"/>
      <c r="C347" s="39"/>
      <c r="D347" s="216" t="s">
        <v>127</v>
      </c>
      <c r="E347" s="39"/>
      <c r="F347" s="217" t="s">
        <v>644</v>
      </c>
      <c r="G347" s="39"/>
      <c r="H347" s="39"/>
      <c r="I347" s="218"/>
      <c r="J347" s="39"/>
      <c r="K347" s="39"/>
      <c r="L347" s="43"/>
      <c r="M347" s="219"/>
      <c r="N347" s="220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127</v>
      </c>
      <c r="AU347" s="16" t="s">
        <v>82</v>
      </c>
    </row>
    <row r="348" s="2" customFormat="1">
      <c r="A348" s="37"/>
      <c r="B348" s="38"/>
      <c r="C348" s="39"/>
      <c r="D348" s="221" t="s">
        <v>129</v>
      </c>
      <c r="E348" s="39"/>
      <c r="F348" s="222" t="s">
        <v>645</v>
      </c>
      <c r="G348" s="39"/>
      <c r="H348" s="39"/>
      <c r="I348" s="218"/>
      <c r="J348" s="39"/>
      <c r="K348" s="39"/>
      <c r="L348" s="43"/>
      <c r="M348" s="219"/>
      <c r="N348" s="220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129</v>
      </c>
      <c r="AU348" s="16" t="s">
        <v>82</v>
      </c>
    </row>
    <row r="349" s="2" customFormat="1" ht="16.5" customHeight="1">
      <c r="A349" s="37"/>
      <c r="B349" s="38"/>
      <c r="C349" s="203" t="s">
        <v>646</v>
      </c>
      <c r="D349" s="203" t="s">
        <v>120</v>
      </c>
      <c r="E349" s="204" t="s">
        <v>647</v>
      </c>
      <c r="F349" s="205" t="s">
        <v>648</v>
      </c>
      <c r="G349" s="206" t="s">
        <v>618</v>
      </c>
      <c r="H349" s="223"/>
      <c r="I349" s="208"/>
      <c r="J349" s="209">
        <f>ROUND(I349*H349,2)</f>
        <v>0</v>
      </c>
      <c r="K349" s="205" t="s">
        <v>124</v>
      </c>
      <c r="L349" s="43"/>
      <c r="M349" s="210" t="s">
        <v>19</v>
      </c>
      <c r="N349" s="211" t="s">
        <v>43</v>
      </c>
      <c r="O349" s="83"/>
      <c r="P349" s="212">
        <f>O349*H349</f>
        <v>0</v>
      </c>
      <c r="Q349" s="212">
        <v>0</v>
      </c>
      <c r="R349" s="212">
        <f>Q349*H349</f>
        <v>0</v>
      </c>
      <c r="S349" s="212">
        <v>0</v>
      </c>
      <c r="T349" s="213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14" t="s">
        <v>125</v>
      </c>
      <c r="AT349" s="214" t="s">
        <v>120</v>
      </c>
      <c r="AU349" s="214" t="s">
        <v>82</v>
      </c>
      <c r="AY349" s="16" t="s">
        <v>117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16" t="s">
        <v>80</v>
      </c>
      <c r="BK349" s="215">
        <f>ROUND(I349*H349,2)</f>
        <v>0</v>
      </c>
      <c r="BL349" s="16" t="s">
        <v>125</v>
      </c>
      <c r="BM349" s="214" t="s">
        <v>649</v>
      </c>
    </row>
    <row r="350" s="2" customFormat="1">
      <c r="A350" s="37"/>
      <c r="B350" s="38"/>
      <c r="C350" s="39"/>
      <c r="D350" s="216" t="s">
        <v>127</v>
      </c>
      <c r="E350" s="39"/>
      <c r="F350" s="217" t="s">
        <v>650</v>
      </c>
      <c r="G350" s="39"/>
      <c r="H350" s="39"/>
      <c r="I350" s="218"/>
      <c r="J350" s="39"/>
      <c r="K350" s="39"/>
      <c r="L350" s="43"/>
      <c r="M350" s="219"/>
      <c r="N350" s="220"/>
      <c r="O350" s="83"/>
      <c r="P350" s="83"/>
      <c r="Q350" s="83"/>
      <c r="R350" s="83"/>
      <c r="S350" s="83"/>
      <c r="T350" s="8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127</v>
      </c>
      <c r="AU350" s="16" t="s">
        <v>82</v>
      </c>
    </row>
    <row r="351" s="2" customFormat="1">
      <c r="A351" s="37"/>
      <c r="B351" s="38"/>
      <c r="C351" s="39"/>
      <c r="D351" s="221" t="s">
        <v>129</v>
      </c>
      <c r="E351" s="39"/>
      <c r="F351" s="222" t="s">
        <v>651</v>
      </c>
      <c r="G351" s="39"/>
      <c r="H351" s="39"/>
      <c r="I351" s="218"/>
      <c r="J351" s="39"/>
      <c r="K351" s="39"/>
      <c r="L351" s="43"/>
      <c r="M351" s="219"/>
      <c r="N351" s="220"/>
      <c r="O351" s="83"/>
      <c r="P351" s="83"/>
      <c r="Q351" s="83"/>
      <c r="R351" s="83"/>
      <c r="S351" s="83"/>
      <c r="T351" s="84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129</v>
      </c>
      <c r="AU351" s="16" t="s">
        <v>82</v>
      </c>
    </row>
    <row r="352" s="2" customFormat="1" ht="16.5" customHeight="1">
      <c r="A352" s="37"/>
      <c r="B352" s="38"/>
      <c r="C352" s="203" t="s">
        <v>652</v>
      </c>
      <c r="D352" s="203" t="s">
        <v>120</v>
      </c>
      <c r="E352" s="204" t="s">
        <v>653</v>
      </c>
      <c r="F352" s="205" t="s">
        <v>654</v>
      </c>
      <c r="G352" s="206" t="s">
        <v>618</v>
      </c>
      <c r="H352" s="223"/>
      <c r="I352" s="208"/>
      <c r="J352" s="209">
        <f>ROUND(I352*H352,2)</f>
        <v>0</v>
      </c>
      <c r="K352" s="205" t="s">
        <v>124</v>
      </c>
      <c r="L352" s="43"/>
      <c r="M352" s="210" t="s">
        <v>19</v>
      </c>
      <c r="N352" s="211" t="s">
        <v>43</v>
      </c>
      <c r="O352" s="83"/>
      <c r="P352" s="212">
        <f>O352*H352</f>
        <v>0</v>
      </c>
      <c r="Q352" s="212">
        <v>0</v>
      </c>
      <c r="R352" s="212">
        <f>Q352*H352</f>
        <v>0</v>
      </c>
      <c r="S352" s="212">
        <v>0</v>
      </c>
      <c r="T352" s="213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14" t="s">
        <v>125</v>
      </c>
      <c r="AT352" s="214" t="s">
        <v>120</v>
      </c>
      <c r="AU352" s="214" t="s">
        <v>82</v>
      </c>
      <c r="AY352" s="16" t="s">
        <v>117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6" t="s">
        <v>80</v>
      </c>
      <c r="BK352" s="215">
        <f>ROUND(I352*H352,2)</f>
        <v>0</v>
      </c>
      <c r="BL352" s="16" t="s">
        <v>125</v>
      </c>
      <c r="BM352" s="214" t="s">
        <v>655</v>
      </c>
    </row>
    <row r="353" s="2" customFormat="1">
      <c r="A353" s="37"/>
      <c r="B353" s="38"/>
      <c r="C353" s="39"/>
      <c r="D353" s="216" t="s">
        <v>127</v>
      </c>
      <c r="E353" s="39"/>
      <c r="F353" s="217" t="s">
        <v>656</v>
      </c>
      <c r="G353" s="39"/>
      <c r="H353" s="39"/>
      <c r="I353" s="218"/>
      <c r="J353" s="39"/>
      <c r="K353" s="39"/>
      <c r="L353" s="43"/>
      <c r="M353" s="219"/>
      <c r="N353" s="220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127</v>
      </c>
      <c r="AU353" s="16" t="s">
        <v>82</v>
      </c>
    </row>
    <row r="354" s="2" customFormat="1">
      <c r="A354" s="37"/>
      <c r="B354" s="38"/>
      <c r="C354" s="39"/>
      <c r="D354" s="221" t="s">
        <v>129</v>
      </c>
      <c r="E354" s="39"/>
      <c r="F354" s="222" t="s">
        <v>657</v>
      </c>
      <c r="G354" s="39"/>
      <c r="H354" s="39"/>
      <c r="I354" s="218"/>
      <c r="J354" s="39"/>
      <c r="K354" s="39"/>
      <c r="L354" s="43"/>
      <c r="M354" s="219"/>
      <c r="N354" s="220"/>
      <c r="O354" s="83"/>
      <c r="P354" s="83"/>
      <c r="Q354" s="83"/>
      <c r="R354" s="83"/>
      <c r="S354" s="83"/>
      <c r="T354" s="84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129</v>
      </c>
      <c r="AU354" s="16" t="s">
        <v>82</v>
      </c>
    </row>
    <row r="355" s="2" customFormat="1" ht="16.5" customHeight="1">
      <c r="A355" s="37"/>
      <c r="B355" s="38"/>
      <c r="C355" s="203" t="s">
        <v>658</v>
      </c>
      <c r="D355" s="203" t="s">
        <v>120</v>
      </c>
      <c r="E355" s="204" t="s">
        <v>659</v>
      </c>
      <c r="F355" s="205" t="s">
        <v>660</v>
      </c>
      <c r="G355" s="206" t="s">
        <v>618</v>
      </c>
      <c r="H355" s="223"/>
      <c r="I355" s="208"/>
      <c r="J355" s="209">
        <f>ROUND(I355*H355,2)</f>
        <v>0</v>
      </c>
      <c r="K355" s="205" t="s">
        <v>124</v>
      </c>
      <c r="L355" s="43"/>
      <c r="M355" s="210" t="s">
        <v>19</v>
      </c>
      <c r="N355" s="211" t="s">
        <v>43</v>
      </c>
      <c r="O355" s="83"/>
      <c r="P355" s="212">
        <f>O355*H355</f>
        <v>0</v>
      </c>
      <c r="Q355" s="212">
        <v>0</v>
      </c>
      <c r="R355" s="212">
        <f>Q355*H355</f>
        <v>0</v>
      </c>
      <c r="S355" s="212">
        <v>0</v>
      </c>
      <c r="T355" s="213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14" t="s">
        <v>125</v>
      </c>
      <c r="AT355" s="214" t="s">
        <v>120</v>
      </c>
      <c r="AU355" s="214" t="s">
        <v>82</v>
      </c>
      <c r="AY355" s="16" t="s">
        <v>117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16" t="s">
        <v>80</v>
      </c>
      <c r="BK355" s="215">
        <f>ROUND(I355*H355,2)</f>
        <v>0</v>
      </c>
      <c r="BL355" s="16" t="s">
        <v>125</v>
      </c>
      <c r="BM355" s="214" t="s">
        <v>661</v>
      </c>
    </row>
    <row r="356" s="2" customFormat="1">
      <c r="A356" s="37"/>
      <c r="B356" s="38"/>
      <c r="C356" s="39"/>
      <c r="D356" s="216" t="s">
        <v>127</v>
      </c>
      <c r="E356" s="39"/>
      <c r="F356" s="217" t="s">
        <v>662</v>
      </c>
      <c r="G356" s="39"/>
      <c r="H356" s="39"/>
      <c r="I356" s="218"/>
      <c r="J356" s="39"/>
      <c r="K356" s="39"/>
      <c r="L356" s="43"/>
      <c r="M356" s="219"/>
      <c r="N356" s="220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127</v>
      </c>
      <c r="AU356" s="16" t="s">
        <v>82</v>
      </c>
    </row>
    <row r="357" s="2" customFormat="1">
      <c r="A357" s="37"/>
      <c r="B357" s="38"/>
      <c r="C357" s="39"/>
      <c r="D357" s="221" t="s">
        <v>129</v>
      </c>
      <c r="E357" s="39"/>
      <c r="F357" s="222" t="s">
        <v>663</v>
      </c>
      <c r="G357" s="39"/>
      <c r="H357" s="39"/>
      <c r="I357" s="218"/>
      <c r="J357" s="39"/>
      <c r="K357" s="39"/>
      <c r="L357" s="43"/>
      <c r="M357" s="219"/>
      <c r="N357" s="220"/>
      <c r="O357" s="83"/>
      <c r="P357" s="83"/>
      <c r="Q357" s="83"/>
      <c r="R357" s="83"/>
      <c r="S357" s="83"/>
      <c r="T357" s="84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129</v>
      </c>
      <c r="AU357" s="16" t="s">
        <v>82</v>
      </c>
    </row>
    <row r="358" s="12" customFormat="1" ht="25.92" customHeight="1">
      <c r="A358" s="12"/>
      <c r="B358" s="187"/>
      <c r="C358" s="188"/>
      <c r="D358" s="189" t="s">
        <v>71</v>
      </c>
      <c r="E358" s="190" t="s">
        <v>664</v>
      </c>
      <c r="F358" s="190" t="s">
        <v>665</v>
      </c>
      <c r="G358" s="188"/>
      <c r="H358" s="188"/>
      <c r="I358" s="191"/>
      <c r="J358" s="192">
        <f>BK358</f>
        <v>0</v>
      </c>
      <c r="K358" s="188"/>
      <c r="L358" s="193"/>
      <c r="M358" s="194"/>
      <c r="N358" s="195"/>
      <c r="O358" s="195"/>
      <c r="P358" s="196">
        <f>P359+P516+P941</f>
        <v>0</v>
      </c>
      <c r="Q358" s="195"/>
      <c r="R358" s="196">
        <f>R359+R516+R941</f>
        <v>205.74562189599999</v>
      </c>
      <c r="S358" s="195"/>
      <c r="T358" s="197">
        <f>T359+T516+T941</f>
        <v>869.96252000000015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98" t="s">
        <v>136</v>
      </c>
      <c r="AT358" s="199" t="s">
        <v>71</v>
      </c>
      <c r="AU358" s="199" t="s">
        <v>72</v>
      </c>
      <c r="AY358" s="198" t="s">
        <v>117</v>
      </c>
      <c r="BK358" s="200">
        <f>BK359+BK516+BK941</f>
        <v>0</v>
      </c>
    </row>
    <row r="359" s="12" customFormat="1" ht="22.8" customHeight="1">
      <c r="A359" s="12"/>
      <c r="B359" s="187"/>
      <c r="C359" s="188"/>
      <c r="D359" s="189" t="s">
        <v>71</v>
      </c>
      <c r="E359" s="201" t="s">
        <v>666</v>
      </c>
      <c r="F359" s="201" t="s">
        <v>667</v>
      </c>
      <c r="G359" s="188"/>
      <c r="H359" s="188"/>
      <c r="I359" s="191"/>
      <c r="J359" s="202">
        <f>BK359</f>
        <v>0</v>
      </c>
      <c r="K359" s="188"/>
      <c r="L359" s="193"/>
      <c r="M359" s="194"/>
      <c r="N359" s="195"/>
      <c r="O359" s="195"/>
      <c r="P359" s="196">
        <f>SUM(P360:P515)</f>
        <v>0</v>
      </c>
      <c r="Q359" s="195"/>
      <c r="R359" s="196">
        <f>SUM(R360:R515)</f>
        <v>0</v>
      </c>
      <c r="S359" s="195"/>
      <c r="T359" s="197">
        <f>SUM(T360:T515)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98" t="s">
        <v>136</v>
      </c>
      <c r="AT359" s="199" t="s">
        <v>71</v>
      </c>
      <c r="AU359" s="199" t="s">
        <v>80</v>
      </c>
      <c r="AY359" s="198" t="s">
        <v>117</v>
      </c>
      <c r="BK359" s="200">
        <f>SUM(BK360:BK515)</f>
        <v>0</v>
      </c>
    </row>
    <row r="360" s="2" customFormat="1" ht="16.5" customHeight="1">
      <c r="A360" s="37"/>
      <c r="B360" s="38"/>
      <c r="C360" s="203" t="s">
        <v>668</v>
      </c>
      <c r="D360" s="203" t="s">
        <v>120</v>
      </c>
      <c r="E360" s="204" t="s">
        <v>669</v>
      </c>
      <c r="F360" s="205" t="s">
        <v>670</v>
      </c>
      <c r="G360" s="206" t="s">
        <v>123</v>
      </c>
      <c r="H360" s="207">
        <v>100</v>
      </c>
      <c r="I360" s="208"/>
      <c r="J360" s="209">
        <f>ROUND(I360*H360,2)</f>
        <v>0</v>
      </c>
      <c r="K360" s="205" t="s">
        <v>124</v>
      </c>
      <c r="L360" s="43"/>
      <c r="M360" s="210" t="s">
        <v>19</v>
      </c>
      <c r="N360" s="211" t="s">
        <v>43</v>
      </c>
      <c r="O360" s="83"/>
      <c r="P360" s="212">
        <f>O360*H360</f>
        <v>0</v>
      </c>
      <c r="Q360" s="212">
        <v>0</v>
      </c>
      <c r="R360" s="212">
        <f>Q360*H360</f>
        <v>0</v>
      </c>
      <c r="S360" s="212">
        <v>0</v>
      </c>
      <c r="T360" s="21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14" t="s">
        <v>500</v>
      </c>
      <c r="AT360" s="214" t="s">
        <v>120</v>
      </c>
      <c r="AU360" s="214" t="s">
        <v>82</v>
      </c>
      <c r="AY360" s="16" t="s">
        <v>117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6" t="s">
        <v>80</v>
      </c>
      <c r="BK360" s="215">
        <f>ROUND(I360*H360,2)</f>
        <v>0</v>
      </c>
      <c r="BL360" s="16" t="s">
        <v>500</v>
      </c>
      <c r="BM360" s="214" t="s">
        <v>671</v>
      </c>
    </row>
    <row r="361" s="2" customFormat="1">
      <c r="A361" s="37"/>
      <c r="B361" s="38"/>
      <c r="C361" s="39"/>
      <c r="D361" s="216" t="s">
        <v>127</v>
      </c>
      <c r="E361" s="39"/>
      <c r="F361" s="217" t="s">
        <v>672</v>
      </c>
      <c r="G361" s="39"/>
      <c r="H361" s="39"/>
      <c r="I361" s="218"/>
      <c r="J361" s="39"/>
      <c r="K361" s="39"/>
      <c r="L361" s="43"/>
      <c r="M361" s="219"/>
      <c r="N361" s="220"/>
      <c r="O361" s="83"/>
      <c r="P361" s="83"/>
      <c r="Q361" s="83"/>
      <c r="R361" s="83"/>
      <c r="S361" s="83"/>
      <c r="T361" s="84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127</v>
      </c>
      <c r="AU361" s="16" t="s">
        <v>82</v>
      </c>
    </row>
    <row r="362" s="2" customFormat="1">
      <c r="A362" s="37"/>
      <c r="B362" s="38"/>
      <c r="C362" s="39"/>
      <c r="D362" s="221" t="s">
        <v>129</v>
      </c>
      <c r="E362" s="39"/>
      <c r="F362" s="222" t="s">
        <v>673</v>
      </c>
      <c r="G362" s="39"/>
      <c r="H362" s="39"/>
      <c r="I362" s="218"/>
      <c r="J362" s="39"/>
      <c r="K362" s="39"/>
      <c r="L362" s="43"/>
      <c r="M362" s="219"/>
      <c r="N362" s="220"/>
      <c r="O362" s="83"/>
      <c r="P362" s="83"/>
      <c r="Q362" s="83"/>
      <c r="R362" s="83"/>
      <c r="S362" s="83"/>
      <c r="T362" s="84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129</v>
      </c>
      <c r="AU362" s="16" t="s">
        <v>82</v>
      </c>
    </row>
    <row r="363" s="2" customFormat="1" ht="21.75" customHeight="1">
      <c r="A363" s="37"/>
      <c r="B363" s="38"/>
      <c r="C363" s="203" t="s">
        <v>674</v>
      </c>
      <c r="D363" s="203" t="s">
        <v>120</v>
      </c>
      <c r="E363" s="204" t="s">
        <v>675</v>
      </c>
      <c r="F363" s="205" t="s">
        <v>676</v>
      </c>
      <c r="G363" s="206" t="s">
        <v>123</v>
      </c>
      <c r="H363" s="207">
        <v>100</v>
      </c>
      <c r="I363" s="208"/>
      <c r="J363" s="209">
        <f>ROUND(I363*H363,2)</f>
        <v>0</v>
      </c>
      <c r="K363" s="205" t="s">
        <v>124</v>
      </c>
      <c r="L363" s="43"/>
      <c r="M363" s="210" t="s">
        <v>19</v>
      </c>
      <c r="N363" s="211" t="s">
        <v>43</v>
      </c>
      <c r="O363" s="83"/>
      <c r="P363" s="212">
        <f>O363*H363</f>
        <v>0</v>
      </c>
      <c r="Q363" s="212">
        <v>0</v>
      </c>
      <c r="R363" s="212">
        <f>Q363*H363</f>
        <v>0</v>
      </c>
      <c r="S363" s="212">
        <v>0</v>
      </c>
      <c r="T363" s="21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14" t="s">
        <v>500</v>
      </c>
      <c r="AT363" s="214" t="s">
        <v>120</v>
      </c>
      <c r="AU363" s="214" t="s">
        <v>82</v>
      </c>
      <c r="AY363" s="16" t="s">
        <v>117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16" t="s">
        <v>80</v>
      </c>
      <c r="BK363" s="215">
        <f>ROUND(I363*H363,2)</f>
        <v>0</v>
      </c>
      <c r="BL363" s="16" t="s">
        <v>500</v>
      </c>
      <c r="BM363" s="214" t="s">
        <v>677</v>
      </c>
    </row>
    <row r="364" s="2" customFormat="1">
      <c r="A364" s="37"/>
      <c r="B364" s="38"/>
      <c r="C364" s="39"/>
      <c r="D364" s="216" t="s">
        <v>127</v>
      </c>
      <c r="E364" s="39"/>
      <c r="F364" s="217" t="s">
        <v>678</v>
      </c>
      <c r="G364" s="39"/>
      <c r="H364" s="39"/>
      <c r="I364" s="218"/>
      <c r="J364" s="39"/>
      <c r="K364" s="39"/>
      <c r="L364" s="43"/>
      <c r="M364" s="219"/>
      <c r="N364" s="220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127</v>
      </c>
      <c r="AU364" s="16" t="s">
        <v>82</v>
      </c>
    </row>
    <row r="365" s="2" customFormat="1">
      <c r="A365" s="37"/>
      <c r="B365" s="38"/>
      <c r="C365" s="39"/>
      <c r="D365" s="221" t="s">
        <v>129</v>
      </c>
      <c r="E365" s="39"/>
      <c r="F365" s="222" t="s">
        <v>679</v>
      </c>
      <c r="G365" s="39"/>
      <c r="H365" s="39"/>
      <c r="I365" s="218"/>
      <c r="J365" s="39"/>
      <c r="K365" s="39"/>
      <c r="L365" s="43"/>
      <c r="M365" s="219"/>
      <c r="N365" s="220"/>
      <c r="O365" s="83"/>
      <c r="P365" s="83"/>
      <c r="Q365" s="83"/>
      <c r="R365" s="83"/>
      <c r="S365" s="83"/>
      <c r="T365" s="84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129</v>
      </c>
      <c r="AU365" s="16" t="s">
        <v>82</v>
      </c>
    </row>
    <row r="366" s="2" customFormat="1" ht="16.5" customHeight="1">
      <c r="A366" s="37"/>
      <c r="B366" s="38"/>
      <c r="C366" s="203" t="s">
        <v>680</v>
      </c>
      <c r="D366" s="203" t="s">
        <v>120</v>
      </c>
      <c r="E366" s="204" t="s">
        <v>681</v>
      </c>
      <c r="F366" s="205" t="s">
        <v>682</v>
      </c>
      <c r="G366" s="206" t="s">
        <v>123</v>
      </c>
      <c r="H366" s="207">
        <v>20</v>
      </c>
      <c r="I366" s="208"/>
      <c r="J366" s="209">
        <f>ROUND(I366*H366,2)</f>
        <v>0</v>
      </c>
      <c r="K366" s="205" t="s">
        <v>124</v>
      </c>
      <c r="L366" s="43"/>
      <c r="M366" s="210" t="s">
        <v>19</v>
      </c>
      <c r="N366" s="211" t="s">
        <v>43</v>
      </c>
      <c r="O366" s="83"/>
      <c r="P366" s="212">
        <f>O366*H366</f>
        <v>0</v>
      </c>
      <c r="Q366" s="212">
        <v>0</v>
      </c>
      <c r="R366" s="212">
        <f>Q366*H366</f>
        <v>0</v>
      </c>
      <c r="S366" s="212">
        <v>0</v>
      </c>
      <c r="T366" s="213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14" t="s">
        <v>500</v>
      </c>
      <c r="AT366" s="214" t="s">
        <v>120</v>
      </c>
      <c r="AU366" s="214" t="s">
        <v>82</v>
      </c>
      <c r="AY366" s="16" t="s">
        <v>117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16" t="s">
        <v>80</v>
      </c>
      <c r="BK366" s="215">
        <f>ROUND(I366*H366,2)</f>
        <v>0</v>
      </c>
      <c r="BL366" s="16" t="s">
        <v>500</v>
      </c>
      <c r="BM366" s="214" t="s">
        <v>683</v>
      </c>
    </row>
    <row r="367" s="2" customFormat="1">
      <c r="A367" s="37"/>
      <c r="B367" s="38"/>
      <c r="C367" s="39"/>
      <c r="D367" s="216" t="s">
        <v>127</v>
      </c>
      <c r="E367" s="39"/>
      <c r="F367" s="217" t="s">
        <v>684</v>
      </c>
      <c r="G367" s="39"/>
      <c r="H367" s="39"/>
      <c r="I367" s="218"/>
      <c r="J367" s="39"/>
      <c r="K367" s="39"/>
      <c r="L367" s="43"/>
      <c r="M367" s="219"/>
      <c r="N367" s="220"/>
      <c r="O367" s="83"/>
      <c r="P367" s="83"/>
      <c r="Q367" s="83"/>
      <c r="R367" s="83"/>
      <c r="S367" s="83"/>
      <c r="T367" s="84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127</v>
      </c>
      <c r="AU367" s="16" t="s">
        <v>82</v>
      </c>
    </row>
    <row r="368" s="2" customFormat="1">
      <c r="A368" s="37"/>
      <c r="B368" s="38"/>
      <c r="C368" s="39"/>
      <c r="D368" s="221" t="s">
        <v>129</v>
      </c>
      <c r="E368" s="39"/>
      <c r="F368" s="222" t="s">
        <v>685</v>
      </c>
      <c r="G368" s="39"/>
      <c r="H368" s="39"/>
      <c r="I368" s="218"/>
      <c r="J368" s="39"/>
      <c r="K368" s="39"/>
      <c r="L368" s="43"/>
      <c r="M368" s="219"/>
      <c r="N368" s="220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129</v>
      </c>
      <c r="AU368" s="16" t="s">
        <v>82</v>
      </c>
    </row>
    <row r="369" s="2" customFormat="1" ht="24.15" customHeight="1">
      <c r="A369" s="37"/>
      <c r="B369" s="38"/>
      <c r="C369" s="203" t="s">
        <v>686</v>
      </c>
      <c r="D369" s="203" t="s">
        <v>120</v>
      </c>
      <c r="E369" s="204" t="s">
        <v>687</v>
      </c>
      <c r="F369" s="205" t="s">
        <v>688</v>
      </c>
      <c r="G369" s="206" t="s">
        <v>123</v>
      </c>
      <c r="H369" s="207">
        <v>20</v>
      </c>
      <c r="I369" s="208"/>
      <c r="J369" s="209">
        <f>ROUND(I369*H369,2)</f>
        <v>0</v>
      </c>
      <c r="K369" s="205" t="s">
        <v>124</v>
      </c>
      <c r="L369" s="43"/>
      <c r="M369" s="210" t="s">
        <v>19</v>
      </c>
      <c r="N369" s="211" t="s">
        <v>43</v>
      </c>
      <c r="O369" s="83"/>
      <c r="P369" s="212">
        <f>O369*H369</f>
        <v>0</v>
      </c>
      <c r="Q369" s="212">
        <v>0</v>
      </c>
      <c r="R369" s="212">
        <f>Q369*H369</f>
        <v>0</v>
      </c>
      <c r="S369" s="212">
        <v>0</v>
      </c>
      <c r="T369" s="213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14" t="s">
        <v>500</v>
      </c>
      <c r="AT369" s="214" t="s">
        <v>120</v>
      </c>
      <c r="AU369" s="214" t="s">
        <v>82</v>
      </c>
      <c r="AY369" s="16" t="s">
        <v>117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16" t="s">
        <v>80</v>
      </c>
      <c r="BK369" s="215">
        <f>ROUND(I369*H369,2)</f>
        <v>0</v>
      </c>
      <c r="BL369" s="16" t="s">
        <v>500</v>
      </c>
      <c r="BM369" s="214" t="s">
        <v>689</v>
      </c>
    </row>
    <row r="370" s="2" customFormat="1">
      <c r="A370" s="37"/>
      <c r="B370" s="38"/>
      <c r="C370" s="39"/>
      <c r="D370" s="216" t="s">
        <v>127</v>
      </c>
      <c r="E370" s="39"/>
      <c r="F370" s="217" t="s">
        <v>690</v>
      </c>
      <c r="G370" s="39"/>
      <c r="H370" s="39"/>
      <c r="I370" s="218"/>
      <c r="J370" s="39"/>
      <c r="K370" s="39"/>
      <c r="L370" s="43"/>
      <c r="M370" s="219"/>
      <c r="N370" s="220"/>
      <c r="O370" s="83"/>
      <c r="P370" s="83"/>
      <c r="Q370" s="83"/>
      <c r="R370" s="83"/>
      <c r="S370" s="83"/>
      <c r="T370" s="84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127</v>
      </c>
      <c r="AU370" s="16" t="s">
        <v>82</v>
      </c>
    </row>
    <row r="371" s="2" customFormat="1">
      <c r="A371" s="37"/>
      <c r="B371" s="38"/>
      <c r="C371" s="39"/>
      <c r="D371" s="221" t="s">
        <v>129</v>
      </c>
      <c r="E371" s="39"/>
      <c r="F371" s="222" t="s">
        <v>691</v>
      </c>
      <c r="G371" s="39"/>
      <c r="H371" s="39"/>
      <c r="I371" s="218"/>
      <c r="J371" s="39"/>
      <c r="K371" s="39"/>
      <c r="L371" s="43"/>
      <c r="M371" s="219"/>
      <c r="N371" s="220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129</v>
      </c>
      <c r="AU371" s="16" t="s">
        <v>82</v>
      </c>
    </row>
    <row r="372" s="2" customFormat="1" ht="21.75" customHeight="1">
      <c r="A372" s="37"/>
      <c r="B372" s="38"/>
      <c r="C372" s="203" t="s">
        <v>692</v>
      </c>
      <c r="D372" s="203" t="s">
        <v>120</v>
      </c>
      <c r="E372" s="204" t="s">
        <v>693</v>
      </c>
      <c r="F372" s="205" t="s">
        <v>694</v>
      </c>
      <c r="G372" s="206" t="s">
        <v>123</v>
      </c>
      <c r="H372" s="207">
        <v>100</v>
      </c>
      <c r="I372" s="208"/>
      <c r="J372" s="209">
        <f>ROUND(I372*H372,2)</f>
        <v>0</v>
      </c>
      <c r="K372" s="205" t="s">
        <v>124</v>
      </c>
      <c r="L372" s="43"/>
      <c r="M372" s="210" t="s">
        <v>19</v>
      </c>
      <c r="N372" s="211" t="s">
        <v>43</v>
      </c>
      <c r="O372" s="83"/>
      <c r="P372" s="212">
        <f>O372*H372</f>
        <v>0</v>
      </c>
      <c r="Q372" s="212">
        <v>0</v>
      </c>
      <c r="R372" s="212">
        <f>Q372*H372</f>
        <v>0</v>
      </c>
      <c r="S372" s="212">
        <v>0</v>
      </c>
      <c r="T372" s="213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14" t="s">
        <v>500</v>
      </c>
      <c r="AT372" s="214" t="s">
        <v>120</v>
      </c>
      <c r="AU372" s="214" t="s">
        <v>82</v>
      </c>
      <c r="AY372" s="16" t="s">
        <v>117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6" t="s">
        <v>80</v>
      </c>
      <c r="BK372" s="215">
        <f>ROUND(I372*H372,2)</f>
        <v>0</v>
      </c>
      <c r="BL372" s="16" t="s">
        <v>500</v>
      </c>
      <c r="BM372" s="214" t="s">
        <v>695</v>
      </c>
    </row>
    <row r="373" s="2" customFormat="1">
      <c r="A373" s="37"/>
      <c r="B373" s="38"/>
      <c r="C373" s="39"/>
      <c r="D373" s="216" t="s">
        <v>127</v>
      </c>
      <c r="E373" s="39"/>
      <c r="F373" s="217" t="s">
        <v>696</v>
      </c>
      <c r="G373" s="39"/>
      <c r="H373" s="39"/>
      <c r="I373" s="218"/>
      <c r="J373" s="39"/>
      <c r="K373" s="39"/>
      <c r="L373" s="43"/>
      <c r="M373" s="219"/>
      <c r="N373" s="220"/>
      <c r="O373" s="83"/>
      <c r="P373" s="83"/>
      <c r="Q373" s="83"/>
      <c r="R373" s="83"/>
      <c r="S373" s="83"/>
      <c r="T373" s="84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127</v>
      </c>
      <c r="AU373" s="16" t="s">
        <v>82</v>
      </c>
    </row>
    <row r="374" s="2" customFormat="1">
      <c r="A374" s="37"/>
      <c r="B374" s="38"/>
      <c r="C374" s="39"/>
      <c r="D374" s="221" t="s">
        <v>129</v>
      </c>
      <c r="E374" s="39"/>
      <c r="F374" s="222" t="s">
        <v>697</v>
      </c>
      <c r="G374" s="39"/>
      <c r="H374" s="39"/>
      <c r="I374" s="218"/>
      <c r="J374" s="39"/>
      <c r="K374" s="39"/>
      <c r="L374" s="43"/>
      <c r="M374" s="219"/>
      <c r="N374" s="220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129</v>
      </c>
      <c r="AU374" s="16" t="s">
        <v>82</v>
      </c>
    </row>
    <row r="375" s="2" customFormat="1" ht="21.75" customHeight="1">
      <c r="A375" s="37"/>
      <c r="B375" s="38"/>
      <c r="C375" s="203" t="s">
        <v>698</v>
      </c>
      <c r="D375" s="203" t="s">
        <v>120</v>
      </c>
      <c r="E375" s="204" t="s">
        <v>699</v>
      </c>
      <c r="F375" s="205" t="s">
        <v>700</v>
      </c>
      <c r="G375" s="206" t="s">
        <v>123</v>
      </c>
      <c r="H375" s="207">
        <v>100</v>
      </c>
      <c r="I375" s="208"/>
      <c r="J375" s="209">
        <f>ROUND(I375*H375,2)</f>
        <v>0</v>
      </c>
      <c r="K375" s="205" t="s">
        <v>124</v>
      </c>
      <c r="L375" s="43"/>
      <c r="M375" s="210" t="s">
        <v>19</v>
      </c>
      <c r="N375" s="211" t="s">
        <v>43</v>
      </c>
      <c r="O375" s="83"/>
      <c r="P375" s="212">
        <f>O375*H375</f>
        <v>0</v>
      </c>
      <c r="Q375" s="212">
        <v>0</v>
      </c>
      <c r="R375" s="212">
        <f>Q375*H375</f>
        <v>0</v>
      </c>
      <c r="S375" s="212">
        <v>0</v>
      </c>
      <c r="T375" s="213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14" t="s">
        <v>500</v>
      </c>
      <c r="AT375" s="214" t="s">
        <v>120</v>
      </c>
      <c r="AU375" s="214" t="s">
        <v>82</v>
      </c>
      <c r="AY375" s="16" t="s">
        <v>117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16" t="s">
        <v>80</v>
      </c>
      <c r="BK375" s="215">
        <f>ROUND(I375*H375,2)</f>
        <v>0</v>
      </c>
      <c r="BL375" s="16" t="s">
        <v>500</v>
      </c>
      <c r="BM375" s="214" t="s">
        <v>701</v>
      </c>
    </row>
    <row r="376" s="2" customFormat="1">
      <c r="A376" s="37"/>
      <c r="B376" s="38"/>
      <c r="C376" s="39"/>
      <c r="D376" s="216" t="s">
        <v>127</v>
      </c>
      <c r="E376" s="39"/>
      <c r="F376" s="217" t="s">
        <v>702</v>
      </c>
      <c r="G376" s="39"/>
      <c r="H376" s="39"/>
      <c r="I376" s="218"/>
      <c r="J376" s="39"/>
      <c r="K376" s="39"/>
      <c r="L376" s="43"/>
      <c r="M376" s="219"/>
      <c r="N376" s="220"/>
      <c r="O376" s="83"/>
      <c r="P376" s="83"/>
      <c r="Q376" s="83"/>
      <c r="R376" s="83"/>
      <c r="S376" s="83"/>
      <c r="T376" s="84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127</v>
      </c>
      <c r="AU376" s="16" t="s">
        <v>82</v>
      </c>
    </row>
    <row r="377" s="2" customFormat="1">
      <c r="A377" s="37"/>
      <c r="B377" s="38"/>
      <c r="C377" s="39"/>
      <c r="D377" s="221" t="s">
        <v>129</v>
      </c>
      <c r="E377" s="39"/>
      <c r="F377" s="222" t="s">
        <v>703</v>
      </c>
      <c r="G377" s="39"/>
      <c r="H377" s="39"/>
      <c r="I377" s="218"/>
      <c r="J377" s="39"/>
      <c r="K377" s="39"/>
      <c r="L377" s="43"/>
      <c r="M377" s="219"/>
      <c r="N377" s="220"/>
      <c r="O377" s="83"/>
      <c r="P377" s="83"/>
      <c r="Q377" s="83"/>
      <c r="R377" s="83"/>
      <c r="S377" s="83"/>
      <c r="T377" s="84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129</v>
      </c>
      <c r="AU377" s="16" t="s">
        <v>82</v>
      </c>
    </row>
    <row r="378" s="2" customFormat="1" ht="21.75" customHeight="1">
      <c r="A378" s="37"/>
      <c r="B378" s="38"/>
      <c r="C378" s="203" t="s">
        <v>704</v>
      </c>
      <c r="D378" s="203" t="s">
        <v>120</v>
      </c>
      <c r="E378" s="204" t="s">
        <v>705</v>
      </c>
      <c r="F378" s="205" t="s">
        <v>706</v>
      </c>
      <c r="G378" s="206" t="s">
        <v>123</v>
      </c>
      <c r="H378" s="207">
        <v>100</v>
      </c>
      <c r="I378" s="208"/>
      <c r="J378" s="209">
        <f>ROUND(I378*H378,2)</f>
        <v>0</v>
      </c>
      <c r="K378" s="205" t="s">
        <v>124</v>
      </c>
      <c r="L378" s="43"/>
      <c r="M378" s="210" t="s">
        <v>19</v>
      </c>
      <c r="N378" s="211" t="s">
        <v>43</v>
      </c>
      <c r="O378" s="83"/>
      <c r="P378" s="212">
        <f>O378*H378</f>
        <v>0</v>
      </c>
      <c r="Q378" s="212">
        <v>0</v>
      </c>
      <c r="R378" s="212">
        <f>Q378*H378</f>
        <v>0</v>
      </c>
      <c r="S378" s="212">
        <v>0</v>
      </c>
      <c r="T378" s="213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14" t="s">
        <v>500</v>
      </c>
      <c r="AT378" s="214" t="s">
        <v>120</v>
      </c>
      <c r="AU378" s="214" t="s">
        <v>82</v>
      </c>
      <c r="AY378" s="16" t="s">
        <v>117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6" t="s">
        <v>80</v>
      </c>
      <c r="BK378" s="215">
        <f>ROUND(I378*H378,2)</f>
        <v>0</v>
      </c>
      <c r="BL378" s="16" t="s">
        <v>500</v>
      </c>
      <c r="BM378" s="214" t="s">
        <v>707</v>
      </c>
    </row>
    <row r="379" s="2" customFormat="1">
      <c r="A379" s="37"/>
      <c r="B379" s="38"/>
      <c r="C379" s="39"/>
      <c r="D379" s="216" t="s">
        <v>127</v>
      </c>
      <c r="E379" s="39"/>
      <c r="F379" s="217" t="s">
        <v>708</v>
      </c>
      <c r="G379" s="39"/>
      <c r="H379" s="39"/>
      <c r="I379" s="218"/>
      <c r="J379" s="39"/>
      <c r="K379" s="39"/>
      <c r="L379" s="43"/>
      <c r="M379" s="219"/>
      <c r="N379" s="220"/>
      <c r="O379" s="83"/>
      <c r="P379" s="83"/>
      <c r="Q379" s="83"/>
      <c r="R379" s="83"/>
      <c r="S379" s="83"/>
      <c r="T379" s="84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127</v>
      </c>
      <c r="AU379" s="16" t="s">
        <v>82</v>
      </c>
    </row>
    <row r="380" s="2" customFormat="1">
      <c r="A380" s="37"/>
      <c r="B380" s="38"/>
      <c r="C380" s="39"/>
      <c r="D380" s="221" t="s">
        <v>129</v>
      </c>
      <c r="E380" s="39"/>
      <c r="F380" s="222" t="s">
        <v>709</v>
      </c>
      <c r="G380" s="39"/>
      <c r="H380" s="39"/>
      <c r="I380" s="218"/>
      <c r="J380" s="39"/>
      <c r="K380" s="39"/>
      <c r="L380" s="43"/>
      <c r="M380" s="219"/>
      <c r="N380" s="220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129</v>
      </c>
      <c r="AU380" s="16" t="s">
        <v>82</v>
      </c>
    </row>
    <row r="381" s="2" customFormat="1" ht="24.15" customHeight="1">
      <c r="A381" s="37"/>
      <c r="B381" s="38"/>
      <c r="C381" s="203" t="s">
        <v>710</v>
      </c>
      <c r="D381" s="203" t="s">
        <v>120</v>
      </c>
      <c r="E381" s="204" t="s">
        <v>711</v>
      </c>
      <c r="F381" s="205" t="s">
        <v>712</v>
      </c>
      <c r="G381" s="206" t="s">
        <v>123</v>
      </c>
      <c r="H381" s="207">
        <v>100</v>
      </c>
      <c r="I381" s="208"/>
      <c r="J381" s="209">
        <f>ROUND(I381*H381,2)</f>
        <v>0</v>
      </c>
      <c r="K381" s="205" t="s">
        <v>124</v>
      </c>
      <c r="L381" s="43"/>
      <c r="M381" s="210" t="s">
        <v>19</v>
      </c>
      <c r="N381" s="211" t="s">
        <v>43</v>
      </c>
      <c r="O381" s="83"/>
      <c r="P381" s="212">
        <f>O381*H381</f>
        <v>0</v>
      </c>
      <c r="Q381" s="212">
        <v>0</v>
      </c>
      <c r="R381" s="212">
        <f>Q381*H381</f>
        <v>0</v>
      </c>
      <c r="S381" s="212">
        <v>0</v>
      </c>
      <c r="T381" s="213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14" t="s">
        <v>500</v>
      </c>
      <c r="AT381" s="214" t="s">
        <v>120</v>
      </c>
      <c r="AU381" s="214" t="s">
        <v>82</v>
      </c>
      <c r="AY381" s="16" t="s">
        <v>117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16" t="s">
        <v>80</v>
      </c>
      <c r="BK381" s="215">
        <f>ROUND(I381*H381,2)</f>
        <v>0</v>
      </c>
      <c r="BL381" s="16" t="s">
        <v>500</v>
      </c>
      <c r="BM381" s="214" t="s">
        <v>713</v>
      </c>
    </row>
    <row r="382" s="2" customFormat="1">
      <c r="A382" s="37"/>
      <c r="B382" s="38"/>
      <c r="C382" s="39"/>
      <c r="D382" s="216" t="s">
        <v>127</v>
      </c>
      <c r="E382" s="39"/>
      <c r="F382" s="217" t="s">
        <v>714</v>
      </c>
      <c r="G382" s="39"/>
      <c r="H382" s="39"/>
      <c r="I382" s="218"/>
      <c r="J382" s="39"/>
      <c r="K382" s="39"/>
      <c r="L382" s="43"/>
      <c r="M382" s="219"/>
      <c r="N382" s="220"/>
      <c r="O382" s="83"/>
      <c r="P382" s="83"/>
      <c r="Q382" s="83"/>
      <c r="R382" s="83"/>
      <c r="S382" s="83"/>
      <c r="T382" s="84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127</v>
      </c>
      <c r="AU382" s="16" t="s">
        <v>82</v>
      </c>
    </row>
    <row r="383" s="2" customFormat="1">
      <c r="A383" s="37"/>
      <c r="B383" s="38"/>
      <c r="C383" s="39"/>
      <c r="D383" s="221" t="s">
        <v>129</v>
      </c>
      <c r="E383" s="39"/>
      <c r="F383" s="222" t="s">
        <v>715</v>
      </c>
      <c r="G383" s="39"/>
      <c r="H383" s="39"/>
      <c r="I383" s="218"/>
      <c r="J383" s="39"/>
      <c r="K383" s="39"/>
      <c r="L383" s="43"/>
      <c r="M383" s="219"/>
      <c r="N383" s="220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129</v>
      </c>
      <c r="AU383" s="16" t="s">
        <v>82</v>
      </c>
    </row>
    <row r="384" s="2" customFormat="1" ht="24.15" customHeight="1">
      <c r="A384" s="37"/>
      <c r="B384" s="38"/>
      <c r="C384" s="203" t="s">
        <v>716</v>
      </c>
      <c r="D384" s="203" t="s">
        <v>120</v>
      </c>
      <c r="E384" s="204" t="s">
        <v>717</v>
      </c>
      <c r="F384" s="205" t="s">
        <v>718</v>
      </c>
      <c r="G384" s="206" t="s">
        <v>123</v>
      </c>
      <c r="H384" s="207">
        <v>100</v>
      </c>
      <c r="I384" s="208"/>
      <c r="J384" s="209">
        <f>ROUND(I384*H384,2)</f>
        <v>0</v>
      </c>
      <c r="K384" s="205" t="s">
        <v>124</v>
      </c>
      <c r="L384" s="43"/>
      <c r="M384" s="210" t="s">
        <v>19</v>
      </c>
      <c r="N384" s="211" t="s">
        <v>43</v>
      </c>
      <c r="O384" s="83"/>
      <c r="P384" s="212">
        <f>O384*H384</f>
        <v>0</v>
      </c>
      <c r="Q384" s="212">
        <v>0</v>
      </c>
      <c r="R384" s="212">
        <f>Q384*H384</f>
        <v>0</v>
      </c>
      <c r="S384" s="212">
        <v>0</v>
      </c>
      <c r="T384" s="213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14" t="s">
        <v>500</v>
      </c>
      <c r="AT384" s="214" t="s">
        <v>120</v>
      </c>
      <c r="AU384" s="214" t="s">
        <v>82</v>
      </c>
      <c r="AY384" s="16" t="s">
        <v>117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16" t="s">
        <v>80</v>
      </c>
      <c r="BK384" s="215">
        <f>ROUND(I384*H384,2)</f>
        <v>0</v>
      </c>
      <c r="BL384" s="16" t="s">
        <v>500</v>
      </c>
      <c r="BM384" s="214" t="s">
        <v>719</v>
      </c>
    </row>
    <row r="385" s="2" customFormat="1">
      <c r="A385" s="37"/>
      <c r="B385" s="38"/>
      <c r="C385" s="39"/>
      <c r="D385" s="216" t="s">
        <v>127</v>
      </c>
      <c r="E385" s="39"/>
      <c r="F385" s="217" t="s">
        <v>720</v>
      </c>
      <c r="G385" s="39"/>
      <c r="H385" s="39"/>
      <c r="I385" s="218"/>
      <c r="J385" s="39"/>
      <c r="K385" s="39"/>
      <c r="L385" s="43"/>
      <c r="M385" s="219"/>
      <c r="N385" s="220"/>
      <c r="O385" s="83"/>
      <c r="P385" s="83"/>
      <c r="Q385" s="83"/>
      <c r="R385" s="83"/>
      <c r="S385" s="83"/>
      <c r="T385" s="84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127</v>
      </c>
      <c r="AU385" s="16" t="s">
        <v>82</v>
      </c>
    </row>
    <row r="386" s="2" customFormat="1">
      <c r="A386" s="37"/>
      <c r="B386" s="38"/>
      <c r="C386" s="39"/>
      <c r="D386" s="221" t="s">
        <v>129</v>
      </c>
      <c r="E386" s="39"/>
      <c r="F386" s="222" t="s">
        <v>721</v>
      </c>
      <c r="G386" s="39"/>
      <c r="H386" s="39"/>
      <c r="I386" s="218"/>
      <c r="J386" s="39"/>
      <c r="K386" s="39"/>
      <c r="L386" s="43"/>
      <c r="M386" s="219"/>
      <c r="N386" s="220"/>
      <c r="O386" s="83"/>
      <c r="P386" s="83"/>
      <c r="Q386" s="83"/>
      <c r="R386" s="83"/>
      <c r="S386" s="83"/>
      <c r="T386" s="84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129</v>
      </c>
      <c r="AU386" s="16" t="s">
        <v>82</v>
      </c>
    </row>
    <row r="387" s="2" customFormat="1" ht="16.5" customHeight="1">
      <c r="A387" s="37"/>
      <c r="B387" s="38"/>
      <c r="C387" s="203" t="s">
        <v>722</v>
      </c>
      <c r="D387" s="203" t="s">
        <v>120</v>
      </c>
      <c r="E387" s="204" t="s">
        <v>723</v>
      </c>
      <c r="F387" s="205" t="s">
        <v>724</v>
      </c>
      <c r="G387" s="206" t="s">
        <v>123</v>
      </c>
      <c r="H387" s="207">
        <v>1000</v>
      </c>
      <c r="I387" s="208"/>
      <c r="J387" s="209">
        <f>ROUND(I387*H387,2)</f>
        <v>0</v>
      </c>
      <c r="K387" s="205" t="s">
        <v>124</v>
      </c>
      <c r="L387" s="43"/>
      <c r="M387" s="210" t="s">
        <v>19</v>
      </c>
      <c r="N387" s="211" t="s">
        <v>43</v>
      </c>
      <c r="O387" s="83"/>
      <c r="P387" s="212">
        <f>O387*H387</f>
        <v>0</v>
      </c>
      <c r="Q387" s="212">
        <v>0</v>
      </c>
      <c r="R387" s="212">
        <f>Q387*H387</f>
        <v>0</v>
      </c>
      <c r="S387" s="212">
        <v>0</v>
      </c>
      <c r="T387" s="213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14" t="s">
        <v>500</v>
      </c>
      <c r="AT387" s="214" t="s">
        <v>120</v>
      </c>
      <c r="AU387" s="214" t="s">
        <v>82</v>
      </c>
      <c r="AY387" s="16" t="s">
        <v>117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16" t="s">
        <v>80</v>
      </c>
      <c r="BK387" s="215">
        <f>ROUND(I387*H387,2)</f>
        <v>0</v>
      </c>
      <c r="BL387" s="16" t="s">
        <v>500</v>
      </c>
      <c r="BM387" s="214" t="s">
        <v>725</v>
      </c>
    </row>
    <row r="388" s="2" customFormat="1">
      <c r="A388" s="37"/>
      <c r="B388" s="38"/>
      <c r="C388" s="39"/>
      <c r="D388" s="216" t="s">
        <v>127</v>
      </c>
      <c r="E388" s="39"/>
      <c r="F388" s="217" t="s">
        <v>726</v>
      </c>
      <c r="G388" s="39"/>
      <c r="H388" s="39"/>
      <c r="I388" s="218"/>
      <c r="J388" s="39"/>
      <c r="K388" s="39"/>
      <c r="L388" s="43"/>
      <c r="M388" s="219"/>
      <c r="N388" s="220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127</v>
      </c>
      <c r="AU388" s="16" t="s">
        <v>82</v>
      </c>
    </row>
    <row r="389" s="2" customFormat="1">
      <c r="A389" s="37"/>
      <c r="B389" s="38"/>
      <c r="C389" s="39"/>
      <c r="D389" s="221" t="s">
        <v>129</v>
      </c>
      <c r="E389" s="39"/>
      <c r="F389" s="222" t="s">
        <v>727</v>
      </c>
      <c r="G389" s="39"/>
      <c r="H389" s="39"/>
      <c r="I389" s="218"/>
      <c r="J389" s="39"/>
      <c r="K389" s="39"/>
      <c r="L389" s="43"/>
      <c r="M389" s="219"/>
      <c r="N389" s="220"/>
      <c r="O389" s="83"/>
      <c r="P389" s="83"/>
      <c r="Q389" s="83"/>
      <c r="R389" s="83"/>
      <c r="S389" s="83"/>
      <c r="T389" s="84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129</v>
      </c>
      <c r="AU389" s="16" t="s">
        <v>82</v>
      </c>
    </row>
    <row r="390" s="2" customFormat="1" ht="16.5" customHeight="1">
      <c r="A390" s="37"/>
      <c r="B390" s="38"/>
      <c r="C390" s="203" t="s">
        <v>728</v>
      </c>
      <c r="D390" s="203" t="s">
        <v>120</v>
      </c>
      <c r="E390" s="204" t="s">
        <v>729</v>
      </c>
      <c r="F390" s="205" t="s">
        <v>730</v>
      </c>
      <c r="G390" s="206" t="s">
        <v>123</v>
      </c>
      <c r="H390" s="207">
        <v>100</v>
      </c>
      <c r="I390" s="208"/>
      <c r="J390" s="209">
        <f>ROUND(I390*H390,2)</f>
        <v>0</v>
      </c>
      <c r="K390" s="205" t="s">
        <v>124</v>
      </c>
      <c r="L390" s="43"/>
      <c r="M390" s="210" t="s">
        <v>19</v>
      </c>
      <c r="N390" s="211" t="s">
        <v>43</v>
      </c>
      <c r="O390" s="83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14" t="s">
        <v>500</v>
      </c>
      <c r="AT390" s="214" t="s">
        <v>120</v>
      </c>
      <c r="AU390" s="214" t="s">
        <v>82</v>
      </c>
      <c r="AY390" s="16" t="s">
        <v>117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16" t="s">
        <v>80</v>
      </c>
      <c r="BK390" s="215">
        <f>ROUND(I390*H390,2)</f>
        <v>0</v>
      </c>
      <c r="BL390" s="16" t="s">
        <v>500</v>
      </c>
      <c r="BM390" s="214" t="s">
        <v>731</v>
      </c>
    </row>
    <row r="391" s="2" customFormat="1">
      <c r="A391" s="37"/>
      <c r="B391" s="38"/>
      <c r="C391" s="39"/>
      <c r="D391" s="216" t="s">
        <v>127</v>
      </c>
      <c r="E391" s="39"/>
      <c r="F391" s="217" t="s">
        <v>732</v>
      </c>
      <c r="G391" s="39"/>
      <c r="H391" s="39"/>
      <c r="I391" s="218"/>
      <c r="J391" s="39"/>
      <c r="K391" s="39"/>
      <c r="L391" s="43"/>
      <c r="M391" s="219"/>
      <c r="N391" s="220"/>
      <c r="O391" s="83"/>
      <c r="P391" s="83"/>
      <c r="Q391" s="83"/>
      <c r="R391" s="83"/>
      <c r="S391" s="83"/>
      <c r="T391" s="84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127</v>
      </c>
      <c r="AU391" s="16" t="s">
        <v>82</v>
      </c>
    </row>
    <row r="392" s="2" customFormat="1">
      <c r="A392" s="37"/>
      <c r="B392" s="38"/>
      <c r="C392" s="39"/>
      <c r="D392" s="221" t="s">
        <v>129</v>
      </c>
      <c r="E392" s="39"/>
      <c r="F392" s="222" t="s">
        <v>733</v>
      </c>
      <c r="G392" s="39"/>
      <c r="H392" s="39"/>
      <c r="I392" s="218"/>
      <c r="J392" s="39"/>
      <c r="K392" s="39"/>
      <c r="L392" s="43"/>
      <c r="M392" s="219"/>
      <c r="N392" s="220"/>
      <c r="O392" s="83"/>
      <c r="P392" s="83"/>
      <c r="Q392" s="83"/>
      <c r="R392" s="83"/>
      <c r="S392" s="83"/>
      <c r="T392" s="84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129</v>
      </c>
      <c r="AU392" s="16" t="s">
        <v>82</v>
      </c>
    </row>
    <row r="393" s="2" customFormat="1" ht="16.5" customHeight="1">
      <c r="A393" s="37"/>
      <c r="B393" s="38"/>
      <c r="C393" s="203" t="s">
        <v>734</v>
      </c>
      <c r="D393" s="203" t="s">
        <v>120</v>
      </c>
      <c r="E393" s="204" t="s">
        <v>735</v>
      </c>
      <c r="F393" s="205" t="s">
        <v>736</v>
      </c>
      <c r="G393" s="206" t="s">
        <v>123</v>
      </c>
      <c r="H393" s="207">
        <v>300</v>
      </c>
      <c r="I393" s="208"/>
      <c r="J393" s="209">
        <f>ROUND(I393*H393,2)</f>
        <v>0</v>
      </c>
      <c r="K393" s="205" t="s">
        <v>124</v>
      </c>
      <c r="L393" s="43"/>
      <c r="M393" s="210" t="s">
        <v>19</v>
      </c>
      <c r="N393" s="211" t="s">
        <v>43</v>
      </c>
      <c r="O393" s="83"/>
      <c r="P393" s="212">
        <f>O393*H393</f>
        <v>0</v>
      </c>
      <c r="Q393" s="212">
        <v>0</v>
      </c>
      <c r="R393" s="212">
        <f>Q393*H393</f>
        <v>0</v>
      </c>
      <c r="S393" s="212">
        <v>0</v>
      </c>
      <c r="T393" s="213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14" t="s">
        <v>500</v>
      </c>
      <c r="AT393" s="214" t="s">
        <v>120</v>
      </c>
      <c r="AU393" s="214" t="s">
        <v>82</v>
      </c>
      <c r="AY393" s="16" t="s">
        <v>117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16" t="s">
        <v>80</v>
      </c>
      <c r="BK393" s="215">
        <f>ROUND(I393*H393,2)</f>
        <v>0</v>
      </c>
      <c r="BL393" s="16" t="s">
        <v>500</v>
      </c>
      <c r="BM393" s="214" t="s">
        <v>737</v>
      </c>
    </row>
    <row r="394" s="2" customFormat="1">
      <c r="A394" s="37"/>
      <c r="B394" s="38"/>
      <c r="C394" s="39"/>
      <c r="D394" s="216" t="s">
        <v>127</v>
      </c>
      <c r="E394" s="39"/>
      <c r="F394" s="217" t="s">
        <v>738</v>
      </c>
      <c r="G394" s="39"/>
      <c r="H394" s="39"/>
      <c r="I394" s="218"/>
      <c r="J394" s="39"/>
      <c r="K394" s="39"/>
      <c r="L394" s="43"/>
      <c r="M394" s="219"/>
      <c r="N394" s="220"/>
      <c r="O394" s="83"/>
      <c r="P394" s="83"/>
      <c r="Q394" s="83"/>
      <c r="R394" s="83"/>
      <c r="S394" s="83"/>
      <c r="T394" s="84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127</v>
      </c>
      <c r="AU394" s="16" t="s">
        <v>82</v>
      </c>
    </row>
    <row r="395" s="2" customFormat="1">
      <c r="A395" s="37"/>
      <c r="B395" s="38"/>
      <c r="C395" s="39"/>
      <c r="D395" s="221" t="s">
        <v>129</v>
      </c>
      <c r="E395" s="39"/>
      <c r="F395" s="222" t="s">
        <v>739</v>
      </c>
      <c r="G395" s="39"/>
      <c r="H395" s="39"/>
      <c r="I395" s="218"/>
      <c r="J395" s="39"/>
      <c r="K395" s="39"/>
      <c r="L395" s="43"/>
      <c r="M395" s="219"/>
      <c r="N395" s="220"/>
      <c r="O395" s="83"/>
      <c r="P395" s="83"/>
      <c r="Q395" s="83"/>
      <c r="R395" s="83"/>
      <c r="S395" s="83"/>
      <c r="T395" s="84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129</v>
      </c>
      <c r="AU395" s="16" t="s">
        <v>82</v>
      </c>
    </row>
    <row r="396" s="2" customFormat="1" ht="16.5" customHeight="1">
      <c r="A396" s="37"/>
      <c r="B396" s="38"/>
      <c r="C396" s="203" t="s">
        <v>740</v>
      </c>
      <c r="D396" s="203" t="s">
        <v>120</v>
      </c>
      <c r="E396" s="204" t="s">
        <v>741</v>
      </c>
      <c r="F396" s="205" t="s">
        <v>742</v>
      </c>
      <c r="G396" s="206" t="s">
        <v>123</v>
      </c>
      <c r="H396" s="207">
        <v>20</v>
      </c>
      <c r="I396" s="208"/>
      <c r="J396" s="209">
        <f>ROUND(I396*H396,2)</f>
        <v>0</v>
      </c>
      <c r="K396" s="205" t="s">
        <v>124</v>
      </c>
      <c r="L396" s="43"/>
      <c r="M396" s="210" t="s">
        <v>19</v>
      </c>
      <c r="N396" s="211" t="s">
        <v>43</v>
      </c>
      <c r="O396" s="83"/>
      <c r="P396" s="212">
        <f>O396*H396</f>
        <v>0</v>
      </c>
      <c r="Q396" s="212">
        <v>0</v>
      </c>
      <c r="R396" s="212">
        <f>Q396*H396</f>
        <v>0</v>
      </c>
      <c r="S396" s="212">
        <v>0</v>
      </c>
      <c r="T396" s="213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14" t="s">
        <v>500</v>
      </c>
      <c r="AT396" s="214" t="s">
        <v>120</v>
      </c>
      <c r="AU396" s="214" t="s">
        <v>82</v>
      </c>
      <c r="AY396" s="16" t="s">
        <v>117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16" t="s">
        <v>80</v>
      </c>
      <c r="BK396" s="215">
        <f>ROUND(I396*H396,2)</f>
        <v>0</v>
      </c>
      <c r="BL396" s="16" t="s">
        <v>500</v>
      </c>
      <c r="BM396" s="214" t="s">
        <v>743</v>
      </c>
    </row>
    <row r="397" s="2" customFormat="1">
      <c r="A397" s="37"/>
      <c r="B397" s="38"/>
      <c r="C397" s="39"/>
      <c r="D397" s="216" t="s">
        <v>127</v>
      </c>
      <c r="E397" s="39"/>
      <c r="F397" s="217" t="s">
        <v>744</v>
      </c>
      <c r="G397" s="39"/>
      <c r="H397" s="39"/>
      <c r="I397" s="218"/>
      <c r="J397" s="39"/>
      <c r="K397" s="39"/>
      <c r="L397" s="43"/>
      <c r="M397" s="219"/>
      <c r="N397" s="220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127</v>
      </c>
      <c r="AU397" s="16" t="s">
        <v>82</v>
      </c>
    </row>
    <row r="398" s="2" customFormat="1">
      <c r="A398" s="37"/>
      <c r="B398" s="38"/>
      <c r="C398" s="39"/>
      <c r="D398" s="221" t="s">
        <v>129</v>
      </c>
      <c r="E398" s="39"/>
      <c r="F398" s="222" t="s">
        <v>745</v>
      </c>
      <c r="G398" s="39"/>
      <c r="H398" s="39"/>
      <c r="I398" s="218"/>
      <c r="J398" s="39"/>
      <c r="K398" s="39"/>
      <c r="L398" s="43"/>
      <c r="M398" s="219"/>
      <c r="N398" s="220"/>
      <c r="O398" s="83"/>
      <c r="P398" s="83"/>
      <c r="Q398" s="83"/>
      <c r="R398" s="83"/>
      <c r="S398" s="83"/>
      <c r="T398" s="84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129</v>
      </c>
      <c r="AU398" s="16" t="s">
        <v>82</v>
      </c>
    </row>
    <row r="399" s="2" customFormat="1" ht="16.5" customHeight="1">
      <c r="A399" s="37"/>
      <c r="B399" s="38"/>
      <c r="C399" s="203" t="s">
        <v>746</v>
      </c>
      <c r="D399" s="203" t="s">
        <v>120</v>
      </c>
      <c r="E399" s="204" t="s">
        <v>747</v>
      </c>
      <c r="F399" s="205" t="s">
        <v>748</v>
      </c>
      <c r="G399" s="206" t="s">
        <v>169</v>
      </c>
      <c r="H399" s="207">
        <v>10</v>
      </c>
      <c r="I399" s="208"/>
      <c r="J399" s="209">
        <f>ROUND(I399*H399,2)</f>
        <v>0</v>
      </c>
      <c r="K399" s="205" t="s">
        <v>124</v>
      </c>
      <c r="L399" s="43"/>
      <c r="M399" s="210" t="s">
        <v>19</v>
      </c>
      <c r="N399" s="211" t="s">
        <v>43</v>
      </c>
      <c r="O399" s="83"/>
      <c r="P399" s="212">
        <f>O399*H399</f>
        <v>0</v>
      </c>
      <c r="Q399" s="212">
        <v>0</v>
      </c>
      <c r="R399" s="212">
        <f>Q399*H399</f>
        <v>0</v>
      </c>
      <c r="S399" s="212">
        <v>0</v>
      </c>
      <c r="T399" s="213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14" t="s">
        <v>500</v>
      </c>
      <c r="AT399" s="214" t="s">
        <v>120</v>
      </c>
      <c r="AU399" s="214" t="s">
        <v>82</v>
      </c>
      <c r="AY399" s="16" t="s">
        <v>117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16" t="s">
        <v>80</v>
      </c>
      <c r="BK399" s="215">
        <f>ROUND(I399*H399,2)</f>
        <v>0</v>
      </c>
      <c r="BL399" s="16" t="s">
        <v>500</v>
      </c>
      <c r="BM399" s="214" t="s">
        <v>749</v>
      </c>
    </row>
    <row r="400" s="2" customFormat="1">
      <c r="A400" s="37"/>
      <c r="B400" s="38"/>
      <c r="C400" s="39"/>
      <c r="D400" s="216" t="s">
        <v>127</v>
      </c>
      <c r="E400" s="39"/>
      <c r="F400" s="217" t="s">
        <v>750</v>
      </c>
      <c r="G400" s="39"/>
      <c r="H400" s="39"/>
      <c r="I400" s="218"/>
      <c r="J400" s="39"/>
      <c r="K400" s="39"/>
      <c r="L400" s="43"/>
      <c r="M400" s="219"/>
      <c r="N400" s="220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127</v>
      </c>
      <c r="AU400" s="16" t="s">
        <v>82</v>
      </c>
    </row>
    <row r="401" s="2" customFormat="1">
      <c r="A401" s="37"/>
      <c r="B401" s="38"/>
      <c r="C401" s="39"/>
      <c r="D401" s="221" t="s">
        <v>129</v>
      </c>
      <c r="E401" s="39"/>
      <c r="F401" s="222" t="s">
        <v>751</v>
      </c>
      <c r="G401" s="39"/>
      <c r="H401" s="39"/>
      <c r="I401" s="218"/>
      <c r="J401" s="39"/>
      <c r="K401" s="39"/>
      <c r="L401" s="43"/>
      <c r="M401" s="219"/>
      <c r="N401" s="220"/>
      <c r="O401" s="83"/>
      <c r="P401" s="83"/>
      <c r="Q401" s="83"/>
      <c r="R401" s="83"/>
      <c r="S401" s="83"/>
      <c r="T401" s="84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129</v>
      </c>
      <c r="AU401" s="16" t="s">
        <v>82</v>
      </c>
    </row>
    <row r="402" s="2" customFormat="1" ht="16.5" customHeight="1">
      <c r="A402" s="37"/>
      <c r="B402" s="38"/>
      <c r="C402" s="203" t="s">
        <v>752</v>
      </c>
      <c r="D402" s="203" t="s">
        <v>120</v>
      </c>
      <c r="E402" s="204" t="s">
        <v>753</v>
      </c>
      <c r="F402" s="205" t="s">
        <v>754</v>
      </c>
      <c r="G402" s="206" t="s">
        <v>169</v>
      </c>
      <c r="H402" s="207">
        <v>10</v>
      </c>
      <c r="I402" s="208"/>
      <c r="J402" s="209">
        <f>ROUND(I402*H402,2)</f>
        <v>0</v>
      </c>
      <c r="K402" s="205" t="s">
        <v>124</v>
      </c>
      <c r="L402" s="43"/>
      <c r="M402" s="210" t="s">
        <v>19</v>
      </c>
      <c r="N402" s="211" t="s">
        <v>43</v>
      </c>
      <c r="O402" s="83"/>
      <c r="P402" s="212">
        <f>O402*H402</f>
        <v>0</v>
      </c>
      <c r="Q402" s="212">
        <v>0</v>
      </c>
      <c r="R402" s="212">
        <f>Q402*H402</f>
        <v>0</v>
      </c>
      <c r="S402" s="212">
        <v>0</v>
      </c>
      <c r="T402" s="213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14" t="s">
        <v>500</v>
      </c>
      <c r="AT402" s="214" t="s">
        <v>120</v>
      </c>
      <c r="AU402" s="214" t="s">
        <v>82</v>
      </c>
      <c r="AY402" s="16" t="s">
        <v>117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16" t="s">
        <v>80</v>
      </c>
      <c r="BK402" s="215">
        <f>ROUND(I402*H402,2)</f>
        <v>0</v>
      </c>
      <c r="BL402" s="16" t="s">
        <v>500</v>
      </c>
      <c r="BM402" s="214" t="s">
        <v>755</v>
      </c>
    </row>
    <row r="403" s="2" customFormat="1">
      <c r="A403" s="37"/>
      <c r="B403" s="38"/>
      <c r="C403" s="39"/>
      <c r="D403" s="216" t="s">
        <v>127</v>
      </c>
      <c r="E403" s="39"/>
      <c r="F403" s="217" t="s">
        <v>756</v>
      </c>
      <c r="G403" s="39"/>
      <c r="H403" s="39"/>
      <c r="I403" s="218"/>
      <c r="J403" s="39"/>
      <c r="K403" s="39"/>
      <c r="L403" s="43"/>
      <c r="M403" s="219"/>
      <c r="N403" s="220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127</v>
      </c>
      <c r="AU403" s="16" t="s">
        <v>82</v>
      </c>
    </row>
    <row r="404" s="2" customFormat="1">
      <c r="A404" s="37"/>
      <c r="B404" s="38"/>
      <c r="C404" s="39"/>
      <c r="D404" s="221" t="s">
        <v>129</v>
      </c>
      <c r="E404" s="39"/>
      <c r="F404" s="222" t="s">
        <v>757</v>
      </c>
      <c r="G404" s="39"/>
      <c r="H404" s="39"/>
      <c r="I404" s="218"/>
      <c r="J404" s="39"/>
      <c r="K404" s="39"/>
      <c r="L404" s="43"/>
      <c r="M404" s="219"/>
      <c r="N404" s="220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129</v>
      </c>
      <c r="AU404" s="16" t="s">
        <v>82</v>
      </c>
    </row>
    <row r="405" s="2" customFormat="1" ht="16.5" customHeight="1">
      <c r="A405" s="37"/>
      <c r="B405" s="38"/>
      <c r="C405" s="203" t="s">
        <v>758</v>
      </c>
      <c r="D405" s="203" t="s">
        <v>120</v>
      </c>
      <c r="E405" s="204" t="s">
        <v>759</v>
      </c>
      <c r="F405" s="205" t="s">
        <v>760</v>
      </c>
      <c r="G405" s="206" t="s">
        <v>169</v>
      </c>
      <c r="H405" s="207">
        <v>10</v>
      </c>
      <c r="I405" s="208"/>
      <c r="J405" s="209">
        <f>ROUND(I405*H405,2)</f>
        <v>0</v>
      </c>
      <c r="K405" s="205" t="s">
        <v>124</v>
      </c>
      <c r="L405" s="43"/>
      <c r="M405" s="210" t="s">
        <v>19</v>
      </c>
      <c r="N405" s="211" t="s">
        <v>43</v>
      </c>
      <c r="O405" s="83"/>
      <c r="P405" s="212">
        <f>O405*H405</f>
        <v>0</v>
      </c>
      <c r="Q405" s="212">
        <v>0</v>
      </c>
      <c r="R405" s="212">
        <f>Q405*H405</f>
        <v>0</v>
      </c>
      <c r="S405" s="212">
        <v>0</v>
      </c>
      <c r="T405" s="213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14" t="s">
        <v>500</v>
      </c>
      <c r="AT405" s="214" t="s">
        <v>120</v>
      </c>
      <c r="AU405" s="214" t="s">
        <v>82</v>
      </c>
      <c r="AY405" s="16" t="s">
        <v>117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16" t="s">
        <v>80</v>
      </c>
      <c r="BK405" s="215">
        <f>ROUND(I405*H405,2)</f>
        <v>0</v>
      </c>
      <c r="BL405" s="16" t="s">
        <v>500</v>
      </c>
      <c r="BM405" s="214" t="s">
        <v>761</v>
      </c>
    </row>
    <row r="406" s="2" customFormat="1">
      <c r="A406" s="37"/>
      <c r="B406" s="38"/>
      <c r="C406" s="39"/>
      <c r="D406" s="216" t="s">
        <v>127</v>
      </c>
      <c r="E406" s="39"/>
      <c r="F406" s="217" t="s">
        <v>762</v>
      </c>
      <c r="G406" s="39"/>
      <c r="H406" s="39"/>
      <c r="I406" s="218"/>
      <c r="J406" s="39"/>
      <c r="K406" s="39"/>
      <c r="L406" s="43"/>
      <c r="M406" s="219"/>
      <c r="N406" s="220"/>
      <c r="O406" s="83"/>
      <c r="P406" s="83"/>
      <c r="Q406" s="83"/>
      <c r="R406" s="83"/>
      <c r="S406" s="83"/>
      <c r="T406" s="84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127</v>
      </c>
      <c r="AU406" s="16" t="s">
        <v>82</v>
      </c>
    </row>
    <row r="407" s="2" customFormat="1">
      <c r="A407" s="37"/>
      <c r="B407" s="38"/>
      <c r="C407" s="39"/>
      <c r="D407" s="221" t="s">
        <v>129</v>
      </c>
      <c r="E407" s="39"/>
      <c r="F407" s="222" t="s">
        <v>763</v>
      </c>
      <c r="G407" s="39"/>
      <c r="H407" s="39"/>
      <c r="I407" s="218"/>
      <c r="J407" s="39"/>
      <c r="K407" s="39"/>
      <c r="L407" s="43"/>
      <c r="M407" s="219"/>
      <c r="N407" s="220"/>
      <c r="O407" s="83"/>
      <c r="P407" s="83"/>
      <c r="Q407" s="83"/>
      <c r="R407" s="83"/>
      <c r="S407" s="83"/>
      <c r="T407" s="84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129</v>
      </c>
      <c r="AU407" s="16" t="s">
        <v>82</v>
      </c>
    </row>
    <row r="408" s="2" customFormat="1" ht="16.5" customHeight="1">
      <c r="A408" s="37"/>
      <c r="B408" s="38"/>
      <c r="C408" s="203" t="s">
        <v>764</v>
      </c>
      <c r="D408" s="203" t="s">
        <v>120</v>
      </c>
      <c r="E408" s="204" t="s">
        <v>765</v>
      </c>
      <c r="F408" s="205" t="s">
        <v>766</v>
      </c>
      <c r="G408" s="206" t="s">
        <v>169</v>
      </c>
      <c r="H408" s="207">
        <v>10</v>
      </c>
      <c r="I408" s="208"/>
      <c r="J408" s="209">
        <f>ROUND(I408*H408,2)</f>
        <v>0</v>
      </c>
      <c r="K408" s="205" t="s">
        <v>124</v>
      </c>
      <c r="L408" s="43"/>
      <c r="M408" s="210" t="s">
        <v>19</v>
      </c>
      <c r="N408" s="211" t="s">
        <v>43</v>
      </c>
      <c r="O408" s="83"/>
      <c r="P408" s="212">
        <f>O408*H408</f>
        <v>0</v>
      </c>
      <c r="Q408" s="212">
        <v>0</v>
      </c>
      <c r="R408" s="212">
        <f>Q408*H408</f>
        <v>0</v>
      </c>
      <c r="S408" s="212">
        <v>0</v>
      </c>
      <c r="T408" s="213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14" t="s">
        <v>500</v>
      </c>
      <c r="AT408" s="214" t="s">
        <v>120</v>
      </c>
      <c r="AU408" s="214" t="s">
        <v>82</v>
      </c>
      <c r="AY408" s="16" t="s">
        <v>117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16" t="s">
        <v>80</v>
      </c>
      <c r="BK408" s="215">
        <f>ROUND(I408*H408,2)</f>
        <v>0</v>
      </c>
      <c r="BL408" s="16" t="s">
        <v>500</v>
      </c>
      <c r="BM408" s="214" t="s">
        <v>767</v>
      </c>
    </row>
    <row r="409" s="2" customFormat="1">
      <c r="A409" s="37"/>
      <c r="B409" s="38"/>
      <c r="C409" s="39"/>
      <c r="D409" s="216" t="s">
        <v>127</v>
      </c>
      <c r="E409" s="39"/>
      <c r="F409" s="217" t="s">
        <v>768</v>
      </c>
      <c r="G409" s="39"/>
      <c r="H409" s="39"/>
      <c r="I409" s="218"/>
      <c r="J409" s="39"/>
      <c r="K409" s="39"/>
      <c r="L409" s="43"/>
      <c r="M409" s="219"/>
      <c r="N409" s="220"/>
      <c r="O409" s="83"/>
      <c r="P409" s="83"/>
      <c r="Q409" s="83"/>
      <c r="R409" s="83"/>
      <c r="S409" s="83"/>
      <c r="T409" s="84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127</v>
      </c>
      <c r="AU409" s="16" t="s">
        <v>82</v>
      </c>
    </row>
    <row r="410" s="2" customFormat="1">
      <c r="A410" s="37"/>
      <c r="B410" s="38"/>
      <c r="C410" s="39"/>
      <c r="D410" s="221" t="s">
        <v>129</v>
      </c>
      <c r="E410" s="39"/>
      <c r="F410" s="222" t="s">
        <v>769</v>
      </c>
      <c r="G410" s="39"/>
      <c r="H410" s="39"/>
      <c r="I410" s="218"/>
      <c r="J410" s="39"/>
      <c r="K410" s="39"/>
      <c r="L410" s="43"/>
      <c r="M410" s="219"/>
      <c r="N410" s="220"/>
      <c r="O410" s="83"/>
      <c r="P410" s="83"/>
      <c r="Q410" s="83"/>
      <c r="R410" s="83"/>
      <c r="S410" s="83"/>
      <c r="T410" s="84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129</v>
      </c>
      <c r="AU410" s="16" t="s">
        <v>82</v>
      </c>
    </row>
    <row r="411" s="2" customFormat="1" ht="16.5" customHeight="1">
      <c r="A411" s="37"/>
      <c r="B411" s="38"/>
      <c r="C411" s="203" t="s">
        <v>770</v>
      </c>
      <c r="D411" s="203" t="s">
        <v>120</v>
      </c>
      <c r="E411" s="204" t="s">
        <v>771</v>
      </c>
      <c r="F411" s="205" t="s">
        <v>772</v>
      </c>
      <c r="G411" s="206" t="s">
        <v>169</v>
      </c>
      <c r="H411" s="207">
        <v>6</v>
      </c>
      <c r="I411" s="208"/>
      <c r="J411" s="209">
        <f>ROUND(I411*H411,2)</f>
        <v>0</v>
      </c>
      <c r="K411" s="205" t="s">
        <v>124</v>
      </c>
      <c r="L411" s="43"/>
      <c r="M411" s="210" t="s">
        <v>19</v>
      </c>
      <c r="N411" s="211" t="s">
        <v>43</v>
      </c>
      <c r="O411" s="83"/>
      <c r="P411" s="212">
        <f>O411*H411</f>
        <v>0</v>
      </c>
      <c r="Q411" s="212">
        <v>0</v>
      </c>
      <c r="R411" s="212">
        <f>Q411*H411</f>
        <v>0</v>
      </c>
      <c r="S411" s="212">
        <v>0</v>
      </c>
      <c r="T411" s="213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14" t="s">
        <v>500</v>
      </c>
      <c r="AT411" s="214" t="s">
        <v>120</v>
      </c>
      <c r="AU411" s="214" t="s">
        <v>82</v>
      </c>
      <c r="AY411" s="16" t="s">
        <v>117</v>
      </c>
      <c r="BE411" s="215">
        <f>IF(N411="základní",J411,0)</f>
        <v>0</v>
      </c>
      <c r="BF411" s="215">
        <f>IF(N411="snížená",J411,0)</f>
        <v>0</v>
      </c>
      <c r="BG411" s="215">
        <f>IF(N411="zákl. přenesená",J411,0)</f>
        <v>0</v>
      </c>
      <c r="BH411" s="215">
        <f>IF(N411="sníž. přenesená",J411,0)</f>
        <v>0</v>
      </c>
      <c r="BI411" s="215">
        <f>IF(N411="nulová",J411,0)</f>
        <v>0</v>
      </c>
      <c r="BJ411" s="16" t="s">
        <v>80</v>
      </c>
      <c r="BK411" s="215">
        <f>ROUND(I411*H411,2)</f>
        <v>0</v>
      </c>
      <c r="BL411" s="16" t="s">
        <v>500</v>
      </c>
      <c r="BM411" s="214" t="s">
        <v>773</v>
      </c>
    </row>
    <row r="412" s="2" customFormat="1">
      <c r="A412" s="37"/>
      <c r="B412" s="38"/>
      <c r="C412" s="39"/>
      <c r="D412" s="216" t="s">
        <v>127</v>
      </c>
      <c r="E412" s="39"/>
      <c r="F412" s="217" t="s">
        <v>774</v>
      </c>
      <c r="G412" s="39"/>
      <c r="H412" s="39"/>
      <c r="I412" s="218"/>
      <c r="J412" s="39"/>
      <c r="K412" s="39"/>
      <c r="L412" s="43"/>
      <c r="M412" s="219"/>
      <c r="N412" s="220"/>
      <c r="O412" s="83"/>
      <c r="P412" s="83"/>
      <c r="Q412" s="83"/>
      <c r="R412" s="83"/>
      <c r="S412" s="83"/>
      <c r="T412" s="84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127</v>
      </c>
      <c r="AU412" s="16" t="s">
        <v>82</v>
      </c>
    </row>
    <row r="413" s="2" customFormat="1">
      <c r="A413" s="37"/>
      <c r="B413" s="38"/>
      <c r="C413" s="39"/>
      <c r="D413" s="221" t="s">
        <v>129</v>
      </c>
      <c r="E413" s="39"/>
      <c r="F413" s="222" t="s">
        <v>775</v>
      </c>
      <c r="G413" s="39"/>
      <c r="H413" s="39"/>
      <c r="I413" s="218"/>
      <c r="J413" s="39"/>
      <c r="K413" s="39"/>
      <c r="L413" s="43"/>
      <c r="M413" s="219"/>
      <c r="N413" s="220"/>
      <c r="O413" s="83"/>
      <c r="P413" s="83"/>
      <c r="Q413" s="83"/>
      <c r="R413" s="83"/>
      <c r="S413" s="83"/>
      <c r="T413" s="84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129</v>
      </c>
      <c r="AU413" s="16" t="s">
        <v>82</v>
      </c>
    </row>
    <row r="414" s="2" customFormat="1" ht="16.5" customHeight="1">
      <c r="A414" s="37"/>
      <c r="B414" s="38"/>
      <c r="C414" s="203" t="s">
        <v>776</v>
      </c>
      <c r="D414" s="203" t="s">
        <v>120</v>
      </c>
      <c r="E414" s="204" t="s">
        <v>777</v>
      </c>
      <c r="F414" s="205" t="s">
        <v>778</v>
      </c>
      <c r="G414" s="206" t="s">
        <v>169</v>
      </c>
      <c r="H414" s="207">
        <v>10</v>
      </c>
      <c r="I414" s="208"/>
      <c r="J414" s="209">
        <f>ROUND(I414*H414,2)</f>
        <v>0</v>
      </c>
      <c r="K414" s="205" t="s">
        <v>124</v>
      </c>
      <c r="L414" s="43"/>
      <c r="M414" s="210" t="s">
        <v>19</v>
      </c>
      <c r="N414" s="211" t="s">
        <v>43</v>
      </c>
      <c r="O414" s="83"/>
      <c r="P414" s="212">
        <f>O414*H414</f>
        <v>0</v>
      </c>
      <c r="Q414" s="212">
        <v>0</v>
      </c>
      <c r="R414" s="212">
        <f>Q414*H414</f>
        <v>0</v>
      </c>
      <c r="S414" s="212">
        <v>0</v>
      </c>
      <c r="T414" s="213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14" t="s">
        <v>500</v>
      </c>
      <c r="AT414" s="214" t="s">
        <v>120</v>
      </c>
      <c r="AU414" s="214" t="s">
        <v>82</v>
      </c>
      <c r="AY414" s="16" t="s">
        <v>117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16" t="s">
        <v>80</v>
      </c>
      <c r="BK414" s="215">
        <f>ROUND(I414*H414,2)</f>
        <v>0</v>
      </c>
      <c r="BL414" s="16" t="s">
        <v>500</v>
      </c>
      <c r="BM414" s="214" t="s">
        <v>779</v>
      </c>
    </row>
    <row r="415" s="2" customFormat="1">
      <c r="A415" s="37"/>
      <c r="B415" s="38"/>
      <c r="C415" s="39"/>
      <c r="D415" s="216" t="s">
        <v>127</v>
      </c>
      <c r="E415" s="39"/>
      <c r="F415" s="217" t="s">
        <v>780</v>
      </c>
      <c r="G415" s="39"/>
      <c r="H415" s="39"/>
      <c r="I415" s="218"/>
      <c r="J415" s="39"/>
      <c r="K415" s="39"/>
      <c r="L415" s="43"/>
      <c r="M415" s="219"/>
      <c r="N415" s="220"/>
      <c r="O415" s="83"/>
      <c r="P415" s="83"/>
      <c r="Q415" s="83"/>
      <c r="R415" s="83"/>
      <c r="S415" s="83"/>
      <c r="T415" s="84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127</v>
      </c>
      <c r="AU415" s="16" t="s">
        <v>82</v>
      </c>
    </row>
    <row r="416" s="2" customFormat="1">
      <c r="A416" s="37"/>
      <c r="B416" s="38"/>
      <c r="C416" s="39"/>
      <c r="D416" s="221" t="s">
        <v>129</v>
      </c>
      <c r="E416" s="39"/>
      <c r="F416" s="222" t="s">
        <v>781</v>
      </c>
      <c r="G416" s="39"/>
      <c r="H416" s="39"/>
      <c r="I416" s="218"/>
      <c r="J416" s="39"/>
      <c r="K416" s="39"/>
      <c r="L416" s="43"/>
      <c r="M416" s="219"/>
      <c r="N416" s="220"/>
      <c r="O416" s="83"/>
      <c r="P416" s="83"/>
      <c r="Q416" s="83"/>
      <c r="R416" s="83"/>
      <c r="S416" s="83"/>
      <c r="T416" s="84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129</v>
      </c>
      <c r="AU416" s="16" t="s">
        <v>82</v>
      </c>
    </row>
    <row r="417" s="2" customFormat="1" ht="16.5" customHeight="1">
      <c r="A417" s="37"/>
      <c r="B417" s="38"/>
      <c r="C417" s="203" t="s">
        <v>782</v>
      </c>
      <c r="D417" s="203" t="s">
        <v>120</v>
      </c>
      <c r="E417" s="204" t="s">
        <v>783</v>
      </c>
      <c r="F417" s="205" t="s">
        <v>784</v>
      </c>
      <c r="G417" s="206" t="s">
        <v>169</v>
      </c>
      <c r="H417" s="207">
        <v>400</v>
      </c>
      <c r="I417" s="208"/>
      <c r="J417" s="209">
        <f>ROUND(I417*H417,2)</f>
        <v>0</v>
      </c>
      <c r="K417" s="205" t="s">
        <v>124</v>
      </c>
      <c r="L417" s="43"/>
      <c r="M417" s="210" t="s">
        <v>19</v>
      </c>
      <c r="N417" s="211" t="s">
        <v>43</v>
      </c>
      <c r="O417" s="83"/>
      <c r="P417" s="212">
        <f>O417*H417</f>
        <v>0</v>
      </c>
      <c r="Q417" s="212">
        <v>0</v>
      </c>
      <c r="R417" s="212">
        <f>Q417*H417</f>
        <v>0</v>
      </c>
      <c r="S417" s="212">
        <v>0</v>
      </c>
      <c r="T417" s="213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14" t="s">
        <v>500</v>
      </c>
      <c r="AT417" s="214" t="s">
        <v>120</v>
      </c>
      <c r="AU417" s="214" t="s">
        <v>82</v>
      </c>
      <c r="AY417" s="16" t="s">
        <v>117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16" t="s">
        <v>80</v>
      </c>
      <c r="BK417" s="215">
        <f>ROUND(I417*H417,2)</f>
        <v>0</v>
      </c>
      <c r="BL417" s="16" t="s">
        <v>500</v>
      </c>
      <c r="BM417" s="214" t="s">
        <v>785</v>
      </c>
    </row>
    <row r="418" s="2" customFormat="1">
      <c r="A418" s="37"/>
      <c r="B418" s="38"/>
      <c r="C418" s="39"/>
      <c r="D418" s="216" t="s">
        <v>127</v>
      </c>
      <c r="E418" s="39"/>
      <c r="F418" s="217" t="s">
        <v>246</v>
      </c>
      <c r="G418" s="39"/>
      <c r="H418" s="39"/>
      <c r="I418" s="218"/>
      <c r="J418" s="39"/>
      <c r="K418" s="39"/>
      <c r="L418" s="43"/>
      <c r="M418" s="219"/>
      <c r="N418" s="220"/>
      <c r="O418" s="83"/>
      <c r="P418" s="83"/>
      <c r="Q418" s="83"/>
      <c r="R418" s="83"/>
      <c r="S418" s="83"/>
      <c r="T418" s="84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127</v>
      </c>
      <c r="AU418" s="16" t="s">
        <v>82</v>
      </c>
    </row>
    <row r="419" s="2" customFormat="1">
      <c r="A419" s="37"/>
      <c r="B419" s="38"/>
      <c r="C419" s="39"/>
      <c r="D419" s="221" t="s">
        <v>129</v>
      </c>
      <c r="E419" s="39"/>
      <c r="F419" s="222" t="s">
        <v>786</v>
      </c>
      <c r="G419" s="39"/>
      <c r="H419" s="39"/>
      <c r="I419" s="218"/>
      <c r="J419" s="39"/>
      <c r="K419" s="39"/>
      <c r="L419" s="43"/>
      <c r="M419" s="219"/>
      <c r="N419" s="220"/>
      <c r="O419" s="83"/>
      <c r="P419" s="83"/>
      <c r="Q419" s="83"/>
      <c r="R419" s="83"/>
      <c r="S419" s="83"/>
      <c r="T419" s="84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129</v>
      </c>
      <c r="AU419" s="16" t="s">
        <v>82</v>
      </c>
    </row>
    <row r="420" s="2" customFormat="1" ht="16.5" customHeight="1">
      <c r="A420" s="37"/>
      <c r="B420" s="38"/>
      <c r="C420" s="203" t="s">
        <v>787</v>
      </c>
      <c r="D420" s="203" t="s">
        <v>120</v>
      </c>
      <c r="E420" s="204" t="s">
        <v>788</v>
      </c>
      <c r="F420" s="205" t="s">
        <v>789</v>
      </c>
      <c r="G420" s="206" t="s">
        <v>169</v>
      </c>
      <c r="H420" s="207">
        <v>400</v>
      </c>
      <c r="I420" s="208"/>
      <c r="J420" s="209">
        <f>ROUND(I420*H420,2)</f>
        <v>0</v>
      </c>
      <c r="K420" s="205" t="s">
        <v>124</v>
      </c>
      <c r="L420" s="43"/>
      <c r="M420" s="210" t="s">
        <v>19</v>
      </c>
      <c r="N420" s="211" t="s">
        <v>43</v>
      </c>
      <c r="O420" s="83"/>
      <c r="P420" s="212">
        <f>O420*H420</f>
        <v>0</v>
      </c>
      <c r="Q420" s="212">
        <v>0</v>
      </c>
      <c r="R420" s="212">
        <f>Q420*H420</f>
        <v>0</v>
      </c>
      <c r="S420" s="212">
        <v>0</v>
      </c>
      <c r="T420" s="213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14" t="s">
        <v>500</v>
      </c>
      <c r="AT420" s="214" t="s">
        <v>120</v>
      </c>
      <c r="AU420" s="214" t="s">
        <v>82</v>
      </c>
      <c r="AY420" s="16" t="s">
        <v>117</v>
      </c>
      <c r="BE420" s="215">
        <f>IF(N420="základní",J420,0)</f>
        <v>0</v>
      </c>
      <c r="BF420" s="215">
        <f>IF(N420="snížená",J420,0)</f>
        <v>0</v>
      </c>
      <c r="BG420" s="215">
        <f>IF(N420="zákl. přenesená",J420,0)</f>
        <v>0</v>
      </c>
      <c r="BH420" s="215">
        <f>IF(N420="sníž. přenesená",J420,0)</f>
        <v>0</v>
      </c>
      <c r="BI420" s="215">
        <f>IF(N420="nulová",J420,0)</f>
        <v>0</v>
      </c>
      <c r="BJ420" s="16" t="s">
        <v>80</v>
      </c>
      <c r="BK420" s="215">
        <f>ROUND(I420*H420,2)</f>
        <v>0</v>
      </c>
      <c r="BL420" s="16" t="s">
        <v>500</v>
      </c>
      <c r="BM420" s="214" t="s">
        <v>790</v>
      </c>
    </row>
    <row r="421" s="2" customFormat="1">
      <c r="A421" s="37"/>
      <c r="B421" s="38"/>
      <c r="C421" s="39"/>
      <c r="D421" s="216" t="s">
        <v>127</v>
      </c>
      <c r="E421" s="39"/>
      <c r="F421" s="217" t="s">
        <v>252</v>
      </c>
      <c r="G421" s="39"/>
      <c r="H421" s="39"/>
      <c r="I421" s="218"/>
      <c r="J421" s="39"/>
      <c r="K421" s="39"/>
      <c r="L421" s="43"/>
      <c r="M421" s="219"/>
      <c r="N421" s="220"/>
      <c r="O421" s="83"/>
      <c r="P421" s="83"/>
      <c r="Q421" s="83"/>
      <c r="R421" s="83"/>
      <c r="S421" s="83"/>
      <c r="T421" s="84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127</v>
      </c>
      <c r="AU421" s="16" t="s">
        <v>82</v>
      </c>
    </row>
    <row r="422" s="2" customFormat="1">
      <c r="A422" s="37"/>
      <c r="B422" s="38"/>
      <c r="C422" s="39"/>
      <c r="D422" s="221" t="s">
        <v>129</v>
      </c>
      <c r="E422" s="39"/>
      <c r="F422" s="222" t="s">
        <v>791</v>
      </c>
      <c r="G422" s="39"/>
      <c r="H422" s="39"/>
      <c r="I422" s="218"/>
      <c r="J422" s="39"/>
      <c r="K422" s="39"/>
      <c r="L422" s="43"/>
      <c r="M422" s="219"/>
      <c r="N422" s="220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129</v>
      </c>
      <c r="AU422" s="16" t="s">
        <v>82</v>
      </c>
    </row>
    <row r="423" s="2" customFormat="1" ht="16.5" customHeight="1">
      <c r="A423" s="37"/>
      <c r="B423" s="38"/>
      <c r="C423" s="203" t="s">
        <v>792</v>
      </c>
      <c r="D423" s="203" t="s">
        <v>120</v>
      </c>
      <c r="E423" s="204" t="s">
        <v>793</v>
      </c>
      <c r="F423" s="205" t="s">
        <v>794</v>
      </c>
      <c r="G423" s="206" t="s">
        <v>169</v>
      </c>
      <c r="H423" s="207">
        <v>20</v>
      </c>
      <c r="I423" s="208"/>
      <c r="J423" s="209">
        <f>ROUND(I423*H423,2)</f>
        <v>0</v>
      </c>
      <c r="K423" s="205" t="s">
        <v>124</v>
      </c>
      <c r="L423" s="43"/>
      <c r="M423" s="210" t="s">
        <v>19</v>
      </c>
      <c r="N423" s="211" t="s">
        <v>43</v>
      </c>
      <c r="O423" s="83"/>
      <c r="P423" s="212">
        <f>O423*H423</f>
        <v>0</v>
      </c>
      <c r="Q423" s="212">
        <v>0</v>
      </c>
      <c r="R423" s="212">
        <f>Q423*H423</f>
        <v>0</v>
      </c>
      <c r="S423" s="212">
        <v>0</v>
      </c>
      <c r="T423" s="213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14" t="s">
        <v>500</v>
      </c>
      <c r="AT423" s="214" t="s">
        <v>120</v>
      </c>
      <c r="AU423" s="214" t="s">
        <v>82</v>
      </c>
      <c r="AY423" s="16" t="s">
        <v>117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16" t="s">
        <v>80</v>
      </c>
      <c r="BK423" s="215">
        <f>ROUND(I423*H423,2)</f>
        <v>0</v>
      </c>
      <c r="BL423" s="16" t="s">
        <v>500</v>
      </c>
      <c r="BM423" s="214" t="s">
        <v>795</v>
      </c>
    </row>
    <row r="424" s="2" customFormat="1">
      <c r="A424" s="37"/>
      <c r="B424" s="38"/>
      <c r="C424" s="39"/>
      <c r="D424" s="216" t="s">
        <v>127</v>
      </c>
      <c r="E424" s="39"/>
      <c r="F424" s="217" t="s">
        <v>796</v>
      </c>
      <c r="G424" s="39"/>
      <c r="H424" s="39"/>
      <c r="I424" s="218"/>
      <c r="J424" s="39"/>
      <c r="K424" s="39"/>
      <c r="L424" s="43"/>
      <c r="M424" s="219"/>
      <c r="N424" s="220"/>
      <c r="O424" s="83"/>
      <c r="P424" s="83"/>
      <c r="Q424" s="83"/>
      <c r="R424" s="83"/>
      <c r="S424" s="83"/>
      <c r="T424" s="84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127</v>
      </c>
      <c r="AU424" s="16" t="s">
        <v>82</v>
      </c>
    </row>
    <row r="425" s="2" customFormat="1">
      <c r="A425" s="37"/>
      <c r="B425" s="38"/>
      <c r="C425" s="39"/>
      <c r="D425" s="221" t="s">
        <v>129</v>
      </c>
      <c r="E425" s="39"/>
      <c r="F425" s="222" t="s">
        <v>797</v>
      </c>
      <c r="G425" s="39"/>
      <c r="H425" s="39"/>
      <c r="I425" s="218"/>
      <c r="J425" s="39"/>
      <c r="K425" s="39"/>
      <c r="L425" s="43"/>
      <c r="M425" s="219"/>
      <c r="N425" s="220"/>
      <c r="O425" s="83"/>
      <c r="P425" s="83"/>
      <c r="Q425" s="83"/>
      <c r="R425" s="83"/>
      <c r="S425" s="83"/>
      <c r="T425" s="84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129</v>
      </c>
      <c r="AU425" s="16" t="s">
        <v>82</v>
      </c>
    </row>
    <row r="426" s="2" customFormat="1" ht="16.5" customHeight="1">
      <c r="A426" s="37"/>
      <c r="B426" s="38"/>
      <c r="C426" s="203" t="s">
        <v>798</v>
      </c>
      <c r="D426" s="203" t="s">
        <v>120</v>
      </c>
      <c r="E426" s="204" t="s">
        <v>799</v>
      </c>
      <c r="F426" s="205" t="s">
        <v>800</v>
      </c>
      <c r="G426" s="206" t="s">
        <v>169</v>
      </c>
      <c r="H426" s="207">
        <v>10</v>
      </c>
      <c r="I426" s="208"/>
      <c r="J426" s="209">
        <f>ROUND(I426*H426,2)</f>
        <v>0</v>
      </c>
      <c r="K426" s="205" t="s">
        <v>124</v>
      </c>
      <c r="L426" s="43"/>
      <c r="M426" s="210" t="s">
        <v>19</v>
      </c>
      <c r="N426" s="211" t="s">
        <v>43</v>
      </c>
      <c r="O426" s="83"/>
      <c r="P426" s="212">
        <f>O426*H426</f>
        <v>0</v>
      </c>
      <c r="Q426" s="212">
        <v>0</v>
      </c>
      <c r="R426" s="212">
        <f>Q426*H426</f>
        <v>0</v>
      </c>
      <c r="S426" s="212">
        <v>0</v>
      </c>
      <c r="T426" s="213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14" t="s">
        <v>500</v>
      </c>
      <c r="AT426" s="214" t="s">
        <v>120</v>
      </c>
      <c r="AU426" s="214" t="s">
        <v>82</v>
      </c>
      <c r="AY426" s="16" t="s">
        <v>117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16" t="s">
        <v>80</v>
      </c>
      <c r="BK426" s="215">
        <f>ROUND(I426*H426,2)</f>
        <v>0</v>
      </c>
      <c r="BL426" s="16" t="s">
        <v>500</v>
      </c>
      <c r="BM426" s="214" t="s">
        <v>801</v>
      </c>
    </row>
    <row r="427" s="2" customFormat="1">
      <c r="A427" s="37"/>
      <c r="B427" s="38"/>
      <c r="C427" s="39"/>
      <c r="D427" s="216" t="s">
        <v>127</v>
      </c>
      <c r="E427" s="39"/>
      <c r="F427" s="217" t="s">
        <v>802</v>
      </c>
      <c r="G427" s="39"/>
      <c r="H427" s="39"/>
      <c r="I427" s="218"/>
      <c r="J427" s="39"/>
      <c r="K427" s="39"/>
      <c r="L427" s="43"/>
      <c r="M427" s="219"/>
      <c r="N427" s="220"/>
      <c r="O427" s="83"/>
      <c r="P427" s="83"/>
      <c r="Q427" s="83"/>
      <c r="R427" s="83"/>
      <c r="S427" s="83"/>
      <c r="T427" s="84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127</v>
      </c>
      <c r="AU427" s="16" t="s">
        <v>82</v>
      </c>
    </row>
    <row r="428" s="2" customFormat="1">
      <c r="A428" s="37"/>
      <c r="B428" s="38"/>
      <c r="C428" s="39"/>
      <c r="D428" s="221" t="s">
        <v>129</v>
      </c>
      <c r="E428" s="39"/>
      <c r="F428" s="222" t="s">
        <v>803</v>
      </c>
      <c r="G428" s="39"/>
      <c r="H428" s="39"/>
      <c r="I428" s="218"/>
      <c r="J428" s="39"/>
      <c r="K428" s="39"/>
      <c r="L428" s="43"/>
      <c r="M428" s="219"/>
      <c r="N428" s="220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129</v>
      </c>
      <c r="AU428" s="16" t="s">
        <v>82</v>
      </c>
    </row>
    <row r="429" s="2" customFormat="1" ht="16.5" customHeight="1">
      <c r="A429" s="37"/>
      <c r="B429" s="38"/>
      <c r="C429" s="203" t="s">
        <v>804</v>
      </c>
      <c r="D429" s="203" t="s">
        <v>120</v>
      </c>
      <c r="E429" s="204" t="s">
        <v>805</v>
      </c>
      <c r="F429" s="205" t="s">
        <v>806</v>
      </c>
      <c r="G429" s="206" t="s">
        <v>169</v>
      </c>
      <c r="H429" s="207">
        <v>4</v>
      </c>
      <c r="I429" s="208"/>
      <c r="J429" s="209">
        <f>ROUND(I429*H429,2)</f>
        <v>0</v>
      </c>
      <c r="K429" s="205" t="s">
        <v>124</v>
      </c>
      <c r="L429" s="43"/>
      <c r="M429" s="210" t="s">
        <v>19</v>
      </c>
      <c r="N429" s="211" t="s">
        <v>43</v>
      </c>
      <c r="O429" s="83"/>
      <c r="P429" s="212">
        <f>O429*H429</f>
        <v>0</v>
      </c>
      <c r="Q429" s="212">
        <v>0</v>
      </c>
      <c r="R429" s="212">
        <f>Q429*H429</f>
        <v>0</v>
      </c>
      <c r="S429" s="212">
        <v>0</v>
      </c>
      <c r="T429" s="213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14" t="s">
        <v>500</v>
      </c>
      <c r="AT429" s="214" t="s">
        <v>120</v>
      </c>
      <c r="AU429" s="214" t="s">
        <v>82</v>
      </c>
      <c r="AY429" s="16" t="s">
        <v>117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16" t="s">
        <v>80</v>
      </c>
      <c r="BK429" s="215">
        <f>ROUND(I429*H429,2)</f>
        <v>0</v>
      </c>
      <c r="BL429" s="16" t="s">
        <v>500</v>
      </c>
      <c r="BM429" s="214" t="s">
        <v>807</v>
      </c>
    </row>
    <row r="430" s="2" customFormat="1">
      <c r="A430" s="37"/>
      <c r="B430" s="38"/>
      <c r="C430" s="39"/>
      <c r="D430" s="216" t="s">
        <v>127</v>
      </c>
      <c r="E430" s="39"/>
      <c r="F430" s="217" t="s">
        <v>808</v>
      </c>
      <c r="G430" s="39"/>
      <c r="H430" s="39"/>
      <c r="I430" s="218"/>
      <c r="J430" s="39"/>
      <c r="K430" s="39"/>
      <c r="L430" s="43"/>
      <c r="M430" s="219"/>
      <c r="N430" s="220"/>
      <c r="O430" s="83"/>
      <c r="P430" s="83"/>
      <c r="Q430" s="83"/>
      <c r="R430" s="83"/>
      <c r="S430" s="83"/>
      <c r="T430" s="84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127</v>
      </c>
      <c r="AU430" s="16" t="s">
        <v>82</v>
      </c>
    </row>
    <row r="431" s="2" customFormat="1">
      <c r="A431" s="37"/>
      <c r="B431" s="38"/>
      <c r="C431" s="39"/>
      <c r="D431" s="221" t="s">
        <v>129</v>
      </c>
      <c r="E431" s="39"/>
      <c r="F431" s="222" t="s">
        <v>809</v>
      </c>
      <c r="G431" s="39"/>
      <c r="H431" s="39"/>
      <c r="I431" s="218"/>
      <c r="J431" s="39"/>
      <c r="K431" s="39"/>
      <c r="L431" s="43"/>
      <c r="M431" s="219"/>
      <c r="N431" s="220"/>
      <c r="O431" s="83"/>
      <c r="P431" s="83"/>
      <c r="Q431" s="83"/>
      <c r="R431" s="83"/>
      <c r="S431" s="83"/>
      <c r="T431" s="84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129</v>
      </c>
      <c r="AU431" s="16" t="s">
        <v>82</v>
      </c>
    </row>
    <row r="432" s="2" customFormat="1" ht="16.5" customHeight="1">
      <c r="A432" s="37"/>
      <c r="B432" s="38"/>
      <c r="C432" s="203" t="s">
        <v>810</v>
      </c>
      <c r="D432" s="203" t="s">
        <v>120</v>
      </c>
      <c r="E432" s="204" t="s">
        <v>811</v>
      </c>
      <c r="F432" s="205" t="s">
        <v>812</v>
      </c>
      <c r="G432" s="206" t="s">
        <v>169</v>
      </c>
      <c r="H432" s="207">
        <v>100</v>
      </c>
      <c r="I432" s="208"/>
      <c r="J432" s="209">
        <f>ROUND(I432*H432,2)</f>
        <v>0</v>
      </c>
      <c r="K432" s="205" t="s">
        <v>124</v>
      </c>
      <c r="L432" s="43"/>
      <c r="M432" s="210" t="s">
        <v>19</v>
      </c>
      <c r="N432" s="211" t="s">
        <v>43</v>
      </c>
      <c r="O432" s="83"/>
      <c r="P432" s="212">
        <f>O432*H432</f>
        <v>0</v>
      </c>
      <c r="Q432" s="212">
        <v>0</v>
      </c>
      <c r="R432" s="212">
        <f>Q432*H432</f>
        <v>0</v>
      </c>
      <c r="S432" s="212">
        <v>0</v>
      </c>
      <c r="T432" s="213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14" t="s">
        <v>500</v>
      </c>
      <c r="AT432" s="214" t="s">
        <v>120</v>
      </c>
      <c r="AU432" s="214" t="s">
        <v>82</v>
      </c>
      <c r="AY432" s="16" t="s">
        <v>117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16" t="s">
        <v>80</v>
      </c>
      <c r="BK432" s="215">
        <f>ROUND(I432*H432,2)</f>
        <v>0</v>
      </c>
      <c r="BL432" s="16" t="s">
        <v>500</v>
      </c>
      <c r="BM432" s="214" t="s">
        <v>813</v>
      </c>
    </row>
    <row r="433" s="2" customFormat="1">
      <c r="A433" s="37"/>
      <c r="B433" s="38"/>
      <c r="C433" s="39"/>
      <c r="D433" s="216" t="s">
        <v>127</v>
      </c>
      <c r="E433" s="39"/>
      <c r="F433" s="217" t="s">
        <v>814</v>
      </c>
      <c r="G433" s="39"/>
      <c r="H433" s="39"/>
      <c r="I433" s="218"/>
      <c r="J433" s="39"/>
      <c r="K433" s="39"/>
      <c r="L433" s="43"/>
      <c r="M433" s="219"/>
      <c r="N433" s="220"/>
      <c r="O433" s="83"/>
      <c r="P433" s="83"/>
      <c r="Q433" s="83"/>
      <c r="R433" s="83"/>
      <c r="S433" s="83"/>
      <c r="T433" s="84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127</v>
      </c>
      <c r="AU433" s="16" t="s">
        <v>82</v>
      </c>
    </row>
    <row r="434" s="2" customFormat="1">
      <c r="A434" s="37"/>
      <c r="B434" s="38"/>
      <c r="C434" s="39"/>
      <c r="D434" s="221" t="s">
        <v>129</v>
      </c>
      <c r="E434" s="39"/>
      <c r="F434" s="222" t="s">
        <v>815</v>
      </c>
      <c r="G434" s="39"/>
      <c r="H434" s="39"/>
      <c r="I434" s="218"/>
      <c r="J434" s="39"/>
      <c r="K434" s="39"/>
      <c r="L434" s="43"/>
      <c r="M434" s="219"/>
      <c r="N434" s="220"/>
      <c r="O434" s="83"/>
      <c r="P434" s="83"/>
      <c r="Q434" s="83"/>
      <c r="R434" s="83"/>
      <c r="S434" s="83"/>
      <c r="T434" s="84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129</v>
      </c>
      <c r="AU434" s="16" t="s">
        <v>82</v>
      </c>
    </row>
    <row r="435" s="2" customFormat="1" ht="16.5" customHeight="1">
      <c r="A435" s="37"/>
      <c r="B435" s="38"/>
      <c r="C435" s="203" t="s">
        <v>816</v>
      </c>
      <c r="D435" s="203" t="s">
        <v>120</v>
      </c>
      <c r="E435" s="204" t="s">
        <v>817</v>
      </c>
      <c r="F435" s="205" t="s">
        <v>818</v>
      </c>
      <c r="G435" s="206" t="s">
        <v>169</v>
      </c>
      <c r="H435" s="207">
        <v>50</v>
      </c>
      <c r="I435" s="208"/>
      <c r="J435" s="209">
        <f>ROUND(I435*H435,2)</f>
        <v>0</v>
      </c>
      <c r="K435" s="205" t="s">
        <v>124</v>
      </c>
      <c r="L435" s="43"/>
      <c r="M435" s="210" t="s">
        <v>19</v>
      </c>
      <c r="N435" s="211" t="s">
        <v>43</v>
      </c>
      <c r="O435" s="83"/>
      <c r="P435" s="212">
        <f>O435*H435</f>
        <v>0</v>
      </c>
      <c r="Q435" s="212">
        <v>0</v>
      </c>
      <c r="R435" s="212">
        <f>Q435*H435</f>
        <v>0</v>
      </c>
      <c r="S435" s="212">
        <v>0</v>
      </c>
      <c r="T435" s="213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14" t="s">
        <v>500</v>
      </c>
      <c r="AT435" s="214" t="s">
        <v>120</v>
      </c>
      <c r="AU435" s="214" t="s">
        <v>82</v>
      </c>
      <c r="AY435" s="16" t="s">
        <v>117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6" t="s">
        <v>80</v>
      </c>
      <c r="BK435" s="215">
        <f>ROUND(I435*H435,2)</f>
        <v>0</v>
      </c>
      <c r="BL435" s="16" t="s">
        <v>500</v>
      </c>
      <c r="BM435" s="214" t="s">
        <v>819</v>
      </c>
    </row>
    <row r="436" s="2" customFormat="1">
      <c r="A436" s="37"/>
      <c r="B436" s="38"/>
      <c r="C436" s="39"/>
      <c r="D436" s="216" t="s">
        <v>127</v>
      </c>
      <c r="E436" s="39"/>
      <c r="F436" s="217" t="s">
        <v>820</v>
      </c>
      <c r="G436" s="39"/>
      <c r="H436" s="39"/>
      <c r="I436" s="218"/>
      <c r="J436" s="39"/>
      <c r="K436" s="39"/>
      <c r="L436" s="43"/>
      <c r="M436" s="219"/>
      <c r="N436" s="220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127</v>
      </c>
      <c r="AU436" s="16" t="s">
        <v>82</v>
      </c>
    </row>
    <row r="437" s="2" customFormat="1">
      <c r="A437" s="37"/>
      <c r="B437" s="38"/>
      <c r="C437" s="39"/>
      <c r="D437" s="221" t="s">
        <v>129</v>
      </c>
      <c r="E437" s="39"/>
      <c r="F437" s="222" t="s">
        <v>821</v>
      </c>
      <c r="G437" s="39"/>
      <c r="H437" s="39"/>
      <c r="I437" s="218"/>
      <c r="J437" s="39"/>
      <c r="K437" s="39"/>
      <c r="L437" s="43"/>
      <c r="M437" s="219"/>
      <c r="N437" s="220"/>
      <c r="O437" s="83"/>
      <c r="P437" s="83"/>
      <c r="Q437" s="83"/>
      <c r="R437" s="83"/>
      <c r="S437" s="83"/>
      <c r="T437" s="84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129</v>
      </c>
      <c r="AU437" s="16" t="s">
        <v>82</v>
      </c>
    </row>
    <row r="438" s="2" customFormat="1" ht="16.5" customHeight="1">
      <c r="A438" s="37"/>
      <c r="B438" s="38"/>
      <c r="C438" s="203" t="s">
        <v>822</v>
      </c>
      <c r="D438" s="203" t="s">
        <v>120</v>
      </c>
      <c r="E438" s="204" t="s">
        <v>823</v>
      </c>
      <c r="F438" s="205" t="s">
        <v>824</v>
      </c>
      <c r="G438" s="206" t="s">
        <v>169</v>
      </c>
      <c r="H438" s="207">
        <v>100</v>
      </c>
      <c r="I438" s="208"/>
      <c r="J438" s="209">
        <f>ROUND(I438*H438,2)</f>
        <v>0</v>
      </c>
      <c r="K438" s="205" t="s">
        <v>124</v>
      </c>
      <c r="L438" s="43"/>
      <c r="M438" s="210" t="s">
        <v>19</v>
      </c>
      <c r="N438" s="211" t="s">
        <v>43</v>
      </c>
      <c r="O438" s="83"/>
      <c r="P438" s="212">
        <f>O438*H438</f>
        <v>0</v>
      </c>
      <c r="Q438" s="212">
        <v>0</v>
      </c>
      <c r="R438" s="212">
        <f>Q438*H438</f>
        <v>0</v>
      </c>
      <c r="S438" s="212">
        <v>0</v>
      </c>
      <c r="T438" s="213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14" t="s">
        <v>500</v>
      </c>
      <c r="AT438" s="214" t="s">
        <v>120</v>
      </c>
      <c r="AU438" s="214" t="s">
        <v>82</v>
      </c>
      <c r="AY438" s="16" t="s">
        <v>117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16" t="s">
        <v>80</v>
      </c>
      <c r="BK438" s="215">
        <f>ROUND(I438*H438,2)</f>
        <v>0</v>
      </c>
      <c r="BL438" s="16" t="s">
        <v>500</v>
      </c>
      <c r="BM438" s="214" t="s">
        <v>825</v>
      </c>
    </row>
    <row r="439" s="2" customFormat="1">
      <c r="A439" s="37"/>
      <c r="B439" s="38"/>
      <c r="C439" s="39"/>
      <c r="D439" s="216" t="s">
        <v>127</v>
      </c>
      <c r="E439" s="39"/>
      <c r="F439" s="217" t="s">
        <v>826</v>
      </c>
      <c r="G439" s="39"/>
      <c r="H439" s="39"/>
      <c r="I439" s="218"/>
      <c r="J439" s="39"/>
      <c r="K439" s="39"/>
      <c r="L439" s="43"/>
      <c r="M439" s="219"/>
      <c r="N439" s="220"/>
      <c r="O439" s="83"/>
      <c r="P439" s="83"/>
      <c r="Q439" s="83"/>
      <c r="R439" s="83"/>
      <c r="S439" s="83"/>
      <c r="T439" s="84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127</v>
      </c>
      <c r="AU439" s="16" t="s">
        <v>82</v>
      </c>
    </row>
    <row r="440" s="2" customFormat="1">
      <c r="A440" s="37"/>
      <c r="B440" s="38"/>
      <c r="C440" s="39"/>
      <c r="D440" s="221" t="s">
        <v>129</v>
      </c>
      <c r="E440" s="39"/>
      <c r="F440" s="222" t="s">
        <v>827</v>
      </c>
      <c r="G440" s="39"/>
      <c r="H440" s="39"/>
      <c r="I440" s="218"/>
      <c r="J440" s="39"/>
      <c r="K440" s="39"/>
      <c r="L440" s="43"/>
      <c r="M440" s="219"/>
      <c r="N440" s="220"/>
      <c r="O440" s="83"/>
      <c r="P440" s="83"/>
      <c r="Q440" s="83"/>
      <c r="R440" s="83"/>
      <c r="S440" s="83"/>
      <c r="T440" s="84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129</v>
      </c>
      <c r="AU440" s="16" t="s">
        <v>82</v>
      </c>
    </row>
    <row r="441" s="2" customFormat="1" ht="16.5" customHeight="1">
      <c r="A441" s="37"/>
      <c r="B441" s="38"/>
      <c r="C441" s="203" t="s">
        <v>828</v>
      </c>
      <c r="D441" s="203" t="s">
        <v>120</v>
      </c>
      <c r="E441" s="204" t="s">
        <v>829</v>
      </c>
      <c r="F441" s="205" t="s">
        <v>830</v>
      </c>
      <c r="G441" s="206" t="s">
        <v>169</v>
      </c>
      <c r="H441" s="207">
        <v>10</v>
      </c>
      <c r="I441" s="208"/>
      <c r="J441" s="209">
        <f>ROUND(I441*H441,2)</f>
        <v>0</v>
      </c>
      <c r="K441" s="205" t="s">
        <v>124</v>
      </c>
      <c r="L441" s="43"/>
      <c r="M441" s="210" t="s">
        <v>19</v>
      </c>
      <c r="N441" s="211" t="s">
        <v>43</v>
      </c>
      <c r="O441" s="83"/>
      <c r="P441" s="212">
        <f>O441*H441</f>
        <v>0</v>
      </c>
      <c r="Q441" s="212">
        <v>0</v>
      </c>
      <c r="R441" s="212">
        <f>Q441*H441</f>
        <v>0</v>
      </c>
      <c r="S441" s="212">
        <v>0</v>
      </c>
      <c r="T441" s="213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14" t="s">
        <v>500</v>
      </c>
      <c r="AT441" s="214" t="s">
        <v>120</v>
      </c>
      <c r="AU441" s="214" t="s">
        <v>82</v>
      </c>
      <c r="AY441" s="16" t="s">
        <v>117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16" t="s">
        <v>80</v>
      </c>
      <c r="BK441" s="215">
        <f>ROUND(I441*H441,2)</f>
        <v>0</v>
      </c>
      <c r="BL441" s="16" t="s">
        <v>500</v>
      </c>
      <c r="BM441" s="214" t="s">
        <v>831</v>
      </c>
    </row>
    <row r="442" s="2" customFormat="1">
      <c r="A442" s="37"/>
      <c r="B442" s="38"/>
      <c r="C442" s="39"/>
      <c r="D442" s="216" t="s">
        <v>127</v>
      </c>
      <c r="E442" s="39"/>
      <c r="F442" s="217" t="s">
        <v>832</v>
      </c>
      <c r="G442" s="39"/>
      <c r="H442" s="39"/>
      <c r="I442" s="218"/>
      <c r="J442" s="39"/>
      <c r="K442" s="39"/>
      <c r="L442" s="43"/>
      <c r="M442" s="219"/>
      <c r="N442" s="220"/>
      <c r="O442" s="83"/>
      <c r="P442" s="83"/>
      <c r="Q442" s="83"/>
      <c r="R442" s="83"/>
      <c r="S442" s="83"/>
      <c r="T442" s="84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127</v>
      </c>
      <c r="AU442" s="16" t="s">
        <v>82</v>
      </c>
    </row>
    <row r="443" s="2" customFormat="1">
      <c r="A443" s="37"/>
      <c r="B443" s="38"/>
      <c r="C443" s="39"/>
      <c r="D443" s="221" t="s">
        <v>129</v>
      </c>
      <c r="E443" s="39"/>
      <c r="F443" s="222" t="s">
        <v>833</v>
      </c>
      <c r="G443" s="39"/>
      <c r="H443" s="39"/>
      <c r="I443" s="218"/>
      <c r="J443" s="39"/>
      <c r="K443" s="39"/>
      <c r="L443" s="43"/>
      <c r="M443" s="219"/>
      <c r="N443" s="220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129</v>
      </c>
      <c r="AU443" s="16" t="s">
        <v>82</v>
      </c>
    </row>
    <row r="444" s="2" customFormat="1" ht="16.5" customHeight="1">
      <c r="A444" s="37"/>
      <c r="B444" s="38"/>
      <c r="C444" s="203" t="s">
        <v>834</v>
      </c>
      <c r="D444" s="203" t="s">
        <v>120</v>
      </c>
      <c r="E444" s="204" t="s">
        <v>835</v>
      </c>
      <c r="F444" s="205" t="s">
        <v>836</v>
      </c>
      <c r="G444" s="206" t="s">
        <v>169</v>
      </c>
      <c r="H444" s="207">
        <v>10</v>
      </c>
      <c r="I444" s="208"/>
      <c r="J444" s="209">
        <f>ROUND(I444*H444,2)</f>
        <v>0</v>
      </c>
      <c r="K444" s="205" t="s">
        <v>124</v>
      </c>
      <c r="L444" s="43"/>
      <c r="M444" s="210" t="s">
        <v>19</v>
      </c>
      <c r="N444" s="211" t="s">
        <v>43</v>
      </c>
      <c r="O444" s="83"/>
      <c r="P444" s="212">
        <f>O444*H444</f>
        <v>0</v>
      </c>
      <c r="Q444" s="212">
        <v>0</v>
      </c>
      <c r="R444" s="212">
        <f>Q444*H444</f>
        <v>0</v>
      </c>
      <c r="S444" s="212">
        <v>0</v>
      </c>
      <c r="T444" s="213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14" t="s">
        <v>500</v>
      </c>
      <c r="AT444" s="214" t="s">
        <v>120</v>
      </c>
      <c r="AU444" s="214" t="s">
        <v>82</v>
      </c>
      <c r="AY444" s="16" t="s">
        <v>117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16" t="s">
        <v>80</v>
      </c>
      <c r="BK444" s="215">
        <f>ROUND(I444*H444,2)</f>
        <v>0</v>
      </c>
      <c r="BL444" s="16" t="s">
        <v>500</v>
      </c>
      <c r="BM444" s="214" t="s">
        <v>837</v>
      </c>
    </row>
    <row r="445" s="2" customFormat="1">
      <c r="A445" s="37"/>
      <c r="B445" s="38"/>
      <c r="C445" s="39"/>
      <c r="D445" s="216" t="s">
        <v>127</v>
      </c>
      <c r="E445" s="39"/>
      <c r="F445" s="217" t="s">
        <v>838</v>
      </c>
      <c r="G445" s="39"/>
      <c r="H445" s="39"/>
      <c r="I445" s="218"/>
      <c r="J445" s="39"/>
      <c r="K445" s="39"/>
      <c r="L445" s="43"/>
      <c r="M445" s="219"/>
      <c r="N445" s="220"/>
      <c r="O445" s="83"/>
      <c r="P445" s="83"/>
      <c r="Q445" s="83"/>
      <c r="R445" s="83"/>
      <c r="S445" s="83"/>
      <c r="T445" s="84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6" t="s">
        <v>127</v>
      </c>
      <c r="AU445" s="16" t="s">
        <v>82</v>
      </c>
    </row>
    <row r="446" s="2" customFormat="1">
      <c r="A446" s="37"/>
      <c r="B446" s="38"/>
      <c r="C446" s="39"/>
      <c r="D446" s="221" t="s">
        <v>129</v>
      </c>
      <c r="E446" s="39"/>
      <c r="F446" s="222" t="s">
        <v>839</v>
      </c>
      <c r="G446" s="39"/>
      <c r="H446" s="39"/>
      <c r="I446" s="218"/>
      <c r="J446" s="39"/>
      <c r="K446" s="39"/>
      <c r="L446" s="43"/>
      <c r="M446" s="219"/>
      <c r="N446" s="220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129</v>
      </c>
      <c r="AU446" s="16" t="s">
        <v>82</v>
      </c>
    </row>
    <row r="447" s="2" customFormat="1" ht="16.5" customHeight="1">
      <c r="A447" s="37"/>
      <c r="B447" s="38"/>
      <c r="C447" s="203" t="s">
        <v>840</v>
      </c>
      <c r="D447" s="203" t="s">
        <v>120</v>
      </c>
      <c r="E447" s="204" t="s">
        <v>841</v>
      </c>
      <c r="F447" s="205" t="s">
        <v>842</v>
      </c>
      <c r="G447" s="206" t="s">
        <v>169</v>
      </c>
      <c r="H447" s="207">
        <v>10</v>
      </c>
      <c r="I447" s="208"/>
      <c r="J447" s="209">
        <f>ROUND(I447*H447,2)</f>
        <v>0</v>
      </c>
      <c r="K447" s="205" t="s">
        <v>124</v>
      </c>
      <c r="L447" s="43"/>
      <c r="M447" s="210" t="s">
        <v>19</v>
      </c>
      <c r="N447" s="211" t="s">
        <v>43</v>
      </c>
      <c r="O447" s="83"/>
      <c r="P447" s="212">
        <f>O447*H447</f>
        <v>0</v>
      </c>
      <c r="Q447" s="212">
        <v>0</v>
      </c>
      <c r="R447" s="212">
        <f>Q447*H447</f>
        <v>0</v>
      </c>
      <c r="S447" s="212">
        <v>0</v>
      </c>
      <c r="T447" s="213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14" t="s">
        <v>500</v>
      </c>
      <c r="AT447" s="214" t="s">
        <v>120</v>
      </c>
      <c r="AU447" s="214" t="s">
        <v>82</v>
      </c>
      <c r="AY447" s="16" t="s">
        <v>117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16" t="s">
        <v>80</v>
      </c>
      <c r="BK447" s="215">
        <f>ROUND(I447*H447,2)</f>
        <v>0</v>
      </c>
      <c r="BL447" s="16" t="s">
        <v>500</v>
      </c>
      <c r="BM447" s="214" t="s">
        <v>843</v>
      </c>
    </row>
    <row r="448" s="2" customFormat="1">
      <c r="A448" s="37"/>
      <c r="B448" s="38"/>
      <c r="C448" s="39"/>
      <c r="D448" s="216" t="s">
        <v>127</v>
      </c>
      <c r="E448" s="39"/>
      <c r="F448" s="217" t="s">
        <v>844</v>
      </c>
      <c r="G448" s="39"/>
      <c r="H448" s="39"/>
      <c r="I448" s="218"/>
      <c r="J448" s="39"/>
      <c r="K448" s="39"/>
      <c r="L448" s="43"/>
      <c r="M448" s="219"/>
      <c r="N448" s="220"/>
      <c r="O448" s="83"/>
      <c r="P448" s="83"/>
      <c r="Q448" s="83"/>
      <c r="R448" s="83"/>
      <c r="S448" s="83"/>
      <c r="T448" s="84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6" t="s">
        <v>127</v>
      </c>
      <c r="AU448" s="16" t="s">
        <v>82</v>
      </c>
    </row>
    <row r="449" s="2" customFormat="1">
      <c r="A449" s="37"/>
      <c r="B449" s="38"/>
      <c r="C449" s="39"/>
      <c r="D449" s="221" t="s">
        <v>129</v>
      </c>
      <c r="E449" s="39"/>
      <c r="F449" s="222" t="s">
        <v>845</v>
      </c>
      <c r="G449" s="39"/>
      <c r="H449" s="39"/>
      <c r="I449" s="218"/>
      <c r="J449" s="39"/>
      <c r="K449" s="39"/>
      <c r="L449" s="43"/>
      <c r="M449" s="219"/>
      <c r="N449" s="220"/>
      <c r="O449" s="83"/>
      <c r="P449" s="83"/>
      <c r="Q449" s="83"/>
      <c r="R449" s="83"/>
      <c r="S449" s="83"/>
      <c r="T449" s="84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129</v>
      </c>
      <c r="AU449" s="16" t="s">
        <v>82</v>
      </c>
    </row>
    <row r="450" s="2" customFormat="1" ht="16.5" customHeight="1">
      <c r="A450" s="37"/>
      <c r="B450" s="38"/>
      <c r="C450" s="203" t="s">
        <v>846</v>
      </c>
      <c r="D450" s="203" t="s">
        <v>120</v>
      </c>
      <c r="E450" s="204" t="s">
        <v>847</v>
      </c>
      <c r="F450" s="205" t="s">
        <v>848</v>
      </c>
      <c r="G450" s="206" t="s">
        <v>169</v>
      </c>
      <c r="H450" s="207">
        <v>100</v>
      </c>
      <c r="I450" s="208"/>
      <c r="J450" s="209">
        <f>ROUND(I450*H450,2)</f>
        <v>0</v>
      </c>
      <c r="K450" s="205" t="s">
        <v>124</v>
      </c>
      <c r="L450" s="43"/>
      <c r="M450" s="210" t="s">
        <v>19</v>
      </c>
      <c r="N450" s="211" t="s">
        <v>43</v>
      </c>
      <c r="O450" s="83"/>
      <c r="P450" s="212">
        <f>O450*H450</f>
        <v>0</v>
      </c>
      <c r="Q450" s="212">
        <v>0</v>
      </c>
      <c r="R450" s="212">
        <f>Q450*H450</f>
        <v>0</v>
      </c>
      <c r="S450" s="212">
        <v>0</v>
      </c>
      <c r="T450" s="213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14" t="s">
        <v>500</v>
      </c>
      <c r="AT450" s="214" t="s">
        <v>120</v>
      </c>
      <c r="AU450" s="214" t="s">
        <v>82</v>
      </c>
      <c r="AY450" s="16" t="s">
        <v>117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16" t="s">
        <v>80</v>
      </c>
      <c r="BK450" s="215">
        <f>ROUND(I450*H450,2)</f>
        <v>0</v>
      </c>
      <c r="BL450" s="16" t="s">
        <v>500</v>
      </c>
      <c r="BM450" s="214" t="s">
        <v>849</v>
      </c>
    </row>
    <row r="451" s="2" customFormat="1">
      <c r="A451" s="37"/>
      <c r="B451" s="38"/>
      <c r="C451" s="39"/>
      <c r="D451" s="216" t="s">
        <v>127</v>
      </c>
      <c r="E451" s="39"/>
      <c r="F451" s="217" t="s">
        <v>850</v>
      </c>
      <c r="G451" s="39"/>
      <c r="H451" s="39"/>
      <c r="I451" s="218"/>
      <c r="J451" s="39"/>
      <c r="K451" s="39"/>
      <c r="L451" s="43"/>
      <c r="M451" s="219"/>
      <c r="N451" s="220"/>
      <c r="O451" s="83"/>
      <c r="P451" s="83"/>
      <c r="Q451" s="83"/>
      <c r="R451" s="83"/>
      <c r="S451" s="83"/>
      <c r="T451" s="84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127</v>
      </c>
      <c r="AU451" s="16" t="s">
        <v>82</v>
      </c>
    </row>
    <row r="452" s="2" customFormat="1">
      <c r="A452" s="37"/>
      <c r="B452" s="38"/>
      <c r="C452" s="39"/>
      <c r="D452" s="221" t="s">
        <v>129</v>
      </c>
      <c r="E452" s="39"/>
      <c r="F452" s="222" t="s">
        <v>851</v>
      </c>
      <c r="G452" s="39"/>
      <c r="H452" s="39"/>
      <c r="I452" s="218"/>
      <c r="J452" s="39"/>
      <c r="K452" s="39"/>
      <c r="L452" s="43"/>
      <c r="M452" s="219"/>
      <c r="N452" s="220"/>
      <c r="O452" s="83"/>
      <c r="P452" s="83"/>
      <c r="Q452" s="83"/>
      <c r="R452" s="83"/>
      <c r="S452" s="83"/>
      <c r="T452" s="84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129</v>
      </c>
      <c r="AU452" s="16" t="s">
        <v>82</v>
      </c>
    </row>
    <row r="453" s="2" customFormat="1" ht="21.75" customHeight="1">
      <c r="A453" s="37"/>
      <c r="B453" s="38"/>
      <c r="C453" s="203" t="s">
        <v>852</v>
      </c>
      <c r="D453" s="203" t="s">
        <v>120</v>
      </c>
      <c r="E453" s="204" t="s">
        <v>853</v>
      </c>
      <c r="F453" s="205" t="s">
        <v>854</v>
      </c>
      <c r="G453" s="206" t="s">
        <v>169</v>
      </c>
      <c r="H453" s="207">
        <v>10</v>
      </c>
      <c r="I453" s="208"/>
      <c r="J453" s="209">
        <f>ROUND(I453*H453,2)</f>
        <v>0</v>
      </c>
      <c r="K453" s="205" t="s">
        <v>124</v>
      </c>
      <c r="L453" s="43"/>
      <c r="M453" s="210" t="s">
        <v>19</v>
      </c>
      <c r="N453" s="211" t="s">
        <v>43</v>
      </c>
      <c r="O453" s="83"/>
      <c r="P453" s="212">
        <f>O453*H453</f>
        <v>0</v>
      </c>
      <c r="Q453" s="212">
        <v>0</v>
      </c>
      <c r="R453" s="212">
        <f>Q453*H453</f>
        <v>0</v>
      </c>
      <c r="S453" s="212">
        <v>0</v>
      </c>
      <c r="T453" s="213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14" t="s">
        <v>500</v>
      </c>
      <c r="AT453" s="214" t="s">
        <v>120</v>
      </c>
      <c r="AU453" s="214" t="s">
        <v>82</v>
      </c>
      <c r="AY453" s="16" t="s">
        <v>117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16" t="s">
        <v>80</v>
      </c>
      <c r="BK453" s="215">
        <f>ROUND(I453*H453,2)</f>
        <v>0</v>
      </c>
      <c r="BL453" s="16" t="s">
        <v>500</v>
      </c>
      <c r="BM453" s="214" t="s">
        <v>855</v>
      </c>
    </row>
    <row r="454" s="2" customFormat="1">
      <c r="A454" s="37"/>
      <c r="B454" s="38"/>
      <c r="C454" s="39"/>
      <c r="D454" s="216" t="s">
        <v>127</v>
      </c>
      <c r="E454" s="39"/>
      <c r="F454" s="217" t="s">
        <v>856</v>
      </c>
      <c r="G454" s="39"/>
      <c r="H454" s="39"/>
      <c r="I454" s="218"/>
      <c r="J454" s="39"/>
      <c r="K454" s="39"/>
      <c r="L454" s="43"/>
      <c r="M454" s="219"/>
      <c r="N454" s="220"/>
      <c r="O454" s="83"/>
      <c r="P454" s="83"/>
      <c r="Q454" s="83"/>
      <c r="R454" s="83"/>
      <c r="S454" s="83"/>
      <c r="T454" s="84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6" t="s">
        <v>127</v>
      </c>
      <c r="AU454" s="16" t="s">
        <v>82</v>
      </c>
    </row>
    <row r="455" s="2" customFormat="1">
      <c r="A455" s="37"/>
      <c r="B455" s="38"/>
      <c r="C455" s="39"/>
      <c r="D455" s="221" t="s">
        <v>129</v>
      </c>
      <c r="E455" s="39"/>
      <c r="F455" s="222" t="s">
        <v>857</v>
      </c>
      <c r="G455" s="39"/>
      <c r="H455" s="39"/>
      <c r="I455" s="218"/>
      <c r="J455" s="39"/>
      <c r="K455" s="39"/>
      <c r="L455" s="43"/>
      <c r="M455" s="219"/>
      <c r="N455" s="220"/>
      <c r="O455" s="83"/>
      <c r="P455" s="83"/>
      <c r="Q455" s="83"/>
      <c r="R455" s="83"/>
      <c r="S455" s="83"/>
      <c r="T455" s="84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129</v>
      </c>
      <c r="AU455" s="16" t="s">
        <v>82</v>
      </c>
    </row>
    <row r="456" s="2" customFormat="1" ht="16.5" customHeight="1">
      <c r="A456" s="37"/>
      <c r="B456" s="38"/>
      <c r="C456" s="203" t="s">
        <v>858</v>
      </c>
      <c r="D456" s="203" t="s">
        <v>120</v>
      </c>
      <c r="E456" s="204" t="s">
        <v>859</v>
      </c>
      <c r="F456" s="205" t="s">
        <v>860</v>
      </c>
      <c r="G456" s="206" t="s">
        <v>123</v>
      </c>
      <c r="H456" s="207">
        <v>4</v>
      </c>
      <c r="I456" s="208"/>
      <c r="J456" s="209">
        <f>ROUND(I456*H456,2)</f>
        <v>0</v>
      </c>
      <c r="K456" s="205" t="s">
        <v>124</v>
      </c>
      <c r="L456" s="43"/>
      <c r="M456" s="210" t="s">
        <v>19</v>
      </c>
      <c r="N456" s="211" t="s">
        <v>43</v>
      </c>
      <c r="O456" s="83"/>
      <c r="P456" s="212">
        <f>O456*H456</f>
        <v>0</v>
      </c>
      <c r="Q456" s="212">
        <v>0</v>
      </c>
      <c r="R456" s="212">
        <f>Q456*H456</f>
        <v>0</v>
      </c>
      <c r="S456" s="212">
        <v>0</v>
      </c>
      <c r="T456" s="213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14" t="s">
        <v>500</v>
      </c>
      <c r="AT456" s="214" t="s">
        <v>120</v>
      </c>
      <c r="AU456" s="214" t="s">
        <v>82</v>
      </c>
      <c r="AY456" s="16" t="s">
        <v>117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16" t="s">
        <v>80</v>
      </c>
      <c r="BK456" s="215">
        <f>ROUND(I456*H456,2)</f>
        <v>0</v>
      </c>
      <c r="BL456" s="16" t="s">
        <v>500</v>
      </c>
      <c r="BM456" s="214" t="s">
        <v>861</v>
      </c>
    </row>
    <row r="457" s="2" customFormat="1">
      <c r="A457" s="37"/>
      <c r="B457" s="38"/>
      <c r="C457" s="39"/>
      <c r="D457" s="216" t="s">
        <v>127</v>
      </c>
      <c r="E457" s="39"/>
      <c r="F457" s="217" t="s">
        <v>862</v>
      </c>
      <c r="G457" s="39"/>
      <c r="H457" s="39"/>
      <c r="I457" s="218"/>
      <c r="J457" s="39"/>
      <c r="K457" s="39"/>
      <c r="L457" s="43"/>
      <c r="M457" s="219"/>
      <c r="N457" s="220"/>
      <c r="O457" s="83"/>
      <c r="P457" s="83"/>
      <c r="Q457" s="83"/>
      <c r="R457" s="83"/>
      <c r="S457" s="83"/>
      <c r="T457" s="84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127</v>
      </c>
      <c r="AU457" s="16" t="s">
        <v>82</v>
      </c>
    </row>
    <row r="458" s="2" customFormat="1">
      <c r="A458" s="37"/>
      <c r="B458" s="38"/>
      <c r="C458" s="39"/>
      <c r="D458" s="221" t="s">
        <v>129</v>
      </c>
      <c r="E458" s="39"/>
      <c r="F458" s="222" t="s">
        <v>863</v>
      </c>
      <c r="G458" s="39"/>
      <c r="H458" s="39"/>
      <c r="I458" s="218"/>
      <c r="J458" s="39"/>
      <c r="K458" s="39"/>
      <c r="L458" s="43"/>
      <c r="M458" s="219"/>
      <c r="N458" s="220"/>
      <c r="O458" s="83"/>
      <c r="P458" s="83"/>
      <c r="Q458" s="83"/>
      <c r="R458" s="83"/>
      <c r="S458" s="83"/>
      <c r="T458" s="84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129</v>
      </c>
      <c r="AU458" s="16" t="s">
        <v>82</v>
      </c>
    </row>
    <row r="459" s="2" customFormat="1" ht="16.5" customHeight="1">
      <c r="A459" s="37"/>
      <c r="B459" s="38"/>
      <c r="C459" s="203" t="s">
        <v>864</v>
      </c>
      <c r="D459" s="203" t="s">
        <v>120</v>
      </c>
      <c r="E459" s="204" t="s">
        <v>865</v>
      </c>
      <c r="F459" s="205" t="s">
        <v>866</v>
      </c>
      <c r="G459" s="206" t="s">
        <v>169</v>
      </c>
      <c r="H459" s="207">
        <v>100</v>
      </c>
      <c r="I459" s="208"/>
      <c r="J459" s="209">
        <f>ROUND(I459*H459,2)</f>
        <v>0</v>
      </c>
      <c r="K459" s="205" t="s">
        <v>124</v>
      </c>
      <c r="L459" s="43"/>
      <c r="M459" s="210" t="s">
        <v>19</v>
      </c>
      <c r="N459" s="211" t="s">
        <v>43</v>
      </c>
      <c r="O459" s="83"/>
      <c r="P459" s="212">
        <f>O459*H459</f>
        <v>0</v>
      </c>
      <c r="Q459" s="212">
        <v>0</v>
      </c>
      <c r="R459" s="212">
        <f>Q459*H459</f>
        <v>0</v>
      </c>
      <c r="S459" s="212">
        <v>0</v>
      </c>
      <c r="T459" s="213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14" t="s">
        <v>500</v>
      </c>
      <c r="AT459" s="214" t="s">
        <v>120</v>
      </c>
      <c r="AU459" s="214" t="s">
        <v>82</v>
      </c>
      <c r="AY459" s="16" t="s">
        <v>117</v>
      </c>
      <c r="BE459" s="215">
        <f>IF(N459="základní",J459,0)</f>
        <v>0</v>
      </c>
      <c r="BF459" s="215">
        <f>IF(N459="snížená",J459,0)</f>
        <v>0</v>
      </c>
      <c r="BG459" s="215">
        <f>IF(N459="zákl. přenesená",J459,0)</f>
        <v>0</v>
      </c>
      <c r="BH459" s="215">
        <f>IF(N459="sníž. přenesená",J459,0)</f>
        <v>0</v>
      </c>
      <c r="BI459" s="215">
        <f>IF(N459="nulová",J459,0)</f>
        <v>0</v>
      </c>
      <c r="BJ459" s="16" t="s">
        <v>80</v>
      </c>
      <c r="BK459" s="215">
        <f>ROUND(I459*H459,2)</f>
        <v>0</v>
      </c>
      <c r="BL459" s="16" t="s">
        <v>500</v>
      </c>
      <c r="BM459" s="214" t="s">
        <v>867</v>
      </c>
    </row>
    <row r="460" s="2" customFormat="1">
      <c r="A460" s="37"/>
      <c r="B460" s="38"/>
      <c r="C460" s="39"/>
      <c r="D460" s="216" t="s">
        <v>127</v>
      </c>
      <c r="E460" s="39"/>
      <c r="F460" s="217" t="s">
        <v>868</v>
      </c>
      <c r="G460" s="39"/>
      <c r="H460" s="39"/>
      <c r="I460" s="218"/>
      <c r="J460" s="39"/>
      <c r="K460" s="39"/>
      <c r="L460" s="43"/>
      <c r="M460" s="219"/>
      <c r="N460" s="220"/>
      <c r="O460" s="83"/>
      <c r="P460" s="83"/>
      <c r="Q460" s="83"/>
      <c r="R460" s="83"/>
      <c r="S460" s="83"/>
      <c r="T460" s="84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16" t="s">
        <v>127</v>
      </c>
      <c r="AU460" s="16" t="s">
        <v>82</v>
      </c>
    </row>
    <row r="461" s="2" customFormat="1">
      <c r="A461" s="37"/>
      <c r="B461" s="38"/>
      <c r="C461" s="39"/>
      <c r="D461" s="221" t="s">
        <v>129</v>
      </c>
      <c r="E461" s="39"/>
      <c r="F461" s="222" t="s">
        <v>869</v>
      </c>
      <c r="G461" s="39"/>
      <c r="H461" s="39"/>
      <c r="I461" s="218"/>
      <c r="J461" s="39"/>
      <c r="K461" s="39"/>
      <c r="L461" s="43"/>
      <c r="M461" s="219"/>
      <c r="N461" s="220"/>
      <c r="O461" s="83"/>
      <c r="P461" s="83"/>
      <c r="Q461" s="83"/>
      <c r="R461" s="83"/>
      <c r="S461" s="83"/>
      <c r="T461" s="84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129</v>
      </c>
      <c r="AU461" s="16" t="s">
        <v>82</v>
      </c>
    </row>
    <row r="462" s="2" customFormat="1" ht="16.5" customHeight="1">
      <c r="A462" s="37"/>
      <c r="B462" s="38"/>
      <c r="C462" s="203" t="s">
        <v>870</v>
      </c>
      <c r="D462" s="203" t="s">
        <v>120</v>
      </c>
      <c r="E462" s="204" t="s">
        <v>871</v>
      </c>
      <c r="F462" s="205" t="s">
        <v>872</v>
      </c>
      <c r="G462" s="206" t="s">
        <v>169</v>
      </c>
      <c r="H462" s="207">
        <v>100</v>
      </c>
      <c r="I462" s="208"/>
      <c r="J462" s="209">
        <f>ROUND(I462*H462,2)</f>
        <v>0</v>
      </c>
      <c r="K462" s="205" t="s">
        <v>124</v>
      </c>
      <c r="L462" s="43"/>
      <c r="M462" s="210" t="s">
        <v>19</v>
      </c>
      <c r="N462" s="211" t="s">
        <v>43</v>
      </c>
      <c r="O462" s="83"/>
      <c r="P462" s="212">
        <f>O462*H462</f>
        <v>0</v>
      </c>
      <c r="Q462" s="212">
        <v>0</v>
      </c>
      <c r="R462" s="212">
        <f>Q462*H462</f>
        <v>0</v>
      </c>
      <c r="S462" s="212">
        <v>0</v>
      </c>
      <c r="T462" s="213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14" t="s">
        <v>500</v>
      </c>
      <c r="AT462" s="214" t="s">
        <v>120</v>
      </c>
      <c r="AU462" s="214" t="s">
        <v>82</v>
      </c>
      <c r="AY462" s="16" t="s">
        <v>117</v>
      </c>
      <c r="BE462" s="215">
        <f>IF(N462="základní",J462,0)</f>
        <v>0</v>
      </c>
      <c r="BF462" s="215">
        <f>IF(N462="snížená",J462,0)</f>
        <v>0</v>
      </c>
      <c r="BG462" s="215">
        <f>IF(N462="zákl. přenesená",J462,0)</f>
        <v>0</v>
      </c>
      <c r="BH462" s="215">
        <f>IF(N462="sníž. přenesená",J462,0)</f>
        <v>0</v>
      </c>
      <c r="BI462" s="215">
        <f>IF(N462="nulová",J462,0)</f>
        <v>0</v>
      </c>
      <c r="BJ462" s="16" t="s">
        <v>80</v>
      </c>
      <c r="BK462" s="215">
        <f>ROUND(I462*H462,2)</f>
        <v>0</v>
      </c>
      <c r="BL462" s="16" t="s">
        <v>500</v>
      </c>
      <c r="BM462" s="214" t="s">
        <v>873</v>
      </c>
    </row>
    <row r="463" s="2" customFormat="1">
      <c r="A463" s="37"/>
      <c r="B463" s="38"/>
      <c r="C463" s="39"/>
      <c r="D463" s="216" t="s">
        <v>127</v>
      </c>
      <c r="E463" s="39"/>
      <c r="F463" s="217" t="s">
        <v>874</v>
      </c>
      <c r="G463" s="39"/>
      <c r="H463" s="39"/>
      <c r="I463" s="218"/>
      <c r="J463" s="39"/>
      <c r="K463" s="39"/>
      <c r="L463" s="43"/>
      <c r="M463" s="219"/>
      <c r="N463" s="220"/>
      <c r="O463" s="83"/>
      <c r="P463" s="83"/>
      <c r="Q463" s="83"/>
      <c r="R463" s="83"/>
      <c r="S463" s="83"/>
      <c r="T463" s="84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127</v>
      </c>
      <c r="AU463" s="16" t="s">
        <v>82</v>
      </c>
    </row>
    <row r="464" s="2" customFormat="1">
      <c r="A464" s="37"/>
      <c r="B464" s="38"/>
      <c r="C464" s="39"/>
      <c r="D464" s="221" t="s">
        <v>129</v>
      </c>
      <c r="E464" s="39"/>
      <c r="F464" s="222" t="s">
        <v>875</v>
      </c>
      <c r="G464" s="39"/>
      <c r="H464" s="39"/>
      <c r="I464" s="218"/>
      <c r="J464" s="39"/>
      <c r="K464" s="39"/>
      <c r="L464" s="43"/>
      <c r="M464" s="219"/>
      <c r="N464" s="220"/>
      <c r="O464" s="83"/>
      <c r="P464" s="83"/>
      <c r="Q464" s="83"/>
      <c r="R464" s="83"/>
      <c r="S464" s="83"/>
      <c r="T464" s="84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129</v>
      </c>
      <c r="AU464" s="16" t="s">
        <v>82</v>
      </c>
    </row>
    <row r="465" s="2" customFormat="1" ht="16.5" customHeight="1">
      <c r="A465" s="37"/>
      <c r="B465" s="38"/>
      <c r="C465" s="203" t="s">
        <v>876</v>
      </c>
      <c r="D465" s="203" t="s">
        <v>120</v>
      </c>
      <c r="E465" s="204" t="s">
        <v>877</v>
      </c>
      <c r="F465" s="205" t="s">
        <v>878</v>
      </c>
      <c r="G465" s="206" t="s">
        <v>169</v>
      </c>
      <c r="H465" s="207">
        <v>100</v>
      </c>
      <c r="I465" s="208"/>
      <c r="J465" s="209">
        <f>ROUND(I465*H465,2)</f>
        <v>0</v>
      </c>
      <c r="K465" s="205" t="s">
        <v>124</v>
      </c>
      <c r="L465" s="43"/>
      <c r="M465" s="210" t="s">
        <v>19</v>
      </c>
      <c r="N465" s="211" t="s">
        <v>43</v>
      </c>
      <c r="O465" s="83"/>
      <c r="P465" s="212">
        <f>O465*H465</f>
        <v>0</v>
      </c>
      <c r="Q465" s="212">
        <v>0</v>
      </c>
      <c r="R465" s="212">
        <f>Q465*H465</f>
        <v>0</v>
      </c>
      <c r="S465" s="212">
        <v>0</v>
      </c>
      <c r="T465" s="213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14" t="s">
        <v>500</v>
      </c>
      <c r="AT465" s="214" t="s">
        <v>120</v>
      </c>
      <c r="AU465" s="214" t="s">
        <v>82</v>
      </c>
      <c r="AY465" s="16" t="s">
        <v>117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16" t="s">
        <v>80</v>
      </c>
      <c r="BK465" s="215">
        <f>ROUND(I465*H465,2)</f>
        <v>0</v>
      </c>
      <c r="BL465" s="16" t="s">
        <v>500</v>
      </c>
      <c r="BM465" s="214" t="s">
        <v>879</v>
      </c>
    </row>
    <row r="466" s="2" customFormat="1">
      <c r="A466" s="37"/>
      <c r="B466" s="38"/>
      <c r="C466" s="39"/>
      <c r="D466" s="216" t="s">
        <v>127</v>
      </c>
      <c r="E466" s="39"/>
      <c r="F466" s="217" t="s">
        <v>880</v>
      </c>
      <c r="G466" s="39"/>
      <c r="H466" s="39"/>
      <c r="I466" s="218"/>
      <c r="J466" s="39"/>
      <c r="K466" s="39"/>
      <c r="L466" s="43"/>
      <c r="M466" s="219"/>
      <c r="N466" s="220"/>
      <c r="O466" s="83"/>
      <c r="P466" s="83"/>
      <c r="Q466" s="83"/>
      <c r="R466" s="83"/>
      <c r="S466" s="83"/>
      <c r="T466" s="84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6" t="s">
        <v>127</v>
      </c>
      <c r="AU466" s="16" t="s">
        <v>82</v>
      </c>
    </row>
    <row r="467" s="2" customFormat="1">
      <c r="A467" s="37"/>
      <c r="B467" s="38"/>
      <c r="C467" s="39"/>
      <c r="D467" s="221" t="s">
        <v>129</v>
      </c>
      <c r="E467" s="39"/>
      <c r="F467" s="222" t="s">
        <v>881</v>
      </c>
      <c r="G467" s="39"/>
      <c r="H467" s="39"/>
      <c r="I467" s="218"/>
      <c r="J467" s="39"/>
      <c r="K467" s="39"/>
      <c r="L467" s="43"/>
      <c r="M467" s="219"/>
      <c r="N467" s="220"/>
      <c r="O467" s="83"/>
      <c r="P467" s="83"/>
      <c r="Q467" s="83"/>
      <c r="R467" s="83"/>
      <c r="S467" s="83"/>
      <c r="T467" s="84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129</v>
      </c>
      <c r="AU467" s="16" t="s">
        <v>82</v>
      </c>
    </row>
    <row r="468" s="2" customFormat="1" ht="16.5" customHeight="1">
      <c r="A468" s="37"/>
      <c r="B468" s="38"/>
      <c r="C468" s="203" t="s">
        <v>882</v>
      </c>
      <c r="D468" s="203" t="s">
        <v>120</v>
      </c>
      <c r="E468" s="204" t="s">
        <v>883</v>
      </c>
      <c r="F468" s="205" t="s">
        <v>884</v>
      </c>
      <c r="G468" s="206" t="s">
        <v>169</v>
      </c>
      <c r="H468" s="207">
        <v>10</v>
      </c>
      <c r="I468" s="208"/>
      <c r="J468" s="209">
        <f>ROUND(I468*H468,2)</f>
        <v>0</v>
      </c>
      <c r="K468" s="205" t="s">
        <v>124</v>
      </c>
      <c r="L468" s="43"/>
      <c r="M468" s="210" t="s">
        <v>19</v>
      </c>
      <c r="N468" s="211" t="s">
        <v>43</v>
      </c>
      <c r="O468" s="83"/>
      <c r="P468" s="212">
        <f>O468*H468</f>
        <v>0</v>
      </c>
      <c r="Q468" s="212">
        <v>0</v>
      </c>
      <c r="R468" s="212">
        <f>Q468*H468</f>
        <v>0</v>
      </c>
      <c r="S468" s="212">
        <v>0</v>
      </c>
      <c r="T468" s="213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14" t="s">
        <v>500</v>
      </c>
      <c r="AT468" s="214" t="s">
        <v>120</v>
      </c>
      <c r="AU468" s="214" t="s">
        <v>82</v>
      </c>
      <c r="AY468" s="16" t="s">
        <v>117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16" t="s">
        <v>80</v>
      </c>
      <c r="BK468" s="215">
        <f>ROUND(I468*H468,2)</f>
        <v>0</v>
      </c>
      <c r="BL468" s="16" t="s">
        <v>500</v>
      </c>
      <c r="BM468" s="214" t="s">
        <v>885</v>
      </c>
    </row>
    <row r="469" s="2" customFormat="1">
      <c r="A469" s="37"/>
      <c r="B469" s="38"/>
      <c r="C469" s="39"/>
      <c r="D469" s="216" t="s">
        <v>127</v>
      </c>
      <c r="E469" s="39"/>
      <c r="F469" s="217" t="s">
        <v>886</v>
      </c>
      <c r="G469" s="39"/>
      <c r="H469" s="39"/>
      <c r="I469" s="218"/>
      <c r="J469" s="39"/>
      <c r="K469" s="39"/>
      <c r="L469" s="43"/>
      <c r="M469" s="219"/>
      <c r="N469" s="220"/>
      <c r="O469" s="83"/>
      <c r="P469" s="83"/>
      <c r="Q469" s="83"/>
      <c r="R469" s="83"/>
      <c r="S469" s="83"/>
      <c r="T469" s="84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6" t="s">
        <v>127</v>
      </c>
      <c r="AU469" s="16" t="s">
        <v>82</v>
      </c>
    </row>
    <row r="470" s="2" customFormat="1">
      <c r="A470" s="37"/>
      <c r="B470" s="38"/>
      <c r="C470" s="39"/>
      <c r="D470" s="221" t="s">
        <v>129</v>
      </c>
      <c r="E470" s="39"/>
      <c r="F470" s="222" t="s">
        <v>887</v>
      </c>
      <c r="G470" s="39"/>
      <c r="H470" s="39"/>
      <c r="I470" s="218"/>
      <c r="J470" s="39"/>
      <c r="K470" s="39"/>
      <c r="L470" s="43"/>
      <c r="M470" s="219"/>
      <c r="N470" s="220"/>
      <c r="O470" s="83"/>
      <c r="P470" s="83"/>
      <c r="Q470" s="83"/>
      <c r="R470" s="83"/>
      <c r="S470" s="83"/>
      <c r="T470" s="84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129</v>
      </c>
      <c r="AU470" s="16" t="s">
        <v>82</v>
      </c>
    </row>
    <row r="471" s="2" customFormat="1" ht="16.5" customHeight="1">
      <c r="A471" s="37"/>
      <c r="B471" s="38"/>
      <c r="C471" s="203" t="s">
        <v>888</v>
      </c>
      <c r="D471" s="203" t="s">
        <v>120</v>
      </c>
      <c r="E471" s="204" t="s">
        <v>889</v>
      </c>
      <c r="F471" s="205" t="s">
        <v>890</v>
      </c>
      <c r="G471" s="206" t="s">
        <v>169</v>
      </c>
      <c r="H471" s="207">
        <v>10</v>
      </c>
      <c r="I471" s="208"/>
      <c r="J471" s="209">
        <f>ROUND(I471*H471,2)</f>
        <v>0</v>
      </c>
      <c r="K471" s="205" t="s">
        <v>124</v>
      </c>
      <c r="L471" s="43"/>
      <c r="M471" s="210" t="s">
        <v>19</v>
      </c>
      <c r="N471" s="211" t="s">
        <v>43</v>
      </c>
      <c r="O471" s="83"/>
      <c r="P471" s="212">
        <f>O471*H471</f>
        <v>0</v>
      </c>
      <c r="Q471" s="212">
        <v>0</v>
      </c>
      <c r="R471" s="212">
        <f>Q471*H471</f>
        <v>0</v>
      </c>
      <c r="S471" s="212">
        <v>0</v>
      </c>
      <c r="T471" s="213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14" t="s">
        <v>500</v>
      </c>
      <c r="AT471" s="214" t="s">
        <v>120</v>
      </c>
      <c r="AU471" s="214" t="s">
        <v>82</v>
      </c>
      <c r="AY471" s="16" t="s">
        <v>117</v>
      </c>
      <c r="BE471" s="215">
        <f>IF(N471="základní",J471,0)</f>
        <v>0</v>
      </c>
      <c r="BF471" s="215">
        <f>IF(N471="snížená",J471,0)</f>
        <v>0</v>
      </c>
      <c r="BG471" s="215">
        <f>IF(N471="zákl. přenesená",J471,0)</f>
        <v>0</v>
      </c>
      <c r="BH471" s="215">
        <f>IF(N471="sníž. přenesená",J471,0)</f>
        <v>0</v>
      </c>
      <c r="BI471" s="215">
        <f>IF(N471="nulová",J471,0)</f>
        <v>0</v>
      </c>
      <c r="BJ471" s="16" t="s">
        <v>80</v>
      </c>
      <c r="BK471" s="215">
        <f>ROUND(I471*H471,2)</f>
        <v>0</v>
      </c>
      <c r="BL471" s="16" t="s">
        <v>500</v>
      </c>
      <c r="BM471" s="214" t="s">
        <v>891</v>
      </c>
    </row>
    <row r="472" s="2" customFormat="1">
      <c r="A472" s="37"/>
      <c r="B472" s="38"/>
      <c r="C472" s="39"/>
      <c r="D472" s="216" t="s">
        <v>127</v>
      </c>
      <c r="E472" s="39"/>
      <c r="F472" s="217" t="s">
        <v>892</v>
      </c>
      <c r="G472" s="39"/>
      <c r="H472" s="39"/>
      <c r="I472" s="218"/>
      <c r="J472" s="39"/>
      <c r="K472" s="39"/>
      <c r="L472" s="43"/>
      <c r="M472" s="219"/>
      <c r="N472" s="220"/>
      <c r="O472" s="83"/>
      <c r="P472" s="83"/>
      <c r="Q472" s="83"/>
      <c r="R472" s="83"/>
      <c r="S472" s="83"/>
      <c r="T472" s="84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6" t="s">
        <v>127</v>
      </c>
      <c r="AU472" s="16" t="s">
        <v>82</v>
      </c>
    </row>
    <row r="473" s="2" customFormat="1">
      <c r="A473" s="37"/>
      <c r="B473" s="38"/>
      <c r="C473" s="39"/>
      <c r="D473" s="221" t="s">
        <v>129</v>
      </c>
      <c r="E473" s="39"/>
      <c r="F473" s="222" t="s">
        <v>893</v>
      </c>
      <c r="G473" s="39"/>
      <c r="H473" s="39"/>
      <c r="I473" s="218"/>
      <c r="J473" s="39"/>
      <c r="K473" s="39"/>
      <c r="L473" s="43"/>
      <c r="M473" s="219"/>
      <c r="N473" s="220"/>
      <c r="O473" s="83"/>
      <c r="P473" s="83"/>
      <c r="Q473" s="83"/>
      <c r="R473" s="83"/>
      <c r="S473" s="83"/>
      <c r="T473" s="84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129</v>
      </c>
      <c r="AU473" s="16" t="s">
        <v>82</v>
      </c>
    </row>
    <row r="474" s="2" customFormat="1" ht="16.5" customHeight="1">
      <c r="A474" s="37"/>
      <c r="B474" s="38"/>
      <c r="C474" s="203" t="s">
        <v>894</v>
      </c>
      <c r="D474" s="203" t="s">
        <v>120</v>
      </c>
      <c r="E474" s="204" t="s">
        <v>895</v>
      </c>
      <c r="F474" s="205" t="s">
        <v>896</v>
      </c>
      <c r="G474" s="206" t="s">
        <v>169</v>
      </c>
      <c r="H474" s="207">
        <v>20</v>
      </c>
      <c r="I474" s="208"/>
      <c r="J474" s="209">
        <f>ROUND(I474*H474,2)</f>
        <v>0</v>
      </c>
      <c r="K474" s="205" t="s">
        <v>124</v>
      </c>
      <c r="L474" s="43"/>
      <c r="M474" s="210" t="s">
        <v>19</v>
      </c>
      <c r="N474" s="211" t="s">
        <v>43</v>
      </c>
      <c r="O474" s="83"/>
      <c r="P474" s="212">
        <f>O474*H474</f>
        <v>0</v>
      </c>
      <c r="Q474" s="212">
        <v>0</v>
      </c>
      <c r="R474" s="212">
        <f>Q474*H474</f>
        <v>0</v>
      </c>
      <c r="S474" s="212">
        <v>0</v>
      </c>
      <c r="T474" s="213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14" t="s">
        <v>500</v>
      </c>
      <c r="AT474" s="214" t="s">
        <v>120</v>
      </c>
      <c r="AU474" s="214" t="s">
        <v>82</v>
      </c>
      <c r="AY474" s="16" t="s">
        <v>117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16" t="s">
        <v>80</v>
      </c>
      <c r="BK474" s="215">
        <f>ROUND(I474*H474,2)</f>
        <v>0</v>
      </c>
      <c r="BL474" s="16" t="s">
        <v>500</v>
      </c>
      <c r="BM474" s="214" t="s">
        <v>897</v>
      </c>
    </row>
    <row r="475" s="2" customFormat="1">
      <c r="A475" s="37"/>
      <c r="B475" s="38"/>
      <c r="C475" s="39"/>
      <c r="D475" s="216" t="s">
        <v>127</v>
      </c>
      <c r="E475" s="39"/>
      <c r="F475" s="217" t="s">
        <v>898</v>
      </c>
      <c r="G475" s="39"/>
      <c r="H475" s="39"/>
      <c r="I475" s="218"/>
      <c r="J475" s="39"/>
      <c r="K475" s="39"/>
      <c r="L475" s="43"/>
      <c r="M475" s="219"/>
      <c r="N475" s="220"/>
      <c r="O475" s="83"/>
      <c r="P475" s="83"/>
      <c r="Q475" s="83"/>
      <c r="R475" s="83"/>
      <c r="S475" s="83"/>
      <c r="T475" s="84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127</v>
      </c>
      <c r="AU475" s="16" t="s">
        <v>82</v>
      </c>
    </row>
    <row r="476" s="2" customFormat="1">
      <c r="A476" s="37"/>
      <c r="B476" s="38"/>
      <c r="C476" s="39"/>
      <c r="D476" s="221" t="s">
        <v>129</v>
      </c>
      <c r="E476" s="39"/>
      <c r="F476" s="222" t="s">
        <v>899</v>
      </c>
      <c r="G476" s="39"/>
      <c r="H476" s="39"/>
      <c r="I476" s="218"/>
      <c r="J476" s="39"/>
      <c r="K476" s="39"/>
      <c r="L476" s="43"/>
      <c r="M476" s="219"/>
      <c r="N476" s="220"/>
      <c r="O476" s="83"/>
      <c r="P476" s="83"/>
      <c r="Q476" s="83"/>
      <c r="R476" s="83"/>
      <c r="S476" s="83"/>
      <c r="T476" s="84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129</v>
      </c>
      <c r="AU476" s="16" t="s">
        <v>82</v>
      </c>
    </row>
    <row r="477" s="2" customFormat="1" ht="16.5" customHeight="1">
      <c r="A477" s="37"/>
      <c r="B477" s="38"/>
      <c r="C477" s="203" t="s">
        <v>900</v>
      </c>
      <c r="D477" s="203" t="s">
        <v>120</v>
      </c>
      <c r="E477" s="204" t="s">
        <v>901</v>
      </c>
      <c r="F477" s="205" t="s">
        <v>902</v>
      </c>
      <c r="G477" s="206" t="s">
        <v>123</v>
      </c>
      <c r="H477" s="207">
        <v>10</v>
      </c>
      <c r="I477" s="208"/>
      <c r="J477" s="209">
        <f>ROUND(I477*H477,2)</f>
        <v>0</v>
      </c>
      <c r="K477" s="205" t="s">
        <v>124</v>
      </c>
      <c r="L477" s="43"/>
      <c r="M477" s="210" t="s">
        <v>19</v>
      </c>
      <c r="N477" s="211" t="s">
        <v>43</v>
      </c>
      <c r="O477" s="83"/>
      <c r="P477" s="212">
        <f>O477*H477</f>
        <v>0</v>
      </c>
      <c r="Q477" s="212">
        <v>0</v>
      </c>
      <c r="R477" s="212">
        <f>Q477*H477</f>
        <v>0</v>
      </c>
      <c r="S477" s="212">
        <v>0</v>
      </c>
      <c r="T477" s="213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14" t="s">
        <v>500</v>
      </c>
      <c r="AT477" s="214" t="s">
        <v>120</v>
      </c>
      <c r="AU477" s="214" t="s">
        <v>82</v>
      </c>
      <c r="AY477" s="16" t="s">
        <v>117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16" t="s">
        <v>80</v>
      </c>
      <c r="BK477" s="215">
        <f>ROUND(I477*H477,2)</f>
        <v>0</v>
      </c>
      <c r="BL477" s="16" t="s">
        <v>500</v>
      </c>
      <c r="BM477" s="214" t="s">
        <v>903</v>
      </c>
    </row>
    <row r="478" s="2" customFormat="1">
      <c r="A478" s="37"/>
      <c r="B478" s="38"/>
      <c r="C478" s="39"/>
      <c r="D478" s="216" t="s">
        <v>127</v>
      </c>
      <c r="E478" s="39"/>
      <c r="F478" s="217" t="s">
        <v>904</v>
      </c>
      <c r="G478" s="39"/>
      <c r="H478" s="39"/>
      <c r="I478" s="218"/>
      <c r="J478" s="39"/>
      <c r="K478" s="39"/>
      <c r="L478" s="43"/>
      <c r="M478" s="219"/>
      <c r="N478" s="220"/>
      <c r="O478" s="83"/>
      <c r="P478" s="83"/>
      <c r="Q478" s="83"/>
      <c r="R478" s="83"/>
      <c r="S478" s="83"/>
      <c r="T478" s="84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6" t="s">
        <v>127</v>
      </c>
      <c r="AU478" s="16" t="s">
        <v>82</v>
      </c>
    </row>
    <row r="479" s="2" customFormat="1">
      <c r="A479" s="37"/>
      <c r="B479" s="38"/>
      <c r="C479" s="39"/>
      <c r="D479" s="221" t="s">
        <v>129</v>
      </c>
      <c r="E479" s="39"/>
      <c r="F479" s="222" t="s">
        <v>905</v>
      </c>
      <c r="G479" s="39"/>
      <c r="H479" s="39"/>
      <c r="I479" s="218"/>
      <c r="J479" s="39"/>
      <c r="K479" s="39"/>
      <c r="L479" s="43"/>
      <c r="M479" s="219"/>
      <c r="N479" s="220"/>
      <c r="O479" s="83"/>
      <c r="P479" s="83"/>
      <c r="Q479" s="83"/>
      <c r="R479" s="83"/>
      <c r="S479" s="83"/>
      <c r="T479" s="84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129</v>
      </c>
      <c r="AU479" s="16" t="s">
        <v>82</v>
      </c>
    </row>
    <row r="480" s="2" customFormat="1" ht="16.5" customHeight="1">
      <c r="A480" s="37"/>
      <c r="B480" s="38"/>
      <c r="C480" s="203" t="s">
        <v>906</v>
      </c>
      <c r="D480" s="203" t="s">
        <v>120</v>
      </c>
      <c r="E480" s="204" t="s">
        <v>907</v>
      </c>
      <c r="F480" s="205" t="s">
        <v>908</v>
      </c>
      <c r="G480" s="206" t="s">
        <v>123</v>
      </c>
      <c r="H480" s="207">
        <v>20</v>
      </c>
      <c r="I480" s="208"/>
      <c r="J480" s="209">
        <f>ROUND(I480*H480,2)</f>
        <v>0</v>
      </c>
      <c r="K480" s="205" t="s">
        <v>124</v>
      </c>
      <c r="L480" s="43"/>
      <c r="M480" s="210" t="s">
        <v>19</v>
      </c>
      <c r="N480" s="211" t="s">
        <v>43</v>
      </c>
      <c r="O480" s="83"/>
      <c r="P480" s="212">
        <f>O480*H480</f>
        <v>0</v>
      </c>
      <c r="Q480" s="212">
        <v>0</v>
      </c>
      <c r="R480" s="212">
        <f>Q480*H480</f>
        <v>0</v>
      </c>
      <c r="S480" s="212">
        <v>0</v>
      </c>
      <c r="T480" s="213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14" t="s">
        <v>500</v>
      </c>
      <c r="AT480" s="214" t="s">
        <v>120</v>
      </c>
      <c r="AU480" s="214" t="s">
        <v>82</v>
      </c>
      <c r="AY480" s="16" t="s">
        <v>117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16" t="s">
        <v>80</v>
      </c>
      <c r="BK480" s="215">
        <f>ROUND(I480*H480,2)</f>
        <v>0</v>
      </c>
      <c r="BL480" s="16" t="s">
        <v>500</v>
      </c>
      <c r="BM480" s="214" t="s">
        <v>909</v>
      </c>
    </row>
    <row r="481" s="2" customFormat="1">
      <c r="A481" s="37"/>
      <c r="B481" s="38"/>
      <c r="C481" s="39"/>
      <c r="D481" s="216" t="s">
        <v>127</v>
      </c>
      <c r="E481" s="39"/>
      <c r="F481" s="217" t="s">
        <v>910</v>
      </c>
      <c r="G481" s="39"/>
      <c r="H481" s="39"/>
      <c r="I481" s="218"/>
      <c r="J481" s="39"/>
      <c r="K481" s="39"/>
      <c r="L481" s="43"/>
      <c r="M481" s="219"/>
      <c r="N481" s="220"/>
      <c r="O481" s="83"/>
      <c r="P481" s="83"/>
      <c r="Q481" s="83"/>
      <c r="R481" s="83"/>
      <c r="S481" s="83"/>
      <c r="T481" s="84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127</v>
      </c>
      <c r="AU481" s="16" t="s">
        <v>82</v>
      </c>
    </row>
    <row r="482" s="2" customFormat="1">
      <c r="A482" s="37"/>
      <c r="B482" s="38"/>
      <c r="C482" s="39"/>
      <c r="D482" s="221" t="s">
        <v>129</v>
      </c>
      <c r="E482" s="39"/>
      <c r="F482" s="222" t="s">
        <v>911</v>
      </c>
      <c r="G482" s="39"/>
      <c r="H482" s="39"/>
      <c r="I482" s="218"/>
      <c r="J482" s="39"/>
      <c r="K482" s="39"/>
      <c r="L482" s="43"/>
      <c r="M482" s="219"/>
      <c r="N482" s="220"/>
      <c r="O482" s="83"/>
      <c r="P482" s="83"/>
      <c r="Q482" s="83"/>
      <c r="R482" s="83"/>
      <c r="S482" s="83"/>
      <c r="T482" s="84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129</v>
      </c>
      <c r="AU482" s="16" t="s">
        <v>82</v>
      </c>
    </row>
    <row r="483" s="2" customFormat="1" ht="16.5" customHeight="1">
      <c r="A483" s="37"/>
      <c r="B483" s="38"/>
      <c r="C483" s="203" t="s">
        <v>912</v>
      </c>
      <c r="D483" s="203" t="s">
        <v>120</v>
      </c>
      <c r="E483" s="204" t="s">
        <v>913</v>
      </c>
      <c r="F483" s="205" t="s">
        <v>914</v>
      </c>
      <c r="G483" s="206" t="s">
        <v>169</v>
      </c>
      <c r="H483" s="207">
        <v>10</v>
      </c>
      <c r="I483" s="208"/>
      <c r="J483" s="209">
        <f>ROUND(I483*H483,2)</f>
        <v>0</v>
      </c>
      <c r="K483" s="205" t="s">
        <v>124</v>
      </c>
      <c r="L483" s="43"/>
      <c r="M483" s="210" t="s">
        <v>19</v>
      </c>
      <c r="N483" s="211" t="s">
        <v>43</v>
      </c>
      <c r="O483" s="83"/>
      <c r="P483" s="212">
        <f>O483*H483</f>
        <v>0</v>
      </c>
      <c r="Q483" s="212">
        <v>0</v>
      </c>
      <c r="R483" s="212">
        <f>Q483*H483</f>
        <v>0</v>
      </c>
      <c r="S483" s="212">
        <v>0</v>
      </c>
      <c r="T483" s="213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14" t="s">
        <v>500</v>
      </c>
      <c r="AT483" s="214" t="s">
        <v>120</v>
      </c>
      <c r="AU483" s="214" t="s">
        <v>82</v>
      </c>
      <c r="AY483" s="16" t="s">
        <v>117</v>
      </c>
      <c r="BE483" s="215">
        <f>IF(N483="základní",J483,0)</f>
        <v>0</v>
      </c>
      <c r="BF483" s="215">
        <f>IF(N483="snížená",J483,0)</f>
        <v>0</v>
      </c>
      <c r="BG483" s="215">
        <f>IF(N483="zákl. přenesená",J483,0)</f>
        <v>0</v>
      </c>
      <c r="BH483" s="215">
        <f>IF(N483="sníž. přenesená",J483,0)</f>
        <v>0</v>
      </c>
      <c r="BI483" s="215">
        <f>IF(N483="nulová",J483,0)</f>
        <v>0</v>
      </c>
      <c r="BJ483" s="16" t="s">
        <v>80</v>
      </c>
      <c r="BK483" s="215">
        <f>ROUND(I483*H483,2)</f>
        <v>0</v>
      </c>
      <c r="BL483" s="16" t="s">
        <v>500</v>
      </c>
      <c r="BM483" s="214" t="s">
        <v>915</v>
      </c>
    </row>
    <row r="484" s="2" customFormat="1">
      <c r="A484" s="37"/>
      <c r="B484" s="38"/>
      <c r="C484" s="39"/>
      <c r="D484" s="216" t="s">
        <v>127</v>
      </c>
      <c r="E484" s="39"/>
      <c r="F484" s="217" t="s">
        <v>916</v>
      </c>
      <c r="G484" s="39"/>
      <c r="H484" s="39"/>
      <c r="I484" s="218"/>
      <c r="J484" s="39"/>
      <c r="K484" s="39"/>
      <c r="L484" s="43"/>
      <c r="M484" s="219"/>
      <c r="N484" s="220"/>
      <c r="O484" s="83"/>
      <c r="P484" s="83"/>
      <c r="Q484" s="83"/>
      <c r="R484" s="83"/>
      <c r="S484" s="83"/>
      <c r="T484" s="84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6" t="s">
        <v>127</v>
      </c>
      <c r="AU484" s="16" t="s">
        <v>82</v>
      </c>
    </row>
    <row r="485" s="2" customFormat="1">
      <c r="A485" s="37"/>
      <c r="B485" s="38"/>
      <c r="C485" s="39"/>
      <c r="D485" s="221" t="s">
        <v>129</v>
      </c>
      <c r="E485" s="39"/>
      <c r="F485" s="222" t="s">
        <v>917</v>
      </c>
      <c r="G485" s="39"/>
      <c r="H485" s="39"/>
      <c r="I485" s="218"/>
      <c r="J485" s="39"/>
      <c r="K485" s="39"/>
      <c r="L485" s="43"/>
      <c r="M485" s="219"/>
      <c r="N485" s="220"/>
      <c r="O485" s="83"/>
      <c r="P485" s="83"/>
      <c r="Q485" s="83"/>
      <c r="R485" s="83"/>
      <c r="S485" s="83"/>
      <c r="T485" s="84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6" t="s">
        <v>129</v>
      </c>
      <c r="AU485" s="16" t="s">
        <v>82</v>
      </c>
    </row>
    <row r="486" s="2" customFormat="1" ht="16.5" customHeight="1">
      <c r="A486" s="37"/>
      <c r="B486" s="38"/>
      <c r="C486" s="203" t="s">
        <v>918</v>
      </c>
      <c r="D486" s="203" t="s">
        <v>120</v>
      </c>
      <c r="E486" s="204" t="s">
        <v>919</v>
      </c>
      <c r="F486" s="205" t="s">
        <v>920</v>
      </c>
      <c r="G486" s="206" t="s">
        <v>169</v>
      </c>
      <c r="H486" s="207">
        <v>10</v>
      </c>
      <c r="I486" s="208"/>
      <c r="J486" s="209">
        <f>ROUND(I486*H486,2)</f>
        <v>0</v>
      </c>
      <c r="K486" s="205" t="s">
        <v>124</v>
      </c>
      <c r="L486" s="43"/>
      <c r="M486" s="210" t="s">
        <v>19</v>
      </c>
      <c r="N486" s="211" t="s">
        <v>43</v>
      </c>
      <c r="O486" s="83"/>
      <c r="P486" s="212">
        <f>O486*H486</f>
        <v>0</v>
      </c>
      <c r="Q486" s="212">
        <v>0</v>
      </c>
      <c r="R486" s="212">
        <f>Q486*H486</f>
        <v>0</v>
      </c>
      <c r="S486" s="212">
        <v>0</v>
      </c>
      <c r="T486" s="213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14" t="s">
        <v>500</v>
      </c>
      <c r="AT486" s="214" t="s">
        <v>120</v>
      </c>
      <c r="AU486" s="214" t="s">
        <v>82</v>
      </c>
      <c r="AY486" s="16" t="s">
        <v>117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16" t="s">
        <v>80</v>
      </c>
      <c r="BK486" s="215">
        <f>ROUND(I486*H486,2)</f>
        <v>0</v>
      </c>
      <c r="BL486" s="16" t="s">
        <v>500</v>
      </c>
      <c r="BM486" s="214" t="s">
        <v>921</v>
      </c>
    </row>
    <row r="487" s="2" customFormat="1">
      <c r="A487" s="37"/>
      <c r="B487" s="38"/>
      <c r="C487" s="39"/>
      <c r="D487" s="216" t="s">
        <v>127</v>
      </c>
      <c r="E487" s="39"/>
      <c r="F487" s="217" t="s">
        <v>922</v>
      </c>
      <c r="G487" s="39"/>
      <c r="H487" s="39"/>
      <c r="I487" s="218"/>
      <c r="J487" s="39"/>
      <c r="K487" s="39"/>
      <c r="L487" s="43"/>
      <c r="M487" s="219"/>
      <c r="N487" s="220"/>
      <c r="O487" s="83"/>
      <c r="P487" s="83"/>
      <c r="Q487" s="83"/>
      <c r="R487" s="83"/>
      <c r="S487" s="83"/>
      <c r="T487" s="84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127</v>
      </c>
      <c r="AU487" s="16" t="s">
        <v>82</v>
      </c>
    </row>
    <row r="488" s="2" customFormat="1">
      <c r="A488" s="37"/>
      <c r="B488" s="38"/>
      <c r="C488" s="39"/>
      <c r="D488" s="221" t="s">
        <v>129</v>
      </c>
      <c r="E488" s="39"/>
      <c r="F488" s="222" t="s">
        <v>923</v>
      </c>
      <c r="G488" s="39"/>
      <c r="H488" s="39"/>
      <c r="I488" s="218"/>
      <c r="J488" s="39"/>
      <c r="K488" s="39"/>
      <c r="L488" s="43"/>
      <c r="M488" s="219"/>
      <c r="N488" s="220"/>
      <c r="O488" s="83"/>
      <c r="P488" s="83"/>
      <c r="Q488" s="83"/>
      <c r="R488" s="83"/>
      <c r="S488" s="83"/>
      <c r="T488" s="84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129</v>
      </c>
      <c r="AU488" s="16" t="s">
        <v>82</v>
      </c>
    </row>
    <row r="489" s="2" customFormat="1" ht="16.5" customHeight="1">
      <c r="A489" s="37"/>
      <c r="B489" s="38"/>
      <c r="C489" s="203" t="s">
        <v>924</v>
      </c>
      <c r="D489" s="203" t="s">
        <v>120</v>
      </c>
      <c r="E489" s="204" t="s">
        <v>925</v>
      </c>
      <c r="F489" s="205" t="s">
        <v>926</v>
      </c>
      <c r="G489" s="206" t="s">
        <v>169</v>
      </c>
      <c r="H489" s="207">
        <v>4</v>
      </c>
      <c r="I489" s="208"/>
      <c r="J489" s="209">
        <f>ROUND(I489*H489,2)</f>
        <v>0</v>
      </c>
      <c r="K489" s="205" t="s">
        <v>124</v>
      </c>
      <c r="L489" s="43"/>
      <c r="M489" s="210" t="s">
        <v>19</v>
      </c>
      <c r="N489" s="211" t="s">
        <v>43</v>
      </c>
      <c r="O489" s="83"/>
      <c r="P489" s="212">
        <f>O489*H489</f>
        <v>0</v>
      </c>
      <c r="Q489" s="212">
        <v>0</v>
      </c>
      <c r="R489" s="212">
        <f>Q489*H489</f>
        <v>0</v>
      </c>
      <c r="S489" s="212">
        <v>0</v>
      </c>
      <c r="T489" s="213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14" t="s">
        <v>500</v>
      </c>
      <c r="AT489" s="214" t="s">
        <v>120</v>
      </c>
      <c r="AU489" s="214" t="s">
        <v>82</v>
      </c>
      <c r="AY489" s="16" t="s">
        <v>117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16" t="s">
        <v>80</v>
      </c>
      <c r="BK489" s="215">
        <f>ROUND(I489*H489,2)</f>
        <v>0</v>
      </c>
      <c r="BL489" s="16" t="s">
        <v>500</v>
      </c>
      <c r="BM489" s="214" t="s">
        <v>927</v>
      </c>
    </row>
    <row r="490" s="2" customFormat="1">
      <c r="A490" s="37"/>
      <c r="B490" s="38"/>
      <c r="C490" s="39"/>
      <c r="D490" s="216" t="s">
        <v>127</v>
      </c>
      <c r="E490" s="39"/>
      <c r="F490" s="217" t="s">
        <v>928</v>
      </c>
      <c r="G490" s="39"/>
      <c r="H490" s="39"/>
      <c r="I490" s="218"/>
      <c r="J490" s="39"/>
      <c r="K490" s="39"/>
      <c r="L490" s="43"/>
      <c r="M490" s="219"/>
      <c r="N490" s="220"/>
      <c r="O490" s="83"/>
      <c r="P490" s="83"/>
      <c r="Q490" s="83"/>
      <c r="R490" s="83"/>
      <c r="S490" s="83"/>
      <c r="T490" s="84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6" t="s">
        <v>127</v>
      </c>
      <c r="AU490" s="16" t="s">
        <v>82</v>
      </c>
    </row>
    <row r="491" s="2" customFormat="1">
      <c r="A491" s="37"/>
      <c r="B491" s="38"/>
      <c r="C491" s="39"/>
      <c r="D491" s="221" t="s">
        <v>129</v>
      </c>
      <c r="E491" s="39"/>
      <c r="F491" s="222" t="s">
        <v>929</v>
      </c>
      <c r="G491" s="39"/>
      <c r="H491" s="39"/>
      <c r="I491" s="218"/>
      <c r="J491" s="39"/>
      <c r="K491" s="39"/>
      <c r="L491" s="43"/>
      <c r="M491" s="219"/>
      <c r="N491" s="220"/>
      <c r="O491" s="83"/>
      <c r="P491" s="83"/>
      <c r="Q491" s="83"/>
      <c r="R491" s="83"/>
      <c r="S491" s="83"/>
      <c r="T491" s="84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129</v>
      </c>
      <c r="AU491" s="16" t="s">
        <v>82</v>
      </c>
    </row>
    <row r="492" s="2" customFormat="1" ht="16.5" customHeight="1">
      <c r="A492" s="37"/>
      <c r="B492" s="38"/>
      <c r="C492" s="203" t="s">
        <v>930</v>
      </c>
      <c r="D492" s="203" t="s">
        <v>120</v>
      </c>
      <c r="E492" s="204" t="s">
        <v>931</v>
      </c>
      <c r="F492" s="205" t="s">
        <v>932</v>
      </c>
      <c r="G492" s="206" t="s">
        <v>169</v>
      </c>
      <c r="H492" s="207">
        <v>4</v>
      </c>
      <c r="I492" s="208"/>
      <c r="J492" s="209">
        <f>ROUND(I492*H492,2)</f>
        <v>0</v>
      </c>
      <c r="K492" s="205" t="s">
        <v>124</v>
      </c>
      <c r="L492" s="43"/>
      <c r="M492" s="210" t="s">
        <v>19</v>
      </c>
      <c r="N492" s="211" t="s">
        <v>43</v>
      </c>
      <c r="O492" s="83"/>
      <c r="P492" s="212">
        <f>O492*H492</f>
        <v>0</v>
      </c>
      <c r="Q492" s="212">
        <v>0</v>
      </c>
      <c r="R492" s="212">
        <f>Q492*H492</f>
        <v>0</v>
      </c>
      <c r="S492" s="212">
        <v>0</v>
      </c>
      <c r="T492" s="213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14" t="s">
        <v>500</v>
      </c>
      <c r="AT492" s="214" t="s">
        <v>120</v>
      </c>
      <c r="AU492" s="214" t="s">
        <v>82</v>
      </c>
      <c r="AY492" s="16" t="s">
        <v>117</v>
      </c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16" t="s">
        <v>80</v>
      </c>
      <c r="BK492" s="215">
        <f>ROUND(I492*H492,2)</f>
        <v>0</v>
      </c>
      <c r="BL492" s="16" t="s">
        <v>500</v>
      </c>
      <c r="BM492" s="214" t="s">
        <v>933</v>
      </c>
    </row>
    <row r="493" s="2" customFormat="1">
      <c r="A493" s="37"/>
      <c r="B493" s="38"/>
      <c r="C493" s="39"/>
      <c r="D493" s="216" t="s">
        <v>127</v>
      </c>
      <c r="E493" s="39"/>
      <c r="F493" s="217" t="s">
        <v>934</v>
      </c>
      <c r="G493" s="39"/>
      <c r="H493" s="39"/>
      <c r="I493" s="218"/>
      <c r="J493" s="39"/>
      <c r="K493" s="39"/>
      <c r="L493" s="43"/>
      <c r="M493" s="219"/>
      <c r="N493" s="220"/>
      <c r="O493" s="83"/>
      <c r="P493" s="83"/>
      <c r="Q493" s="83"/>
      <c r="R493" s="83"/>
      <c r="S493" s="83"/>
      <c r="T493" s="84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6" t="s">
        <v>127</v>
      </c>
      <c r="AU493" s="16" t="s">
        <v>82</v>
      </c>
    </row>
    <row r="494" s="2" customFormat="1">
      <c r="A494" s="37"/>
      <c r="B494" s="38"/>
      <c r="C494" s="39"/>
      <c r="D494" s="221" t="s">
        <v>129</v>
      </c>
      <c r="E494" s="39"/>
      <c r="F494" s="222" t="s">
        <v>935</v>
      </c>
      <c r="G494" s="39"/>
      <c r="H494" s="39"/>
      <c r="I494" s="218"/>
      <c r="J494" s="39"/>
      <c r="K494" s="39"/>
      <c r="L494" s="43"/>
      <c r="M494" s="219"/>
      <c r="N494" s="220"/>
      <c r="O494" s="83"/>
      <c r="P494" s="83"/>
      <c r="Q494" s="83"/>
      <c r="R494" s="83"/>
      <c r="S494" s="83"/>
      <c r="T494" s="84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6" t="s">
        <v>129</v>
      </c>
      <c r="AU494" s="16" t="s">
        <v>82</v>
      </c>
    </row>
    <row r="495" s="2" customFormat="1" ht="16.5" customHeight="1">
      <c r="A495" s="37"/>
      <c r="B495" s="38"/>
      <c r="C495" s="203" t="s">
        <v>936</v>
      </c>
      <c r="D495" s="203" t="s">
        <v>120</v>
      </c>
      <c r="E495" s="204" t="s">
        <v>937</v>
      </c>
      <c r="F495" s="205" t="s">
        <v>938</v>
      </c>
      <c r="G495" s="206" t="s">
        <v>123</v>
      </c>
      <c r="H495" s="207">
        <v>50</v>
      </c>
      <c r="I495" s="208"/>
      <c r="J495" s="209">
        <f>ROUND(I495*H495,2)</f>
        <v>0</v>
      </c>
      <c r="K495" s="205" t="s">
        <v>124</v>
      </c>
      <c r="L495" s="43"/>
      <c r="M495" s="210" t="s">
        <v>19</v>
      </c>
      <c r="N495" s="211" t="s">
        <v>43</v>
      </c>
      <c r="O495" s="83"/>
      <c r="P495" s="212">
        <f>O495*H495</f>
        <v>0</v>
      </c>
      <c r="Q495" s="212">
        <v>0</v>
      </c>
      <c r="R495" s="212">
        <f>Q495*H495</f>
        <v>0</v>
      </c>
      <c r="S495" s="212">
        <v>0</v>
      </c>
      <c r="T495" s="213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14" t="s">
        <v>500</v>
      </c>
      <c r="AT495" s="214" t="s">
        <v>120</v>
      </c>
      <c r="AU495" s="214" t="s">
        <v>82</v>
      </c>
      <c r="AY495" s="16" t="s">
        <v>117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16" t="s">
        <v>80</v>
      </c>
      <c r="BK495" s="215">
        <f>ROUND(I495*H495,2)</f>
        <v>0</v>
      </c>
      <c r="BL495" s="16" t="s">
        <v>500</v>
      </c>
      <c r="BM495" s="214" t="s">
        <v>939</v>
      </c>
    </row>
    <row r="496" s="2" customFormat="1">
      <c r="A496" s="37"/>
      <c r="B496" s="38"/>
      <c r="C496" s="39"/>
      <c r="D496" s="216" t="s">
        <v>127</v>
      </c>
      <c r="E496" s="39"/>
      <c r="F496" s="217" t="s">
        <v>940</v>
      </c>
      <c r="G496" s="39"/>
      <c r="H496" s="39"/>
      <c r="I496" s="218"/>
      <c r="J496" s="39"/>
      <c r="K496" s="39"/>
      <c r="L496" s="43"/>
      <c r="M496" s="219"/>
      <c r="N496" s="220"/>
      <c r="O496" s="83"/>
      <c r="P496" s="83"/>
      <c r="Q496" s="83"/>
      <c r="R496" s="83"/>
      <c r="S496" s="83"/>
      <c r="T496" s="84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127</v>
      </c>
      <c r="AU496" s="16" t="s">
        <v>82</v>
      </c>
    </row>
    <row r="497" s="2" customFormat="1">
      <c r="A497" s="37"/>
      <c r="B497" s="38"/>
      <c r="C497" s="39"/>
      <c r="D497" s="221" t="s">
        <v>129</v>
      </c>
      <c r="E497" s="39"/>
      <c r="F497" s="222" t="s">
        <v>941</v>
      </c>
      <c r="G497" s="39"/>
      <c r="H497" s="39"/>
      <c r="I497" s="218"/>
      <c r="J497" s="39"/>
      <c r="K497" s="39"/>
      <c r="L497" s="43"/>
      <c r="M497" s="219"/>
      <c r="N497" s="220"/>
      <c r="O497" s="83"/>
      <c r="P497" s="83"/>
      <c r="Q497" s="83"/>
      <c r="R497" s="83"/>
      <c r="S497" s="83"/>
      <c r="T497" s="84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6" t="s">
        <v>129</v>
      </c>
      <c r="AU497" s="16" t="s">
        <v>82</v>
      </c>
    </row>
    <row r="498" s="2" customFormat="1" ht="16.5" customHeight="1">
      <c r="A498" s="37"/>
      <c r="B498" s="38"/>
      <c r="C498" s="203" t="s">
        <v>942</v>
      </c>
      <c r="D498" s="203" t="s">
        <v>120</v>
      </c>
      <c r="E498" s="204" t="s">
        <v>943</v>
      </c>
      <c r="F498" s="205" t="s">
        <v>944</v>
      </c>
      <c r="G498" s="206" t="s">
        <v>169</v>
      </c>
      <c r="H498" s="207">
        <v>20</v>
      </c>
      <c r="I498" s="208"/>
      <c r="J498" s="209">
        <f>ROUND(I498*H498,2)</f>
        <v>0</v>
      </c>
      <c r="K498" s="205" t="s">
        <v>124</v>
      </c>
      <c r="L498" s="43"/>
      <c r="M498" s="210" t="s">
        <v>19</v>
      </c>
      <c r="N498" s="211" t="s">
        <v>43</v>
      </c>
      <c r="O498" s="83"/>
      <c r="P498" s="212">
        <f>O498*H498</f>
        <v>0</v>
      </c>
      <c r="Q498" s="212">
        <v>0</v>
      </c>
      <c r="R498" s="212">
        <f>Q498*H498</f>
        <v>0</v>
      </c>
      <c r="S498" s="212">
        <v>0</v>
      </c>
      <c r="T498" s="213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14" t="s">
        <v>500</v>
      </c>
      <c r="AT498" s="214" t="s">
        <v>120</v>
      </c>
      <c r="AU498" s="214" t="s">
        <v>82</v>
      </c>
      <c r="AY498" s="16" t="s">
        <v>117</v>
      </c>
      <c r="BE498" s="215">
        <f>IF(N498="základní",J498,0)</f>
        <v>0</v>
      </c>
      <c r="BF498" s="215">
        <f>IF(N498="snížená",J498,0)</f>
        <v>0</v>
      </c>
      <c r="BG498" s="215">
        <f>IF(N498="zákl. přenesená",J498,0)</f>
        <v>0</v>
      </c>
      <c r="BH498" s="215">
        <f>IF(N498="sníž. přenesená",J498,0)</f>
        <v>0</v>
      </c>
      <c r="BI498" s="215">
        <f>IF(N498="nulová",J498,0)</f>
        <v>0</v>
      </c>
      <c r="BJ498" s="16" t="s">
        <v>80</v>
      </c>
      <c r="BK498" s="215">
        <f>ROUND(I498*H498,2)</f>
        <v>0</v>
      </c>
      <c r="BL498" s="16" t="s">
        <v>500</v>
      </c>
      <c r="BM498" s="214" t="s">
        <v>945</v>
      </c>
    </row>
    <row r="499" s="2" customFormat="1">
      <c r="A499" s="37"/>
      <c r="B499" s="38"/>
      <c r="C499" s="39"/>
      <c r="D499" s="216" t="s">
        <v>127</v>
      </c>
      <c r="E499" s="39"/>
      <c r="F499" s="217" t="s">
        <v>944</v>
      </c>
      <c r="G499" s="39"/>
      <c r="H499" s="39"/>
      <c r="I499" s="218"/>
      <c r="J499" s="39"/>
      <c r="K499" s="39"/>
      <c r="L499" s="43"/>
      <c r="M499" s="219"/>
      <c r="N499" s="220"/>
      <c r="O499" s="83"/>
      <c r="P499" s="83"/>
      <c r="Q499" s="83"/>
      <c r="R499" s="83"/>
      <c r="S499" s="83"/>
      <c r="T499" s="84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127</v>
      </c>
      <c r="AU499" s="16" t="s">
        <v>82</v>
      </c>
    </row>
    <row r="500" s="2" customFormat="1">
      <c r="A500" s="37"/>
      <c r="B500" s="38"/>
      <c r="C500" s="39"/>
      <c r="D500" s="221" t="s">
        <v>129</v>
      </c>
      <c r="E500" s="39"/>
      <c r="F500" s="222" t="s">
        <v>946</v>
      </c>
      <c r="G500" s="39"/>
      <c r="H500" s="39"/>
      <c r="I500" s="218"/>
      <c r="J500" s="39"/>
      <c r="K500" s="39"/>
      <c r="L500" s="43"/>
      <c r="M500" s="219"/>
      <c r="N500" s="220"/>
      <c r="O500" s="83"/>
      <c r="P500" s="83"/>
      <c r="Q500" s="83"/>
      <c r="R500" s="83"/>
      <c r="S500" s="83"/>
      <c r="T500" s="84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6" t="s">
        <v>129</v>
      </c>
      <c r="AU500" s="16" t="s">
        <v>82</v>
      </c>
    </row>
    <row r="501" s="2" customFormat="1" ht="16.5" customHeight="1">
      <c r="A501" s="37"/>
      <c r="B501" s="38"/>
      <c r="C501" s="203" t="s">
        <v>947</v>
      </c>
      <c r="D501" s="203" t="s">
        <v>120</v>
      </c>
      <c r="E501" s="204" t="s">
        <v>948</v>
      </c>
      <c r="F501" s="205" t="s">
        <v>949</v>
      </c>
      <c r="G501" s="206" t="s">
        <v>169</v>
      </c>
      <c r="H501" s="207">
        <v>150</v>
      </c>
      <c r="I501" s="208"/>
      <c r="J501" s="209">
        <f>ROUND(I501*H501,2)</f>
        <v>0</v>
      </c>
      <c r="K501" s="205" t="s">
        <v>124</v>
      </c>
      <c r="L501" s="43"/>
      <c r="M501" s="210" t="s">
        <v>19</v>
      </c>
      <c r="N501" s="211" t="s">
        <v>43</v>
      </c>
      <c r="O501" s="83"/>
      <c r="P501" s="212">
        <f>O501*H501</f>
        <v>0</v>
      </c>
      <c r="Q501" s="212">
        <v>0</v>
      </c>
      <c r="R501" s="212">
        <f>Q501*H501</f>
        <v>0</v>
      </c>
      <c r="S501" s="212">
        <v>0</v>
      </c>
      <c r="T501" s="213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14" t="s">
        <v>500</v>
      </c>
      <c r="AT501" s="214" t="s">
        <v>120</v>
      </c>
      <c r="AU501" s="214" t="s">
        <v>82</v>
      </c>
      <c r="AY501" s="16" t="s">
        <v>117</v>
      </c>
      <c r="BE501" s="215">
        <f>IF(N501="základní",J501,0)</f>
        <v>0</v>
      </c>
      <c r="BF501" s="215">
        <f>IF(N501="snížená",J501,0)</f>
        <v>0</v>
      </c>
      <c r="BG501" s="215">
        <f>IF(N501="zákl. přenesená",J501,0)</f>
        <v>0</v>
      </c>
      <c r="BH501" s="215">
        <f>IF(N501="sníž. přenesená",J501,0)</f>
        <v>0</v>
      </c>
      <c r="BI501" s="215">
        <f>IF(N501="nulová",J501,0)</f>
        <v>0</v>
      </c>
      <c r="BJ501" s="16" t="s">
        <v>80</v>
      </c>
      <c r="BK501" s="215">
        <f>ROUND(I501*H501,2)</f>
        <v>0</v>
      </c>
      <c r="BL501" s="16" t="s">
        <v>500</v>
      </c>
      <c r="BM501" s="214" t="s">
        <v>950</v>
      </c>
    </row>
    <row r="502" s="2" customFormat="1">
      <c r="A502" s="37"/>
      <c r="B502" s="38"/>
      <c r="C502" s="39"/>
      <c r="D502" s="216" t="s">
        <v>127</v>
      </c>
      <c r="E502" s="39"/>
      <c r="F502" s="217" t="s">
        <v>951</v>
      </c>
      <c r="G502" s="39"/>
      <c r="H502" s="39"/>
      <c r="I502" s="218"/>
      <c r="J502" s="39"/>
      <c r="K502" s="39"/>
      <c r="L502" s="43"/>
      <c r="M502" s="219"/>
      <c r="N502" s="220"/>
      <c r="O502" s="83"/>
      <c r="P502" s="83"/>
      <c r="Q502" s="83"/>
      <c r="R502" s="83"/>
      <c r="S502" s="83"/>
      <c r="T502" s="84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16" t="s">
        <v>127</v>
      </c>
      <c r="AU502" s="16" t="s">
        <v>82</v>
      </c>
    </row>
    <row r="503" s="2" customFormat="1">
      <c r="A503" s="37"/>
      <c r="B503" s="38"/>
      <c r="C503" s="39"/>
      <c r="D503" s="221" t="s">
        <v>129</v>
      </c>
      <c r="E503" s="39"/>
      <c r="F503" s="222" t="s">
        <v>952</v>
      </c>
      <c r="G503" s="39"/>
      <c r="H503" s="39"/>
      <c r="I503" s="218"/>
      <c r="J503" s="39"/>
      <c r="K503" s="39"/>
      <c r="L503" s="43"/>
      <c r="M503" s="219"/>
      <c r="N503" s="220"/>
      <c r="O503" s="83"/>
      <c r="P503" s="83"/>
      <c r="Q503" s="83"/>
      <c r="R503" s="83"/>
      <c r="S503" s="83"/>
      <c r="T503" s="84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129</v>
      </c>
      <c r="AU503" s="16" t="s">
        <v>82</v>
      </c>
    </row>
    <row r="504" s="2" customFormat="1" ht="16.5" customHeight="1">
      <c r="A504" s="37"/>
      <c r="B504" s="38"/>
      <c r="C504" s="203" t="s">
        <v>953</v>
      </c>
      <c r="D504" s="203" t="s">
        <v>120</v>
      </c>
      <c r="E504" s="204" t="s">
        <v>954</v>
      </c>
      <c r="F504" s="205" t="s">
        <v>955</v>
      </c>
      <c r="G504" s="206" t="s">
        <v>169</v>
      </c>
      <c r="H504" s="207">
        <v>10</v>
      </c>
      <c r="I504" s="208"/>
      <c r="J504" s="209">
        <f>ROUND(I504*H504,2)</f>
        <v>0</v>
      </c>
      <c r="K504" s="205" t="s">
        <v>124</v>
      </c>
      <c r="L504" s="43"/>
      <c r="M504" s="210" t="s">
        <v>19</v>
      </c>
      <c r="N504" s="211" t="s">
        <v>43</v>
      </c>
      <c r="O504" s="83"/>
      <c r="P504" s="212">
        <f>O504*H504</f>
        <v>0</v>
      </c>
      <c r="Q504" s="212">
        <v>0</v>
      </c>
      <c r="R504" s="212">
        <f>Q504*H504</f>
        <v>0</v>
      </c>
      <c r="S504" s="212">
        <v>0</v>
      </c>
      <c r="T504" s="213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14" t="s">
        <v>500</v>
      </c>
      <c r="AT504" s="214" t="s">
        <v>120</v>
      </c>
      <c r="AU504" s="214" t="s">
        <v>82</v>
      </c>
      <c r="AY504" s="16" t="s">
        <v>117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16" t="s">
        <v>80</v>
      </c>
      <c r="BK504" s="215">
        <f>ROUND(I504*H504,2)</f>
        <v>0</v>
      </c>
      <c r="BL504" s="16" t="s">
        <v>500</v>
      </c>
      <c r="BM504" s="214" t="s">
        <v>956</v>
      </c>
    </row>
    <row r="505" s="2" customFormat="1">
      <c r="A505" s="37"/>
      <c r="B505" s="38"/>
      <c r="C505" s="39"/>
      <c r="D505" s="216" t="s">
        <v>127</v>
      </c>
      <c r="E505" s="39"/>
      <c r="F505" s="217" t="s">
        <v>957</v>
      </c>
      <c r="G505" s="39"/>
      <c r="H505" s="39"/>
      <c r="I505" s="218"/>
      <c r="J505" s="39"/>
      <c r="K505" s="39"/>
      <c r="L505" s="43"/>
      <c r="M505" s="219"/>
      <c r="N505" s="220"/>
      <c r="O505" s="83"/>
      <c r="P505" s="83"/>
      <c r="Q505" s="83"/>
      <c r="R505" s="83"/>
      <c r="S505" s="83"/>
      <c r="T505" s="84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6" t="s">
        <v>127</v>
      </c>
      <c r="AU505" s="16" t="s">
        <v>82</v>
      </c>
    </row>
    <row r="506" s="2" customFormat="1">
      <c r="A506" s="37"/>
      <c r="B506" s="38"/>
      <c r="C506" s="39"/>
      <c r="D506" s="221" t="s">
        <v>129</v>
      </c>
      <c r="E506" s="39"/>
      <c r="F506" s="222" t="s">
        <v>958</v>
      </c>
      <c r="G506" s="39"/>
      <c r="H506" s="39"/>
      <c r="I506" s="218"/>
      <c r="J506" s="39"/>
      <c r="K506" s="39"/>
      <c r="L506" s="43"/>
      <c r="M506" s="219"/>
      <c r="N506" s="220"/>
      <c r="O506" s="83"/>
      <c r="P506" s="83"/>
      <c r="Q506" s="83"/>
      <c r="R506" s="83"/>
      <c r="S506" s="83"/>
      <c r="T506" s="84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129</v>
      </c>
      <c r="AU506" s="16" t="s">
        <v>82</v>
      </c>
    </row>
    <row r="507" s="2" customFormat="1" ht="16.5" customHeight="1">
      <c r="A507" s="37"/>
      <c r="B507" s="38"/>
      <c r="C507" s="203" t="s">
        <v>959</v>
      </c>
      <c r="D507" s="203" t="s">
        <v>120</v>
      </c>
      <c r="E507" s="204" t="s">
        <v>960</v>
      </c>
      <c r="F507" s="205" t="s">
        <v>961</v>
      </c>
      <c r="G507" s="206" t="s">
        <v>169</v>
      </c>
      <c r="H507" s="207">
        <v>4</v>
      </c>
      <c r="I507" s="208"/>
      <c r="J507" s="209">
        <f>ROUND(I507*H507,2)</f>
        <v>0</v>
      </c>
      <c r="K507" s="205" t="s">
        <v>124</v>
      </c>
      <c r="L507" s="43"/>
      <c r="M507" s="210" t="s">
        <v>19</v>
      </c>
      <c r="N507" s="211" t="s">
        <v>43</v>
      </c>
      <c r="O507" s="83"/>
      <c r="P507" s="212">
        <f>O507*H507</f>
        <v>0</v>
      </c>
      <c r="Q507" s="212">
        <v>0</v>
      </c>
      <c r="R507" s="212">
        <f>Q507*H507</f>
        <v>0</v>
      </c>
      <c r="S507" s="212">
        <v>0</v>
      </c>
      <c r="T507" s="213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14" t="s">
        <v>500</v>
      </c>
      <c r="AT507" s="214" t="s">
        <v>120</v>
      </c>
      <c r="AU507" s="214" t="s">
        <v>82</v>
      </c>
      <c r="AY507" s="16" t="s">
        <v>117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16" t="s">
        <v>80</v>
      </c>
      <c r="BK507" s="215">
        <f>ROUND(I507*H507,2)</f>
        <v>0</v>
      </c>
      <c r="BL507" s="16" t="s">
        <v>500</v>
      </c>
      <c r="BM507" s="214" t="s">
        <v>962</v>
      </c>
    </row>
    <row r="508" s="2" customFormat="1">
      <c r="A508" s="37"/>
      <c r="B508" s="38"/>
      <c r="C508" s="39"/>
      <c r="D508" s="216" t="s">
        <v>127</v>
      </c>
      <c r="E508" s="39"/>
      <c r="F508" s="217" t="s">
        <v>963</v>
      </c>
      <c r="G508" s="39"/>
      <c r="H508" s="39"/>
      <c r="I508" s="218"/>
      <c r="J508" s="39"/>
      <c r="K508" s="39"/>
      <c r="L508" s="43"/>
      <c r="M508" s="219"/>
      <c r="N508" s="220"/>
      <c r="O508" s="83"/>
      <c r="P508" s="83"/>
      <c r="Q508" s="83"/>
      <c r="R508" s="83"/>
      <c r="S508" s="83"/>
      <c r="T508" s="84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6" t="s">
        <v>127</v>
      </c>
      <c r="AU508" s="16" t="s">
        <v>82</v>
      </c>
    </row>
    <row r="509" s="2" customFormat="1">
      <c r="A509" s="37"/>
      <c r="B509" s="38"/>
      <c r="C509" s="39"/>
      <c r="D509" s="221" t="s">
        <v>129</v>
      </c>
      <c r="E509" s="39"/>
      <c r="F509" s="222" t="s">
        <v>964</v>
      </c>
      <c r="G509" s="39"/>
      <c r="H509" s="39"/>
      <c r="I509" s="218"/>
      <c r="J509" s="39"/>
      <c r="K509" s="39"/>
      <c r="L509" s="43"/>
      <c r="M509" s="219"/>
      <c r="N509" s="220"/>
      <c r="O509" s="83"/>
      <c r="P509" s="83"/>
      <c r="Q509" s="83"/>
      <c r="R509" s="83"/>
      <c r="S509" s="83"/>
      <c r="T509" s="84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6" t="s">
        <v>129</v>
      </c>
      <c r="AU509" s="16" t="s">
        <v>82</v>
      </c>
    </row>
    <row r="510" s="2" customFormat="1" ht="16.5" customHeight="1">
      <c r="A510" s="37"/>
      <c r="B510" s="38"/>
      <c r="C510" s="203" t="s">
        <v>965</v>
      </c>
      <c r="D510" s="203" t="s">
        <v>120</v>
      </c>
      <c r="E510" s="204" t="s">
        <v>966</v>
      </c>
      <c r="F510" s="205" t="s">
        <v>967</v>
      </c>
      <c r="G510" s="206" t="s">
        <v>169</v>
      </c>
      <c r="H510" s="207">
        <v>4</v>
      </c>
      <c r="I510" s="208"/>
      <c r="J510" s="209">
        <f>ROUND(I510*H510,2)</f>
        <v>0</v>
      </c>
      <c r="K510" s="205" t="s">
        <v>124</v>
      </c>
      <c r="L510" s="43"/>
      <c r="M510" s="210" t="s">
        <v>19</v>
      </c>
      <c r="N510" s="211" t="s">
        <v>43</v>
      </c>
      <c r="O510" s="83"/>
      <c r="P510" s="212">
        <f>O510*H510</f>
        <v>0</v>
      </c>
      <c r="Q510" s="212">
        <v>0</v>
      </c>
      <c r="R510" s="212">
        <f>Q510*H510</f>
        <v>0</v>
      </c>
      <c r="S510" s="212">
        <v>0</v>
      </c>
      <c r="T510" s="213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14" t="s">
        <v>500</v>
      </c>
      <c r="AT510" s="214" t="s">
        <v>120</v>
      </c>
      <c r="AU510" s="214" t="s">
        <v>82</v>
      </c>
      <c r="AY510" s="16" t="s">
        <v>117</v>
      </c>
      <c r="BE510" s="215">
        <f>IF(N510="základní",J510,0)</f>
        <v>0</v>
      </c>
      <c r="BF510" s="215">
        <f>IF(N510="snížená",J510,0)</f>
        <v>0</v>
      </c>
      <c r="BG510" s="215">
        <f>IF(N510="zákl. přenesená",J510,0)</f>
        <v>0</v>
      </c>
      <c r="BH510" s="215">
        <f>IF(N510="sníž. přenesená",J510,0)</f>
        <v>0</v>
      </c>
      <c r="BI510" s="215">
        <f>IF(N510="nulová",J510,0)</f>
        <v>0</v>
      </c>
      <c r="BJ510" s="16" t="s">
        <v>80</v>
      </c>
      <c r="BK510" s="215">
        <f>ROUND(I510*H510,2)</f>
        <v>0</v>
      </c>
      <c r="BL510" s="16" t="s">
        <v>500</v>
      </c>
      <c r="BM510" s="214" t="s">
        <v>968</v>
      </c>
    </row>
    <row r="511" s="2" customFormat="1">
      <c r="A511" s="37"/>
      <c r="B511" s="38"/>
      <c r="C511" s="39"/>
      <c r="D511" s="216" t="s">
        <v>127</v>
      </c>
      <c r="E511" s="39"/>
      <c r="F511" s="217" t="s">
        <v>969</v>
      </c>
      <c r="G511" s="39"/>
      <c r="H511" s="39"/>
      <c r="I511" s="218"/>
      <c r="J511" s="39"/>
      <c r="K511" s="39"/>
      <c r="L511" s="43"/>
      <c r="M511" s="219"/>
      <c r="N511" s="220"/>
      <c r="O511" s="83"/>
      <c r="P511" s="83"/>
      <c r="Q511" s="83"/>
      <c r="R511" s="83"/>
      <c r="S511" s="83"/>
      <c r="T511" s="84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6" t="s">
        <v>127</v>
      </c>
      <c r="AU511" s="16" t="s">
        <v>82</v>
      </c>
    </row>
    <row r="512" s="2" customFormat="1">
      <c r="A512" s="37"/>
      <c r="B512" s="38"/>
      <c r="C512" s="39"/>
      <c r="D512" s="221" t="s">
        <v>129</v>
      </c>
      <c r="E512" s="39"/>
      <c r="F512" s="222" t="s">
        <v>970</v>
      </c>
      <c r="G512" s="39"/>
      <c r="H512" s="39"/>
      <c r="I512" s="218"/>
      <c r="J512" s="39"/>
      <c r="K512" s="39"/>
      <c r="L512" s="43"/>
      <c r="M512" s="219"/>
      <c r="N512" s="220"/>
      <c r="O512" s="83"/>
      <c r="P512" s="83"/>
      <c r="Q512" s="83"/>
      <c r="R512" s="83"/>
      <c r="S512" s="83"/>
      <c r="T512" s="84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129</v>
      </c>
      <c r="AU512" s="16" t="s">
        <v>82</v>
      </c>
    </row>
    <row r="513" s="2" customFormat="1" ht="16.5" customHeight="1">
      <c r="A513" s="37"/>
      <c r="B513" s="38"/>
      <c r="C513" s="203" t="s">
        <v>971</v>
      </c>
      <c r="D513" s="203" t="s">
        <v>120</v>
      </c>
      <c r="E513" s="204" t="s">
        <v>972</v>
      </c>
      <c r="F513" s="205" t="s">
        <v>973</v>
      </c>
      <c r="G513" s="206" t="s">
        <v>169</v>
      </c>
      <c r="H513" s="207">
        <v>2</v>
      </c>
      <c r="I513" s="208"/>
      <c r="J513" s="209">
        <f>ROUND(I513*H513,2)</f>
        <v>0</v>
      </c>
      <c r="K513" s="205" t="s">
        <v>124</v>
      </c>
      <c r="L513" s="43"/>
      <c r="M513" s="210" t="s">
        <v>19</v>
      </c>
      <c r="N513" s="211" t="s">
        <v>43</v>
      </c>
      <c r="O513" s="83"/>
      <c r="P513" s="212">
        <f>O513*H513</f>
        <v>0</v>
      </c>
      <c r="Q513" s="212">
        <v>0</v>
      </c>
      <c r="R513" s="212">
        <f>Q513*H513</f>
        <v>0</v>
      </c>
      <c r="S513" s="212">
        <v>0</v>
      </c>
      <c r="T513" s="213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14" t="s">
        <v>500</v>
      </c>
      <c r="AT513" s="214" t="s">
        <v>120</v>
      </c>
      <c r="AU513" s="214" t="s">
        <v>82</v>
      </c>
      <c r="AY513" s="16" t="s">
        <v>117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16" t="s">
        <v>80</v>
      </c>
      <c r="BK513" s="215">
        <f>ROUND(I513*H513,2)</f>
        <v>0</v>
      </c>
      <c r="BL513" s="16" t="s">
        <v>500</v>
      </c>
      <c r="BM513" s="214" t="s">
        <v>974</v>
      </c>
    </row>
    <row r="514" s="2" customFormat="1">
      <c r="A514" s="37"/>
      <c r="B514" s="38"/>
      <c r="C514" s="39"/>
      <c r="D514" s="216" t="s">
        <v>127</v>
      </c>
      <c r="E514" s="39"/>
      <c r="F514" s="217" t="s">
        <v>975</v>
      </c>
      <c r="G514" s="39"/>
      <c r="H514" s="39"/>
      <c r="I514" s="218"/>
      <c r="J514" s="39"/>
      <c r="K514" s="39"/>
      <c r="L514" s="43"/>
      <c r="M514" s="219"/>
      <c r="N514" s="220"/>
      <c r="O514" s="83"/>
      <c r="P514" s="83"/>
      <c r="Q514" s="83"/>
      <c r="R514" s="83"/>
      <c r="S514" s="83"/>
      <c r="T514" s="84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6" t="s">
        <v>127</v>
      </c>
      <c r="AU514" s="16" t="s">
        <v>82</v>
      </c>
    </row>
    <row r="515" s="2" customFormat="1">
      <c r="A515" s="37"/>
      <c r="B515" s="38"/>
      <c r="C515" s="39"/>
      <c r="D515" s="221" t="s">
        <v>129</v>
      </c>
      <c r="E515" s="39"/>
      <c r="F515" s="222" t="s">
        <v>976</v>
      </c>
      <c r="G515" s="39"/>
      <c r="H515" s="39"/>
      <c r="I515" s="218"/>
      <c r="J515" s="39"/>
      <c r="K515" s="39"/>
      <c r="L515" s="43"/>
      <c r="M515" s="219"/>
      <c r="N515" s="220"/>
      <c r="O515" s="83"/>
      <c r="P515" s="83"/>
      <c r="Q515" s="83"/>
      <c r="R515" s="83"/>
      <c r="S515" s="83"/>
      <c r="T515" s="84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6" t="s">
        <v>129</v>
      </c>
      <c r="AU515" s="16" t="s">
        <v>82</v>
      </c>
    </row>
    <row r="516" s="12" customFormat="1" ht="22.8" customHeight="1">
      <c r="A516" s="12"/>
      <c r="B516" s="187"/>
      <c r="C516" s="188"/>
      <c r="D516" s="189" t="s">
        <v>71</v>
      </c>
      <c r="E516" s="201" t="s">
        <v>977</v>
      </c>
      <c r="F516" s="201" t="s">
        <v>978</v>
      </c>
      <c r="G516" s="188"/>
      <c r="H516" s="188"/>
      <c r="I516" s="191"/>
      <c r="J516" s="202">
        <f>BK516</f>
        <v>0</v>
      </c>
      <c r="K516" s="188"/>
      <c r="L516" s="193"/>
      <c r="M516" s="194"/>
      <c r="N516" s="195"/>
      <c r="O516" s="195"/>
      <c r="P516" s="196">
        <f>SUM(P517:P940)</f>
        <v>0</v>
      </c>
      <c r="Q516" s="195"/>
      <c r="R516" s="196">
        <f>SUM(R517:R940)</f>
        <v>189.541861896</v>
      </c>
      <c r="S516" s="195"/>
      <c r="T516" s="197">
        <f>SUM(T517:T940)</f>
        <v>869.96252000000015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198" t="s">
        <v>136</v>
      </c>
      <c r="AT516" s="199" t="s">
        <v>71</v>
      </c>
      <c r="AU516" s="199" t="s">
        <v>80</v>
      </c>
      <c r="AY516" s="198" t="s">
        <v>117</v>
      </c>
      <c r="BK516" s="200">
        <f>SUM(BK517:BK940)</f>
        <v>0</v>
      </c>
    </row>
    <row r="517" s="2" customFormat="1" ht="16.5" customHeight="1">
      <c r="A517" s="37"/>
      <c r="B517" s="38"/>
      <c r="C517" s="203" t="s">
        <v>979</v>
      </c>
      <c r="D517" s="203" t="s">
        <v>120</v>
      </c>
      <c r="E517" s="204" t="s">
        <v>980</v>
      </c>
      <c r="F517" s="205" t="s">
        <v>981</v>
      </c>
      <c r="G517" s="206" t="s">
        <v>982</v>
      </c>
      <c r="H517" s="207">
        <v>10</v>
      </c>
      <c r="I517" s="208"/>
      <c r="J517" s="209">
        <f>ROUND(I517*H517,2)</f>
        <v>0</v>
      </c>
      <c r="K517" s="205" t="s">
        <v>124</v>
      </c>
      <c r="L517" s="43"/>
      <c r="M517" s="210" t="s">
        <v>19</v>
      </c>
      <c r="N517" s="211" t="s">
        <v>43</v>
      </c>
      <c r="O517" s="83"/>
      <c r="P517" s="212">
        <f>O517*H517</f>
        <v>0</v>
      </c>
      <c r="Q517" s="212">
        <v>0.0088000000000000005</v>
      </c>
      <c r="R517" s="212">
        <f>Q517*H517</f>
        <v>0.088000000000000009</v>
      </c>
      <c r="S517" s="212">
        <v>0</v>
      </c>
      <c r="T517" s="213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14" t="s">
        <v>500</v>
      </c>
      <c r="AT517" s="214" t="s">
        <v>120</v>
      </c>
      <c r="AU517" s="214" t="s">
        <v>82</v>
      </c>
      <c r="AY517" s="16" t="s">
        <v>117</v>
      </c>
      <c r="BE517" s="215">
        <f>IF(N517="základní",J517,0)</f>
        <v>0</v>
      </c>
      <c r="BF517" s="215">
        <f>IF(N517="snížená",J517,0)</f>
        <v>0</v>
      </c>
      <c r="BG517" s="215">
        <f>IF(N517="zákl. přenesená",J517,0)</f>
        <v>0</v>
      </c>
      <c r="BH517" s="215">
        <f>IF(N517="sníž. přenesená",J517,0)</f>
        <v>0</v>
      </c>
      <c r="BI517" s="215">
        <f>IF(N517="nulová",J517,0)</f>
        <v>0</v>
      </c>
      <c r="BJ517" s="16" t="s">
        <v>80</v>
      </c>
      <c r="BK517" s="215">
        <f>ROUND(I517*H517,2)</f>
        <v>0</v>
      </c>
      <c r="BL517" s="16" t="s">
        <v>500</v>
      </c>
      <c r="BM517" s="214" t="s">
        <v>983</v>
      </c>
    </row>
    <row r="518" s="2" customFormat="1">
      <c r="A518" s="37"/>
      <c r="B518" s="38"/>
      <c r="C518" s="39"/>
      <c r="D518" s="216" t="s">
        <v>127</v>
      </c>
      <c r="E518" s="39"/>
      <c r="F518" s="217" t="s">
        <v>984</v>
      </c>
      <c r="G518" s="39"/>
      <c r="H518" s="39"/>
      <c r="I518" s="218"/>
      <c r="J518" s="39"/>
      <c r="K518" s="39"/>
      <c r="L518" s="43"/>
      <c r="M518" s="219"/>
      <c r="N518" s="220"/>
      <c r="O518" s="83"/>
      <c r="P518" s="83"/>
      <c r="Q518" s="83"/>
      <c r="R518" s="83"/>
      <c r="S518" s="83"/>
      <c r="T518" s="84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127</v>
      </c>
      <c r="AU518" s="16" t="s">
        <v>82</v>
      </c>
    </row>
    <row r="519" s="2" customFormat="1">
      <c r="A519" s="37"/>
      <c r="B519" s="38"/>
      <c r="C519" s="39"/>
      <c r="D519" s="221" t="s">
        <v>129</v>
      </c>
      <c r="E519" s="39"/>
      <c r="F519" s="222" t="s">
        <v>985</v>
      </c>
      <c r="G519" s="39"/>
      <c r="H519" s="39"/>
      <c r="I519" s="218"/>
      <c r="J519" s="39"/>
      <c r="K519" s="39"/>
      <c r="L519" s="43"/>
      <c r="M519" s="219"/>
      <c r="N519" s="220"/>
      <c r="O519" s="83"/>
      <c r="P519" s="83"/>
      <c r="Q519" s="83"/>
      <c r="R519" s="83"/>
      <c r="S519" s="83"/>
      <c r="T519" s="84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6" t="s">
        <v>129</v>
      </c>
      <c r="AU519" s="16" t="s">
        <v>82</v>
      </c>
    </row>
    <row r="520" s="2" customFormat="1" ht="16.5" customHeight="1">
      <c r="A520" s="37"/>
      <c r="B520" s="38"/>
      <c r="C520" s="203" t="s">
        <v>986</v>
      </c>
      <c r="D520" s="203" t="s">
        <v>120</v>
      </c>
      <c r="E520" s="204" t="s">
        <v>987</v>
      </c>
      <c r="F520" s="205" t="s">
        <v>988</v>
      </c>
      <c r="G520" s="206" t="s">
        <v>982</v>
      </c>
      <c r="H520" s="207">
        <v>10</v>
      </c>
      <c r="I520" s="208"/>
      <c r="J520" s="209">
        <f>ROUND(I520*H520,2)</f>
        <v>0</v>
      </c>
      <c r="K520" s="205" t="s">
        <v>124</v>
      </c>
      <c r="L520" s="43"/>
      <c r="M520" s="210" t="s">
        <v>19</v>
      </c>
      <c r="N520" s="211" t="s">
        <v>43</v>
      </c>
      <c r="O520" s="83"/>
      <c r="P520" s="212">
        <f>O520*H520</f>
        <v>0</v>
      </c>
      <c r="Q520" s="212">
        <v>0.0099000000000000008</v>
      </c>
      <c r="R520" s="212">
        <f>Q520*H520</f>
        <v>0.099000000000000005</v>
      </c>
      <c r="S520" s="212">
        <v>0</v>
      </c>
      <c r="T520" s="213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214" t="s">
        <v>500</v>
      </c>
      <c r="AT520" s="214" t="s">
        <v>120</v>
      </c>
      <c r="AU520" s="214" t="s">
        <v>82</v>
      </c>
      <c r="AY520" s="16" t="s">
        <v>117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16" t="s">
        <v>80</v>
      </c>
      <c r="BK520" s="215">
        <f>ROUND(I520*H520,2)</f>
        <v>0</v>
      </c>
      <c r="BL520" s="16" t="s">
        <v>500</v>
      </c>
      <c r="BM520" s="214" t="s">
        <v>989</v>
      </c>
    </row>
    <row r="521" s="2" customFormat="1">
      <c r="A521" s="37"/>
      <c r="B521" s="38"/>
      <c r="C521" s="39"/>
      <c r="D521" s="216" t="s">
        <v>127</v>
      </c>
      <c r="E521" s="39"/>
      <c r="F521" s="217" t="s">
        <v>990</v>
      </c>
      <c r="G521" s="39"/>
      <c r="H521" s="39"/>
      <c r="I521" s="218"/>
      <c r="J521" s="39"/>
      <c r="K521" s="39"/>
      <c r="L521" s="43"/>
      <c r="M521" s="219"/>
      <c r="N521" s="220"/>
      <c r="O521" s="83"/>
      <c r="P521" s="83"/>
      <c r="Q521" s="83"/>
      <c r="R521" s="83"/>
      <c r="S521" s="83"/>
      <c r="T521" s="84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T521" s="16" t="s">
        <v>127</v>
      </c>
      <c r="AU521" s="16" t="s">
        <v>82</v>
      </c>
    </row>
    <row r="522" s="2" customFormat="1">
      <c r="A522" s="37"/>
      <c r="B522" s="38"/>
      <c r="C522" s="39"/>
      <c r="D522" s="221" t="s">
        <v>129</v>
      </c>
      <c r="E522" s="39"/>
      <c r="F522" s="222" t="s">
        <v>991</v>
      </c>
      <c r="G522" s="39"/>
      <c r="H522" s="39"/>
      <c r="I522" s="218"/>
      <c r="J522" s="39"/>
      <c r="K522" s="39"/>
      <c r="L522" s="43"/>
      <c r="M522" s="219"/>
      <c r="N522" s="220"/>
      <c r="O522" s="83"/>
      <c r="P522" s="83"/>
      <c r="Q522" s="83"/>
      <c r="R522" s="83"/>
      <c r="S522" s="83"/>
      <c r="T522" s="84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16" t="s">
        <v>129</v>
      </c>
      <c r="AU522" s="16" t="s">
        <v>82</v>
      </c>
    </row>
    <row r="523" s="2" customFormat="1" ht="16.5" customHeight="1">
      <c r="A523" s="37"/>
      <c r="B523" s="38"/>
      <c r="C523" s="203" t="s">
        <v>992</v>
      </c>
      <c r="D523" s="203" t="s">
        <v>120</v>
      </c>
      <c r="E523" s="204" t="s">
        <v>993</v>
      </c>
      <c r="F523" s="205" t="s">
        <v>994</v>
      </c>
      <c r="G523" s="206" t="s">
        <v>995</v>
      </c>
      <c r="H523" s="207">
        <v>40</v>
      </c>
      <c r="I523" s="208"/>
      <c r="J523" s="209">
        <f>ROUND(I523*H523,2)</f>
        <v>0</v>
      </c>
      <c r="K523" s="205" t="s">
        <v>996</v>
      </c>
      <c r="L523" s="43"/>
      <c r="M523" s="210" t="s">
        <v>19</v>
      </c>
      <c r="N523" s="211" t="s">
        <v>43</v>
      </c>
      <c r="O523" s="83"/>
      <c r="P523" s="212">
        <f>O523*H523</f>
        <v>0</v>
      </c>
      <c r="Q523" s="212">
        <v>0</v>
      </c>
      <c r="R523" s="212">
        <f>Q523*H523</f>
        <v>0</v>
      </c>
      <c r="S523" s="212">
        <v>0</v>
      </c>
      <c r="T523" s="213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14" t="s">
        <v>500</v>
      </c>
      <c r="AT523" s="214" t="s">
        <v>120</v>
      </c>
      <c r="AU523" s="214" t="s">
        <v>82</v>
      </c>
      <c r="AY523" s="16" t="s">
        <v>117</v>
      </c>
      <c r="BE523" s="215">
        <f>IF(N523="základní",J523,0)</f>
        <v>0</v>
      </c>
      <c r="BF523" s="215">
        <f>IF(N523="snížená",J523,0)</f>
        <v>0</v>
      </c>
      <c r="BG523" s="215">
        <f>IF(N523="zákl. přenesená",J523,0)</f>
        <v>0</v>
      </c>
      <c r="BH523" s="215">
        <f>IF(N523="sníž. přenesená",J523,0)</f>
        <v>0</v>
      </c>
      <c r="BI523" s="215">
        <f>IF(N523="nulová",J523,0)</f>
        <v>0</v>
      </c>
      <c r="BJ523" s="16" t="s">
        <v>80</v>
      </c>
      <c r="BK523" s="215">
        <f>ROUND(I523*H523,2)</f>
        <v>0</v>
      </c>
      <c r="BL523" s="16" t="s">
        <v>500</v>
      </c>
      <c r="BM523" s="214" t="s">
        <v>997</v>
      </c>
    </row>
    <row r="524" s="2" customFormat="1">
      <c r="A524" s="37"/>
      <c r="B524" s="38"/>
      <c r="C524" s="39"/>
      <c r="D524" s="216" t="s">
        <v>127</v>
      </c>
      <c r="E524" s="39"/>
      <c r="F524" s="217" t="s">
        <v>998</v>
      </c>
      <c r="G524" s="39"/>
      <c r="H524" s="39"/>
      <c r="I524" s="218"/>
      <c r="J524" s="39"/>
      <c r="K524" s="39"/>
      <c r="L524" s="43"/>
      <c r="M524" s="219"/>
      <c r="N524" s="220"/>
      <c r="O524" s="83"/>
      <c r="P524" s="83"/>
      <c r="Q524" s="83"/>
      <c r="R524" s="83"/>
      <c r="S524" s="83"/>
      <c r="T524" s="84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127</v>
      </c>
      <c r="AU524" s="16" t="s">
        <v>82</v>
      </c>
    </row>
    <row r="525" s="2" customFormat="1" ht="16.5" customHeight="1">
      <c r="A525" s="37"/>
      <c r="B525" s="38"/>
      <c r="C525" s="203" t="s">
        <v>999</v>
      </c>
      <c r="D525" s="203" t="s">
        <v>120</v>
      </c>
      <c r="E525" s="204" t="s">
        <v>1000</v>
      </c>
      <c r="F525" s="205" t="s">
        <v>1001</v>
      </c>
      <c r="G525" s="206" t="s">
        <v>995</v>
      </c>
      <c r="H525" s="207">
        <v>40</v>
      </c>
      <c r="I525" s="208"/>
      <c r="J525" s="209">
        <f>ROUND(I525*H525,2)</f>
        <v>0</v>
      </c>
      <c r="K525" s="205" t="s">
        <v>996</v>
      </c>
      <c r="L525" s="43"/>
      <c r="M525" s="210" t="s">
        <v>19</v>
      </c>
      <c r="N525" s="211" t="s">
        <v>43</v>
      </c>
      <c r="O525" s="83"/>
      <c r="P525" s="212">
        <f>O525*H525</f>
        <v>0</v>
      </c>
      <c r="Q525" s="212">
        <v>0</v>
      </c>
      <c r="R525" s="212">
        <f>Q525*H525</f>
        <v>0</v>
      </c>
      <c r="S525" s="212">
        <v>0</v>
      </c>
      <c r="T525" s="213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14" t="s">
        <v>500</v>
      </c>
      <c r="AT525" s="214" t="s">
        <v>120</v>
      </c>
      <c r="AU525" s="214" t="s">
        <v>82</v>
      </c>
      <c r="AY525" s="16" t="s">
        <v>117</v>
      </c>
      <c r="BE525" s="215">
        <f>IF(N525="základní",J525,0)</f>
        <v>0</v>
      </c>
      <c r="BF525" s="215">
        <f>IF(N525="snížená",J525,0)</f>
        <v>0</v>
      </c>
      <c r="BG525" s="215">
        <f>IF(N525="zákl. přenesená",J525,0)</f>
        <v>0</v>
      </c>
      <c r="BH525" s="215">
        <f>IF(N525="sníž. přenesená",J525,0)</f>
        <v>0</v>
      </c>
      <c r="BI525" s="215">
        <f>IF(N525="nulová",J525,0)</f>
        <v>0</v>
      </c>
      <c r="BJ525" s="16" t="s">
        <v>80</v>
      </c>
      <c r="BK525" s="215">
        <f>ROUND(I525*H525,2)</f>
        <v>0</v>
      </c>
      <c r="BL525" s="16" t="s">
        <v>500</v>
      </c>
      <c r="BM525" s="214" t="s">
        <v>1002</v>
      </c>
    </row>
    <row r="526" s="2" customFormat="1">
      <c r="A526" s="37"/>
      <c r="B526" s="38"/>
      <c r="C526" s="39"/>
      <c r="D526" s="216" t="s">
        <v>127</v>
      </c>
      <c r="E526" s="39"/>
      <c r="F526" s="217" t="s">
        <v>1003</v>
      </c>
      <c r="G526" s="39"/>
      <c r="H526" s="39"/>
      <c r="I526" s="218"/>
      <c r="J526" s="39"/>
      <c r="K526" s="39"/>
      <c r="L526" s="43"/>
      <c r="M526" s="219"/>
      <c r="N526" s="220"/>
      <c r="O526" s="83"/>
      <c r="P526" s="83"/>
      <c r="Q526" s="83"/>
      <c r="R526" s="83"/>
      <c r="S526" s="83"/>
      <c r="T526" s="84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6" t="s">
        <v>127</v>
      </c>
      <c r="AU526" s="16" t="s">
        <v>82</v>
      </c>
    </row>
    <row r="527" s="2" customFormat="1" ht="16.5" customHeight="1">
      <c r="A527" s="37"/>
      <c r="B527" s="38"/>
      <c r="C527" s="203" t="s">
        <v>1004</v>
      </c>
      <c r="D527" s="203" t="s">
        <v>120</v>
      </c>
      <c r="E527" s="204" t="s">
        <v>1005</v>
      </c>
      <c r="F527" s="205" t="s">
        <v>1006</v>
      </c>
      <c r="G527" s="206" t="s">
        <v>995</v>
      </c>
      <c r="H527" s="207">
        <v>40</v>
      </c>
      <c r="I527" s="208"/>
      <c r="J527" s="209">
        <f>ROUND(I527*H527,2)</f>
        <v>0</v>
      </c>
      <c r="K527" s="205" t="s">
        <v>996</v>
      </c>
      <c r="L527" s="43"/>
      <c r="M527" s="210" t="s">
        <v>19</v>
      </c>
      <c r="N527" s="211" t="s">
        <v>43</v>
      </c>
      <c r="O527" s="83"/>
      <c r="P527" s="212">
        <f>O527*H527</f>
        <v>0</v>
      </c>
      <c r="Q527" s="212">
        <v>0</v>
      </c>
      <c r="R527" s="212">
        <f>Q527*H527</f>
        <v>0</v>
      </c>
      <c r="S527" s="212">
        <v>0</v>
      </c>
      <c r="T527" s="213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14" t="s">
        <v>500</v>
      </c>
      <c r="AT527" s="214" t="s">
        <v>120</v>
      </c>
      <c r="AU527" s="214" t="s">
        <v>82</v>
      </c>
      <c r="AY527" s="16" t="s">
        <v>117</v>
      </c>
      <c r="BE527" s="215">
        <f>IF(N527="základní",J527,0)</f>
        <v>0</v>
      </c>
      <c r="BF527" s="215">
        <f>IF(N527="snížená",J527,0)</f>
        <v>0</v>
      </c>
      <c r="BG527" s="215">
        <f>IF(N527="zákl. přenesená",J527,0)</f>
        <v>0</v>
      </c>
      <c r="BH527" s="215">
        <f>IF(N527="sníž. přenesená",J527,0)</f>
        <v>0</v>
      </c>
      <c r="BI527" s="215">
        <f>IF(N527="nulová",J527,0)</f>
        <v>0</v>
      </c>
      <c r="BJ527" s="16" t="s">
        <v>80</v>
      </c>
      <c r="BK527" s="215">
        <f>ROUND(I527*H527,2)</f>
        <v>0</v>
      </c>
      <c r="BL527" s="16" t="s">
        <v>500</v>
      </c>
      <c r="BM527" s="214" t="s">
        <v>1007</v>
      </c>
    </row>
    <row r="528" s="2" customFormat="1">
      <c r="A528" s="37"/>
      <c r="B528" s="38"/>
      <c r="C528" s="39"/>
      <c r="D528" s="216" t="s">
        <v>127</v>
      </c>
      <c r="E528" s="39"/>
      <c r="F528" s="217" t="s">
        <v>1008</v>
      </c>
      <c r="G528" s="39"/>
      <c r="H528" s="39"/>
      <c r="I528" s="218"/>
      <c r="J528" s="39"/>
      <c r="K528" s="39"/>
      <c r="L528" s="43"/>
      <c r="M528" s="219"/>
      <c r="N528" s="220"/>
      <c r="O528" s="83"/>
      <c r="P528" s="83"/>
      <c r="Q528" s="83"/>
      <c r="R528" s="83"/>
      <c r="S528" s="83"/>
      <c r="T528" s="84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127</v>
      </c>
      <c r="AU528" s="16" t="s">
        <v>82</v>
      </c>
    </row>
    <row r="529" s="2" customFormat="1" ht="16.5" customHeight="1">
      <c r="A529" s="37"/>
      <c r="B529" s="38"/>
      <c r="C529" s="203" t="s">
        <v>1009</v>
      </c>
      <c r="D529" s="203" t="s">
        <v>120</v>
      </c>
      <c r="E529" s="204" t="s">
        <v>1010</v>
      </c>
      <c r="F529" s="205" t="s">
        <v>1011</v>
      </c>
      <c r="G529" s="206" t="s">
        <v>995</v>
      </c>
      <c r="H529" s="207">
        <v>40</v>
      </c>
      <c r="I529" s="208"/>
      <c r="J529" s="209">
        <f>ROUND(I529*H529,2)</f>
        <v>0</v>
      </c>
      <c r="K529" s="205" t="s">
        <v>996</v>
      </c>
      <c r="L529" s="43"/>
      <c r="M529" s="210" t="s">
        <v>19</v>
      </c>
      <c r="N529" s="211" t="s">
        <v>43</v>
      </c>
      <c r="O529" s="83"/>
      <c r="P529" s="212">
        <f>O529*H529</f>
        <v>0</v>
      </c>
      <c r="Q529" s="212">
        <v>0</v>
      </c>
      <c r="R529" s="212">
        <f>Q529*H529</f>
        <v>0</v>
      </c>
      <c r="S529" s="212">
        <v>0</v>
      </c>
      <c r="T529" s="213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14" t="s">
        <v>500</v>
      </c>
      <c r="AT529" s="214" t="s">
        <v>120</v>
      </c>
      <c r="AU529" s="214" t="s">
        <v>82</v>
      </c>
      <c r="AY529" s="16" t="s">
        <v>117</v>
      </c>
      <c r="BE529" s="215">
        <f>IF(N529="základní",J529,0)</f>
        <v>0</v>
      </c>
      <c r="BF529" s="215">
        <f>IF(N529="snížená",J529,0)</f>
        <v>0</v>
      </c>
      <c r="BG529" s="215">
        <f>IF(N529="zákl. přenesená",J529,0)</f>
        <v>0</v>
      </c>
      <c r="BH529" s="215">
        <f>IF(N529="sníž. přenesená",J529,0)</f>
        <v>0</v>
      </c>
      <c r="BI529" s="215">
        <f>IF(N529="nulová",J529,0)</f>
        <v>0</v>
      </c>
      <c r="BJ529" s="16" t="s">
        <v>80</v>
      </c>
      <c r="BK529" s="215">
        <f>ROUND(I529*H529,2)</f>
        <v>0</v>
      </c>
      <c r="BL529" s="16" t="s">
        <v>500</v>
      </c>
      <c r="BM529" s="214" t="s">
        <v>1012</v>
      </c>
    </row>
    <row r="530" s="2" customFormat="1">
      <c r="A530" s="37"/>
      <c r="B530" s="38"/>
      <c r="C530" s="39"/>
      <c r="D530" s="216" t="s">
        <v>127</v>
      </c>
      <c r="E530" s="39"/>
      <c r="F530" s="217" t="s">
        <v>1013</v>
      </c>
      <c r="G530" s="39"/>
      <c r="H530" s="39"/>
      <c r="I530" s="218"/>
      <c r="J530" s="39"/>
      <c r="K530" s="39"/>
      <c r="L530" s="43"/>
      <c r="M530" s="219"/>
      <c r="N530" s="220"/>
      <c r="O530" s="83"/>
      <c r="P530" s="83"/>
      <c r="Q530" s="83"/>
      <c r="R530" s="83"/>
      <c r="S530" s="83"/>
      <c r="T530" s="84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6" t="s">
        <v>127</v>
      </c>
      <c r="AU530" s="16" t="s">
        <v>82</v>
      </c>
    </row>
    <row r="531" s="2" customFormat="1" ht="16.5" customHeight="1">
      <c r="A531" s="37"/>
      <c r="B531" s="38"/>
      <c r="C531" s="203" t="s">
        <v>1014</v>
      </c>
      <c r="D531" s="203" t="s">
        <v>120</v>
      </c>
      <c r="E531" s="204" t="s">
        <v>1015</v>
      </c>
      <c r="F531" s="205" t="s">
        <v>1016</v>
      </c>
      <c r="G531" s="206" t="s">
        <v>1017</v>
      </c>
      <c r="H531" s="207">
        <v>100</v>
      </c>
      <c r="I531" s="208"/>
      <c r="J531" s="209">
        <f>ROUND(I531*H531,2)</f>
        <v>0</v>
      </c>
      <c r="K531" s="205" t="s">
        <v>124</v>
      </c>
      <c r="L531" s="43"/>
      <c r="M531" s="210" t="s">
        <v>19</v>
      </c>
      <c r="N531" s="211" t="s">
        <v>43</v>
      </c>
      <c r="O531" s="83"/>
      <c r="P531" s="212">
        <f>O531*H531</f>
        <v>0</v>
      </c>
      <c r="Q531" s="212">
        <v>0</v>
      </c>
      <c r="R531" s="212">
        <f>Q531*H531</f>
        <v>0</v>
      </c>
      <c r="S531" s="212">
        <v>0</v>
      </c>
      <c r="T531" s="213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14" t="s">
        <v>500</v>
      </c>
      <c r="AT531" s="214" t="s">
        <v>120</v>
      </c>
      <c r="AU531" s="214" t="s">
        <v>82</v>
      </c>
      <c r="AY531" s="16" t="s">
        <v>117</v>
      </c>
      <c r="BE531" s="215">
        <f>IF(N531="základní",J531,0)</f>
        <v>0</v>
      </c>
      <c r="BF531" s="215">
        <f>IF(N531="snížená",J531,0)</f>
        <v>0</v>
      </c>
      <c r="BG531" s="215">
        <f>IF(N531="zákl. přenesená",J531,0)</f>
        <v>0</v>
      </c>
      <c r="BH531" s="215">
        <f>IF(N531="sníž. přenesená",J531,0)</f>
        <v>0</v>
      </c>
      <c r="BI531" s="215">
        <f>IF(N531="nulová",J531,0)</f>
        <v>0</v>
      </c>
      <c r="BJ531" s="16" t="s">
        <v>80</v>
      </c>
      <c r="BK531" s="215">
        <f>ROUND(I531*H531,2)</f>
        <v>0</v>
      </c>
      <c r="BL531" s="16" t="s">
        <v>500</v>
      </c>
      <c r="BM531" s="214" t="s">
        <v>1018</v>
      </c>
    </row>
    <row r="532" s="2" customFormat="1">
      <c r="A532" s="37"/>
      <c r="B532" s="38"/>
      <c r="C532" s="39"/>
      <c r="D532" s="216" t="s">
        <v>127</v>
      </c>
      <c r="E532" s="39"/>
      <c r="F532" s="217" t="s">
        <v>1019</v>
      </c>
      <c r="G532" s="39"/>
      <c r="H532" s="39"/>
      <c r="I532" s="218"/>
      <c r="J532" s="39"/>
      <c r="K532" s="39"/>
      <c r="L532" s="43"/>
      <c r="M532" s="219"/>
      <c r="N532" s="220"/>
      <c r="O532" s="83"/>
      <c r="P532" s="83"/>
      <c r="Q532" s="83"/>
      <c r="R532" s="83"/>
      <c r="S532" s="83"/>
      <c r="T532" s="84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127</v>
      </c>
      <c r="AU532" s="16" t="s">
        <v>82</v>
      </c>
    </row>
    <row r="533" s="2" customFormat="1">
      <c r="A533" s="37"/>
      <c r="B533" s="38"/>
      <c r="C533" s="39"/>
      <c r="D533" s="221" t="s">
        <v>129</v>
      </c>
      <c r="E533" s="39"/>
      <c r="F533" s="222" t="s">
        <v>1020</v>
      </c>
      <c r="G533" s="39"/>
      <c r="H533" s="39"/>
      <c r="I533" s="218"/>
      <c r="J533" s="39"/>
      <c r="K533" s="39"/>
      <c r="L533" s="43"/>
      <c r="M533" s="219"/>
      <c r="N533" s="220"/>
      <c r="O533" s="83"/>
      <c r="P533" s="83"/>
      <c r="Q533" s="83"/>
      <c r="R533" s="83"/>
      <c r="S533" s="83"/>
      <c r="T533" s="84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6" t="s">
        <v>129</v>
      </c>
      <c r="AU533" s="16" t="s">
        <v>82</v>
      </c>
    </row>
    <row r="534" s="2" customFormat="1" ht="16.5" customHeight="1">
      <c r="A534" s="37"/>
      <c r="B534" s="38"/>
      <c r="C534" s="203" t="s">
        <v>1021</v>
      </c>
      <c r="D534" s="203" t="s">
        <v>120</v>
      </c>
      <c r="E534" s="204" t="s">
        <v>1022</v>
      </c>
      <c r="F534" s="205" t="s">
        <v>1023</v>
      </c>
      <c r="G534" s="206" t="s">
        <v>1017</v>
      </c>
      <c r="H534" s="207">
        <v>100</v>
      </c>
      <c r="I534" s="208"/>
      <c r="J534" s="209">
        <f>ROUND(I534*H534,2)</f>
        <v>0</v>
      </c>
      <c r="K534" s="205" t="s">
        <v>124</v>
      </c>
      <c r="L534" s="43"/>
      <c r="M534" s="210" t="s">
        <v>19</v>
      </c>
      <c r="N534" s="211" t="s">
        <v>43</v>
      </c>
      <c r="O534" s="83"/>
      <c r="P534" s="212">
        <f>O534*H534</f>
        <v>0</v>
      </c>
      <c r="Q534" s="212">
        <v>0</v>
      </c>
      <c r="R534" s="212">
        <f>Q534*H534</f>
        <v>0</v>
      </c>
      <c r="S534" s="212">
        <v>0</v>
      </c>
      <c r="T534" s="213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14" t="s">
        <v>500</v>
      </c>
      <c r="AT534" s="214" t="s">
        <v>120</v>
      </c>
      <c r="AU534" s="214" t="s">
        <v>82</v>
      </c>
      <c r="AY534" s="16" t="s">
        <v>117</v>
      </c>
      <c r="BE534" s="215">
        <f>IF(N534="základní",J534,0)</f>
        <v>0</v>
      </c>
      <c r="BF534" s="215">
        <f>IF(N534="snížená",J534,0)</f>
        <v>0</v>
      </c>
      <c r="BG534" s="215">
        <f>IF(N534="zákl. přenesená",J534,0)</f>
        <v>0</v>
      </c>
      <c r="BH534" s="215">
        <f>IF(N534="sníž. přenesená",J534,0)</f>
        <v>0</v>
      </c>
      <c r="BI534" s="215">
        <f>IF(N534="nulová",J534,0)</f>
        <v>0</v>
      </c>
      <c r="BJ534" s="16" t="s">
        <v>80</v>
      </c>
      <c r="BK534" s="215">
        <f>ROUND(I534*H534,2)</f>
        <v>0</v>
      </c>
      <c r="BL534" s="16" t="s">
        <v>500</v>
      </c>
      <c r="BM534" s="214" t="s">
        <v>1024</v>
      </c>
    </row>
    <row r="535" s="2" customFormat="1">
      <c r="A535" s="37"/>
      <c r="B535" s="38"/>
      <c r="C535" s="39"/>
      <c r="D535" s="216" t="s">
        <v>127</v>
      </c>
      <c r="E535" s="39"/>
      <c r="F535" s="217" t="s">
        <v>1025</v>
      </c>
      <c r="G535" s="39"/>
      <c r="H535" s="39"/>
      <c r="I535" s="218"/>
      <c r="J535" s="39"/>
      <c r="K535" s="39"/>
      <c r="L535" s="43"/>
      <c r="M535" s="219"/>
      <c r="N535" s="220"/>
      <c r="O535" s="83"/>
      <c r="P535" s="83"/>
      <c r="Q535" s="83"/>
      <c r="R535" s="83"/>
      <c r="S535" s="83"/>
      <c r="T535" s="84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127</v>
      </c>
      <c r="AU535" s="16" t="s">
        <v>82</v>
      </c>
    </row>
    <row r="536" s="2" customFormat="1">
      <c r="A536" s="37"/>
      <c r="B536" s="38"/>
      <c r="C536" s="39"/>
      <c r="D536" s="221" t="s">
        <v>129</v>
      </c>
      <c r="E536" s="39"/>
      <c r="F536" s="222" t="s">
        <v>1026</v>
      </c>
      <c r="G536" s="39"/>
      <c r="H536" s="39"/>
      <c r="I536" s="218"/>
      <c r="J536" s="39"/>
      <c r="K536" s="39"/>
      <c r="L536" s="43"/>
      <c r="M536" s="219"/>
      <c r="N536" s="220"/>
      <c r="O536" s="83"/>
      <c r="P536" s="83"/>
      <c r="Q536" s="83"/>
      <c r="R536" s="83"/>
      <c r="S536" s="83"/>
      <c r="T536" s="84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6" t="s">
        <v>129</v>
      </c>
      <c r="AU536" s="16" t="s">
        <v>82</v>
      </c>
    </row>
    <row r="537" s="2" customFormat="1" ht="16.5" customHeight="1">
      <c r="A537" s="37"/>
      <c r="B537" s="38"/>
      <c r="C537" s="203" t="s">
        <v>1027</v>
      </c>
      <c r="D537" s="203" t="s">
        <v>120</v>
      </c>
      <c r="E537" s="204" t="s">
        <v>1028</v>
      </c>
      <c r="F537" s="205" t="s">
        <v>1029</v>
      </c>
      <c r="G537" s="206" t="s">
        <v>1017</v>
      </c>
      <c r="H537" s="207">
        <v>100</v>
      </c>
      <c r="I537" s="208"/>
      <c r="J537" s="209">
        <f>ROUND(I537*H537,2)</f>
        <v>0</v>
      </c>
      <c r="K537" s="205" t="s">
        <v>124</v>
      </c>
      <c r="L537" s="43"/>
      <c r="M537" s="210" t="s">
        <v>19</v>
      </c>
      <c r="N537" s="211" t="s">
        <v>43</v>
      </c>
      <c r="O537" s="83"/>
      <c r="P537" s="212">
        <f>O537*H537</f>
        <v>0</v>
      </c>
      <c r="Q537" s="212">
        <v>0</v>
      </c>
      <c r="R537" s="212">
        <f>Q537*H537</f>
        <v>0</v>
      </c>
      <c r="S537" s="212">
        <v>0</v>
      </c>
      <c r="T537" s="213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14" t="s">
        <v>500</v>
      </c>
      <c r="AT537" s="214" t="s">
        <v>120</v>
      </c>
      <c r="AU537" s="214" t="s">
        <v>82</v>
      </c>
      <c r="AY537" s="16" t="s">
        <v>117</v>
      </c>
      <c r="BE537" s="215">
        <f>IF(N537="základní",J537,0)</f>
        <v>0</v>
      </c>
      <c r="BF537" s="215">
        <f>IF(N537="snížená",J537,0)</f>
        <v>0</v>
      </c>
      <c r="BG537" s="215">
        <f>IF(N537="zákl. přenesená",J537,0)</f>
        <v>0</v>
      </c>
      <c r="BH537" s="215">
        <f>IF(N537="sníž. přenesená",J537,0)</f>
        <v>0</v>
      </c>
      <c r="BI537" s="215">
        <f>IF(N537="nulová",J537,0)</f>
        <v>0</v>
      </c>
      <c r="BJ537" s="16" t="s">
        <v>80</v>
      </c>
      <c r="BK537" s="215">
        <f>ROUND(I537*H537,2)</f>
        <v>0</v>
      </c>
      <c r="BL537" s="16" t="s">
        <v>500</v>
      </c>
      <c r="BM537" s="214" t="s">
        <v>1030</v>
      </c>
    </row>
    <row r="538" s="2" customFormat="1">
      <c r="A538" s="37"/>
      <c r="B538" s="38"/>
      <c r="C538" s="39"/>
      <c r="D538" s="216" t="s">
        <v>127</v>
      </c>
      <c r="E538" s="39"/>
      <c r="F538" s="217" t="s">
        <v>1031</v>
      </c>
      <c r="G538" s="39"/>
      <c r="H538" s="39"/>
      <c r="I538" s="218"/>
      <c r="J538" s="39"/>
      <c r="K538" s="39"/>
      <c r="L538" s="43"/>
      <c r="M538" s="219"/>
      <c r="N538" s="220"/>
      <c r="O538" s="83"/>
      <c r="P538" s="83"/>
      <c r="Q538" s="83"/>
      <c r="R538" s="83"/>
      <c r="S538" s="83"/>
      <c r="T538" s="84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6" t="s">
        <v>127</v>
      </c>
      <c r="AU538" s="16" t="s">
        <v>82</v>
      </c>
    </row>
    <row r="539" s="2" customFormat="1">
      <c r="A539" s="37"/>
      <c r="B539" s="38"/>
      <c r="C539" s="39"/>
      <c r="D539" s="221" t="s">
        <v>129</v>
      </c>
      <c r="E539" s="39"/>
      <c r="F539" s="222" t="s">
        <v>1032</v>
      </c>
      <c r="G539" s="39"/>
      <c r="H539" s="39"/>
      <c r="I539" s="218"/>
      <c r="J539" s="39"/>
      <c r="K539" s="39"/>
      <c r="L539" s="43"/>
      <c r="M539" s="219"/>
      <c r="N539" s="220"/>
      <c r="O539" s="83"/>
      <c r="P539" s="83"/>
      <c r="Q539" s="83"/>
      <c r="R539" s="83"/>
      <c r="S539" s="83"/>
      <c r="T539" s="84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6" t="s">
        <v>129</v>
      </c>
      <c r="AU539" s="16" t="s">
        <v>82</v>
      </c>
    </row>
    <row r="540" s="2" customFormat="1" ht="16.5" customHeight="1">
      <c r="A540" s="37"/>
      <c r="B540" s="38"/>
      <c r="C540" s="203" t="s">
        <v>1033</v>
      </c>
      <c r="D540" s="203" t="s">
        <v>120</v>
      </c>
      <c r="E540" s="204" t="s">
        <v>1034</v>
      </c>
      <c r="F540" s="205" t="s">
        <v>1035</v>
      </c>
      <c r="G540" s="206" t="s">
        <v>1017</v>
      </c>
      <c r="H540" s="207">
        <v>100</v>
      </c>
      <c r="I540" s="208"/>
      <c r="J540" s="209">
        <f>ROUND(I540*H540,2)</f>
        <v>0</v>
      </c>
      <c r="K540" s="205" t="s">
        <v>124</v>
      </c>
      <c r="L540" s="43"/>
      <c r="M540" s="210" t="s">
        <v>19</v>
      </c>
      <c r="N540" s="211" t="s">
        <v>43</v>
      </c>
      <c r="O540" s="83"/>
      <c r="P540" s="212">
        <f>O540*H540</f>
        <v>0</v>
      </c>
      <c r="Q540" s="212">
        <v>0</v>
      </c>
      <c r="R540" s="212">
        <f>Q540*H540</f>
        <v>0</v>
      </c>
      <c r="S540" s="212">
        <v>0</v>
      </c>
      <c r="T540" s="213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14" t="s">
        <v>500</v>
      </c>
      <c r="AT540" s="214" t="s">
        <v>120</v>
      </c>
      <c r="AU540" s="214" t="s">
        <v>82</v>
      </c>
      <c r="AY540" s="16" t="s">
        <v>117</v>
      </c>
      <c r="BE540" s="215">
        <f>IF(N540="základní",J540,0)</f>
        <v>0</v>
      </c>
      <c r="BF540" s="215">
        <f>IF(N540="snížená",J540,0)</f>
        <v>0</v>
      </c>
      <c r="BG540" s="215">
        <f>IF(N540="zákl. přenesená",J540,0)</f>
        <v>0</v>
      </c>
      <c r="BH540" s="215">
        <f>IF(N540="sníž. přenesená",J540,0)</f>
        <v>0</v>
      </c>
      <c r="BI540" s="215">
        <f>IF(N540="nulová",J540,0)</f>
        <v>0</v>
      </c>
      <c r="BJ540" s="16" t="s">
        <v>80</v>
      </c>
      <c r="BK540" s="215">
        <f>ROUND(I540*H540,2)</f>
        <v>0</v>
      </c>
      <c r="BL540" s="16" t="s">
        <v>500</v>
      </c>
      <c r="BM540" s="214" t="s">
        <v>1036</v>
      </c>
    </row>
    <row r="541" s="2" customFormat="1">
      <c r="A541" s="37"/>
      <c r="B541" s="38"/>
      <c r="C541" s="39"/>
      <c r="D541" s="216" t="s">
        <v>127</v>
      </c>
      <c r="E541" s="39"/>
      <c r="F541" s="217" t="s">
        <v>1037</v>
      </c>
      <c r="G541" s="39"/>
      <c r="H541" s="39"/>
      <c r="I541" s="218"/>
      <c r="J541" s="39"/>
      <c r="K541" s="39"/>
      <c r="L541" s="43"/>
      <c r="M541" s="219"/>
      <c r="N541" s="220"/>
      <c r="O541" s="83"/>
      <c r="P541" s="83"/>
      <c r="Q541" s="83"/>
      <c r="R541" s="83"/>
      <c r="S541" s="83"/>
      <c r="T541" s="84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6" t="s">
        <v>127</v>
      </c>
      <c r="AU541" s="16" t="s">
        <v>82</v>
      </c>
    </row>
    <row r="542" s="2" customFormat="1">
      <c r="A542" s="37"/>
      <c r="B542" s="38"/>
      <c r="C542" s="39"/>
      <c r="D542" s="221" t="s">
        <v>129</v>
      </c>
      <c r="E542" s="39"/>
      <c r="F542" s="222" t="s">
        <v>1038</v>
      </c>
      <c r="G542" s="39"/>
      <c r="H542" s="39"/>
      <c r="I542" s="218"/>
      <c r="J542" s="39"/>
      <c r="K542" s="39"/>
      <c r="L542" s="43"/>
      <c r="M542" s="219"/>
      <c r="N542" s="220"/>
      <c r="O542" s="83"/>
      <c r="P542" s="83"/>
      <c r="Q542" s="83"/>
      <c r="R542" s="83"/>
      <c r="S542" s="83"/>
      <c r="T542" s="84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6" t="s">
        <v>129</v>
      </c>
      <c r="AU542" s="16" t="s">
        <v>82</v>
      </c>
    </row>
    <row r="543" s="2" customFormat="1" ht="16.5" customHeight="1">
      <c r="A543" s="37"/>
      <c r="B543" s="38"/>
      <c r="C543" s="203" t="s">
        <v>1039</v>
      </c>
      <c r="D543" s="203" t="s">
        <v>120</v>
      </c>
      <c r="E543" s="204" t="s">
        <v>1040</v>
      </c>
      <c r="F543" s="205" t="s">
        <v>1041</v>
      </c>
      <c r="G543" s="206" t="s">
        <v>1017</v>
      </c>
      <c r="H543" s="207">
        <v>100</v>
      </c>
      <c r="I543" s="208"/>
      <c r="J543" s="209">
        <f>ROUND(I543*H543,2)</f>
        <v>0</v>
      </c>
      <c r="K543" s="205" t="s">
        <v>124</v>
      </c>
      <c r="L543" s="43"/>
      <c r="M543" s="210" t="s">
        <v>19</v>
      </c>
      <c r="N543" s="211" t="s">
        <v>43</v>
      </c>
      <c r="O543" s="83"/>
      <c r="P543" s="212">
        <f>O543*H543</f>
        <v>0</v>
      </c>
      <c r="Q543" s="212">
        <v>0</v>
      </c>
      <c r="R543" s="212">
        <f>Q543*H543</f>
        <v>0</v>
      </c>
      <c r="S543" s="212">
        <v>0</v>
      </c>
      <c r="T543" s="213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14" t="s">
        <v>500</v>
      </c>
      <c r="AT543" s="214" t="s">
        <v>120</v>
      </c>
      <c r="AU543" s="214" t="s">
        <v>82</v>
      </c>
      <c r="AY543" s="16" t="s">
        <v>117</v>
      </c>
      <c r="BE543" s="215">
        <f>IF(N543="základní",J543,0)</f>
        <v>0</v>
      </c>
      <c r="BF543" s="215">
        <f>IF(N543="snížená",J543,0)</f>
        <v>0</v>
      </c>
      <c r="BG543" s="215">
        <f>IF(N543="zákl. přenesená",J543,0)</f>
        <v>0</v>
      </c>
      <c r="BH543" s="215">
        <f>IF(N543="sníž. přenesená",J543,0)</f>
        <v>0</v>
      </c>
      <c r="BI543" s="215">
        <f>IF(N543="nulová",J543,0)</f>
        <v>0</v>
      </c>
      <c r="BJ543" s="16" t="s">
        <v>80</v>
      </c>
      <c r="BK543" s="215">
        <f>ROUND(I543*H543,2)</f>
        <v>0</v>
      </c>
      <c r="BL543" s="16" t="s">
        <v>500</v>
      </c>
      <c r="BM543" s="214" t="s">
        <v>1042</v>
      </c>
    </row>
    <row r="544" s="2" customFormat="1">
      <c r="A544" s="37"/>
      <c r="B544" s="38"/>
      <c r="C544" s="39"/>
      <c r="D544" s="216" t="s">
        <v>127</v>
      </c>
      <c r="E544" s="39"/>
      <c r="F544" s="217" t="s">
        <v>1043</v>
      </c>
      <c r="G544" s="39"/>
      <c r="H544" s="39"/>
      <c r="I544" s="218"/>
      <c r="J544" s="39"/>
      <c r="K544" s="39"/>
      <c r="L544" s="43"/>
      <c r="M544" s="219"/>
      <c r="N544" s="220"/>
      <c r="O544" s="83"/>
      <c r="P544" s="83"/>
      <c r="Q544" s="83"/>
      <c r="R544" s="83"/>
      <c r="S544" s="83"/>
      <c r="T544" s="84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127</v>
      </c>
      <c r="AU544" s="16" t="s">
        <v>82</v>
      </c>
    </row>
    <row r="545" s="2" customFormat="1">
      <c r="A545" s="37"/>
      <c r="B545" s="38"/>
      <c r="C545" s="39"/>
      <c r="D545" s="221" t="s">
        <v>129</v>
      </c>
      <c r="E545" s="39"/>
      <c r="F545" s="222" t="s">
        <v>1044</v>
      </c>
      <c r="G545" s="39"/>
      <c r="H545" s="39"/>
      <c r="I545" s="218"/>
      <c r="J545" s="39"/>
      <c r="K545" s="39"/>
      <c r="L545" s="43"/>
      <c r="M545" s="219"/>
      <c r="N545" s="220"/>
      <c r="O545" s="83"/>
      <c r="P545" s="83"/>
      <c r="Q545" s="83"/>
      <c r="R545" s="83"/>
      <c r="S545" s="83"/>
      <c r="T545" s="84"/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T545" s="16" t="s">
        <v>129</v>
      </c>
      <c r="AU545" s="16" t="s">
        <v>82</v>
      </c>
    </row>
    <row r="546" s="2" customFormat="1" ht="16.5" customHeight="1">
      <c r="A546" s="37"/>
      <c r="B546" s="38"/>
      <c r="C546" s="203" t="s">
        <v>1045</v>
      </c>
      <c r="D546" s="203" t="s">
        <v>120</v>
      </c>
      <c r="E546" s="204" t="s">
        <v>1046</v>
      </c>
      <c r="F546" s="205" t="s">
        <v>1047</v>
      </c>
      <c r="G546" s="206" t="s">
        <v>1017</v>
      </c>
      <c r="H546" s="207">
        <v>100</v>
      </c>
      <c r="I546" s="208"/>
      <c r="J546" s="209">
        <f>ROUND(I546*H546,2)</f>
        <v>0</v>
      </c>
      <c r="K546" s="205" t="s">
        <v>124</v>
      </c>
      <c r="L546" s="43"/>
      <c r="M546" s="210" t="s">
        <v>19</v>
      </c>
      <c r="N546" s="211" t="s">
        <v>43</v>
      </c>
      <c r="O546" s="83"/>
      <c r="P546" s="212">
        <f>O546*H546</f>
        <v>0</v>
      </c>
      <c r="Q546" s="212">
        <v>0</v>
      </c>
      <c r="R546" s="212">
        <f>Q546*H546</f>
        <v>0</v>
      </c>
      <c r="S546" s="212">
        <v>0</v>
      </c>
      <c r="T546" s="213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14" t="s">
        <v>500</v>
      </c>
      <c r="AT546" s="214" t="s">
        <v>120</v>
      </c>
      <c r="AU546" s="214" t="s">
        <v>82</v>
      </c>
      <c r="AY546" s="16" t="s">
        <v>117</v>
      </c>
      <c r="BE546" s="215">
        <f>IF(N546="základní",J546,0)</f>
        <v>0</v>
      </c>
      <c r="BF546" s="215">
        <f>IF(N546="snížená",J546,0)</f>
        <v>0</v>
      </c>
      <c r="BG546" s="215">
        <f>IF(N546="zákl. přenesená",J546,0)</f>
        <v>0</v>
      </c>
      <c r="BH546" s="215">
        <f>IF(N546="sníž. přenesená",J546,0)</f>
        <v>0</v>
      </c>
      <c r="BI546" s="215">
        <f>IF(N546="nulová",J546,0)</f>
        <v>0</v>
      </c>
      <c r="BJ546" s="16" t="s">
        <v>80</v>
      </c>
      <c r="BK546" s="215">
        <f>ROUND(I546*H546,2)</f>
        <v>0</v>
      </c>
      <c r="BL546" s="16" t="s">
        <v>500</v>
      </c>
      <c r="BM546" s="214" t="s">
        <v>1048</v>
      </c>
    </row>
    <row r="547" s="2" customFormat="1">
      <c r="A547" s="37"/>
      <c r="B547" s="38"/>
      <c r="C547" s="39"/>
      <c r="D547" s="216" t="s">
        <v>127</v>
      </c>
      <c r="E547" s="39"/>
      <c r="F547" s="217" t="s">
        <v>1049</v>
      </c>
      <c r="G547" s="39"/>
      <c r="H547" s="39"/>
      <c r="I547" s="218"/>
      <c r="J547" s="39"/>
      <c r="K547" s="39"/>
      <c r="L547" s="43"/>
      <c r="M547" s="219"/>
      <c r="N547" s="220"/>
      <c r="O547" s="83"/>
      <c r="P547" s="83"/>
      <c r="Q547" s="83"/>
      <c r="R547" s="83"/>
      <c r="S547" s="83"/>
      <c r="T547" s="84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T547" s="16" t="s">
        <v>127</v>
      </c>
      <c r="AU547" s="16" t="s">
        <v>82</v>
      </c>
    </row>
    <row r="548" s="2" customFormat="1">
      <c r="A548" s="37"/>
      <c r="B548" s="38"/>
      <c r="C548" s="39"/>
      <c r="D548" s="221" t="s">
        <v>129</v>
      </c>
      <c r="E548" s="39"/>
      <c r="F548" s="222" t="s">
        <v>1050</v>
      </c>
      <c r="G548" s="39"/>
      <c r="H548" s="39"/>
      <c r="I548" s="218"/>
      <c r="J548" s="39"/>
      <c r="K548" s="39"/>
      <c r="L548" s="43"/>
      <c r="M548" s="219"/>
      <c r="N548" s="220"/>
      <c r="O548" s="83"/>
      <c r="P548" s="83"/>
      <c r="Q548" s="83"/>
      <c r="R548" s="83"/>
      <c r="S548" s="83"/>
      <c r="T548" s="84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6" t="s">
        <v>129</v>
      </c>
      <c r="AU548" s="16" t="s">
        <v>82</v>
      </c>
    </row>
    <row r="549" s="2" customFormat="1" ht="16.5" customHeight="1">
      <c r="A549" s="37"/>
      <c r="B549" s="38"/>
      <c r="C549" s="203" t="s">
        <v>1051</v>
      </c>
      <c r="D549" s="203" t="s">
        <v>120</v>
      </c>
      <c r="E549" s="204" t="s">
        <v>1052</v>
      </c>
      <c r="F549" s="205" t="s">
        <v>1053</v>
      </c>
      <c r="G549" s="206" t="s">
        <v>1017</v>
      </c>
      <c r="H549" s="207">
        <v>100</v>
      </c>
      <c r="I549" s="208"/>
      <c r="J549" s="209">
        <f>ROUND(I549*H549,2)</f>
        <v>0</v>
      </c>
      <c r="K549" s="205" t="s">
        <v>124</v>
      </c>
      <c r="L549" s="43"/>
      <c r="M549" s="210" t="s">
        <v>19</v>
      </c>
      <c r="N549" s="211" t="s">
        <v>43</v>
      </c>
      <c r="O549" s="83"/>
      <c r="P549" s="212">
        <f>O549*H549</f>
        <v>0</v>
      </c>
      <c r="Q549" s="212">
        <v>0</v>
      </c>
      <c r="R549" s="212">
        <f>Q549*H549</f>
        <v>0</v>
      </c>
      <c r="S549" s="212">
        <v>0</v>
      </c>
      <c r="T549" s="213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14" t="s">
        <v>500</v>
      </c>
      <c r="AT549" s="214" t="s">
        <v>120</v>
      </c>
      <c r="AU549" s="214" t="s">
        <v>82</v>
      </c>
      <c r="AY549" s="16" t="s">
        <v>117</v>
      </c>
      <c r="BE549" s="215">
        <f>IF(N549="základní",J549,0)</f>
        <v>0</v>
      </c>
      <c r="BF549" s="215">
        <f>IF(N549="snížená",J549,0)</f>
        <v>0</v>
      </c>
      <c r="BG549" s="215">
        <f>IF(N549="zákl. přenesená",J549,0)</f>
        <v>0</v>
      </c>
      <c r="BH549" s="215">
        <f>IF(N549="sníž. přenesená",J549,0)</f>
        <v>0</v>
      </c>
      <c r="BI549" s="215">
        <f>IF(N549="nulová",J549,0)</f>
        <v>0</v>
      </c>
      <c r="BJ549" s="16" t="s">
        <v>80</v>
      </c>
      <c r="BK549" s="215">
        <f>ROUND(I549*H549,2)</f>
        <v>0</v>
      </c>
      <c r="BL549" s="16" t="s">
        <v>500</v>
      </c>
      <c r="BM549" s="214" t="s">
        <v>1054</v>
      </c>
    </row>
    <row r="550" s="2" customFormat="1">
      <c r="A550" s="37"/>
      <c r="B550" s="38"/>
      <c r="C550" s="39"/>
      <c r="D550" s="216" t="s">
        <v>127</v>
      </c>
      <c r="E550" s="39"/>
      <c r="F550" s="217" t="s">
        <v>1055</v>
      </c>
      <c r="G550" s="39"/>
      <c r="H550" s="39"/>
      <c r="I550" s="218"/>
      <c r="J550" s="39"/>
      <c r="K550" s="39"/>
      <c r="L550" s="43"/>
      <c r="M550" s="219"/>
      <c r="N550" s="220"/>
      <c r="O550" s="83"/>
      <c r="P550" s="83"/>
      <c r="Q550" s="83"/>
      <c r="R550" s="83"/>
      <c r="S550" s="83"/>
      <c r="T550" s="84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127</v>
      </c>
      <c r="AU550" s="16" t="s">
        <v>82</v>
      </c>
    </row>
    <row r="551" s="2" customFormat="1">
      <c r="A551" s="37"/>
      <c r="B551" s="38"/>
      <c r="C551" s="39"/>
      <c r="D551" s="221" t="s">
        <v>129</v>
      </c>
      <c r="E551" s="39"/>
      <c r="F551" s="222" t="s">
        <v>1056</v>
      </c>
      <c r="G551" s="39"/>
      <c r="H551" s="39"/>
      <c r="I551" s="218"/>
      <c r="J551" s="39"/>
      <c r="K551" s="39"/>
      <c r="L551" s="43"/>
      <c r="M551" s="219"/>
      <c r="N551" s="220"/>
      <c r="O551" s="83"/>
      <c r="P551" s="83"/>
      <c r="Q551" s="83"/>
      <c r="R551" s="83"/>
      <c r="S551" s="83"/>
      <c r="T551" s="84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T551" s="16" t="s">
        <v>129</v>
      </c>
      <c r="AU551" s="16" t="s">
        <v>82</v>
      </c>
    </row>
    <row r="552" s="2" customFormat="1" ht="16.5" customHeight="1">
      <c r="A552" s="37"/>
      <c r="B552" s="38"/>
      <c r="C552" s="203" t="s">
        <v>1057</v>
      </c>
      <c r="D552" s="203" t="s">
        <v>120</v>
      </c>
      <c r="E552" s="204" t="s">
        <v>1058</v>
      </c>
      <c r="F552" s="205" t="s">
        <v>1059</v>
      </c>
      <c r="G552" s="206" t="s">
        <v>1017</v>
      </c>
      <c r="H552" s="207">
        <v>100</v>
      </c>
      <c r="I552" s="208"/>
      <c r="J552" s="209">
        <f>ROUND(I552*H552,2)</f>
        <v>0</v>
      </c>
      <c r="K552" s="205" t="s">
        <v>124</v>
      </c>
      <c r="L552" s="43"/>
      <c r="M552" s="210" t="s">
        <v>19</v>
      </c>
      <c r="N552" s="211" t="s">
        <v>43</v>
      </c>
      <c r="O552" s="83"/>
      <c r="P552" s="212">
        <f>O552*H552</f>
        <v>0</v>
      </c>
      <c r="Q552" s="212">
        <v>0</v>
      </c>
      <c r="R552" s="212">
        <f>Q552*H552</f>
        <v>0</v>
      </c>
      <c r="S552" s="212">
        <v>0.41699999999999998</v>
      </c>
      <c r="T552" s="213">
        <f>S552*H552</f>
        <v>41.699999999999996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14" t="s">
        <v>500</v>
      </c>
      <c r="AT552" s="214" t="s">
        <v>120</v>
      </c>
      <c r="AU552" s="214" t="s">
        <v>82</v>
      </c>
      <c r="AY552" s="16" t="s">
        <v>117</v>
      </c>
      <c r="BE552" s="215">
        <f>IF(N552="základní",J552,0)</f>
        <v>0</v>
      </c>
      <c r="BF552" s="215">
        <f>IF(N552="snížená",J552,0)</f>
        <v>0</v>
      </c>
      <c r="BG552" s="215">
        <f>IF(N552="zákl. přenesená",J552,0)</f>
        <v>0</v>
      </c>
      <c r="BH552" s="215">
        <f>IF(N552="sníž. přenesená",J552,0)</f>
        <v>0</v>
      </c>
      <c r="BI552" s="215">
        <f>IF(N552="nulová",J552,0)</f>
        <v>0</v>
      </c>
      <c r="BJ552" s="16" t="s">
        <v>80</v>
      </c>
      <c r="BK552" s="215">
        <f>ROUND(I552*H552,2)</f>
        <v>0</v>
      </c>
      <c r="BL552" s="16" t="s">
        <v>500</v>
      </c>
      <c r="BM552" s="214" t="s">
        <v>1060</v>
      </c>
    </row>
    <row r="553" s="2" customFormat="1">
      <c r="A553" s="37"/>
      <c r="B553" s="38"/>
      <c r="C553" s="39"/>
      <c r="D553" s="216" t="s">
        <v>127</v>
      </c>
      <c r="E553" s="39"/>
      <c r="F553" s="217" t="s">
        <v>1061</v>
      </c>
      <c r="G553" s="39"/>
      <c r="H553" s="39"/>
      <c r="I553" s="218"/>
      <c r="J553" s="39"/>
      <c r="K553" s="39"/>
      <c r="L553" s="43"/>
      <c r="M553" s="219"/>
      <c r="N553" s="220"/>
      <c r="O553" s="83"/>
      <c r="P553" s="83"/>
      <c r="Q553" s="83"/>
      <c r="R553" s="83"/>
      <c r="S553" s="83"/>
      <c r="T553" s="84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6" t="s">
        <v>127</v>
      </c>
      <c r="AU553" s="16" t="s">
        <v>82</v>
      </c>
    </row>
    <row r="554" s="2" customFormat="1">
      <c r="A554" s="37"/>
      <c r="B554" s="38"/>
      <c r="C554" s="39"/>
      <c r="D554" s="221" t="s">
        <v>129</v>
      </c>
      <c r="E554" s="39"/>
      <c r="F554" s="222" t="s">
        <v>1062</v>
      </c>
      <c r="G554" s="39"/>
      <c r="H554" s="39"/>
      <c r="I554" s="218"/>
      <c r="J554" s="39"/>
      <c r="K554" s="39"/>
      <c r="L554" s="43"/>
      <c r="M554" s="219"/>
      <c r="N554" s="220"/>
      <c r="O554" s="83"/>
      <c r="P554" s="83"/>
      <c r="Q554" s="83"/>
      <c r="R554" s="83"/>
      <c r="S554" s="83"/>
      <c r="T554" s="84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6" t="s">
        <v>129</v>
      </c>
      <c r="AU554" s="16" t="s">
        <v>82</v>
      </c>
    </row>
    <row r="555" s="2" customFormat="1" ht="16.5" customHeight="1">
      <c r="A555" s="37"/>
      <c r="B555" s="38"/>
      <c r="C555" s="203" t="s">
        <v>1063</v>
      </c>
      <c r="D555" s="203" t="s">
        <v>120</v>
      </c>
      <c r="E555" s="204" t="s">
        <v>1064</v>
      </c>
      <c r="F555" s="205" t="s">
        <v>1065</v>
      </c>
      <c r="G555" s="206" t="s">
        <v>1017</v>
      </c>
      <c r="H555" s="207">
        <v>100</v>
      </c>
      <c r="I555" s="208"/>
      <c r="J555" s="209">
        <f>ROUND(I555*H555,2)</f>
        <v>0</v>
      </c>
      <c r="K555" s="205" t="s">
        <v>124</v>
      </c>
      <c r="L555" s="43"/>
      <c r="M555" s="210" t="s">
        <v>19</v>
      </c>
      <c r="N555" s="211" t="s">
        <v>43</v>
      </c>
      <c r="O555" s="83"/>
      <c r="P555" s="212">
        <f>O555*H555</f>
        <v>0</v>
      </c>
      <c r="Q555" s="212">
        <v>0</v>
      </c>
      <c r="R555" s="212">
        <f>Q555*H555</f>
        <v>0</v>
      </c>
      <c r="S555" s="212">
        <v>0.42499999999999999</v>
      </c>
      <c r="T555" s="213">
        <f>S555*H555</f>
        <v>42.5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14" t="s">
        <v>500</v>
      </c>
      <c r="AT555" s="214" t="s">
        <v>120</v>
      </c>
      <c r="AU555" s="214" t="s">
        <v>82</v>
      </c>
      <c r="AY555" s="16" t="s">
        <v>117</v>
      </c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16" t="s">
        <v>80</v>
      </c>
      <c r="BK555" s="215">
        <f>ROUND(I555*H555,2)</f>
        <v>0</v>
      </c>
      <c r="BL555" s="16" t="s">
        <v>500</v>
      </c>
      <c r="BM555" s="214" t="s">
        <v>1066</v>
      </c>
    </row>
    <row r="556" s="2" customFormat="1">
      <c r="A556" s="37"/>
      <c r="B556" s="38"/>
      <c r="C556" s="39"/>
      <c r="D556" s="216" t="s">
        <v>127</v>
      </c>
      <c r="E556" s="39"/>
      <c r="F556" s="217" t="s">
        <v>1067</v>
      </c>
      <c r="G556" s="39"/>
      <c r="H556" s="39"/>
      <c r="I556" s="218"/>
      <c r="J556" s="39"/>
      <c r="K556" s="39"/>
      <c r="L556" s="43"/>
      <c r="M556" s="219"/>
      <c r="N556" s="220"/>
      <c r="O556" s="83"/>
      <c r="P556" s="83"/>
      <c r="Q556" s="83"/>
      <c r="R556" s="83"/>
      <c r="S556" s="83"/>
      <c r="T556" s="84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127</v>
      </c>
      <c r="AU556" s="16" t="s">
        <v>82</v>
      </c>
    </row>
    <row r="557" s="2" customFormat="1">
      <c r="A557" s="37"/>
      <c r="B557" s="38"/>
      <c r="C557" s="39"/>
      <c r="D557" s="221" t="s">
        <v>129</v>
      </c>
      <c r="E557" s="39"/>
      <c r="F557" s="222" t="s">
        <v>1068</v>
      </c>
      <c r="G557" s="39"/>
      <c r="H557" s="39"/>
      <c r="I557" s="218"/>
      <c r="J557" s="39"/>
      <c r="K557" s="39"/>
      <c r="L557" s="43"/>
      <c r="M557" s="219"/>
      <c r="N557" s="220"/>
      <c r="O557" s="83"/>
      <c r="P557" s="83"/>
      <c r="Q557" s="83"/>
      <c r="R557" s="83"/>
      <c r="S557" s="83"/>
      <c r="T557" s="84"/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T557" s="16" t="s">
        <v>129</v>
      </c>
      <c r="AU557" s="16" t="s">
        <v>82</v>
      </c>
    </row>
    <row r="558" s="2" customFormat="1" ht="16.5" customHeight="1">
      <c r="A558" s="37"/>
      <c r="B558" s="38"/>
      <c r="C558" s="203" t="s">
        <v>1069</v>
      </c>
      <c r="D558" s="203" t="s">
        <v>120</v>
      </c>
      <c r="E558" s="204" t="s">
        <v>1070</v>
      </c>
      <c r="F558" s="205" t="s">
        <v>1071</v>
      </c>
      <c r="G558" s="206" t="s">
        <v>1017</v>
      </c>
      <c r="H558" s="207">
        <v>100</v>
      </c>
      <c r="I558" s="208"/>
      <c r="J558" s="209">
        <f>ROUND(I558*H558,2)</f>
        <v>0</v>
      </c>
      <c r="K558" s="205" t="s">
        <v>124</v>
      </c>
      <c r="L558" s="43"/>
      <c r="M558" s="210" t="s">
        <v>19</v>
      </c>
      <c r="N558" s="211" t="s">
        <v>43</v>
      </c>
      <c r="O558" s="83"/>
      <c r="P558" s="212">
        <f>O558*H558</f>
        <v>0</v>
      </c>
      <c r="Q558" s="212">
        <v>0</v>
      </c>
      <c r="R558" s="212">
        <f>Q558*H558</f>
        <v>0</v>
      </c>
      <c r="S558" s="212">
        <v>0.32000000000000001</v>
      </c>
      <c r="T558" s="213">
        <f>S558*H558</f>
        <v>32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14" t="s">
        <v>500</v>
      </c>
      <c r="AT558" s="214" t="s">
        <v>120</v>
      </c>
      <c r="AU558" s="214" t="s">
        <v>82</v>
      </c>
      <c r="AY558" s="16" t="s">
        <v>117</v>
      </c>
      <c r="BE558" s="215">
        <f>IF(N558="základní",J558,0)</f>
        <v>0</v>
      </c>
      <c r="BF558" s="215">
        <f>IF(N558="snížená",J558,0)</f>
        <v>0</v>
      </c>
      <c r="BG558" s="215">
        <f>IF(N558="zákl. přenesená",J558,0)</f>
        <v>0</v>
      </c>
      <c r="BH558" s="215">
        <f>IF(N558="sníž. přenesená",J558,0)</f>
        <v>0</v>
      </c>
      <c r="BI558" s="215">
        <f>IF(N558="nulová",J558,0)</f>
        <v>0</v>
      </c>
      <c r="BJ558" s="16" t="s">
        <v>80</v>
      </c>
      <c r="BK558" s="215">
        <f>ROUND(I558*H558,2)</f>
        <v>0</v>
      </c>
      <c r="BL558" s="16" t="s">
        <v>500</v>
      </c>
      <c r="BM558" s="214" t="s">
        <v>1072</v>
      </c>
    </row>
    <row r="559" s="2" customFormat="1">
      <c r="A559" s="37"/>
      <c r="B559" s="38"/>
      <c r="C559" s="39"/>
      <c r="D559" s="216" t="s">
        <v>127</v>
      </c>
      <c r="E559" s="39"/>
      <c r="F559" s="217" t="s">
        <v>1073</v>
      </c>
      <c r="G559" s="39"/>
      <c r="H559" s="39"/>
      <c r="I559" s="218"/>
      <c r="J559" s="39"/>
      <c r="K559" s="39"/>
      <c r="L559" s="43"/>
      <c r="M559" s="219"/>
      <c r="N559" s="220"/>
      <c r="O559" s="83"/>
      <c r="P559" s="83"/>
      <c r="Q559" s="83"/>
      <c r="R559" s="83"/>
      <c r="S559" s="83"/>
      <c r="T559" s="84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16" t="s">
        <v>127</v>
      </c>
      <c r="AU559" s="16" t="s">
        <v>82</v>
      </c>
    </row>
    <row r="560" s="2" customFormat="1">
      <c r="A560" s="37"/>
      <c r="B560" s="38"/>
      <c r="C560" s="39"/>
      <c r="D560" s="221" t="s">
        <v>129</v>
      </c>
      <c r="E560" s="39"/>
      <c r="F560" s="222" t="s">
        <v>1074</v>
      </c>
      <c r="G560" s="39"/>
      <c r="H560" s="39"/>
      <c r="I560" s="218"/>
      <c r="J560" s="39"/>
      <c r="K560" s="39"/>
      <c r="L560" s="43"/>
      <c r="M560" s="219"/>
      <c r="N560" s="220"/>
      <c r="O560" s="83"/>
      <c r="P560" s="83"/>
      <c r="Q560" s="83"/>
      <c r="R560" s="83"/>
      <c r="S560" s="83"/>
      <c r="T560" s="84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6" t="s">
        <v>129</v>
      </c>
      <c r="AU560" s="16" t="s">
        <v>82</v>
      </c>
    </row>
    <row r="561" s="2" customFormat="1" ht="16.5" customHeight="1">
      <c r="A561" s="37"/>
      <c r="B561" s="38"/>
      <c r="C561" s="203" t="s">
        <v>1075</v>
      </c>
      <c r="D561" s="203" t="s">
        <v>120</v>
      </c>
      <c r="E561" s="204" t="s">
        <v>1076</v>
      </c>
      <c r="F561" s="205" t="s">
        <v>1077</v>
      </c>
      <c r="G561" s="206" t="s">
        <v>1017</v>
      </c>
      <c r="H561" s="207">
        <v>50</v>
      </c>
      <c r="I561" s="208"/>
      <c r="J561" s="209">
        <f>ROUND(I561*H561,2)</f>
        <v>0</v>
      </c>
      <c r="K561" s="205" t="s">
        <v>124</v>
      </c>
      <c r="L561" s="43"/>
      <c r="M561" s="210" t="s">
        <v>19</v>
      </c>
      <c r="N561" s="211" t="s">
        <v>43</v>
      </c>
      <c r="O561" s="83"/>
      <c r="P561" s="212">
        <f>O561*H561</f>
        <v>0</v>
      </c>
      <c r="Q561" s="212">
        <v>0</v>
      </c>
      <c r="R561" s="212">
        <f>Q561*H561</f>
        <v>0</v>
      </c>
      <c r="S561" s="212">
        <v>0.33300000000000002</v>
      </c>
      <c r="T561" s="213">
        <f>S561*H561</f>
        <v>16.650000000000002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14" t="s">
        <v>500</v>
      </c>
      <c r="AT561" s="214" t="s">
        <v>120</v>
      </c>
      <c r="AU561" s="214" t="s">
        <v>82</v>
      </c>
      <c r="AY561" s="16" t="s">
        <v>117</v>
      </c>
      <c r="BE561" s="215">
        <f>IF(N561="základní",J561,0)</f>
        <v>0</v>
      </c>
      <c r="BF561" s="215">
        <f>IF(N561="snížená",J561,0)</f>
        <v>0</v>
      </c>
      <c r="BG561" s="215">
        <f>IF(N561="zákl. přenesená",J561,0)</f>
        <v>0</v>
      </c>
      <c r="BH561" s="215">
        <f>IF(N561="sníž. přenesená",J561,0)</f>
        <v>0</v>
      </c>
      <c r="BI561" s="215">
        <f>IF(N561="nulová",J561,0)</f>
        <v>0</v>
      </c>
      <c r="BJ561" s="16" t="s">
        <v>80</v>
      </c>
      <c r="BK561" s="215">
        <f>ROUND(I561*H561,2)</f>
        <v>0</v>
      </c>
      <c r="BL561" s="16" t="s">
        <v>500</v>
      </c>
      <c r="BM561" s="214" t="s">
        <v>1078</v>
      </c>
    </row>
    <row r="562" s="2" customFormat="1">
      <c r="A562" s="37"/>
      <c r="B562" s="38"/>
      <c r="C562" s="39"/>
      <c r="D562" s="216" t="s">
        <v>127</v>
      </c>
      <c r="E562" s="39"/>
      <c r="F562" s="217" t="s">
        <v>1079</v>
      </c>
      <c r="G562" s="39"/>
      <c r="H562" s="39"/>
      <c r="I562" s="218"/>
      <c r="J562" s="39"/>
      <c r="K562" s="39"/>
      <c r="L562" s="43"/>
      <c r="M562" s="219"/>
      <c r="N562" s="220"/>
      <c r="O562" s="83"/>
      <c r="P562" s="83"/>
      <c r="Q562" s="83"/>
      <c r="R562" s="83"/>
      <c r="S562" s="83"/>
      <c r="T562" s="84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127</v>
      </c>
      <c r="AU562" s="16" t="s">
        <v>82</v>
      </c>
    </row>
    <row r="563" s="2" customFormat="1">
      <c r="A563" s="37"/>
      <c r="B563" s="38"/>
      <c r="C563" s="39"/>
      <c r="D563" s="221" t="s">
        <v>129</v>
      </c>
      <c r="E563" s="39"/>
      <c r="F563" s="222" t="s">
        <v>1080</v>
      </c>
      <c r="G563" s="39"/>
      <c r="H563" s="39"/>
      <c r="I563" s="218"/>
      <c r="J563" s="39"/>
      <c r="K563" s="39"/>
      <c r="L563" s="43"/>
      <c r="M563" s="219"/>
      <c r="N563" s="220"/>
      <c r="O563" s="83"/>
      <c r="P563" s="83"/>
      <c r="Q563" s="83"/>
      <c r="R563" s="83"/>
      <c r="S563" s="83"/>
      <c r="T563" s="84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16" t="s">
        <v>129</v>
      </c>
      <c r="AU563" s="16" t="s">
        <v>82</v>
      </c>
    </row>
    <row r="564" s="2" customFormat="1" ht="16.5" customHeight="1">
      <c r="A564" s="37"/>
      <c r="B564" s="38"/>
      <c r="C564" s="203" t="s">
        <v>1081</v>
      </c>
      <c r="D564" s="203" t="s">
        <v>120</v>
      </c>
      <c r="E564" s="204" t="s">
        <v>1082</v>
      </c>
      <c r="F564" s="205" t="s">
        <v>1083</v>
      </c>
      <c r="G564" s="206" t="s">
        <v>1017</v>
      </c>
      <c r="H564" s="207">
        <v>50</v>
      </c>
      <c r="I564" s="208"/>
      <c r="J564" s="209">
        <f>ROUND(I564*H564,2)</f>
        <v>0</v>
      </c>
      <c r="K564" s="205" t="s">
        <v>124</v>
      </c>
      <c r="L564" s="43"/>
      <c r="M564" s="210" t="s">
        <v>19</v>
      </c>
      <c r="N564" s="211" t="s">
        <v>43</v>
      </c>
      <c r="O564" s="83"/>
      <c r="P564" s="212">
        <f>O564*H564</f>
        <v>0</v>
      </c>
      <c r="Q564" s="212">
        <v>0</v>
      </c>
      <c r="R564" s="212">
        <f>Q564*H564</f>
        <v>0</v>
      </c>
      <c r="S564" s="212">
        <v>0.29499999999999998</v>
      </c>
      <c r="T564" s="213">
        <f>S564*H564</f>
        <v>14.75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14" t="s">
        <v>500</v>
      </c>
      <c r="AT564" s="214" t="s">
        <v>120</v>
      </c>
      <c r="AU564" s="214" t="s">
        <v>82</v>
      </c>
      <c r="AY564" s="16" t="s">
        <v>117</v>
      </c>
      <c r="BE564" s="215">
        <f>IF(N564="základní",J564,0)</f>
        <v>0</v>
      </c>
      <c r="BF564" s="215">
        <f>IF(N564="snížená",J564,0)</f>
        <v>0</v>
      </c>
      <c r="BG564" s="215">
        <f>IF(N564="zákl. přenesená",J564,0)</f>
        <v>0</v>
      </c>
      <c r="BH564" s="215">
        <f>IF(N564="sníž. přenesená",J564,0)</f>
        <v>0</v>
      </c>
      <c r="BI564" s="215">
        <f>IF(N564="nulová",J564,0)</f>
        <v>0</v>
      </c>
      <c r="BJ564" s="16" t="s">
        <v>80</v>
      </c>
      <c r="BK564" s="215">
        <f>ROUND(I564*H564,2)</f>
        <v>0</v>
      </c>
      <c r="BL564" s="16" t="s">
        <v>500</v>
      </c>
      <c r="BM564" s="214" t="s">
        <v>1084</v>
      </c>
    </row>
    <row r="565" s="2" customFormat="1">
      <c r="A565" s="37"/>
      <c r="B565" s="38"/>
      <c r="C565" s="39"/>
      <c r="D565" s="216" t="s">
        <v>127</v>
      </c>
      <c r="E565" s="39"/>
      <c r="F565" s="217" t="s">
        <v>1085</v>
      </c>
      <c r="G565" s="39"/>
      <c r="H565" s="39"/>
      <c r="I565" s="218"/>
      <c r="J565" s="39"/>
      <c r="K565" s="39"/>
      <c r="L565" s="43"/>
      <c r="M565" s="219"/>
      <c r="N565" s="220"/>
      <c r="O565" s="83"/>
      <c r="P565" s="83"/>
      <c r="Q565" s="83"/>
      <c r="R565" s="83"/>
      <c r="S565" s="83"/>
      <c r="T565" s="84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6" t="s">
        <v>127</v>
      </c>
      <c r="AU565" s="16" t="s">
        <v>82</v>
      </c>
    </row>
    <row r="566" s="2" customFormat="1">
      <c r="A566" s="37"/>
      <c r="B566" s="38"/>
      <c r="C566" s="39"/>
      <c r="D566" s="221" t="s">
        <v>129</v>
      </c>
      <c r="E566" s="39"/>
      <c r="F566" s="222" t="s">
        <v>1086</v>
      </c>
      <c r="G566" s="39"/>
      <c r="H566" s="39"/>
      <c r="I566" s="218"/>
      <c r="J566" s="39"/>
      <c r="K566" s="39"/>
      <c r="L566" s="43"/>
      <c r="M566" s="219"/>
      <c r="N566" s="220"/>
      <c r="O566" s="83"/>
      <c r="P566" s="83"/>
      <c r="Q566" s="83"/>
      <c r="R566" s="83"/>
      <c r="S566" s="83"/>
      <c r="T566" s="84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129</v>
      </c>
      <c r="AU566" s="16" t="s">
        <v>82</v>
      </c>
    </row>
    <row r="567" s="2" customFormat="1" ht="21.75" customHeight="1">
      <c r="A567" s="37"/>
      <c r="B567" s="38"/>
      <c r="C567" s="203" t="s">
        <v>1087</v>
      </c>
      <c r="D567" s="203" t="s">
        <v>120</v>
      </c>
      <c r="E567" s="204" t="s">
        <v>1088</v>
      </c>
      <c r="F567" s="205" t="s">
        <v>1089</v>
      </c>
      <c r="G567" s="206" t="s">
        <v>1017</v>
      </c>
      <c r="H567" s="207">
        <v>50</v>
      </c>
      <c r="I567" s="208"/>
      <c r="J567" s="209">
        <f>ROUND(I567*H567,2)</f>
        <v>0</v>
      </c>
      <c r="K567" s="205" t="s">
        <v>124</v>
      </c>
      <c r="L567" s="43"/>
      <c r="M567" s="210" t="s">
        <v>19</v>
      </c>
      <c r="N567" s="211" t="s">
        <v>43</v>
      </c>
      <c r="O567" s="83"/>
      <c r="P567" s="212">
        <f>O567*H567</f>
        <v>0</v>
      </c>
      <c r="Q567" s="212">
        <v>0</v>
      </c>
      <c r="R567" s="212">
        <f>Q567*H567</f>
        <v>0</v>
      </c>
      <c r="S567" s="212">
        <v>0.28299999999999997</v>
      </c>
      <c r="T567" s="213">
        <f>S567*H567</f>
        <v>14.149999999999999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14" t="s">
        <v>500</v>
      </c>
      <c r="AT567" s="214" t="s">
        <v>120</v>
      </c>
      <c r="AU567" s="214" t="s">
        <v>82</v>
      </c>
      <c r="AY567" s="16" t="s">
        <v>117</v>
      </c>
      <c r="BE567" s="215">
        <f>IF(N567="základní",J567,0)</f>
        <v>0</v>
      </c>
      <c r="BF567" s="215">
        <f>IF(N567="snížená",J567,0)</f>
        <v>0</v>
      </c>
      <c r="BG567" s="215">
        <f>IF(N567="zákl. přenesená",J567,0)</f>
        <v>0</v>
      </c>
      <c r="BH567" s="215">
        <f>IF(N567="sníž. přenesená",J567,0)</f>
        <v>0</v>
      </c>
      <c r="BI567" s="215">
        <f>IF(N567="nulová",J567,0)</f>
        <v>0</v>
      </c>
      <c r="BJ567" s="16" t="s">
        <v>80</v>
      </c>
      <c r="BK567" s="215">
        <f>ROUND(I567*H567,2)</f>
        <v>0</v>
      </c>
      <c r="BL567" s="16" t="s">
        <v>500</v>
      </c>
      <c r="BM567" s="214" t="s">
        <v>1090</v>
      </c>
    </row>
    <row r="568" s="2" customFormat="1">
      <c r="A568" s="37"/>
      <c r="B568" s="38"/>
      <c r="C568" s="39"/>
      <c r="D568" s="216" t="s">
        <v>127</v>
      </c>
      <c r="E568" s="39"/>
      <c r="F568" s="217" t="s">
        <v>1091</v>
      </c>
      <c r="G568" s="39"/>
      <c r="H568" s="39"/>
      <c r="I568" s="218"/>
      <c r="J568" s="39"/>
      <c r="K568" s="39"/>
      <c r="L568" s="43"/>
      <c r="M568" s="219"/>
      <c r="N568" s="220"/>
      <c r="O568" s="83"/>
      <c r="P568" s="83"/>
      <c r="Q568" s="83"/>
      <c r="R568" s="83"/>
      <c r="S568" s="83"/>
      <c r="T568" s="84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127</v>
      </c>
      <c r="AU568" s="16" t="s">
        <v>82</v>
      </c>
    </row>
    <row r="569" s="2" customFormat="1">
      <c r="A569" s="37"/>
      <c r="B569" s="38"/>
      <c r="C569" s="39"/>
      <c r="D569" s="221" t="s">
        <v>129</v>
      </c>
      <c r="E569" s="39"/>
      <c r="F569" s="222" t="s">
        <v>1092</v>
      </c>
      <c r="G569" s="39"/>
      <c r="H569" s="39"/>
      <c r="I569" s="218"/>
      <c r="J569" s="39"/>
      <c r="K569" s="39"/>
      <c r="L569" s="43"/>
      <c r="M569" s="219"/>
      <c r="N569" s="220"/>
      <c r="O569" s="83"/>
      <c r="P569" s="83"/>
      <c r="Q569" s="83"/>
      <c r="R569" s="83"/>
      <c r="S569" s="83"/>
      <c r="T569" s="84"/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T569" s="16" t="s">
        <v>129</v>
      </c>
      <c r="AU569" s="16" t="s">
        <v>82</v>
      </c>
    </row>
    <row r="570" s="2" customFormat="1" ht="16.5" customHeight="1">
      <c r="A570" s="37"/>
      <c r="B570" s="38"/>
      <c r="C570" s="203" t="s">
        <v>1093</v>
      </c>
      <c r="D570" s="203" t="s">
        <v>120</v>
      </c>
      <c r="E570" s="204" t="s">
        <v>1094</v>
      </c>
      <c r="F570" s="205" t="s">
        <v>1095</v>
      </c>
      <c r="G570" s="206" t="s">
        <v>1017</v>
      </c>
      <c r="H570" s="207">
        <v>100</v>
      </c>
      <c r="I570" s="208"/>
      <c r="J570" s="209">
        <f>ROUND(I570*H570,2)</f>
        <v>0</v>
      </c>
      <c r="K570" s="205" t="s">
        <v>124</v>
      </c>
      <c r="L570" s="43"/>
      <c r="M570" s="210" t="s">
        <v>19</v>
      </c>
      <c r="N570" s="211" t="s">
        <v>43</v>
      </c>
      <c r="O570" s="83"/>
      <c r="P570" s="212">
        <f>O570*H570</f>
        <v>0</v>
      </c>
      <c r="Q570" s="212">
        <v>0</v>
      </c>
      <c r="R570" s="212">
        <f>Q570*H570</f>
        <v>0</v>
      </c>
      <c r="S570" s="212">
        <v>0.28100000000000003</v>
      </c>
      <c r="T570" s="213">
        <f>S570*H570</f>
        <v>28.100000000000001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14" t="s">
        <v>500</v>
      </c>
      <c r="AT570" s="214" t="s">
        <v>120</v>
      </c>
      <c r="AU570" s="214" t="s">
        <v>82</v>
      </c>
      <c r="AY570" s="16" t="s">
        <v>117</v>
      </c>
      <c r="BE570" s="215">
        <f>IF(N570="základní",J570,0)</f>
        <v>0</v>
      </c>
      <c r="BF570" s="215">
        <f>IF(N570="snížená",J570,0)</f>
        <v>0</v>
      </c>
      <c r="BG570" s="215">
        <f>IF(N570="zákl. přenesená",J570,0)</f>
        <v>0</v>
      </c>
      <c r="BH570" s="215">
        <f>IF(N570="sníž. přenesená",J570,0)</f>
        <v>0</v>
      </c>
      <c r="BI570" s="215">
        <f>IF(N570="nulová",J570,0)</f>
        <v>0</v>
      </c>
      <c r="BJ570" s="16" t="s">
        <v>80</v>
      </c>
      <c r="BK570" s="215">
        <f>ROUND(I570*H570,2)</f>
        <v>0</v>
      </c>
      <c r="BL570" s="16" t="s">
        <v>500</v>
      </c>
      <c r="BM570" s="214" t="s">
        <v>1096</v>
      </c>
    </row>
    <row r="571" s="2" customFormat="1">
      <c r="A571" s="37"/>
      <c r="B571" s="38"/>
      <c r="C571" s="39"/>
      <c r="D571" s="216" t="s">
        <v>127</v>
      </c>
      <c r="E571" s="39"/>
      <c r="F571" s="217" t="s">
        <v>1097</v>
      </c>
      <c r="G571" s="39"/>
      <c r="H571" s="39"/>
      <c r="I571" s="218"/>
      <c r="J571" s="39"/>
      <c r="K571" s="39"/>
      <c r="L571" s="43"/>
      <c r="M571" s="219"/>
      <c r="N571" s="220"/>
      <c r="O571" s="83"/>
      <c r="P571" s="83"/>
      <c r="Q571" s="83"/>
      <c r="R571" s="83"/>
      <c r="S571" s="83"/>
      <c r="T571" s="84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127</v>
      </c>
      <c r="AU571" s="16" t="s">
        <v>82</v>
      </c>
    </row>
    <row r="572" s="2" customFormat="1">
      <c r="A572" s="37"/>
      <c r="B572" s="38"/>
      <c r="C572" s="39"/>
      <c r="D572" s="221" t="s">
        <v>129</v>
      </c>
      <c r="E572" s="39"/>
      <c r="F572" s="222" t="s">
        <v>1098</v>
      </c>
      <c r="G572" s="39"/>
      <c r="H572" s="39"/>
      <c r="I572" s="218"/>
      <c r="J572" s="39"/>
      <c r="K572" s="39"/>
      <c r="L572" s="43"/>
      <c r="M572" s="219"/>
      <c r="N572" s="220"/>
      <c r="O572" s="83"/>
      <c r="P572" s="83"/>
      <c r="Q572" s="83"/>
      <c r="R572" s="83"/>
      <c r="S572" s="83"/>
      <c r="T572" s="84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6" t="s">
        <v>129</v>
      </c>
      <c r="AU572" s="16" t="s">
        <v>82</v>
      </c>
    </row>
    <row r="573" s="2" customFormat="1" ht="21.75" customHeight="1">
      <c r="A573" s="37"/>
      <c r="B573" s="38"/>
      <c r="C573" s="203" t="s">
        <v>1099</v>
      </c>
      <c r="D573" s="203" t="s">
        <v>120</v>
      </c>
      <c r="E573" s="204" t="s">
        <v>1100</v>
      </c>
      <c r="F573" s="205" t="s">
        <v>1101</v>
      </c>
      <c r="G573" s="206" t="s">
        <v>1017</v>
      </c>
      <c r="H573" s="207">
        <v>100</v>
      </c>
      <c r="I573" s="208"/>
      <c r="J573" s="209">
        <f>ROUND(I573*H573,2)</f>
        <v>0</v>
      </c>
      <c r="K573" s="205" t="s">
        <v>124</v>
      </c>
      <c r="L573" s="43"/>
      <c r="M573" s="210" t="s">
        <v>19</v>
      </c>
      <c r="N573" s="211" t="s">
        <v>43</v>
      </c>
      <c r="O573" s="83"/>
      <c r="P573" s="212">
        <f>O573*H573</f>
        <v>0</v>
      </c>
      <c r="Q573" s="212">
        <v>0</v>
      </c>
      <c r="R573" s="212">
        <f>Q573*H573</f>
        <v>0</v>
      </c>
      <c r="S573" s="212">
        <v>0.255</v>
      </c>
      <c r="T573" s="213">
        <f>S573*H573</f>
        <v>25.5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14" t="s">
        <v>500</v>
      </c>
      <c r="AT573" s="214" t="s">
        <v>120</v>
      </c>
      <c r="AU573" s="214" t="s">
        <v>82</v>
      </c>
      <c r="AY573" s="16" t="s">
        <v>117</v>
      </c>
      <c r="BE573" s="215">
        <f>IF(N573="základní",J573,0)</f>
        <v>0</v>
      </c>
      <c r="BF573" s="215">
        <f>IF(N573="snížená",J573,0)</f>
        <v>0</v>
      </c>
      <c r="BG573" s="215">
        <f>IF(N573="zákl. přenesená",J573,0)</f>
        <v>0</v>
      </c>
      <c r="BH573" s="215">
        <f>IF(N573="sníž. přenesená",J573,0)</f>
        <v>0</v>
      </c>
      <c r="BI573" s="215">
        <f>IF(N573="nulová",J573,0)</f>
        <v>0</v>
      </c>
      <c r="BJ573" s="16" t="s">
        <v>80</v>
      </c>
      <c r="BK573" s="215">
        <f>ROUND(I573*H573,2)</f>
        <v>0</v>
      </c>
      <c r="BL573" s="16" t="s">
        <v>500</v>
      </c>
      <c r="BM573" s="214" t="s">
        <v>1102</v>
      </c>
    </row>
    <row r="574" s="2" customFormat="1">
      <c r="A574" s="37"/>
      <c r="B574" s="38"/>
      <c r="C574" s="39"/>
      <c r="D574" s="216" t="s">
        <v>127</v>
      </c>
      <c r="E574" s="39"/>
      <c r="F574" s="217" t="s">
        <v>1103</v>
      </c>
      <c r="G574" s="39"/>
      <c r="H574" s="39"/>
      <c r="I574" s="218"/>
      <c r="J574" s="39"/>
      <c r="K574" s="39"/>
      <c r="L574" s="43"/>
      <c r="M574" s="219"/>
      <c r="N574" s="220"/>
      <c r="O574" s="83"/>
      <c r="P574" s="83"/>
      <c r="Q574" s="83"/>
      <c r="R574" s="83"/>
      <c r="S574" s="83"/>
      <c r="T574" s="84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6" t="s">
        <v>127</v>
      </c>
      <c r="AU574" s="16" t="s">
        <v>82</v>
      </c>
    </row>
    <row r="575" s="2" customFormat="1">
      <c r="A575" s="37"/>
      <c r="B575" s="38"/>
      <c r="C575" s="39"/>
      <c r="D575" s="221" t="s">
        <v>129</v>
      </c>
      <c r="E575" s="39"/>
      <c r="F575" s="222" t="s">
        <v>1104</v>
      </c>
      <c r="G575" s="39"/>
      <c r="H575" s="39"/>
      <c r="I575" s="218"/>
      <c r="J575" s="39"/>
      <c r="K575" s="39"/>
      <c r="L575" s="43"/>
      <c r="M575" s="219"/>
      <c r="N575" s="220"/>
      <c r="O575" s="83"/>
      <c r="P575" s="83"/>
      <c r="Q575" s="83"/>
      <c r="R575" s="83"/>
      <c r="S575" s="83"/>
      <c r="T575" s="84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16" t="s">
        <v>129</v>
      </c>
      <c r="AU575" s="16" t="s">
        <v>82</v>
      </c>
    </row>
    <row r="576" s="2" customFormat="1" ht="16.5" customHeight="1">
      <c r="A576" s="37"/>
      <c r="B576" s="38"/>
      <c r="C576" s="203" t="s">
        <v>1105</v>
      </c>
      <c r="D576" s="203" t="s">
        <v>120</v>
      </c>
      <c r="E576" s="204" t="s">
        <v>1106</v>
      </c>
      <c r="F576" s="205" t="s">
        <v>1107</v>
      </c>
      <c r="G576" s="206" t="s">
        <v>1017</v>
      </c>
      <c r="H576" s="207">
        <v>100</v>
      </c>
      <c r="I576" s="208"/>
      <c r="J576" s="209">
        <f>ROUND(I576*H576,2)</f>
        <v>0</v>
      </c>
      <c r="K576" s="205" t="s">
        <v>124</v>
      </c>
      <c r="L576" s="43"/>
      <c r="M576" s="210" t="s">
        <v>19</v>
      </c>
      <c r="N576" s="211" t="s">
        <v>43</v>
      </c>
      <c r="O576" s="83"/>
      <c r="P576" s="212">
        <f>O576*H576</f>
        <v>0</v>
      </c>
      <c r="Q576" s="212">
        <v>0</v>
      </c>
      <c r="R576" s="212">
        <f>Q576*H576</f>
        <v>0</v>
      </c>
      <c r="S576" s="212">
        <v>0.29499999999999998</v>
      </c>
      <c r="T576" s="213">
        <f>S576*H576</f>
        <v>29.5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14" t="s">
        <v>500</v>
      </c>
      <c r="AT576" s="214" t="s">
        <v>120</v>
      </c>
      <c r="AU576" s="214" t="s">
        <v>82</v>
      </c>
      <c r="AY576" s="16" t="s">
        <v>117</v>
      </c>
      <c r="BE576" s="215">
        <f>IF(N576="základní",J576,0)</f>
        <v>0</v>
      </c>
      <c r="BF576" s="215">
        <f>IF(N576="snížená",J576,0)</f>
        <v>0</v>
      </c>
      <c r="BG576" s="215">
        <f>IF(N576="zákl. přenesená",J576,0)</f>
        <v>0</v>
      </c>
      <c r="BH576" s="215">
        <f>IF(N576="sníž. přenesená",J576,0)</f>
        <v>0</v>
      </c>
      <c r="BI576" s="215">
        <f>IF(N576="nulová",J576,0)</f>
        <v>0</v>
      </c>
      <c r="BJ576" s="16" t="s">
        <v>80</v>
      </c>
      <c r="BK576" s="215">
        <f>ROUND(I576*H576,2)</f>
        <v>0</v>
      </c>
      <c r="BL576" s="16" t="s">
        <v>500</v>
      </c>
      <c r="BM576" s="214" t="s">
        <v>1108</v>
      </c>
    </row>
    <row r="577" s="2" customFormat="1">
      <c r="A577" s="37"/>
      <c r="B577" s="38"/>
      <c r="C577" s="39"/>
      <c r="D577" s="216" t="s">
        <v>127</v>
      </c>
      <c r="E577" s="39"/>
      <c r="F577" s="217" t="s">
        <v>1109</v>
      </c>
      <c r="G577" s="39"/>
      <c r="H577" s="39"/>
      <c r="I577" s="218"/>
      <c r="J577" s="39"/>
      <c r="K577" s="39"/>
      <c r="L577" s="43"/>
      <c r="M577" s="219"/>
      <c r="N577" s="220"/>
      <c r="O577" s="83"/>
      <c r="P577" s="83"/>
      <c r="Q577" s="83"/>
      <c r="R577" s="83"/>
      <c r="S577" s="83"/>
      <c r="T577" s="84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6" t="s">
        <v>127</v>
      </c>
      <c r="AU577" s="16" t="s">
        <v>82</v>
      </c>
    </row>
    <row r="578" s="2" customFormat="1">
      <c r="A578" s="37"/>
      <c r="B578" s="38"/>
      <c r="C578" s="39"/>
      <c r="D578" s="221" t="s">
        <v>129</v>
      </c>
      <c r="E578" s="39"/>
      <c r="F578" s="222" t="s">
        <v>1110</v>
      </c>
      <c r="G578" s="39"/>
      <c r="H578" s="39"/>
      <c r="I578" s="218"/>
      <c r="J578" s="39"/>
      <c r="K578" s="39"/>
      <c r="L578" s="43"/>
      <c r="M578" s="219"/>
      <c r="N578" s="220"/>
      <c r="O578" s="83"/>
      <c r="P578" s="83"/>
      <c r="Q578" s="83"/>
      <c r="R578" s="83"/>
      <c r="S578" s="83"/>
      <c r="T578" s="84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T578" s="16" t="s">
        <v>129</v>
      </c>
      <c r="AU578" s="16" t="s">
        <v>82</v>
      </c>
    </row>
    <row r="579" s="2" customFormat="1" ht="16.5" customHeight="1">
      <c r="A579" s="37"/>
      <c r="B579" s="38"/>
      <c r="C579" s="203" t="s">
        <v>1111</v>
      </c>
      <c r="D579" s="203" t="s">
        <v>120</v>
      </c>
      <c r="E579" s="204" t="s">
        <v>1112</v>
      </c>
      <c r="F579" s="205" t="s">
        <v>1113</v>
      </c>
      <c r="G579" s="206" t="s">
        <v>1017</v>
      </c>
      <c r="H579" s="207">
        <v>100</v>
      </c>
      <c r="I579" s="208"/>
      <c r="J579" s="209">
        <f>ROUND(I579*H579,2)</f>
        <v>0</v>
      </c>
      <c r="K579" s="205" t="s">
        <v>124</v>
      </c>
      <c r="L579" s="43"/>
      <c r="M579" s="210" t="s">
        <v>19</v>
      </c>
      <c r="N579" s="211" t="s">
        <v>43</v>
      </c>
      <c r="O579" s="83"/>
      <c r="P579" s="212">
        <f>O579*H579</f>
        <v>0</v>
      </c>
      <c r="Q579" s="212">
        <v>0</v>
      </c>
      <c r="R579" s="212">
        <f>Q579*H579</f>
        <v>0</v>
      </c>
      <c r="S579" s="212">
        <v>0.49199999999999999</v>
      </c>
      <c r="T579" s="213">
        <f>S579*H579</f>
        <v>49.200000000000003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14" t="s">
        <v>500</v>
      </c>
      <c r="AT579" s="214" t="s">
        <v>120</v>
      </c>
      <c r="AU579" s="214" t="s">
        <v>82</v>
      </c>
      <c r="AY579" s="16" t="s">
        <v>117</v>
      </c>
      <c r="BE579" s="215">
        <f>IF(N579="základní",J579,0)</f>
        <v>0</v>
      </c>
      <c r="BF579" s="215">
        <f>IF(N579="snížená",J579,0)</f>
        <v>0</v>
      </c>
      <c r="BG579" s="215">
        <f>IF(N579="zákl. přenesená",J579,0)</f>
        <v>0</v>
      </c>
      <c r="BH579" s="215">
        <f>IF(N579="sníž. přenesená",J579,0)</f>
        <v>0</v>
      </c>
      <c r="BI579" s="215">
        <f>IF(N579="nulová",J579,0)</f>
        <v>0</v>
      </c>
      <c r="BJ579" s="16" t="s">
        <v>80</v>
      </c>
      <c r="BK579" s="215">
        <f>ROUND(I579*H579,2)</f>
        <v>0</v>
      </c>
      <c r="BL579" s="16" t="s">
        <v>500</v>
      </c>
      <c r="BM579" s="214" t="s">
        <v>1114</v>
      </c>
    </row>
    <row r="580" s="2" customFormat="1">
      <c r="A580" s="37"/>
      <c r="B580" s="38"/>
      <c r="C580" s="39"/>
      <c r="D580" s="216" t="s">
        <v>127</v>
      </c>
      <c r="E580" s="39"/>
      <c r="F580" s="217" t="s">
        <v>1115</v>
      </c>
      <c r="G580" s="39"/>
      <c r="H580" s="39"/>
      <c r="I580" s="218"/>
      <c r="J580" s="39"/>
      <c r="K580" s="39"/>
      <c r="L580" s="43"/>
      <c r="M580" s="219"/>
      <c r="N580" s="220"/>
      <c r="O580" s="83"/>
      <c r="P580" s="83"/>
      <c r="Q580" s="83"/>
      <c r="R580" s="83"/>
      <c r="S580" s="83"/>
      <c r="T580" s="84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6" t="s">
        <v>127</v>
      </c>
      <c r="AU580" s="16" t="s">
        <v>82</v>
      </c>
    </row>
    <row r="581" s="2" customFormat="1">
      <c r="A581" s="37"/>
      <c r="B581" s="38"/>
      <c r="C581" s="39"/>
      <c r="D581" s="221" t="s">
        <v>129</v>
      </c>
      <c r="E581" s="39"/>
      <c r="F581" s="222" t="s">
        <v>1116</v>
      </c>
      <c r="G581" s="39"/>
      <c r="H581" s="39"/>
      <c r="I581" s="218"/>
      <c r="J581" s="39"/>
      <c r="K581" s="39"/>
      <c r="L581" s="43"/>
      <c r="M581" s="219"/>
      <c r="N581" s="220"/>
      <c r="O581" s="83"/>
      <c r="P581" s="83"/>
      <c r="Q581" s="83"/>
      <c r="R581" s="83"/>
      <c r="S581" s="83"/>
      <c r="T581" s="84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16" t="s">
        <v>129</v>
      </c>
      <c r="AU581" s="16" t="s">
        <v>82</v>
      </c>
    </row>
    <row r="582" s="2" customFormat="1" ht="16.5" customHeight="1">
      <c r="A582" s="37"/>
      <c r="B582" s="38"/>
      <c r="C582" s="203" t="s">
        <v>1117</v>
      </c>
      <c r="D582" s="203" t="s">
        <v>120</v>
      </c>
      <c r="E582" s="204" t="s">
        <v>1118</v>
      </c>
      <c r="F582" s="205" t="s">
        <v>1119</v>
      </c>
      <c r="G582" s="206" t="s">
        <v>1017</v>
      </c>
      <c r="H582" s="207">
        <v>100</v>
      </c>
      <c r="I582" s="208"/>
      <c r="J582" s="209">
        <f>ROUND(I582*H582,2)</f>
        <v>0</v>
      </c>
      <c r="K582" s="205" t="s">
        <v>124</v>
      </c>
      <c r="L582" s="43"/>
      <c r="M582" s="210" t="s">
        <v>19</v>
      </c>
      <c r="N582" s="211" t="s">
        <v>43</v>
      </c>
      <c r="O582" s="83"/>
      <c r="P582" s="212">
        <f>O582*H582</f>
        <v>0</v>
      </c>
      <c r="Q582" s="212">
        <v>0</v>
      </c>
      <c r="R582" s="212">
        <f>Q582*H582</f>
        <v>0</v>
      </c>
      <c r="S582" s="212">
        <v>0.47999999999999998</v>
      </c>
      <c r="T582" s="213">
        <f>S582*H582</f>
        <v>48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14" t="s">
        <v>500</v>
      </c>
      <c r="AT582" s="214" t="s">
        <v>120</v>
      </c>
      <c r="AU582" s="214" t="s">
        <v>82</v>
      </c>
      <c r="AY582" s="16" t="s">
        <v>117</v>
      </c>
      <c r="BE582" s="215">
        <f>IF(N582="základní",J582,0)</f>
        <v>0</v>
      </c>
      <c r="BF582" s="215">
        <f>IF(N582="snížená",J582,0)</f>
        <v>0</v>
      </c>
      <c r="BG582" s="215">
        <f>IF(N582="zákl. přenesená",J582,0)</f>
        <v>0</v>
      </c>
      <c r="BH582" s="215">
        <f>IF(N582="sníž. přenesená",J582,0)</f>
        <v>0</v>
      </c>
      <c r="BI582" s="215">
        <f>IF(N582="nulová",J582,0)</f>
        <v>0</v>
      </c>
      <c r="BJ582" s="16" t="s">
        <v>80</v>
      </c>
      <c r="BK582" s="215">
        <f>ROUND(I582*H582,2)</f>
        <v>0</v>
      </c>
      <c r="BL582" s="16" t="s">
        <v>500</v>
      </c>
      <c r="BM582" s="214" t="s">
        <v>1120</v>
      </c>
    </row>
    <row r="583" s="2" customFormat="1">
      <c r="A583" s="37"/>
      <c r="B583" s="38"/>
      <c r="C583" s="39"/>
      <c r="D583" s="216" t="s">
        <v>127</v>
      </c>
      <c r="E583" s="39"/>
      <c r="F583" s="217" t="s">
        <v>1121</v>
      </c>
      <c r="G583" s="39"/>
      <c r="H583" s="39"/>
      <c r="I583" s="218"/>
      <c r="J583" s="39"/>
      <c r="K583" s="39"/>
      <c r="L583" s="43"/>
      <c r="M583" s="219"/>
      <c r="N583" s="220"/>
      <c r="O583" s="83"/>
      <c r="P583" s="83"/>
      <c r="Q583" s="83"/>
      <c r="R583" s="83"/>
      <c r="S583" s="83"/>
      <c r="T583" s="84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127</v>
      </c>
      <c r="AU583" s="16" t="s">
        <v>82</v>
      </c>
    </row>
    <row r="584" s="2" customFormat="1">
      <c r="A584" s="37"/>
      <c r="B584" s="38"/>
      <c r="C584" s="39"/>
      <c r="D584" s="221" t="s">
        <v>129</v>
      </c>
      <c r="E584" s="39"/>
      <c r="F584" s="222" t="s">
        <v>1122</v>
      </c>
      <c r="G584" s="39"/>
      <c r="H584" s="39"/>
      <c r="I584" s="218"/>
      <c r="J584" s="39"/>
      <c r="K584" s="39"/>
      <c r="L584" s="43"/>
      <c r="M584" s="219"/>
      <c r="N584" s="220"/>
      <c r="O584" s="83"/>
      <c r="P584" s="83"/>
      <c r="Q584" s="83"/>
      <c r="R584" s="83"/>
      <c r="S584" s="83"/>
      <c r="T584" s="84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16" t="s">
        <v>129</v>
      </c>
      <c r="AU584" s="16" t="s">
        <v>82</v>
      </c>
    </row>
    <row r="585" s="2" customFormat="1" ht="16.5" customHeight="1">
      <c r="A585" s="37"/>
      <c r="B585" s="38"/>
      <c r="C585" s="203" t="s">
        <v>1123</v>
      </c>
      <c r="D585" s="203" t="s">
        <v>120</v>
      </c>
      <c r="E585" s="204" t="s">
        <v>1124</v>
      </c>
      <c r="F585" s="205" t="s">
        <v>1125</v>
      </c>
      <c r="G585" s="206" t="s">
        <v>1017</v>
      </c>
      <c r="H585" s="207">
        <v>100</v>
      </c>
      <c r="I585" s="208"/>
      <c r="J585" s="209">
        <f>ROUND(I585*H585,2)</f>
        <v>0</v>
      </c>
      <c r="K585" s="205" t="s">
        <v>124</v>
      </c>
      <c r="L585" s="43"/>
      <c r="M585" s="210" t="s">
        <v>19</v>
      </c>
      <c r="N585" s="211" t="s">
        <v>43</v>
      </c>
      <c r="O585" s="83"/>
      <c r="P585" s="212">
        <f>O585*H585</f>
        <v>0</v>
      </c>
      <c r="Q585" s="212">
        <v>0</v>
      </c>
      <c r="R585" s="212">
        <f>Q585*H585</f>
        <v>0</v>
      </c>
      <c r="S585" s="212">
        <v>0.505</v>
      </c>
      <c r="T585" s="213">
        <f>S585*H585</f>
        <v>50.5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14" t="s">
        <v>500</v>
      </c>
      <c r="AT585" s="214" t="s">
        <v>120</v>
      </c>
      <c r="AU585" s="214" t="s">
        <v>82</v>
      </c>
      <c r="AY585" s="16" t="s">
        <v>117</v>
      </c>
      <c r="BE585" s="215">
        <f>IF(N585="základní",J585,0)</f>
        <v>0</v>
      </c>
      <c r="BF585" s="215">
        <f>IF(N585="snížená",J585,0)</f>
        <v>0</v>
      </c>
      <c r="BG585" s="215">
        <f>IF(N585="zákl. přenesená",J585,0)</f>
        <v>0</v>
      </c>
      <c r="BH585" s="215">
        <f>IF(N585="sníž. přenesená",J585,0)</f>
        <v>0</v>
      </c>
      <c r="BI585" s="215">
        <f>IF(N585="nulová",J585,0)</f>
        <v>0</v>
      </c>
      <c r="BJ585" s="16" t="s">
        <v>80</v>
      </c>
      <c r="BK585" s="215">
        <f>ROUND(I585*H585,2)</f>
        <v>0</v>
      </c>
      <c r="BL585" s="16" t="s">
        <v>500</v>
      </c>
      <c r="BM585" s="214" t="s">
        <v>1126</v>
      </c>
    </row>
    <row r="586" s="2" customFormat="1">
      <c r="A586" s="37"/>
      <c r="B586" s="38"/>
      <c r="C586" s="39"/>
      <c r="D586" s="216" t="s">
        <v>127</v>
      </c>
      <c r="E586" s="39"/>
      <c r="F586" s="217" t="s">
        <v>1127</v>
      </c>
      <c r="G586" s="39"/>
      <c r="H586" s="39"/>
      <c r="I586" s="218"/>
      <c r="J586" s="39"/>
      <c r="K586" s="39"/>
      <c r="L586" s="43"/>
      <c r="M586" s="219"/>
      <c r="N586" s="220"/>
      <c r="O586" s="83"/>
      <c r="P586" s="83"/>
      <c r="Q586" s="83"/>
      <c r="R586" s="83"/>
      <c r="S586" s="83"/>
      <c r="T586" s="84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6" t="s">
        <v>127</v>
      </c>
      <c r="AU586" s="16" t="s">
        <v>82</v>
      </c>
    </row>
    <row r="587" s="2" customFormat="1">
      <c r="A587" s="37"/>
      <c r="B587" s="38"/>
      <c r="C587" s="39"/>
      <c r="D587" s="221" t="s">
        <v>129</v>
      </c>
      <c r="E587" s="39"/>
      <c r="F587" s="222" t="s">
        <v>1128</v>
      </c>
      <c r="G587" s="39"/>
      <c r="H587" s="39"/>
      <c r="I587" s="218"/>
      <c r="J587" s="39"/>
      <c r="K587" s="39"/>
      <c r="L587" s="43"/>
      <c r="M587" s="219"/>
      <c r="N587" s="220"/>
      <c r="O587" s="83"/>
      <c r="P587" s="83"/>
      <c r="Q587" s="83"/>
      <c r="R587" s="83"/>
      <c r="S587" s="83"/>
      <c r="T587" s="84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6" t="s">
        <v>129</v>
      </c>
      <c r="AU587" s="16" t="s">
        <v>82</v>
      </c>
    </row>
    <row r="588" s="2" customFormat="1" ht="16.5" customHeight="1">
      <c r="A588" s="37"/>
      <c r="B588" s="38"/>
      <c r="C588" s="203" t="s">
        <v>1129</v>
      </c>
      <c r="D588" s="203" t="s">
        <v>120</v>
      </c>
      <c r="E588" s="204" t="s">
        <v>1130</v>
      </c>
      <c r="F588" s="205" t="s">
        <v>1131</v>
      </c>
      <c r="G588" s="206" t="s">
        <v>1017</v>
      </c>
      <c r="H588" s="207">
        <v>100</v>
      </c>
      <c r="I588" s="208"/>
      <c r="J588" s="209">
        <f>ROUND(I588*H588,2)</f>
        <v>0</v>
      </c>
      <c r="K588" s="205" t="s">
        <v>124</v>
      </c>
      <c r="L588" s="43"/>
      <c r="M588" s="210" t="s">
        <v>19</v>
      </c>
      <c r="N588" s="211" t="s">
        <v>43</v>
      </c>
      <c r="O588" s="83"/>
      <c r="P588" s="212">
        <f>O588*H588</f>
        <v>0</v>
      </c>
      <c r="Q588" s="212">
        <v>0</v>
      </c>
      <c r="R588" s="212">
        <f>Q588*H588</f>
        <v>0</v>
      </c>
      <c r="S588" s="212">
        <v>0.51900000000000002</v>
      </c>
      <c r="T588" s="213">
        <f>S588*H588</f>
        <v>51.899999999999999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14" t="s">
        <v>500</v>
      </c>
      <c r="AT588" s="214" t="s">
        <v>120</v>
      </c>
      <c r="AU588" s="214" t="s">
        <v>82</v>
      </c>
      <c r="AY588" s="16" t="s">
        <v>117</v>
      </c>
      <c r="BE588" s="215">
        <f>IF(N588="základní",J588,0)</f>
        <v>0</v>
      </c>
      <c r="BF588" s="215">
        <f>IF(N588="snížená",J588,0)</f>
        <v>0</v>
      </c>
      <c r="BG588" s="215">
        <f>IF(N588="zákl. přenesená",J588,0)</f>
        <v>0</v>
      </c>
      <c r="BH588" s="215">
        <f>IF(N588="sníž. přenesená",J588,0)</f>
        <v>0</v>
      </c>
      <c r="BI588" s="215">
        <f>IF(N588="nulová",J588,0)</f>
        <v>0</v>
      </c>
      <c r="BJ588" s="16" t="s">
        <v>80</v>
      </c>
      <c r="BK588" s="215">
        <f>ROUND(I588*H588,2)</f>
        <v>0</v>
      </c>
      <c r="BL588" s="16" t="s">
        <v>500</v>
      </c>
      <c r="BM588" s="214" t="s">
        <v>1132</v>
      </c>
    </row>
    <row r="589" s="2" customFormat="1">
      <c r="A589" s="37"/>
      <c r="B589" s="38"/>
      <c r="C589" s="39"/>
      <c r="D589" s="216" t="s">
        <v>127</v>
      </c>
      <c r="E589" s="39"/>
      <c r="F589" s="217" t="s">
        <v>1133</v>
      </c>
      <c r="G589" s="39"/>
      <c r="H589" s="39"/>
      <c r="I589" s="218"/>
      <c r="J589" s="39"/>
      <c r="K589" s="39"/>
      <c r="L589" s="43"/>
      <c r="M589" s="219"/>
      <c r="N589" s="220"/>
      <c r="O589" s="83"/>
      <c r="P589" s="83"/>
      <c r="Q589" s="83"/>
      <c r="R589" s="83"/>
      <c r="S589" s="83"/>
      <c r="T589" s="84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16" t="s">
        <v>127</v>
      </c>
      <c r="AU589" s="16" t="s">
        <v>82</v>
      </c>
    </row>
    <row r="590" s="2" customFormat="1">
      <c r="A590" s="37"/>
      <c r="B590" s="38"/>
      <c r="C590" s="39"/>
      <c r="D590" s="221" t="s">
        <v>129</v>
      </c>
      <c r="E590" s="39"/>
      <c r="F590" s="222" t="s">
        <v>1134</v>
      </c>
      <c r="G590" s="39"/>
      <c r="H590" s="39"/>
      <c r="I590" s="218"/>
      <c r="J590" s="39"/>
      <c r="K590" s="39"/>
      <c r="L590" s="43"/>
      <c r="M590" s="219"/>
      <c r="N590" s="220"/>
      <c r="O590" s="83"/>
      <c r="P590" s="83"/>
      <c r="Q590" s="83"/>
      <c r="R590" s="83"/>
      <c r="S590" s="83"/>
      <c r="T590" s="84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6" t="s">
        <v>129</v>
      </c>
      <c r="AU590" s="16" t="s">
        <v>82</v>
      </c>
    </row>
    <row r="591" s="2" customFormat="1" ht="16.5" customHeight="1">
      <c r="A591" s="37"/>
      <c r="B591" s="38"/>
      <c r="C591" s="203" t="s">
        <v>1135</v>
      </c>
      <c r="D591" s="203" t="s">
        <v>120</v>
      </c>
      <c r="E591" s="204" t="s">
        <v>1136</v>
      </c>
      <c r="F591" s="205" t="s">
        <v>1137</v>
      </c>
      <c r="G591" s="206" t="s">
        <v>1017</v>
      </c>
      <c r="H591" s="207">
        <v>100</v>
      </c>
      <c r="I591" s="208"/>
      <c r="J591" s="209">
        <f>ROUND(I591*H591,2)</f>
        <v>0</v>
      </c>
      <c r="K591" s="205" t="s">
        <v>124</v>
      </c>
      <c r="L591" s="43"/>
      <c r="M591" s="210" t="s">
        <v>19</v>
      </c>
      <c r="N591" s="211" t="s">
        <v>43</v>
      </c>
      <c r="O591" s="83"/>
      <c r="P591" s="212">
        <f>O591*H591</f>
        <v>0</v>
      </c>
      <c r="Q591" s="212">
        <v>0</v>
      </c>
      <c r="R591" s="212">
        <f>Q591*H591</f>
        <v>0</v>
      </c>
      <c r="S591" s="212">
        <v>0.38800000000000001</v>
      </c>
      <c r="T591" s="213">
        <f>S591*H591</f>
        <v>38.800000000000004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14" t="s">
        <v>500</v>
      </c>
      <c r="AT591" s="214" t="s">
        <v>120</v>
      </c>
      <c r="AU591" s="214" t="s">
        <v>82</v>
      </c>
      <c r="AY591" s="16" t="s">
        <v>117</v>
      </c>
      <c r="BE591" s="215">
        <f>IF(N591="základní",J591,0)</f>
        <v>0</v>
      </c>
      <c r="BF591" s="215">
        <f>IF(N591="snížená",J591,0)</f>
        <v>0</v>
      </c>
      <c r="BG591" s="215">
        <f>IF(N591="zákl. přenesená",J591,0)</f>
        <v>0</v>
      </c>
      <c r="BH591" s="215">
        <f>IF(N591="sníž. přenesená",J591,0)</f>
        <v>0</v>
      </c>
      <c r="BI591" s="215">
        <f>IF(N591="nulová",J591,0)</f>
        <v>0</v>
      </c>
      <c r="BJ591" s="16" t="s">
        <v>80</v>
      </c>
      <c r="BK591" s="215">
        <f>ROUND(I591*H591,2)</f>
        <v>0</v>
      </c>
      <c r="BL591" s="16" t="s">
        <v>500</v>
      </c>
      <c r="BM591" s="214" t="s">
        <v>1138</v>
      </c>
    </row>
    <row r="592" s="2" customFormat="1">
      <c r="A592" s="37"/>
      <c r="B592" s="38"/>
      <c r="C592" s="39"/>
      <c r="D592" s="216" t="s">
        <v>127</v>
      </c>
      <c r="E592" s="39"/>
      <c r="F592" s="217" t="s">
        <v>1139</v>
      </c>
      <c r="G592" s="39"/>
      <c r="H592" s="39"/>
      <c r="I592" s="218"/>
      <c r="J592" s="39"/>
      <c r="K592" s="39"/>
      <c r="L592" s="43"/>
      <c r="M592" s="219"/>
      <c r="N592" s="220"/>
      <c r="O592" s="83"/>
      <c r="P592" s="83"/>
      <c r="Q592" s="83"/>
      <c r="R592" s="83"/>
      <c r="S592" s="83"/>
      <c r="T592" s="84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16" t="s">
        <v>127</v>
      </c>
      <c r="AU592" s="16" t="s">
        <v>82</v>
      </c>
    </row>
    <row r="593" s="2" customFormat="1">
      <c r="A593" s="37"/>
      <c r="B593" s="38"/>
      <c r="C593" s="39"/>
      <c r="D593" s="221" t="s">
        <v>129</v>
      </c>
      <c r="E593" s="39"/>
      <c r="F593" s="222" t="s">
        <v>1140</v>
      </c>
      <c r="G593" s="39"/>
      <c r="H593" s="39"/>
      <c r="I593" s="218"/>
      <c r="J593" s="39"/>
      <c r="K593" s="39"/>
      <c r="L593" s="43"/>
      <c r="M593" s="219"/>
      <c r="N593" s="220"/>
      <c r="O593" s="83"/>
      <c r="P593" s="83"/>
      <c r="Q593" s="83"/>
      <c r="R593" s="83"/>
      <c r="S593" s="83"/>
      <c r="T593" s="84"/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T593" s="16" t="s">
        <v>129</v>
      </c>
      <c r="AU593" s="16" t="s">
        <v>82</v>
      </c>
    </row>
    <row r="594" s="2" customFormat="1" ht="16.5" customHeight="1">
      <c r="A594" s="37"/>
      <c r="B594" s="38"/>
      <c r="C594" s="203" t="s">
        <v>1141</v>
      </c>
      <c r="D594" s="203" t="s">
        <v>120</v>
      </c>
      <c r="E594" s="204" t="s">
        <v>1142</v>
      </c>
      <c r="F594" s="205" t="s">
        <v>1143</v>
      </c>
      <c r="G594" s="206" t="s">
        <v>1017</v>
      </c>
      <c r="H594" s="207">
        <v>100</v>
      </c>
      <c r="I594" s="208"/>
      <c r="J594" s="209">
        <f>ROUND(I594*H594,2)</f>
        <v>0</v>
      </c>
      <c r="K594" s="205" t="s">
        <v>124</v>
      </c>
      <c r="L594" s="43"/>
      <c r="M594" s="210" t="s">
        <v>19</v>
      </c>
      <c r="N594" s="211" t="s">
        <v>43</v>
      </c>
      <c r="O594" s="83"/>
      <c r="P594" s="212">
        <f>O594*H594</f>
        <v>0</v>
      </c>
      <c r="Q594" s="212">
        <v>0</v>
      </c>
      <c r="R594" s="212">
        <f>Q594*H594</f>
        <v>0</v>
      </c>
      <c r="S594" s="212">
        <v>0.39700000000000002</v>
      </c>
      <c r="T594" s="213">
        <f>S594*H594</f>
        <v>39.700000000000003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14" t="s">
        <v>500</v>
      </c>
      <c r="AT594" s="214" t="s">
        <v>120</v>
      </c>
      <c r="AU594" s="214" t="s">
        <v>82</v>
      </c>
      <c r="AY594" s="16" t="s">
        <v>117</v>
      </c>
      <c r="BE594" s="215">
        <f>IF(N594="základní",J594,0)</f>
        <v>0</v>
      </c>
      <c r="BF594" s="215">
        <f>IF(N594="snížená",J594,0)</f>
        <v>0</v>
      </c>
      <c r="BG594" s="215">
        <f>IF(N594="zákl. přenesená",J594,0)</f>
        <v>0</v>
      </c>
      <c r="BH594" s="215">
        <f>IF(N594="sníž. přenesená",J594,0)</f>
        <v>0</v>
      </c>
      <c r="BI594" s="215">
        <f>IF(N594="nulová",J594,0)</f>
        <v>0</v>
      </c>
      <c r="BJ594" s="16" t="s">
        <v>80</v>
      </c>
      <c r="BK594" s="215">
        <f>ROUND(I594*H594,2)</f>
        <v>0</v>
      </c>
      <c r="BL594" s="16" t="s">
        <v>500</v>
      </c>
      <c r="BM594" s="214" t="s">
        <v>1144</v>
      </c>
    </row>
    <row r="595" s="2" customFormat="1">
      <c r="A595" s="37"/>
      <c r="B595" s="38"/>
      <c r="C595" s="39"/>
      <c r="D595" s="216" t="s">
        <v>127</v>
      </c>
      <c r="E595" s="39"/>
      <c r="F595" s="217" t="s">
        <v>1145</v>
      </c>
      <c r="G595" s="39"/>
      <c r="H595" s="39"/>
      <c r="I595" s="218"/>
      <c r="J595" s="39"/>
      <c r="K595" s="39"/>
      <c r="L595" s="43"/>
      <c r="M595" s="219"/>
      <c r="N595" s="220"/>
      <c r="O595" s="83"/>
      <c r="P595" s="83"/>
      <c r="Q595" s="83"/>
      <c r="R595" s="83"/>
      <c r="S595" s="83"/>
      <c r="T595" s="84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6" t="s">
        <v>127</v>
      </c>
      <c r="AU595" s="16" t="s">
        <v>82</v>
      </c>
    </row>
    <row r="596" s="2" customFormat="1">
      <c r="A596" s="37"/>
      <c r="B596" s="38"/>
      <c r="C596" s="39"/>
      <c r="D596" s="221" t="s">
        <v>129</v>
      </c>
      <c r="E596" s="39"/>
      <c r="F596" s="222" t="s">
        <v>1146</v>
      </c>
      <c r="G596" s="39"/>
      <c r="H596" s="39"/>
      <c r="I596" s="218"/>
      <c r="J596" s="39"/>
      <c r="K596" s="39"/>
      <c r="L596" s="43"/>
      <c r="M596" s="219"/>
      <c r="N596" s="220"/>
      <c r="O596" s="83"/>
      <c r="P596" s="83"/>
      <c r="Q596" s="83"/>
      <c r="R596" s="83"/>
      <c r="S596" s="83"/>
      <c r="T596" s="84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T596" s="16" t="s">
        <v>129</v>
      </c>
      <c r="AU596" s="16" t="s">
        <v>82</v>
      </c>
    </row>
    <row r="597" s="2" customFormat="1" ht="16.5" customHeight="1">
      <c r="A597" s="37"/>
      <c r="B597" s="38"/>
      <c r="C597" s="203" t="s">
        <v>1147</v>
      </c>
      <c r="D597" s="203" t="s">
        <v>120</v>
      </c>
      <c r="E597" s="204" t="s">
        <v>1148</v>
      </c>
      <c r="F597" s="205" t="s">
        <v>1149</v>
      </c>
      <c r="G597" s="206" t="s">
        <v>1017</v>
      </c>
      <c r="H597" s="207">
        <v>100</v>
      </c>
      <c r="I597" s="208"/>
      <c r="J597" s="209">
        <f>ROUND(I597*H597,2)</f>
        <v>0</v>
      </c>
      <c r="K597" s="205" t="s">
        <v>124</v>
      </c>
      <c r="L597" s="43"/>
      <c r="M597" s="210" t="s">
        <v>19</v>
      </c>
      <c r="N597" s="211" t="s">
        <v>43</v>
      </c>
      <c r="O597" s="83"/>
      <c r="P597" s="212">
        <f>O597*H597</f>
        <v>0</v>
      </c>
      <c r="Q597" s="212">
        <v>0</v>
      </c>
      <c r="R597" s="212">
        <f>Q597*H597</f>
        <v>0</v>
      </c>
      <c r="S597" s="212">
        <v>0.35499999999999998</v>
      </c>
      <c r="T597" s="213">
        <f>S597*H597</f>
        <v>35.5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14" t="s">
        <v>500</v>
      </c>
      <c r="AT597" s="214" t="s">
        <v>120</v>
      </c>
      <c r="AU597" s="214" t="s">
        <v>82</v>
      </c>
      <c r="AY597" s="16" t="s">
        <v>117</v>
      </c>
      <c r="BE597" s="215">
        <f>IF(N597="základní",J597,0)</f>
        <v>0</v>
      </c>
      <c r="BF597" s="215">
        <f>IF(N597="snížená",J597,0)</f>
        <v>0</v>
      </c>
      <c r="BG597" s="215">
        <f>IF(N597="zákl. přenesená",J597,0)</f>
        <v>0</v>
      </c>
      <c r="BH597" s="215">
        <f>IF(N597="sníž. přenesená",J597,0)</f>
        <v>0</v>
      </c>
      <c r="BI597" s="215">
        <f>IF(N597="nulová",J597,0)</f>
        <v>0</v>
      </c>
      <c r="BJ597" s="16" t="s">
        <v>80</v>
      </c>
      <c r="BK597" s="215">
        <f>ROUND(I597*H597,2)</f>
        <v>0</v>
      </c>
      <c r="BL597" s="16" t="s">
        <v>500</v>
      </c>
      <c r="BM597" s="214" t="s">
        <v>1150</v>
      </c>
    </row>
    <row r="598" s="2" customFormat="1">
      <c r="A598" s="37"/>
      <c r="B598" s="38"/>
      <c r="C598" s="39"/>
      <c r="D598" s="216" t="s">
        <v>127</v>
      </c>
      <c r="E598" s="39"/>
      <c r="F598" s="217" t="s">
        <v>1151</v>
      </c>
      <c r="G598" s="39"/>
      <c r="H598" s="39"/>
      <c r="I598" s="218"/>
      <c r="J598" s="39"/>
      <c r="K598" s="39"/>
      <c r="L598" s="43"/>
      <c r="M598" s="219"/>
      <c r="N598" s="220"/>
      <c r="O598" s="83"/>
      <c r="P598" s="83"/>
      <c r="Q598" s="83"/>
      <c r="R598" s="83"/>
      <c r="S598" s="83"/>
      <c r="T598" s="84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T598" s="16" t="s">
        <v>127</v>
      </c>
      <c r="AU598" s="16" t="s">
        <v>82</v>
      </c>
    </row>
    <row r="599" s="2" customFormat="1">
      <c r="A599" s="37"/>
      <c r="B599" s="38"/>
      <c r="C599" s="39"/>
      <c r="D599" s="221" t="s">
        <v>129</v>
      </c>
      <c r="E599" s="39"/>
      <c r="F599" s="222" t="s">
        <v>1152</v>
      </c>
      <c r="G599" s="39"/>
      <c r="H599" s="39"/>
      <c r="I599" s="218"/>
      <c r="J599" s="39"/>
      <c r="K599" s="39"/>
      <c r="L599" s="43"/>
      <c r="M599" s="219"/>
      <c r="N599" s="220"/>
      <c r="O599" s="83"/>
      <c r="P599" s="83"/>
      <c r="Q599" s="83"/>
      <c r="R599" s="83"/>
      <c r="S599" s="83"/>
      <c r="T599" s="84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16" t="s">
        <v>129</v>
      </c>
      <c r="AU599" s="16" t="s">
        <v>82</v>
      </c>
    </row>
    <row r="600" s="2" customFormat="1" ht="16.5" customHeight="1">
      <c r="A600" s="37"/>
      <c r="B600" s="38"/>
      <c r="C600" s="203" t="s">
        <v>1153</v>
      </c>
      <c r="D600" s="203" t="s">
        <v>120</v>
      </c>
      <c r="E600" s="204" t="s">
        <v>1154</v>
      </c>
      <c r="F600" s="205" t="s">
        <v>1155</v>
      </c>
      <c r="G600" s="206" t="s">
        <v>1017</v>
      </c>
      <c r="H600" s="207">
        <v>100</v>
      </c>
      <c r="I600" s="208"/>
      <c r="J600" s="209">
        <f>ROUND(I600*H600,2)</f>
        <v>0</v>
      </c>
      <c r="K600" s="205" t="s">
        <v>124</v>
      </c>
      <c r="L600" s="43"/>
      <c r="M600" s="210" t="s">
        <v>19</v>
      </c>
      <c r="N600" s="211" t="s">
        <v>43</v>
      </c>
      <c r="O600" s="83"/>
      <c r="P600" s="212">
        <f>O600*H600</f>
        <v>0</v>
      </c>
      <c r="Q600" s="212">
        <v>0</v>
      </c>
      <c r="R600" s="212">
        <f>Q600*H600</f>
        <v>0</v>
      </c>
      <c r="S600" s="212">
        <v>0.36899999999999999</v>
      </c>
      <c r="T600" s="213">
        <f>S600*H600</f>
        <v>36.899999999999999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14" t="s">
        <v>500</v>
      </c>
      <c r="AT600" s="214" t="s">
        <v>120</v>
      </c>
      <c r="AU600" s="214" t="s">
        <v>82</v>
      </c>
      <c r="AY600" s="16" t="s">
        <v>117</v>
      </c>
      <c r="BE600" s="215">
        <f>IF(N600="základní",J600,0)</f>
        <v>0</v>
      </c>
      <c r="BF600" s="215">
        <f>IF(N600="snížená",J600,0)</f>
        <v>0</v>
      </c>
      <c r="BG600" s="215">
        <f>IF(N600="zákl. přenesená",J600,0)</f>
        <v>0</v>
      </c>
      <c r="BH600" s="215">
        <f>IF(N600="sníž. přenesená",J600,0)</f>
        <v>0</v>
      </c>
      <c r="BI600" s="215">
        <f>IF(N600="nulová",J600,0)</f>
        <v>0</v>
      </c>
      <c r="BJ600" s="16" t="s">
        <v>80</v>
      </c>
      <c r="BK600" s="215">
        <f>ROUND(I600*H600,2)</f>
        <v>0</v>
      </c>
      <c r="BL600" s="16" t="s">
        <v>500</v>
      </c>
      <c r="BM600" s="214" t="s">
        <v>1156</v>
      </c>
    </row>
    <row r="601" s="2" customFormat="1">
      <c r="A601" s="37"/>
      <c r="B601" s="38"/>
      <c r="C601" s="39"/>
      <c r="D601" s="216" t="s">
        <v>127</v>
      </c>
      <c r="E601" s="39"/>
      <c r="F601" s="217" t="s">
        <v>1157</v>
      </c>
      <c r="G601" s="39"/>
      <c r="H601" s="39"/>
      <c r="I601" s="218"/>
      <c r="J601" s="39"/>
      <c r="K601" s="39"/>
      <c r="L601" s="43"/>
      <c r="M601" s="219"/>
      <c r="N601" s="220"/>
      <c r="O601" s="83"/>
      <c r="P601" s="83"/>
      <c r="Q601" s="83"/>
      <c r="R601" s="83"/>
      <c r="S601" s="83"/>
      <c r="T601" s="84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16" t="s">
        <v>127</v>
      </c>
      <c r="AU601" s="16" t="s">
        <v>82</v>
      </c>
    </row>
    <row r="602" s="2" customFormat="1">
      <c r="A602" s="37"/>
      <c r="B602" s="38"/>
      <c r="C602" s="39"/>
      <c r="D602" s="221" t="s">
        <v>129</v>
      </c>
      <c r="E602" s="39"/>
      <c r="F602" s="222" t="s">
        <v>1158</v>
      </c>
      <c r="G602" s="39"/>
      <c r="H602" s="39"/>
      <c r="I602" s="218"/>
      <c r="J602" s="39"/>
      <c r="K602" s="39"/>
      <c r="L602" s="43"/>
      <c r="M602" s="219"/>
      <c r="N602" s="220"/>
      <c r="O602" s="83"/>
      <c r="P602" s="83"/>
      <c r="Q602" s="83"/>
      <c r="R602" s="83"/>
      <c r="S602" s="83"/>
      <c r="T602" s="84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T602" s="16" t="s">
        <v>129</v>
      </c>
      <c r="AU602" s="16" t="s">
        <v>82</v>
      </c>
    </row>
    <row r="603" s="2" customFormat="1" ht="21.75" customHeight="1">
      <c r="A603" s="37"/>
      <c r="B603" s="38"/>
      <c r="C603" s="203" t="s">
        <v>1159</v>
      </c>
      <c r="D603" s="203" t="s">
        <v>120</v>
      </c>
      <c r="E603" s="204" t="s">
        <v>1160</v>
      </c>
      <c r="F603" s="205" t="s">
        <v>1161</v>
      </c>
      <c r="G603" s="206" t="s">
        <v>1017</v>
      </c>
      <c r="H603" s="207">
        <v>100</v>
      </c>
      <c r="I603" s="208"/>
      <c r="J603" s="209">
        <f>ROUND(I603*H603,2)</f>
        <v>0</v>
      </c>
      <c r="K603" s="205" t="s">
        <v>124</v>
      </c>
      <c r="L603" s="43"/>
      <c r="M603" s="210" t="s">
        <v>19</v>
      </c>
      <c r="N603" s="211" t="s">
        <v>43</v>
      </c>
      <c r="O603" s="83"/>
      <c r="P603" s="212">
        <f>O603*H603</f>
        <v>0</v>
      </c>
      <c r="Q603" s="212">
        <v>0</v>
      </c>
      <c r="R603" s="212">
        <f>Q603*H603</f>
        <v>0</v>
      </c>
      <c r="S603" s="212">
        <v>0.32500000000000001</v>
      </c>
      <c r="T603" s="213">
        <f>S603*H603</f>
        <v>32.5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214" t="s">
        <v>500</v>
      </c>
      <c r="AT603" s="214" t="s">
        <v>120</v>
      </c>
      <c r="AU603" s="214" t="s">
        <v>82</v>
      </c>
      <c r="AY603" s="16" t="s">
        <v>117</v>
      </c>
      <c r="BE603" s="215">
        <f>IF(N603="základní",J603,0)</f>
        <v>0</v>
      </c>
      <c r="BF603" s="215">
        <f>IF(N603="snížená",J603,0)</f>
        <v>0</v>
      </c>
      <c r="BG603" s="215">
        <f>IF(N603="zákl. přenesená",J603,0)</f>
        <v>0</v>
      </c>
      <c r="BH603" s="215">
        <f>IF(N603="sníž. přenesená",J603,0)</f>
        <v>0</v>
      </c>
      <c r="BI603" s="215">
        <f>IF(N603="nulová",J603,0)</f>
        <v>0</v>
      </c>
      <c r="BJ603" s="16" t="s">
        <v>80</v>
      </c>
      <c r="BK603" s="215">
        <f>ROUND(I603*H603,2)</f>
        <v>0</v>
      </c>
      <c r="BL603" s="16" t="s">
        <v>500</v>
      </c>
      <c r="BM603" s="214" t="s">
        <v>1162</v>
      </c>
    </row>
    <row r="604" s="2" customFormat="1">
      <c r="A604" s="37"/>
      <c r="B604" s="38"/>
      <c r="C604" s="39"/>
      <c r="D604" s="216" t="s">
        <v>127</v>
      </c>
      <c r="E604" s="39"/>
      <c r="F604" s="217" t="s">
        <v>1163</v>
      </c>
      <c r="G604" s="39"/>
      <c r="H604" s="39"/>
      <c r="I604" s="218"/>
      <c r="J604" s="39"/>
      <c r="K604" s="39"/>
      <c r="L604" s="43"/>
      <c r="M604" s="219"/>
      <c r="N604" s="220"/>
      <c r="O604" s="83"/>
      <c r="P604" s="83"/>
      <c r="Q604" s="83"/>
      <c r="R604" s="83"/>
      <c r="S604" s="83"/>
      <c r="T604" s="84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6" t="s">
        <v>127</v>
      </c>
      <c r="AU604" s="16" t="s">
        <v>82</v>
      </c>
    </row>
    <row r="605" s="2" customFormat="1">
      <c r="A605" s="37"/>
      <c r="B605" s="38"/>
      <c r="C605" s="39"/>
      <c r="D605" s="221" t="s">
        <v>129</v>
      </c>
      <c r="E605" s="39"/>
      <c r="F605" s="222" t="s">
        <v>1164</v>
      </c>
      <c r="G605" s="39"/>
      <c r="H605" s="39"/>
      <c r="I605" s="218"/>
      <c r="J605" s="39"/>
      <c r="K605" s="39"/>
      <c r="L605" s="43"/>
      <c r="M605" s="219"/>
      <c r="N605" s="220"/>
      <c r="O605" s="83"/>
      <c r="P605" s="83"/>
      <c r="Q605" s="83"/>
      <c r="R605" s="83"/>
      <c r="S605" s="83"/>
      <c r="T605" s="84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6" t="s">
        <v>129</v>
      </c>
      <c r="AU605" s="16" t="s">
        <v>82</v>
      </c>
    </row>
    <row r="606" s="2" customFormat="1" ht="21.75" customHeight="1">
      <c r="A606" s="37"/>
      <c r="B606" s="38"/>
      <c r="C606" s="203" t="s">
        <v>1165</v>
      </c>
      <c r="D606" s="203" t="s">
        <v>120</v>
      </c>
      <c r="E606" s="204" t="s">
        <v>1166</v>
      </c>
      <c r="F606" s="205" t="s">
        <v>1167</v>
      </c>
      <c r="G606" s="206" t="s">
        <v>1017</v>
      </c>
      <c r="H606" s="207">
        <v>100</v>
      </c>
      <c r="I606" s="208"/>
      <c r="J606" s="209">
        <f>ROUND(I606*H606,2)</f>
        <v>0</v>
      </c>
      <c r="K606" s="205" t="s">
        <v>124</v>
      </c>
      <c r="L606" s="43"/>
      <c r="M606" s="210" t="s">
        <v>19</v>
      </c>
      <c r="N606" s="211" t="s">
        <v>43</v>
      </c>
      <c r="O606" s="83"/>
      <c r="P606" s="212">
        <f>O606*H606</f>
        <v>0</v>
      </c>
      <c r="Q606" s="212">
        <v>0</v>
      </c>
      <c r="R606" s="212">
        <f>Q606*H606</f>
        <v>0</v>
      </c>
      <c r="S606" s="212">
        <v>0.33300000000000002</v>
      </c>
      <c r="T606" s="213">
        <f>S606*H606</f>
        <v>33.300000000000004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14" t="s">
        <v>500</v>
      </c>
      <c r="AT606" s="214" t="s">
        <v>120</v>
      </c>
      <c r="AU606" s="214" t="s">
        <v>82</v>
      </c>
      <c r="AY606" s="16" t="s">
        <v>117</v>
      </c>
      <c r="BE606" s="215">
        <f>IF(N606="základní",J606,0)</f>
        <v>0</v>
      </c>
      <c r="BF606" s="215">
        <f>IF(N606="snížená",J606,0)</f>
        <v>0</v>
      </c>
      <c r="BG606" s="215">
        <f>IF(N606="zákl. přenesená",J606,0)</f>
        <v>0</v>
      </c>
      <c r="BH606" s="215">
        <f>IF(N606="sníž. přenesená",J606,0)</f>
        <v>0</v>
      </c>
      <c r="BI606" s="215">
        <f>IF(N606="nulová",J606,0)</f>
        <v>0</v>
      </c>
      <c r="BJ606" s="16" t="s">
        <v>80</v>
      </c>
      <c r="BK606" s="215">
        <f>ROUND(I606*H606,2)</f>
        <v>0</v>
      </c>
      <c r="BL606" s="16" t="s">
        <v>500</v>
      </c>
      <c r="BM606" s="214" t="s">
        <v>1168</v>
      </c>
    </row>
    <row r="607" s="2" customFormat="1">
      <c r="A607" s="37"/>
      <c r="B607" s="38"/>
      <c r="C607" s="39"/>
      <c r="D607" s="216" t="s">
        <v>127</v>
      </c>
      <c r="E607" s="39"/>
      <c r="F607" s="217" t="s">
        <v>1169</v>
      </c>
      <c r="G607" s="39"/>
      <c r="H607" s="39"/>
      <c r="I607" s="218"/>
      <c r="J607" s="39"/>
      <c r="K607" s="39"/>
      <c r="L607" s="43"/>
      <c r="M607" s="219"/>
      <c r="N607" s="220"/>
      <c r="O607" s="83"/>
      <c r="P607" s="83"/>
      <c r="Q607" s="83"/>
      <c r="R607" s="83"/>
      <c r="S607" s="83"/>
      <c r="T607" s="84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16" t="s">
        <v>127</v>
      </c>
      <c r="AU607" s="16" t="s">
        <v>82</v>
      </c>
    </row>
    <row r="608" s="2" customFormat="1">
      <c r="A608" s="37"/>
      <c r="B608" s="38"/>
      <c r="C608" s="39"/>
      <c r="D608" s="221" t="s">
        <v>129</v>
      </c>
      <c r="E608" s="39"/>
      <c r="F608" s="222" t="s">
        <v>1170</v>
      </c>
      <c r="G608" s="39"/>
      <c r="H608" s="39"/>
      <c r="I608" s="218"/>
      <c r="J608" s="39"/>
      <c r="K608" s="39"/>
      <c r="L608" s="43"/>
      <c r="M608" s="219"/>
      <c r="N608" s="220"/>
      <c r="O608" s="83"/>
      <c r="P608" s="83"/>
      <c r="Q608" s="83"/>
      <c r="R608" s="83"/>
      <c r="S608" s="83"/>
      <c r="T608" s="84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6" t="s">
        <v>129</v>
      </c>
      <c r="AU608" s="16" t="s">
        <v>82</v>
      </c>
    </row>
    <row r="609" s="2" customFormat="1" ht="16.5" customHeight="1">
      <c r="A609" s="37"/>
      <c r="B609" s="38"/>
      <c r="C609" s="203" t="s">
        <v>1171</v>
      </c>
      <c r="D609" s="203" t="s">
        <v>120</v>
      </c>
      <c r="E609" s="204" t="s">
        <v>1172</v>
      </c>
      <c r="F609" s="205" t="s">
        <v>1173</v>
      </c>
      <c r="G609" s="206" t="s">
        <v>1017</v>
      </c>
      <c r="H609" s="207">
        <v>100</v>
      </c>
      <c r="I609" s="208"/>
      <c r="J609" s="209">
        <f>ROUND(I609*H609,2)</f>
        <v>0</v>
      </c>
      <c r="K609" s="205" t="s">
        <v>124</v>
      </c>
      <c r="L609" s="43"/>
      <c r="M609" s="210" t="s">
        <v>19</v>
      </c>
      <c r="N609" s="211" t="s">
        <v>43</v>
      </c>
      <c r="O609" s="83"/>
      <c r="P609" s="212">
        <f>O609*H609</f>
        <v>0</v>
      </c>
      <c r="Q609" s="212">
        <v>0</v>
      </c>
      <c r="R609" s="212">
        <f>Q609*H609</f>
        <v>0</v>
      </c>
      <c r="S609" s="212">
        <v>0.35199999999999998</v>
      </c>
      <c r="T609" s="213">
        <f>S609*H609</f>
        <v>35.199999999999996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214" t="s">
        <v>500</v>
      </c>
      <c r="AT609" s="214" t="s">
        <v>120</v>
      </c>
      <c r="AU609" s="214" t="s">
        <v>82</v>
      </c>
      <c r="AY609" s="16" t="s">
        <v>117</v>
      </c>
      <c r="BE609" s="215">
        <f>IF(N609="základní",J609,0)</f>
        <v>0</v>
      </c>
      <c r="BF609" s="215">
        <f>IF(N609="snížená",J609,0)</f>
        <v>0</v>
      </c>
      <c r="BG609" s="215">
        <f>IF(N609="zákl. přenesená",J609,0)</f>
        <v>0</v>
      </c>
      <c r="BH609" s="215">
        <f>IF(N609="sníž. přenesená",J609,0)</f>
        <v>0</v>
      </c>
      <c r="BI609" s="215">
        <f>IF(N609="nulová",J609,0)</f>
        <v>0</v>
      </c>
      <c r="BJ609" s="16" t="s">
        <v>80</v>
      </c>
      <c r="BK609" s="215">
        <f>ROUND(I609*H609,2)</f>
        <v>0</v>
      </c>
      <c r="BL609" s="16" t="s">
        <v>500</v>
      </c>
      <c r="BM609" s="214" t="s">
        <v>1174</v>
      </c>
    </row>
    <row r="610" s="2" customFormat="1">
      <c r="A610" s="37"/>
      <c r="B610" s="38"/>
      <c r="C610" s="39"/>
      <c r="D610" s="216" t="s">
        <v>127</v>
      </c>
      <c r="E610" s="39"/>
      <c r="F610" s="217" t="s">
        <v>1175</v>
      </c>
      <c r="G610" s="39"/>
      <c r="H610" s="39"/>
      <c r="I610" s="218"/>
      <c r="J610" s="39"/>
      <c r="K610" s="39"/>
      <c r="L610" s="43"/>
      <c r="M610" s="219"/>
      <c r="N610" s="220"/>
      <c r="O610" s="83"/>
      <c r="P610" s="83"/>
      <c r="Q610" s="83"/>
      <c r="R610" s="83"/>
      <c r="S610" s="83"/>
      <c r="T610" s="84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6" t="s">
        <v>127</v>
      </c>
      <c r="AU610" s="16" t="s">
        <v>82</v>
      </c>
    </row>
    <row r="611" s="2" customFormat="1">
      <c r="A611" s="37"/>
      <c r="B611" s="38"/>
      <c r="C611" s="39"/>
      <c r="D611" s="221" t="s">
        <v>129</v>
      </c>
      <c r="E611" s="39"/>
      <c r="F611" s="222" t="s">
        <v>1176</v>
      </c>
      <c r="G611" s="39"/>
      <c r="H611" s="39"/>
      <c r="I611" s="218"/>
      <c r="J611" s="39"/>
      <c r="K611" s="39"/>
      <c r="L611" s="43"/>
      <c r="M611" s="219"/>
      <c r="N611" s="220"/>
      <c r="O611" s="83"/>
      <c r="P611" s="83"/>
      <c r="Q611" s="83"/>
      <c r="R611" s="83"/>
      <c r="S611" s="83"/>
      <c r="T611" s="84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6" t="s">
        <v>129</v>
      </c>
      <c r="AU611" s="16" t="s">
        <v>82</v>
      </c>
    </row>
    <row r="612" s="2" customFormat="1" ht="16.5" customHeight="1">
      <c r="A612" s="37"/>
      <c r="B612" s="38"/>
      <c r="C612" s="203" t="s">
        <v>1177</v>
      </c>
      <c r="D612" s="203" t="s">
        <v>120</v>
      </c>
      <c r="E612" s="204" t="s">
        <v>1178</v>
      </c>
      <c r="F612" s="205" t="s">
        <v>1179</v>
      </c>
      <c r="G612" s="206" t="s">
        <v>1017</v>
      </c>
      <c r="H612" s="207">
        <v>100</v>
      </c>
      <c r="I612" s="208"/>
      <c r="J612" s="209">
        <f>ROUND(I612*H612,2)</f>
        <v>0</v>
      </c>
      <c r="K612" s="205" t="s">
        <v>124</v>
      </c>
      <c r="L612" s="43"/>
      <c r="M612" s="210" t="s">
        <v>19</v>
      </c>
      <c r="N612" s="211" t="s">
        <v>43</v>
      </c>
      <c r="O612" s="83"/>
      <c r="P612" s="212">
        <f>O612*H612</f>
        <v>0</v>
      </c>
      <c r="Q612" s="212">
        <v>0</v>
      </c>
      <c r="R612" s="212">
        <f>Q612*H612</f>
        <v>0</v>
      </c>
      <c r="S612" s="212">
        <v>0.61199999999999999</v>
      </c>
      <c r="T612" s="213">
        <f>S612*H612</f>
        <v>61.199999999999996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214" t="s">
        <v>500</v>
      </c>
      <c r="AT612" s="214" t="s">
        <v>120</v>
      </c>
      <c r="AU612" s="214" t="s">
        <v>82</v>
      </c>
      <c r="AY612" s="16" t="s">
        <v>117</v>
      </c>
      <c r="BE612" s="215">
        <f>IF(N612="základní",J612,0)</f>
        <v>0</v>
      </c>
      <c r="BF612" s="215">
        <f>IF(N612="snížená",J612,0)</f>
        <v>0</v>
      </c>
      <c r="BG612" s="215">
        <f>IF(N612="zákl. přenesená",J612,0)</f>
        <v>0</v>
      </c>
      <c r="BH612" s="215">
        <f>IF(N612="sníž. přenesená",J612,0)</f>
        <v>0</v>
      </c>
      <c r="BI612" s="215">
        <f>IF(N612="nulová",J612,0)</f>
        <v>0</v>
      </c>
      <c r="BJ612" s="16" t="s">
        <v>80</v>
      </c>
      <c r="BK612" s="215">
        <f>ROUND(I612*H612,2)</f>
        <v>0</v>
      </c>
      <c r="BL612" s="16" t="s">
        <v>500</v>
      </c>
      <c r="BM612" s="214" t="s">
        <v>1180</v>
      </c>
    </row>
    <row r="613" s="2" customFormat="1">
      <c r="A613" s="37"/>
      <c r="B613" s="38"/>
      <c r="C613" s="39"/>
      <c r="D613" s="216" t="s">
        <v>127</v>
      </c>
      <c r="E613" s="39"/>
      <c r="F613" s="217" t="s">
        <v>1181</v>
      </c>
      <c r="G613" s="39"/>
      <c r="H613" s="39"/>
      <c r="I613" s="218"/>
      <c r="J613" s="39"/>
      <c r="K613" s="39"/>
      <c r="L613" s="43"/>
      <c r="M613" s="219"/>
      <c r="N613" s="220"/>
      <c r="O613" s="83"/>
      <c r="P613" s="83"/>
      <c r="Q613" s="83"/>
      <c r="R613" s="83"/>
      <c r="S613" s="83"/>
      <c r="T613" s="84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16" t="s">
        <v>127</v>
      </c>
      <c r="AU613" s="16" t="s">
        <v>82</v>
      </c>
    </row>
    <row r="614" s="2" customFormat="1">
      <c r="A614" s="37"/>
      <c r="B614" s="38"/>
      <c r="C614" s="39"/>
      <c r="D614" s="221" t="s">
        <v>129</v>
      </c>
      <c r="E614" s="39"/>
      <c r="F614" s="222" t="s">
        <v>1182</v>
      </c>
      <c r="G614" s="39"/>
      <c r="H614" s="39"/>
      <c r="I614" s="218"/>
      <c r="J614" s="39"/>
      <c r="K614" s="39"/>
      <c r="L614" s="43"/>
      <c r="M614" s="219"/>
      <c r="N614" s="220"/>
      <c r="O614" s="83"/>
      <c r="P614" s="83"/>
      <c r="Q614" s="83"/>
      <c r="R614" s="83"/>
      <c r="S614" s="83"/>
      <c r="T614" s="84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6" t="s">
        <v>129</v>
      </c>
      <c r="AU614" s="16" t="s">
        <v>82</v>
      </c>
    </row>
    <row r="615" s="2" customFormat="1" ht="16.5" customHeight="1">
      <c r="A615" s="37"/>
      <c r="B615" s="38"/>
      <c r="C615" s="203" t="s">
        <v>1183</v>
      </c>
      <c r="D615" s="203" t="s">
        <v>120</v>
      </c>
      <c r="E615" s="204" t="s">
        <v>1184</v>
      </c>
      <c r="F615" s="205" t="s">
        <v>1185</v>
      </c>
      <c r="G615" s="206" t="s">
        <v>1017</v>
      </c>
      <c r="H615" s="207">
        <v>100</v>
      </c>
      <c r="I615" s="208"/>
      <c r="J615" s="209">
        <f>ROUND(I615*H615,2)</f>
        <v>0</v>
      </c>
      <c r="K615" s="205" t="s">
        <v>124</v>
      </c>
      <c r="L615" s="43"/>
      <c r="M615" s="210" t="s">
        <v>19</v>
      </c>
      <c r="N615" s="211" t="s">
        <v>43</v>
      </c>
      <c r="O615" s="83"/>
      <c r="P615" s="212">
        <f>O615*H615</f>
        <v>0</v>
      </c>
      <c r="Q615" s="212">
        <v>0</v>
      </c>
      <c r="R615" s="212">
        <f>Q615*H615</f>
        <v>0</v>
      </c>
      <c r="S615" s="212">
        <v>0.59499999999999997</v>
      </c>
      <c r="T615" s="213">
        <f>S615*H615</f>
        <v>59.5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14" t="s">
        <v>500</v>
      </c>
      <c r="AT615" s="214" t="s">
        <v>120</v>
      </c>
      <c r="AU615" s="214" t="s">
        <v>82</v>
      </c>
      <c r="AY615" s="16" t="s">
        <v>117</v>
      </c>
      <c r="BE615" s="215">
        <f>IF(N615="základní",J615,0)</f>
        <v>0</v>
      </c>
      <c r="BF615" s="215">
        <f>IF(N615="snížená",J615,0)</f>
        <v>0</v>
      </c>
      <c r="BG615" s="215">
        <f>IF(N615="zákl. přenesená",J615,0)</f>
        <v>0</v>
      </c>
      <c r="BH615" s="215">
        <f>IF(N615="sníž. přenesená",J615,0)</f>
        <v>0</v>
      </c>
      <c r="BI615" s="215">
        <f>IF(N615="nulová",J615,0)</f>
        <v>0</v>
      </c>
      <c r="BJ615" s="16" t="s">
        <v>80</v>
      </c>
      <c r="BK615" s="215">
        <f>ROUND(I615*H615,2)</f>
        <v>0</v>
      </c>
      <c r="BL615" s="16" t="s">
        <v>500</v>
      </c>
      <c r="BM615" s="214" t="s">
        <v>1186</v>
      </c>
    </row>
    <row r="616" s="2" customFormat="1">
      <c r="A616" s="37"/>
      <c r="B616" s="38"/>
      <c r="C616" s="39"/>
      <c r="D616" s="216" t="s">
        <v>127</v>
      </c>
      <c r="E616" s="39"/>
      <c r="F616" s="217" t="s">
        <v>1187</v>
      </c>
      <c r="G616" s="39"/>
      <c r="H616" s="39"/>
      <c r="I616" s="218"/>
      <c r="J616" s="39"/>
      <c r="K616" s="39"/>
      <c r="L616" s="43"/>
      <c r="M616" s="219"/>
      <c r="N616" s="220"/>
      <c r="O616" s="83"/>
      <c r="P616" s="83"/>
      <c r="Q616" s="83"/>
      <c r="R616" s="83"/>
      <c r="S616" s="83"/>
      <c r="T616" s="84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127</v>
      </c>
      <c r="AU616" s="16" t="s">
        <v>82</v>
      </c>
    </row>
    <row r="617" s="2" customFormat="1">
      <c r="A617" s="37"/>
      <c r="B617" s="38"/>
      <c r="C617" s="39"/>
      <c r="D617" s="221" t="s">
        <v>129</v>
      </c>
      <c r="E617" s="39"/>
      <c r="F617" s="222" t="s">
        <v>1188</v>
      </c>
      <c r="G617" s="39"/>
      <c r="H617" s="39"/>
      <c r="I617" s="218"/>
      <c r="J617" s="39"/>
      <c r="K617" s="39"/>
      <c r="L617" s="43"/>
      <c r="M617" s="219"/>
      <c r="N617" s="220"/>
      <c r="O617" s="83"/>
      <c r="P617" s="83"/>
      <c r="Q617" s="83"/>
      <c r="R617" s="83"/>
      <c r="S617" s="83"/>
      <c r="T617" s="84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T617" s="16" t="s">
        <v>129</v>
      </c>
      <c r="AU617" s="16" t="s">
        <v>82</v>
      </c>
    </row>
    <row r="618" s="2" customFormat="1" ht="24.15" customHeight="1">
      <c r="A618" s="37"/>
      <c r="B618" s="38"/>
      <c r="C618" s="203" t="s">
        <v>1189</v>
      </c>
      <c r="D618" s="203" t="s">
        <v>120</v>
      </c>
      <c r="E618" s="204" t="s">
        <v>1190</v>
      </c>
      <c r="F618" s="205" t="s">
        <v>1191</v>
      </c>
      <c r="G618" s="206" t="s">
        <v>123</v>
      </c>
      <c r="H618" s="207">
        <v>40</v>
      </c>
      <c r="I618" s="208"/>
      <c r="J618" s="209">
        <f>ROUND(I618*H618,2)</f>
        <v>0</v>
      </c>
      <c r="K618" s="205" t="s">
        <v>124</v>
      </c>
      <c r="L618" s="43"/>
      <c r="M618" s="210" t="s">
        <v>19</v>
      </c>
      <c r="N618" s="211" t="s">
        <v>43</v>
      </c>
      <c r="O618" s="83"/>
      <c r="P618" s="212">
        <f>O618*H618</f>
        <v>0</v>
      </c>
      <c r="Q618" s="212">
        <v>0</v>
      </c>
      <c r="R618" s="212">
        <f>Q618*H618</f>
        <v>0</v>
      </c>
      <c r="S618" s="212">
        <v>0.23000000000000001</v>
      </c>
      <c r="T618" s="213">
        <f>S618*H618</f>
        <v>9.2000000000000011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14" t="s">
        <v>500</v>
      </c>
      <c r="AT618" s="214" t="s">
        <v>120</v>
      </c>
      <c r="AU618" s="214" t="s">
        <v>82</v>
      </c>
      <c r="AY618" s="16" t="s">
        <v>117</v>
      </c>
      <c r="BE618" s="215">
        <f>IF(N618="základní",J618,0)</f>
        <v>0</v>
      </c>
      <c r="BF618" s="215">
        <f>IF(N618="snížená",J618,0)</f>
        <v>0</v>
      </c>
      <c r="BG618" s="215">
        <f>IF(N618="zákl. přenesená",J618,0)</f>
        <v>0</v>
      </c>
      <c r="BH618" s="215">
        <f>IF(N618="sníž. přenesená",J618,0)</f>
        <v>0</v>
      </c>
      <c r="BI618" s="215">
        <f>IF(N618="nulová",J618,0)</f>
        <v>0</v>
      </c>
      <c r="BJ618" s="16" t="s">
        <v>80</v>
      </c>
      <c r="BK618" s="215">
        <f>ROUND(I618*H618,2)</f>
        <v>0</v>
      </c>
      <c r="BL618" s="16" t="s">
        <v>500</v>
      </c>
      <c r="BM618" s="214" t="s">
        <v>1192</v>
      </c>
    </row>
    <row r="619" s="2" customFormat="1">
      <c r="A619" s="37"/>
      <c r="B619" s="38"/>
      <c r="C619" s="39"/>
      <c r="D619" s="216" t="s">
        <v>127</v>
      </c>
      <c r="E619" s="39"/>
      <c r="F619" s="217" t="s">
        <v>1193</v>
      </c>
      <c r="G619" s="39"/>
      <c r="H619" s="39"/>
      <c r="I619" s="218"/>
      <c r="J619" s="39"/>
      <c r="K619" s="39"/>
      <c r="L619" s="43"/>
      <c r="M619" s="219"/>
      <c r="N619" s="220"/>
      <c r="O619" s="83"/>
      <c r="P619" s="83"/>
      <c r="Q619" s="83"/>
      <c r="R619" s="83"/>
      <c r="S619" s="83"/>
      <c r="T619" s="84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16" t="s">
        <v>127</v>
      </c>
      <c r="AU619" s="16" t="s">
        <v>82</v>
      </c>
    </row>
    <row r="620" s="2" customFormat="1">
      <c r="A620" s="37"/>
      <c r="B620" s="38"/>
      <c r="C620" s="39"/>
      <c r="D620" s="221" t="s">
        <v>129</v>
      </c>
      <c r="E620" s="39"/>
      <c r="F620" s="222" t="s">
        <v>1194</v>
      </c>
      <c r="G620" s="39"/>
      <c r="H620" s="39"/>
      <c r="I620" s="218"/>
      <c r="J620" s="39"/>
      <c r="K620" s="39"/>
      <c r="L620" s="43"/>
      <c r="M620" s="219"/>
      <c r="N620" s="220"/>
      <c r="O620" s="83"/>
      <c r="P620" s="83"/>
      <c r="Q620" s="83"/>
      <c r="R620" s="83"/>
      <c r="S620" s="83"/>
      <c r="T620" s="84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6" t="s">
        <v>129</v>
      </c>
      <c r="AU620" s="16" t="s">
        <v>82</v>
      </c>
    </row>
    <row r="621" s="2" customFormat="1" ht="21.75" customHeight="1">
      <c r="A621" s="37"/>
      <c r="B621" s="38"/>
      <c r="C621" s="203" t="s">
        <v>1195</v>
      </c>
      <c r="D621" s="203" t="s">
        <v>120</v>
      </c>
      <c r="E621" s="204" t="s">
        <v>1196</v>
      </c>
      <c r="F621" s="205" t="s">
        <v>1197</v>
      </c>
      <c r="G621" s="206" t="s">
        <v>123</v>
      </c>
      <c r="H621" s="207">
        <v>40</v>
      </c>
      <c r="I621" s="208"/>
      <c r="J621" s="209">
        <f>ROUND(I621*H621,2)</f>
        <v>0</v>
      </c>
      <c r="K621" s="205" t="s">
        <v>124</v>
      </c>
      <c r="L621" s="43"/>
      <c r="M621" s="210" t="s">
        <v>19</v>
      </c>
      <c r="N621" s="211" t="s">
        <v>43</v>
      </c>
      <c r="O621" s="83"/>
      <c r="P621" s="212">
        <f>O621*H621</f>
        <v>0</v>
      </c>
      <c r="Q621" s="212">
        <v>0</v>
      </c>
      <c r="R621" s="212">
        <f>Q621*H621</f>
        <v>0</v>
      </c>
      <c r="S621" s="212">
        <v>0.28999999999999998</v>
      </c>
      <c r="T621" s="213">
        <f>S621*H621</f>
        <v>11.6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214" t="s">
        <v>500</v>
      </c>
      <c r="AT621" s="214" t="s">
        <v>120</v>
      </c>
      <c r="AU621" s="214" t="s">
        <v>82</v>
      </c>
      <c r="AY621" s="16" t="s">
        <v>117</v>
      </c>
      <c r="BE621" s="215">
        <f>IF(N621="základní",J621,0)</f>
        <v>0</v>
      </c>
      <c r="BF621" s="215">
        <f>IF(N621="snížená",J621,0)</f>
        <v>0</v>
      </c>
      <c r="BG621" s="215">
        <f>IF(N621="zákl. přenesená",J621,0)</f>
        <v>0</v>
      </c>
      <c r="BH621" s="215">
        <f>IF(N621="sníž. přenesená",J621,0)</f>
        <v>0</v>
      </c>
      <c r="BI621" s="215">
        <f>IF(N621="nulová",J621,0)</f>
        <v>0</v>
      </c>
      <c r="BJ621" s="16" t="s">
        <v>80</v>
      </c>
      <c r="BK621" s="215">
        <f>ROUND(I621*H621,2)</f>
        <v>0</v>
      </c>
      <c r="BL621" s="16" t="s">
        <v>500</v>
      </c>
      <c r="BM621" s="214" t="s">
        <v>1198</v>
      </c>
    </row>
    <row r="622" s="2" customFormat="1">
      <c r="A622" s="37"/>
      <c r="B622" s="38"/>
      <c r="C622" s="39"/>
      <c r="D622" s="216" t="s">
        <v>127</v>
      </c>
      <c r="E622" s="39"/>
      <c r="F622" s="217" t="s">
        <v>1199</v>
      </c>
      <c r="G622" s="39"/>
      <c r="H622" s="39"/>
      <c r="I622" s="218"/>
      <c r="J622" s="39"/>
      <c r="K622" s="39"/>
      <c r="L622" s="43"/>
      <c r="M622" s="219"/>
      <c r="N622" s="220"/>
      <c r="O622" s="83"/>
      <c r="P622" s="83"/>
      <c r="Q622" s="83"/>
      <c r="R622" s="83"/>
      <c r="S622" s="83"/>
      <c r="T622" s="84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6" t="s">
        <v>127</v>
      </c>
      <c r="AU622" s="16" t="s">
        <v>82</v>
      </c>
    </row>
    <row r="623" s="2" customFormat="1">
      <c r="A623" s="37"/>
      <c r="B623" s="38"/>
      <c r="C623" s="39"/>
      <c r="D623" s="221" t="s">
        <v>129</v>
      </c>
      <c r="E623" s="39"/>
      <c r="F623" s="222" t="s">
        <v>1200</v>
      </c>
      <c r="G623" s="39"/>
      <c r="H623" s="39"/>
      <c r="I623" s="218"/>
      <c r="J623" s="39"/>
      <c r="K623" s="39"/>
      <c r="L623" s="43"/>
      <c r="M623" s="219"/>
      <c r="N623" s="220"/>
      <c r="O623" s="83"/>
      <c r="P623" s="83"/>
      <c r="Q623" s="83"/>
      <c r="R623" s="83"/>
      <c r="S623" s="83"/>
      <c r="T623" s="84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16" t="s">
        <v>129</v>
      </c>
      <c r="AU623" s="16" t="s">
        <v>82</v>
      </c>
    </row>
    <row r="624" s="2" customFormat="1" ht="16.5" customHeight="1">
      <c r="A624" s="37"/>
      <c r="B624" s="38"/>
      <c r="C624" s="203" t="s">
        <v>1201</v>
      </c>
      <c r="D624" s="203" t="s">
        <v>120</v>
      </c>
      <c r="E624" s="204" t="s">
        <v>1202</v>
      </c>
      <c r="F624" s="205" t="s">
        <v>1203</v>
      </c>
      <c r="G624" s="206" t="s">
        <v>169</v>
      </c>
      <c r="H624" s="207">
        <v>2</v>
      </c>
      <c r="I624" s="208"/>
      <c r="J624" s="209">
        <f>ROUND(I624*H624,2)</f>
        <v>0</v>
      </c>
      <c r="K624" s="205" t="s">
        <v>124</v>
      </c>
      <c r="L624" s="43"/>
      <c r="M624" s="210" t="s">
        <v>19</v>
      </c>
      <c r="N624" s="211" t="s">
        <v>43</v>
      </c>
      <c r="O624" s="83"/>
      <c r="P624" s="212">
        <f>O624*H624</f>
        <v>0</v>
      </c>
      <c r="Q624" s="212">
        <v>0</v>
      </c>
      <c r="R624" s="212">
        <f>Q624*H624</f>
        <v>0</v>
      </c>
      <c r="S624" s="212">
        <v>0</v>
      </c>
      <c r="T624" s="213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14" t="s">
        <v>500</v>
      </c>
      <c r="AT624" s="214" t="s">
        <v>120</v>
      </c>
      <c r="AU624" s="214" t="s">
        <v>82</v>
      </c>
      <c r="AY624" s="16" t="s">
        <v>117</v>
      </c>
      <c r="BE624" s="215">
        <f>IF(N624="základní",J624,0)</f>
        <v>0</v>
      </c>
      <c r="BF624" s="215">
        <f>IF(N624="snížená",J624,0)</f>
        <v>0</v>
      </c>
      <c r="BG624" s="215">
        <f>IF(N624="zákl. přenesená",J624,0)</f>
        <v>0</v>
      </c>
      <c r="BH624" s="215">
        <f>IF(N624="sníž. přenesená",J624,0)</f>
        <v>0</v>
      </c>
      <c r="BI624" s="215">
        <f>IF(N624="nulová",J624,0)</f>
        <v>0</v>
      </c>
      <c r="BJ624" s="16" t="s">
        <v>80</v>
      </c>
      <c r="BK624" s="215">
        <f>ROUND(I624*H624,2)</f>
        <v>0</v>
      </c>
      <c r="BL624" s="16" t="s">
        <v>500</v>
      </c>
      <c r="BM624" s="214" t="s">
        <v>1204</v>
      </c>
    </row>
    <row r="625" s="2" customFormat="1">
      <c r="A625" s="37"/>
      <c r="B625" s="38"/>
      <c r="C625" s="39"/>
      <c r="D625" s="216" t="s">
        <v>127</v>
      </c>
      <c r="E625" s="39"/>
      <c r="F625" s="217" t="s">
        <v>1205</v>
      </c>
      <c r="G625" s="39"/>
      <c r="H625" s="39"/>
      <c r="I625" s="218"/>
      <c r="J625" s="39"/>
      <c r="K625" s="39"/>
      <c r="L625" s="43"/>
      <c r="M625" s="219"/>
      <c r="N625" s="220"/>
      <c r="O625" s="83"/>
      <c r="P625" s="83"/>
      <c r="Q625" s="83"/>
      <c r="R625" s="83"/>
      <c r="S625" s="83"/>
      <c r="T625" s="84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6" t="s">
        <v>127</v>
      </c>
      <c r="AU625" s="16" t="s">
        <v>82</v>
      </c>
    </row>
    <row r="626" s="2" customFormat="1">
      <c r="A626" s="37"/>
      <c r="B626" s="38"/>
      <c r="C626" s="39"/>
      <c r="D626" s="221" t="s">
        <v>129</v>
      </c>
      <c r="E626" s="39"/>
      <c r="F626" s="222" t="s">
        <v>1206</v>
      </c>
      <c r="G626" s="39"/>
      <c r="H626" s="39"/>
      <c r="I626" s="218"/>
      <c r="J626" s="39"/>
      <c r="K626" s="39"/>
      <c r="L626" s="43"/>
      <c r="M626" s="219"/>
      <c r="N626" s="220"/>
      <c r="O626" s="83"/>
      <c r="P626" s="83"/>
      <c r="Q626" s="83"/>
      <c r="R626" s="83"/>
      <c r="S626" s="83"/>
      <c r="T626" s="84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16" t="s">
        <v>129</v>
      </c>
      <c r="AU626" s="16" t="s">
        <v>82</v>
      </c>
    </row>
    <row r="627" s="2" customFormat="1" ht="16.5" customHeight="1">
      <c r="A627" s="37"/>
      <c r="B627" s="38"/>
      <c r="C627" s="203" t="s">
        <v>1207</v>
      </c>
      <c r="D627" s="203" t="s">
        <v>120</v>
      </c>
      <c r="E627" s="204" t="s">
        <v>1208</v>
      </c>
      <c r="F627" s="205" t="s">
        <v>1209</v>
      </c>
      <c r="G627" s="206" t="s">
        <v>169</v>
      </c>
      <c r="H627" s="207">
        <v>2</v>
      </c>
      <c r="I627" s="208"/>
      <c r="J627" s="209">
        <f>ROUND(I627*H627,2)</f>
        <v>0</v>
      </c>
      <c r="K627" s="205" t="s">
        <v>124</v>
      </c>
      <c r="L627" s="43"/>
      <c r="M627" s="210" t="s">
        <v>19</v>
      </c>
      <c r="N627" s="211" t="s">
        <v>43</v>
      </c>
      <c r="O627" s="83"/>
      <c r="P627" s="212">
        <f>O627*H627</f>
        <v>0</v>
      </c>
      <c r="Q627" s="212">
        <v>0</v>
      </c>
      <c r="R627" s="212">
        <f>Q627*H627</f>
        <v>0</v>
      </c>
      <c r="S627" s="212">
        <v>0</v>
      </c>
      <c r="T627" s="213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14" t="s">
        <v>500</v>
      </c>
      <c r="AT627" s="214" t="s">
        <v>120</v>
      </c>
      <c r="AU627" s="214" t="s">
        <v>82</v>
      </c>
      <c r="AY627" s="16" t="s">
        <v>117</v>
      </c>
      <c r="BE627" s="215">
        <f>IF(N627="základní",J627,0)</f>
        <v>0</v>
      </c>
      <c r="BF627" s="215">
        <f>IF(N627="snížená",J627,0)</f>
        <v>0</v>
      </c>
      <c r="BG627" s="215">
        <f>IF(N627="zákl. přenesená",J627,0)</f>
        <v>0</v>
      </c>
      <c r="BH627" s="215">
        <f>IF(N627="sníž. přenesená",J627,0)</f>
        <v>0</v>
      </c>
      <c r="BI627" s="215">
        <f>IF(N627="nulová",J627,0)</f>
        <v>0</v>
      </c>
      <c r="BJ627" s="16" t="s">
        <v>80</v>
      </c>
      <c r="BK627" s="215">
        <f>ROUND(I627*H627,2)</f>
        <v>0</v>
      </c>
      <c r="BL627" s="16" t="s">
        <v>500</v>
      </c>
      <c r="BM627" s="214" t="s">
        <v>1210</v>
      </c>
    </row>
    <row r="628" s="2" customFormat="1">
      <c r="A628" s="37"/>
      <c r="B628" s="38"/>
      <c r="C628" s="39"/>
      <c r="D628" s="216" t="s">
        <v>127</v>
      </c>
      <c r="E628" s="39"/>
      <c r="F628" s="217" t="s">
        <v>1211</v>
      </c>
      <c r="G628" s="39"/>
      <c r="H628" s="39"/>
      <c r="I628" s="218"/>
      <c r="J628" s="39"/>
      <c r="K628" s="39"/>
      <c r="L628" s="43"/>
      <c r="M628" s="219"/>
      <c r="N628" s="220"/>
      <c r="O628" s="83"/>
      <c r="P628" s="83"/>
      <c r="Q628" s="83"/>
      <c r="R628" s="83"/>
      <c r="S628" s="83"/>
      <c r="T628" s="84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16" t="s">
        <v>127</v>
      </c>
      <c r="AU628" s="16" t="s">
        <v>82</v>
      </c>
    </row>
    <row r="629" s="2" customFormat="1">
      <c r="A629" s="37"/>
      <c r="B629" s="38"/>
      <c r="C629" s="39"/>
      <c r="D629" s="221" t="s">
        <v>129</v>
      </c>
      <c r="E629" s="39"/>
      <c r="F629" s="222" t="s">
        <v>1212</v>
      </c>
      <c r="G629" s="39"/>
      <c r="H629" s="39"/>
      <c r="I629" s="218"/>
      <c r="J629" s="39"/>
      <c r="K629" s="39"/>
      <c r="L629" s="43"/>
      <c r="M629" s="219"/>
      <c r="N629" s="220"/>
      <c r="O629" s="83"/>
      <c r="P629" s="83"/>
      <c r="Q629" s="83"/>
      <c r="R629" s="83"/>
      <c r="S629" s="83"/>
      <c r="T629" s="84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6" t="s">
        <v>129</v>
      </c>
      <c r="AU629" s="16" t="s">
        <v>82</v>
      </c>
    </row>
    <row r="630" s="2" customFormat="1" ht="16.5" customHeight="1">
      <c r="A630" s="37"/>
      <c r="B630" s="38"/>
      <c r="C630" s="203" t="s">
        <v>1213</v>
      </c>
      <c r="D630" s="203" t="s">
        <v>120</v>
      </c>
      <c r="E630" s="204" t="s">
        <v>1214</v>
      </c>
      <c r="F630" s="205" t="s">
        <v>1215</v>
      </c>
      <c r="G630" s="206" t="s">
        <v>169</v>
      </c>
      <c r="H630" s="207">
        <v>2</v>
      </c>
      <c r="I630" s="208"/>
      <c r="J630" s="209">
        <f>ROUND(I630*H630,2)</f>
        <v>0</v>
      </c>
      <c r="K630" s="205" t="s">
        <v>124</v>
      </c>
      <c r="L630" s="43"/>
      <c r="M630" s="210" t="s">
        <v>19</v>
      </c>
      <c r="N630" s="211" t="s">
        <v>43</v>
      </c>
      <c r="O630" s="83"/>
      <c r="P630" s="212">
        <f>O630*H630</f>
        <v>0</v>
      </c>
      <c r="Q630" s="212">
        <v>0</v>
      </c>
      <c r="R630" s="212">
        <f>Q630*H630</f>
        <v>0</v>
      </c>
      <c r="S630" s="212">
        <v>0</v>
      </c>
      <c r="T630" s="213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14" t="s">
        <v>500</v>
      </c>
      <c r="AT630" s="214" t="s">
        <v>120</v>
      </c>
      <c r="AU630" s="214" t="s">
        <v>82</v>
      </c>
      <c r="AY630" s="16" t="s">
        <v>117</v>
      </c>
      <c r="BE630" s="215">
        <f>IF(N630="základní",J630,0)</f>
        <v>0</v>
      </c>
      <c r="BF630" s="215">
        <f>IF(N630="snížená",J630,0)</f>
        <v>0</v>
      </c>
      <c r="BG630" s="215">
        <f>IF(N630="zákl. přenesená",J630,0)</f>
        <v>0</v>
      </c>
      <c r="BH630" s="215">
        <f>IF(N630="sníž. přenesená",J630,0)</f>
        <v>0</v>
      </c>
      <c r="BI630" s="215">
        <f>IF(N630="nulová",J630,0)</f>
        <v>0</v>
      </c>
      <c r="BJ630" s="16" t="s">
        <v>80</v>
      </c>
      <c r="BK630" s="215">
        <f>ROUND(I630*H630,2)</f>
        <v>0</v>
      </c>
      <c r="BL630" s="16" t="s">
        <v>500</v>
      </c>
      <c r="BM630" s="214" t="s">
        <v>1216</v>
      </c>
    </row>
    <row r="631" s="2" customFormat="1">
      <c r="A631" s="37"/>
      <c r="B631" s="38"/>
      <c r="C631" s="39"/>
      <c r="D631" s="216" t="s">
        <v>127</v>
      </c>
      <c r="E631" s="39"/>
      <c r="F631" s="217" t="s">
        <v>1217</v>
      </c>
      <c r="G631" s="39"/>
      <c r="H631" s="39"/>
      <c r="I631" s="218"/>
      <c r="J631" s="39"/>
      <c r="K631" s="39"/>
      <c r="L631" s="43"/>
      <c r="M631" s="219"/>
      <c r="N631" s="220"/>
      <c r="O631" s="83"/>
      <c r="P631" s="83"/>
      <c r="Q631" s="83"/>
      <c r="R631" s="83"/>
      <c r="S631" s="83"/>
      <c r="T631" s="84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16" t="s">
        <v>127</v>
      </c>
      <c r="AU631" s="16" t="s">
        <v>82</v>
      </c>
    </row>
    <row r="632" s="2" customFormat="1">
      <c r="A632" s="37"/>
      <c r="B632" s="38"/>
      <c r="C632" s="39"/>
      <c r="D632" s="221" t="s">
        <v>129</v>
      </c>
      <c r="E632" s="39"/>
      <c r="F632" s="222" t="s">
        <v>1218</v>
      </c>
      <c r="G632" s="39"/>
      <c r="H632" s="39"/>
      <c r="I632" s="218"/>
      <c r="J632" s="39"/>
      <c r="K632" s="39"/>
      <c r="L632" s="43"/>
      <c r="M632" s="219"/>
      <c r="N632" s="220"/>
      <c r="O632" s="83"/>
      <c r="P632" s="83"/>
      <c r="Q632" s="83"/>
      <c r="R632" s="83"/>
      <c r="S632" s="83"/>
      <c r="T632" s="84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16" t="s">
        <v>129</v>
      </c>
      <c r="AU632" s="16" t="s">
        <v>82</v>
      </c>
    </row>
    <row r="633" s="2" customFormat="1" ht="16.5" customHeight="1">
      <c r="A633" s="37"/>
      <c r="B633" s="38"/>
      <c r="C633" s="203" t="s">
        <v>1219</v>
      </c>
      <c r="D633" s="203" t="s">
        <v>120</v>
      </c>
      <c r="E633" s="204" t="s">
        <v>1220</v>
      </c>
      <c r="F633" s="205" t="s">
        <v>1221</v>
      </c>
      <c r="G633" s="206" t="s">
        <v>169</v>
      </c>
      <c r="H633" s="207">
        <v>2</v>
      </c>
      <c r="I633" s="208"/>
      <c r="J633" s="209">
        <f>ROUND(I633*H633,2)</f>
        <v>0</v>
      </c>
      <c r="K633" s="205" t="s">
        <v>124</v>
      </c>
      <c r="L633" s="43"/>
      <c r="M633" s="210" t="s">
        <v>19</v>
      </c>
      <c r="N633" s="211" t="s">
        <v>43</v>
      </c>
      <c r="O633" s="83"/>
      <c r="P633" s="212">
        <f>O633*H633</f>
        <v>0</v>
      </c>
      <c r="Q633" s="212">
        <v>0</v>
      </c>
      <c r="R633" s="212">
        <f>Q633*H633</f>
        <v>0</v>
      </c>
      <c r="S633" s="212">
        <v>0</v>
      </c>
      <c r="T633" s="213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214" t="s">
        <v>500</v>
      </c>
      <c r="AT633" s="214" t="s">
        <v>120</v>
      </c>
      <c r="AU633" s="214" t="s">
        <v>82</v>
      </c>
      <c r="AY633" s="16" t="s">
        <v>117</v>
      </c>
      <c r="BE633" s="215">
        <f>IF(N633="základní",J633,0)</f>
        <v>0</v>
      </c>
      <c r="BF633" s="215">
        <f>IF(N633="snížená",J633,0)</f>
        <v>0</v>
      </c>
      <c r="BG633" s="215">
        <f>IF(N633="zákl. přenesená",J633,0)</f>
        <v>0</v>
      </c>
      <c r="BH633" s="215">
        <f>IF(N633="sníž. přenesená",J633,0)</f>
        <v>0</v>
      </c>
      <c r="BI633" s="215">
        <f>IF(N633="nulová",J633,0)</f>
        <v>0</v>
      </c>
      <c r="BJ633" s="16" t="s">
        <v>80</v>
      </c>
      <c r="BK633" s="215">
        <f>ROUND(I633*H633,2)</f>
        <v>0</v>
      </c>
      <c r="BL633" s="16" t="s">
        <v>500</v>
      </c>
      <c r="BM633" s="214" t="s">
        <v>1222</v>
      </c>
    </row>
    <row r="634" s="2" customFormat="1">
      <c r="A634" s="37"/>
      <c r="B634" s="38"/>
      <c r="C634" s="39"/>
      <c r="D634" s="216" t="s">
        <v>127</v>
      </c>
      <c r="E634" s="39"/>
      <c r="F634" s="217" t="s">
        <v>1223</v>
      </c>
      <c r="G634" s="39"/>
      <c r="H634" s="39"/>
      <c r="I634" s="218"/>
      <c r="J634" s="39"/>
      <c r="K634" s="39"/>
      <c r="L634" s="43"/>
      <c r="M634" s="219"/>
      <c r="N634" s="220"/>
      <c r="O634" s="83"/>
      <c r="P634" s="83"/>
      <c r="Q634" s="83"/>
      <c r="R634" s="83"/>
      <c r="S634" s="83"/>
      <c r="T634" s="84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6" t="s">
        <v>127</v>
      </c>
      <c r="AU634" s="16" t="s">
        <v>82</v>
      </c>
    </row>
    <row r="635" s="2" customFormat="1">
      <c r="A635" s="37"/>
      <c r="B635" s="38"/>
      <c r="C635" s="39"/>
      <c r="D635" s="221" t="s">
        <v>129</v>
      </c>
      <c r="E635" s="39"/>
      <c r="F635" s="222" t="s">
        <v>1224</v>
      </c>
      <c r="G635" s="39"/>
      <c r="H635" s="39"/>
      <c r="I635" s="218"/>
      <c r="J635" s="39"/>
      <c r="K635" s="39"/>
      <c r="L635" s="43"/>
      <c r="M635" s="219"/>
      <c r="N635" s="220"/>
      <c r="O635" s="83"/>
      <c r="P635" s="83"/>
      <c r="Q635" s="83"/>
      <c r="R635" s="83"/>
      <c r="S635" s="83"/>
      <c r="T635" s="84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T635" s="16" t="s">
        <v>129</v>
      </c>
      <c r="AU635" s="16" t="s">
        <v>82</v>
      </c>
    </row>
    <row r="636" s="2" customFormat="1" ht="16.5" customHeight="1">
      <c r="A636" s="37"/>
      <c r="B636" s="38"/>
      <c r="C636" s="203" t="s">
        <v>1225</v>
      </c>
      <c r="D636" s="203" t="s">
        <v>120</v>
      </c>
      <c r="E636" s="204" t="s">
        <v>1226</v>
      </c>
      <c r="F636" s="205" t="s">
        <v>1227</v>
      </c>
      <c r="G636" s="206" t="s">
        <v>169</v>
      </c>
      <c r="H636" s="207">
        <v>2</v>
      </c>
      <c r="I636" s="208"/>
      <c r="J636" s="209">
        <f>ROUND(I636*H636,2)</f>
        <v>0</v>
      </c>
      <c r="K636" s="205" t="s">
        <v>124</v>
      </c>
      <c r="L636" s="43"/>
      <c r="M636" s="210" t="s">
        <v>19</v>
      </c>
      <c r="N636" s="211" t="s">
        <v>43</v>
      </c>
      <c r="O636" s="83"/>
      <c r="P636" s="212">
        <f>O636*H636</f>
        <v>0</v>
      </c>
      <c r="Q636" s="212">
        <v>3.7394000000000001E-05</v>
      </c>
      <c r="R636" s="212">
        <f>Q636*H636</f>
        <v>7.4788000000000003E-05</v>
      </c>
      <c r="S636" s="212">
        <v>0</v>
      </c>
      <c r="T636" s="213">
        <f>S636*H636</f>
        <v>0</v>
      </c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R636" s="214" t="s">
        <v>500</v>
      </c>
      <c r="AT636" s="214" t="s">
        <v>120</v>
      </c>
      <c r="AU636" s="214" t="s">
        <v>82</v>
      </c>
      <c r="AY636" s="16" t="s">
        <v>117</v>
      </c>
      <c r="BE636" s="215">
        <f>IF(N636="základní",J636,0)</f>
        <v>0</v>
      </c>
      <c r="BF636" s="215">
        <f>IF(N636="snížená",J636,0)</f>
        <v>0</v>
      </c>
      <c r="BG636" s="215">
        <f>IF(N636="zákl. přenesená",J636,0)</f>
        <v>0</v>
      </c>
      <c r="BH636" s="215">
        <f>IF(N636="sníž. přenesená",J636,0)</f>
        <v>0</v>
      </c>
      <c r="BI636" s="215">
        <f>IF(N636="nulová",J636,0)</f>
        <v>0</v>
      </c>
      <c r="BJ636" s="16" t="s">
        <v>80</v>
      </c>
      <c r="BK636" s="215">
        <f>ROUND(I636*H636,2)</f>
        <v>0</v>
      </c>
      <c r="BL636" s="16" t="s">
        <v>500</v>
      </c>
      <c r="BM636" s="214" t="s">
        <v>1228</v>
      </c>
    </row>
    <row r="637" s="2" customFormat="1">
      <c r="A637" s="37"/>
      <c r="B637" s="38"/>
      <c r="C637" s="39"/>
      <c r="D637" s="216" t="s">
        <v>127</v>
      </c>
      <c r="E637" s="39"/>
      <c r="F637" s="217" t="s">
        <v>1229</v>
      </c>
      <c r="G637" s="39"/>
      <c r="H637" s="39"/>
      <c r="I637" s="218"/>
      <c r="J637" s="39"/>
      <c r="K637" s="39"/>
      <c r="L637" s="43"/>
      <c r="M637" s="219"/>
      <c r="N637" s="220"/>
      <c r="O637" s="83"/>
      <c r="P637" s="83"/>
      <c r="Q637" s="83"/>
      <c r="R637" s="83"/>
      <c r="S637" s="83"/>
      <c r="T637" s="84"/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T637" s="16" t="s">
        <v>127</v>
      </c>
      <c r="AU637" s="16" t="s">
        <v>82</v>
      </c>
    </row>
    <row r="638" s="2" customFormat="1">
      <c r="A638" s="37"/>
      <c r="B638" s="38"/>
      <c r="C638" s="39"/>
      <c r="D638" s="221" t="s">
        <v>129</v>
      </c>
      <c r="E638" s="39"/>
      <c r="F638" s="222" t="s">
        <v>1230</v>
      </c>
      <c r="G638" s="39"/>
      <c r="H638" s="39"/>
      <c r="I638" s="218"/>
      <c r="J638" s="39"/>
      <c r="K638" s="39"/>
      <c r="L638" s="43"/>
      <c r="M638" s="219"/>
      <c r="N638" s="220"/>
      <c r="O638" s="83"/>
      <c r="P638" s="83"/>
      <c r="Q638" s="83"/>
      <c r="R638" s="83"/>
      <c r="S638" s="83"/>
      <c r="T638" s="84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6" t="s">
        <v>129</v>
      </c>
      <c r="AU638" s="16" t="s">
        <v>82</v>
      </c>
    </row>
    <row r="639" s="2" customFormat="1" ht="16.5" customHeight="1">
      <c r="A639" s="37"/>
      <c r="B639" s="38"/>
      <c r="C639" s="203" t="s">
        <v>1231</v>
      </c>
      <c r="D639" s="203" t="s">
        <v>120</v>
      </c>
      <c r="E639" s="204" t="s">
        <v>1232</v>
      </c>
      <c r="F639" s="205" t="s">
        <v>1233</v>
      </c>
      <c r="G639" s="206" t="s">
        <v>169</v>
      </c>
      <c r="H639" s="207">
        <v>2</v>
      </c>
      <c r="I639" s="208"/>
      <c r="J639" s="209">
        <f>ROUND(I639*H639,2)</f>
        <v>0</v>
      </c>
      <c r="K639" s="205" t="s">
        <v>124</v>
      </c>
      <c r="L639" s="43"/>
      <c r="M639" s="210" t="s">
        <v>19</v>
      </c>
      <c r="N639" s="211" t="s">
        <v>43</v>
      </c>
      <c r="O639" s="83"/>
      <c r="P639" s="212">
        <f>O639*H639</f>
        <v>0</v>
      </c>
      <c r="Q639" s="212">
        <v>3.7394000000000001E-05</v>
      </c>
      <c r="R639" s="212">
        <f>Q639*H639</f>
        <v>7.4788000000000003E-05</v>
      </c>
      <c r="S639" s="212">
        <v>0</v>
      </c>
      <c r="T639" s="213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214" t="s">
        <v>500</v>
      </c>
      <c r="AT639" s="214" t="s">
        <v>120</v>
      </c>
      <c r="AU639" s="214" t="s">
        <v>82</v>
      </c>
      <c r="AY639" s="16" t="s">
        <v>117</v>
      </c>
      <c r="BE639" s="215">
        <f>IF(N639="základní",J639,0)</f>
        <v>0</v>
      </c>
      <c r="BF639" s="215">
        <f>IF(N639="snížená",J639,0)</f>
        <v>0</v>
      </c>
      <c r="BG639" s="215">
        <f>IF(N639="zákl. přenesená",J639,0)</f>
        <v>0</v>
      </c>
      <c r="BH639" s="215">
        <f>IF(N639="sníž. přenesená",J639,0)</f>
        <v>0</v>
      </c>
      <c r="BI639" s="215">
        <f>IF(N639="nulová",J639,0)</f>
        <v>0</v>
      </c>
      <c r="BJ639" s="16" t="s">
        <v>80</v>
      </c>
      <c r="BK639" s="215">
        <f>ROUND(I639*H639,2)</f>
        <v>0</v>
      </c>
      <c r="BL639" s="16" t="s">
        <v>500</v>
      </c>
      <c r="BM639" s="214" t="s">
        <v>1234</v>
      </c>
    </row>
    <row r="640" s="2" customFormat="1">
      <c r="A640" s="37"/>
      <c r="B640" s="38"/>
      <c r="C640" s="39"/>
      <c r="D640" s="216" t="s">
        <v>127</v>
      </c>
      <c r="E640" s="39"/>
      <c r="F640" s="217" t="s">
        <v>1235</v>
      </c>
      <c r="G640" s="39"/>
      <c r="H640" s="39"/>
      <c r="I640" s="218"/>
      <c r="J640" s="39"/>
      <c r="K640" s="39"/>
      <c r="L640" s="43"/>
      <c r="M640" s="219"/>
      <c r="N640" s="220"/>
      <c r="O640" s="83"/>
      <c r="P640" s="83"/>
      <c r="Q640" s="83"/>
      <c r="R640" s="83"/>
      <c r="S640" s="83"/>
      <c r="T640" s="84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6" t="s">
        <v>127</v>
      </c>
      <c r="AU640" s="16" t="s">
        <v>82</v>
      </c>
    </row>
    <row r="641" s="2" customFormat="1">
      <c r="A641" s="37"/>
      <c r="B641" s="38"/>
      <c r="C641" s="39"/>
      <c r="D641" s="221" t="s">
        <v>129</v>
      </c>
      <c r="E641" s="39"/>
      <c r="F641" s="222" t="s">
        <v>1236</v>
      </c>
      <c r="G641" s="39"/>
      <c r="H641" s="39"/>
      <c r="I641" s="218"/>
      <c r="J641" s="39"/>
      <c r="K641" s="39"/>
      <c r="L641" s="43"/>
      <c r="M641" s="219"/>
      <c r="N641" s="220"/>
      <c r="O641" s="83"/>
      <c r="P641" s="83"/>
      <c r="Q641" s="83"/>
      <c r="R641" s="83"/>
      <c r="S641" s="83"/>
      <c r="T641" s="84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16" t="s">
        <v>129</v>
      </c>
      <c r="AU641" s="16" t="s">
        <v>82</v>
      </c>
    </row>
    <row r="642" s="2" customFormat="1" ht="16.5" customHeight="1">
      <c r="A642" s="37"/>
      <c r="B642" s="38"/>
      <c r="C642" s="203" t="s">
        <v>1237</v>
      </c>
      <c r="D642" s="203" t="s">
        <v>120</v>
      </c>
      <c r="E642" s="204" t="s">
        <v>1238</v>
      </c>
      <c r="F642" s="205" t="s">
        <v>1239</v>
      </c>
      <c r="G642" s="206" t="s">
        <v>123</v>
      </c>
      <c r="H642" s="207">
        <v>100</v>
      </c>
      <c r="I642" s="208"/>
      <c r="J642" s="209">
        <f>ROUND(I642*H642,2)</f>
        <v>0</v>
      </c>
      <c r="K642" s="205" t="s">
        <v>124</v>
      </c>
      <c r="L642" s="43"/>
      <c r="M642" s="210" t="s">
        <v>19</v>
      </c>
      <c r="N642" s="211" t="s">
        <v>43</v>
      </c>
      <c r="O642" s="83"/>
      <c r="P642" s="212">
        <f>O642*H642</f>
        <v>0</v>
      </c>
      <c r="Q642" s="212">
        <v>2.3099999999999999E-05</v>
      </c>
      <c r="R642" s="212">
        <f>Q642*H642</f>
        <v>0.00231</v>
      </c>
      <c r="S642" s="212">
        <v>0</v>
      </c>
      <c r="T642" s="213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14" t="s">
        <v>500</v>
      </c>
      <c r="AT642" s="214" t="s">
        <v>120</v>
      </c>
      <c r="AU642" s="214" t="s">
        <v>82</v>
      </c>
      <c r="AY642" s="16" t="s">
        <v>117</v>
      </c>
      <c r="BE642" s="215">
        <f>IF(N642="základní",J642,0)</f>
        <v>0</v>
      </c>
      <c r="BF642" s="215">
        <f>IF(N642="snížená",J642,0)</f>
        <v>0</v>
      </c>
      <c r="BG642" s="215">
        <f>IF(N642="zákl. přenesená",J642,0)</f>
        <v>0</v>
      </c>
      <c r="BH642" s="215">
        <f>IF(N642="sníž. přenesená",J642,0)</f>
        <v>0</v>
      </c>
      <c r="BI642" s="215">
        <f>IF(N642="nulová",J642,0)</f>
        <v>0</v>
      </c>
      <c r="BJ642" s="16" t="s">
        <v>80</v>
      </c>
      <c r="BK642" s="215">
        <f>ROUND(I642*H642,2)</f>
        <v>0</v>
      </c>
      <c r="BL642" s="16" t="s">
        <v>500</v>
      </c>
      <c r="BM642" s="214" t="s">
        <v>1240</v>
      </c>
    </row>
    <row r="643" s="2" customFormat="1">
      <c r="A643" s="37"/>
      <c r="B643" s="38"/>
      <c r="C643" s="39"/>
      <c r="D643" s="216" t="s">
        <v>127</v>
      </c>
      <c r="E643" s="39"/>
      <c r="F643" s="217" t="s">
        <v>1241</v>
      </c>
      <c r="G643" s="39"/>
      <c r="H643" s="39"/>
      <c r="I643" s="218"/>
      <c r="J643" s="39"/>
      <c r="K643" s="39"/>
      <c r="L643" s="43"/>
      <c r="M643" s="219"/>
      <c r="N643" s="220"/>
      <c r="O643" s="83"/>
      <c r="P643" s="83"/>
      <c r="Q643" s="83"/>
      <c r="R643" s="83"/>
      <c r="S643" s="83"/>
      <c r="T643" s="84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16" t="s">
        <v>127</v>
      </c>
      <c r="AU643" s="16" t="s">
        <v>82</v>
      </c>
    </row>
    <row r="644" s="2" customFormat="1">
      <c r="A644" s="37"/>
      <c r="B644" s="38"/>
      <c r="C644" s="39"/>
      <c r="D644" s="221" t="s">
        <v>129</v>
      </c>
      <c r="E644" s="39"/>
      <c r="F644" s="222" t="s">
        <v>1242</v>
      </c>
      <c r="G644" s="39"/>
      <c r="H644" s="39"/>
      <c r="I644" s="218"/>
      <c r="J644" s="39"/>
      <c r="K644" s="39"/>
      <c r="L644" s="43"/>
      <c r="M644" s="219"/>
      <c r="N644" s="220"/>
      <c r="O644" s="83"/>
      <c r="P644" s="83"/>
      <c r="Q644" s="83"/>
      <c r="R644" s="83"/>
      <c r="S644" s="83"/>
      <c r="T644" s="84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16" t="s">
        <v>129</v>
      </c>
      <c r="AU644" s="16" t="s">
        <v>82</v>
      </c>
    </row>
    <row r="645" s="2" customFormat="1" ht="16.5" customHeight="1">
      <c r="A645" s="37"/>
      <c r="B645" s="38"/>
      <c r="C645" s="203" t="s">
        <v>1243</v>
      </c>
      <c r="D645" s="203" t="s">
        <v>120</v>
      </c>
      <c r="E645" s="204" t="s">
        <v>1244</v>
      </c>
      <c r="F645" s="205" t="s">
        <v>1245</v>
      </c>
      <c r="G645" s="206" t="s">
        <v>123</v>
      </c>
      <c r="H645" s="207">
        <v>100</v>
      </c>
      <c r="I645" s="208"/>
      <c r="J645" s="209">
        <f>ROUND(I645*H645,2)</f>
        <v>0</v>
      </c>
      <c r="K645" s="205" t="s">
        <v>124</v>
      </c>
      <c r="L645" s="43"/>
      <c r="M645" s="210" t="s">
        <v>19</v>
      </c>
      <c r="N645" s="211" t="s">
        <v>43</v>
      </c>
      <c r="O645" s="83"/>
      <c r="P645" s="212">
        <f>O645*H645</f>
        <v>0</v>
      </c>
      <c r="Q645" s="212">
        <v>2.6250000000000001E-05</v>
      </c>
      <c r="R645" s="212">
        <f>Q645*H645</f>
        <v>0.0026250000000000002</v>
      </c>
      <c r="S645" s="212">
        <v>0</v>
      </c>
      <c r="T645" s="213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214" t="s">
        <v>500</v>
      </c>
      <c r="AT645" s="214" t="s">
        <v>120</v>
      </c>
      <c r="AU645" s="214" t="s">
        <v>82</v>
      </c>
      <c r="AY645" s="16" t="s">
        <v>117</v>
      </c>
      <c r="BE645" s="215">
        <f>IF(N645="základní",J645,0)</f>
        <v>0</v>
      </c>
      <c r="BF645" s="215">
        <f>IF(N645="snížená",J645,0)</f>
        <v>0</v>
      </c>
      <c r="BG645" s="215">
        <f>IF(N645="zákl. přenesená",J645,0)</f>
        <v>0</v>
      </c>
      <c r="BH645" s="215">
        <f>IF(N645="sníž. přenesená",J645,0)</f>
        <v>0</v>
      </c>
      <c r="BI645" s="215">
        <f>IF(N645="nulová",J645,0)</f>
        <v>0</v>
      </c>
      <c r="BJ645" s="16" t="s">
        <v>80</v>
      </c>
      <c r="BK645" s="215">
        <f>ROUND(I645*H645,2)</f>
        <v>0</v>
      </c>
      <c r="BL645" s="16" t="s">
        <v>500</v>
      </c>
      <c r="BM645" s="214" t="s">
        <v>1246</v>
      </c>
    </row>
    <row r="646" s="2" customFormat="1">
      <c r="A646" s="37"/>
      <c r="B646" s="38"/>
      <c r="C646" s="39"/>
      <c r="D646" s="216" t="s">
        <v>127</v>
      </c>
      <c r="E646" s="39"/>
      <c r="F646" s="217" t="s">
        <v>1247</v>
      </c>
      <c r="G646" s="39"/>
      <c r="H646" s="39"/>
      <c r="I646" s="218"/>
      <c r="J646" s="39"/>
      <c r="K646" s="39"/>
      <c r="L646" s="43"/>
      <c r="M646" s="219"/>
      <c r="N646" s="220"/>
      <c r="O646" s="83"/>
      <c r="P646" s="83"/>
      <c r="Q646" s="83"/>
      <c r="R646" s="83"/>
      <c r="S646" s="83"/>
      <c r="T646" s="84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6" t="s">
        <v>127</v>
      </c>
      <c r="AU646" s="16" t="s">
        <v>82</v>
      </c>
    </row>
    <row r="647" s="2" customFormat="1">
      <c r="A647" s="37"/>
      <c r="B647" s="38"/>
      <c r="C647" s="39"/>
      <c r="D647" s="221" t="s">
        <v>129</v>
      </c>
      <c r="E647" s="39"/>
      <c r="F647" s="222" t="s">
        <v>1248</v>
      </c>
      <c r="G647" s="39"/>
      <c r="H647" s="39"/>
      <c r="I647" s="218"/>
      <c r="J647" s="39"/>
      <c r="K647" s="39"/>
      <c r="L647" s="43"/>
      <c r="M647" s="219"/>
      <c r="N647" s="220"/>
      <c r="O647" s="83"/>
      <c r="P647" s="83"/>
      <c r="Q647" s="83"/>
      <c r="R647" s="83"/>
      <c r="S647" s="83"/>
      <c r="T647" s="84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16" t="s">
        <v>129</v>
      </c>
      <c r="AU647" s="16" t="s">
        <v>82</v>
      </c>
    </row>
    <row r="648" s="2" customFormat="1" ht="16.5" customHeight="1">
      <c r="A648" s="37"/>
      <c r="B648" s="38"/>
      <c r="C648" s="203" t="s">
        <v>1249</v>
      </c>
      <c r="D648" s="203" t="s">
        <v>120</v>
      </c>
      <c r="E648" s="204" t="s">
        <v>1250</v>
      </c>
      <c r="F648" s="205" t="s">
        <v>1251</v>
      </c>
      <c r="G648" s="206" t="s">
        <v>123</v>
      </c>
      <c r="H648" s="207">
        <v>20</v>
      </c>
      <c r="I648" s="208"/>
      <c r="J648" s="209">
        <f>ROUND(I648*H648,2)</f>
        <v>0</v>
      </c>
      <c r="K648" s="205" t="s">
        <v>124</v>
      </c>
      <c r="L648" s="43"/>
      <c r="M648" s="210" t="s">
        <v>19</v>
      </c>
      <c r="N648" s="211" t="s">
        <v>43</v>
      </c>
      <c r="O648" s="83"/>
      <c r="P648" s="212">
        <f>O648*H648</f>
        <v>0</v>
      </c>
      <c r="Q648" s="212">
        <v>7.7760000000000001E-05</v>
      </c>
      <c r="R648" s="212">
        <f>Q648*H648</f>
        <v>0.0015552000000000001</v>
      </c>
      <c r="S648" s="212">
        <v>0</v>
      </c>
      <c r="T648" s="213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214" t="s">
        <v>500</v>
      </c>
      <c r="AT648" s="214" t="s">
        <v>120</v>
      </c>
      <c r="AU648" s="214" t="s">
        <v>82</v>
      </c>
      <c r="AY648" s="16" t="s">
        <v>117</v>
      </c>
      <c r="BE648" s="215">
        <f>IF(N648="základní",J648,0)</f>
        <v>0</v>
      </c>
      <c r="BF648" s="215">
        <f>IF(N648="snížená",J648,0)</f>
        <v>0</v>
      </c>
      <c r="BG648" s="215">
        <f>IF(N648="zákl. přenesená",J648,0)</f>
        <v>0</v>
      </c>
      <c r="BH648" s="215">
        <f>IF(N648="sníž. přenesená",J648,0)</f>
        <v>0</v>
      </c>
      <c r="BI648" s="215">
        <f>IF(N648="nulová",J648,0)</f>
        <v>0</v>
      </c>
      <c r="BJ648" s="16" t="s">
        <v>80</v>
      </c>
      <c r="BK648" s="215">
        <f>ROUND(I648*H648,2)</f>
        <v>0</v>
      </c>
      <c r="BL648" s="16" t="s">
        <v>500</v>
      </c>
      <c r="BM648" s="214" t="s">
        <v>1252</v>
      </c>
    </row>
    <row r="649" s="2" customFormat="1">
      <c r="A649" s="37"/>
      <c r="B649" s="38"/>
      <c r="C649" s="39"/>
      <c r="D649" s="216" t="s">
        <v>127</v>
      </c>
      <c r="E649" s="39"/>
      <c r="F649" s="217" t="s">
        <v>1253</v>
      </c>
      <c r="G649" s="39"/>
      <c r="H649" s="39"/>
      <c r="I649" s="218"/>
      <c r="J649" s="39"/>
      <c r="K649" s="39"/>
      <c r="L649" s="43"/>
      <c r="M649" s="219"/>
      <c r="N649" s="220"/>
      <c r="O649" s="83"/>
      <c r="P649" s="83"/>
      <c r="Q649" s="83"/>
      <c r="R649" s="83"/>
      <c r="S649" s="83"/>
      <c r="T649" s="84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16" t="s">
        <v>127</v>
      </c>
      <c r="AU649" s="16" t="s">
        <v>82</v>
      </c>
    </row>
    <row r="650" s="2" customFormat="1">
      <c r="A650" s="37"/>
      <c r="B650" s="38"/>
      <c r="C650" s="39"/>
      <c r="D650" s="221" t="s">
        <v>129</v>
      </c>
      <c r="E650" s="39"/>
      <c r="F650" s="222" t="s">
        <v>1254</v>
      </c>
      <c r="G650" s="39"/>
      <c r="H650" s="39"/>
      <c r="I650" s="218"/>
      <c r="J650" s="39"/>
      <c r="K650" s="39"/>
      <c r="L650" s="43"/>
      <c r="M650" s="219"/>
      <c r="N650" s="220"/>
      <c r="O650" s="83"/>
      <c r="P650" s="83"/>
      <c r="Q650" s="83"/>
      <c r="R650" s="83"/>
      <c r="S650" s="83"/>
      <c r="T650" s="84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T650" s="16" t="s">
        <v>129</v>
      </c>
      <c r="AU650" s="16" t="s">
        <v>82</v>
      </c>
    </row>
    <row r="651" s="2" customFormat="1" ht="16.5" customHeight="1">
      <c r="A651" s="37"/>
      <c r="B651" s="38"/>
      <c r="C651" s="203" t="s">
        <v>1255</v>
      </c>
      <c r="D651" s="203" t="s">
        <v>120</v>
      </c>
      <c r="E651" s="204" t="s">
        <v>1256</v>
      </c>
      <c r="F651" s="205" t="s">
        <v>1257</v>
      </c>
      <c r="G651" s="206" t="s">
        <v>123</v>
      </c>
      <c r="H651" s="207">
        <v>100</v>
      </c>
      <c r="I651" s="208"/>
      <c r="J651" s="209">
        <f>ROUND(I651*H651,2)</f>
        <v>0</v>
      </c>
      <c r="K651" s="205" t="s">
        <v>124</v>
      </c>
      <c r="L651" s="43"/>
      <c r="M651" s="210" t="s">
        <v>19</v>
      </c>
      <c r="N651" s="211" t="s">
        <v>43</v>
      </c>
      <c r="O651" s="83"/>
      <c r="P651" s="212">
        <f>O651*H651</f>
        <v>0</v>
      </c>
      <c r="Q651" s="212">
        <v>1.2950000000000001E-06</v>
      </c>
      <c r="R651" s="212">
        <f>Q651*H651</f>
        <v>0.0001295</v>
      </c>
      <c r="S651" s="212">
        <v>0</v>
      </c>
      <c r="T651" s="213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214" t="s">
        <v>500</v>
      </c>
      <c r="AT651" s="214" t="s">
        <v>120</v>
      </c>
      <c r="AU651" s="214" t="s">
        <v>82</v>
      </c>
      <c r="AY651" s="16" t="s">
        <v>117</v>
      </c>
      <c r="BE651" s="215">
        <f>IF(N651="základní",J651,0)</f>
        <v>0</v>
      </c>
      <c r="BF651" s="215">
        <f>IF(N651="snížená",J651,0)</f>
        <v>0</v>
      </c>
      <c r="BG651" s="215">
        <f>IF(N651="zákl. přenesená",J651,0)</f>
        <v>0</v>
      </c>
      <c r="BH651" s="215">
        <f>IF(N651="sníž. přenesená",J651,0)</f>
        <v>0</v>
      </c>
      <c r="BI651" s="215">
        <f>IF(N651="nulová",J651,0)</f>
        <v>0</v>
      </c>
      <c r="BJ651" s="16" t="s">
        <v>80</v>
      </c>
      <c r="BK651" s="215">
        <f>ROUND(I651*H651,2)</f>
        <v>0</v>
      </c>
      <c r="BL651" s="16" t="s">
        <v>500</v>
      </c>
      <c r="BM651" s="214" t="s">
        <v>1258</v>
      </c>
    </row>
    <row r="652" s="2" customFormat="1">
      <c r="A652" s="37"/>
      <c r="B652" s="38"/>
      <c r="C652" s="39"/>
      <c r="D652" s="216" t="s">
        <v>127</v>
      </c>
      <c r="E652" s="39"/>
      <c r="F652" s="217" t="s">
        <v>1259</v>
      </c>
      <c r="G652" s="39"/>
      <c r="H652" s="39"/>
      <c r="I652" s="218"/>
      <c r="J652" s="39"/>
      <c r="K652" s="39"/>
      <c r="L652" s="43"/>
      <c r="M652" s="219"/>
      <c r="N652" s="220"/>
      <c r="O652" s="83"/>
      <c r="P652" s="83"/>
      <c r="Q652" s="83"/>
      <c r="R652" s="83"/>
      <c r="S652" s="83"/>
      <c r="T652" s="84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16" t="s">
        <v>127</v>
      </c>
      <c r="AU652" s="16" t="s">
        <v>82</v>
      </c>
    </row>
    <row r="653" s="2" customFormat="1">
      <c r="A653" s="37"/>
      <c r="B653" s="38"/>
      <c r="C653" s="39"/>
      <c r="D653" s="221" t="s">
        <v>129</v>
      </c>
      <c r="E653" s="39"/>
      <c r="F653" s="222" t="s">
        <v>1260</v>
      </c>
      <c r="G653" s="39"/>
      <c r="H653" s="39"/>
      <c r="I653" s="218"/>
      <c r="J653" s="39"/>
      <c r="K653" s="39"/>
      <c r="L653" s="43"/>
      <c r="M653" s="219"/>
      <c r="N653" s="220"/>
      <c r="O653" s="83"/>
      <c r="P653" s="83"/>
      <c r="Q653" s="83"/>
      <c r="R653" s="83"/>
      <c r="S653" s="83"/>
      <c r="T653" s="84"/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T653" s="16" t="s">
        <v>129</v>
      </c>
      <c r="AU653" s="16" t="s">
        <v>82</v>
      </c>
    </row>
    <row r="654" s="2" customFormat="1" ht="16.5" customHeight="1">
      <c r="A654" s="37"/>
      <c r="B654" s="38"/>
      <c r="C654" s="203" t="s">
        <v>1261</v>
      </c>
      <c r="D654" s="203" t="s">
        <v>120</v>
      </c>
      <c r="E654" s="204" t="s">
        <v>1262</v>
      </c>
      <c r="F654" s="205" t="s">
        <v>1263</v>
      </c>
      <c r="G654" s="206" t="s">
        <v>123</v>
      </c>
      <c r="H654" s="207">
        <v>100</v>
      </c>
      <c r="I654" s="208"/>
      <c r="J654" s="209">
        <f>ROUND(I654*H654,2)</f>
        <v>0</v>
      </c>
      <c r="K654" s="205" t="s">
        <v>124</v>
      </c>
      <c r="L654" s="43"/>
      <c r="M654" s="210" t="s">
        <v>19</v>
      </c>
      <c r="N654" s="211" t="s">
        <v>43</v>
      </c>
      <c r="O654" s="83"/>
      <c r="P654" s="212">
        <f>O654*H654</f>
        <v>0</v>
      </c>
      <c r="Q654" s="212">
        <v>1.6449999999999999E-06</v>
      </c>
      <c r="R654" s="212">
        <f>Q654*H654</f>
        <v>0.00016449999999999999</v>
      </c>
      <c r="S654" s="212">
        <v>0</v>
      </c>
      <c r="T654" s="213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214" t="s">
        <v>500</v>
      </c>
      <c r="AT654" s="214" t="s">
        <v>120</v>
      </c>
      <c r="AU654" s="214" t="s">
        <v>82</v>
      </c>
      <c r="AY654" s="16" t="s">
        <v>117</v>
      </c>
      <c r="BE654" s="215">
        <f>IF(N654="základní",J654,0)</f>
        <v>0</v>
      </c>
      <c r="BF654" s="215">
        <f>IF(N654="snížená",J654,0)</f>
        <v>0</v>
      </c>
      <c r="BG654" s="215">
        <f>IF(N654="zákl. přenesená",J654,0)</f>
        <v>0</v>
      </c>
      <c r="BH654" s="215">
        <f>IF(N654="sníž. přenesená",J654,0)</f>
        <v>0</v>
      </c>
      <c r="BI654" s="215">
        <f>IF(N654="nulová",J654,0)</f>
        <v>0</v>
      </c>
      <c r="BJ654" s="16" t="s">
        <v>80</v>
      </c>
      <c r="BK654" s="215">
        <f>ROUND(I654*H654,2)</f>
        <v>0</v>
      </c>
      <c r="BL654" s="16" t="s">
        <v>500</v>
      </c>
      <c r="BM654" s="214" t="s">
        <v>1264</v>
      </c>
    </row>
    <row r="655" s="2" customFormat="1">
      <c r="A655" s="37"/>
      <c r="B655" s="38"/>
      <c r="C655" s="39"/>
      <c r="D655" s="216" t="s">
        <v>127</v>
      </c>
      <c r="E655" s="39"/>
      <c r="F655" s="217" t="s">
        <v>1265</v>
      </c>
      <c r="G655" s="39"/>
      <c r="H655" s="39"/>
      <c r="I655" s="218"/>
      <c r="J655" s="39"/>
      <c r="K655" s="39"/>
      <c r="L655" s="43"/>
      <c r="M655" s="219"/>
      <c r="N655" s="220"/>
      <c r="O655" s="83"/>
      <c r="P655" s="83"/>
      <c r="Q655" s="83"/>
      <c r="R655" s="83"/>
      <c r="S655" s="83"/>
      <c r="T655" s="84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16" t="s">
        <v>127</v>
      </c>
      <c r="AU655" s="16" t="s">
        <v>82</v>
      </c>
    </row>
    <row r="656" s="2" customFormat="1">
      <c r="A656" s="37"/>
      <c r="B656" s="38"/>
      <c r="C656" s="39"/>
      <c r="D656" s="221" t="s">
        <v>129</v>
      </c>
      <c r="E656" s="39"/>
      <c r="F656" s="222" t="s">
        <v>1266</v>
      </c>
      <c r="G656" s="39"/>
      <c r="H656" s="39"/>
      <c r="I656" s="218"/>
      <c r="J656" s="39"/>
      <c r="K656" s="39"/>
      <c r="L656" s="43"/>
      <c r="M656" s="219"/>
      <c r="N656" s="220"/>
      <c r="O656" s="83"/>
      <c r="P656" s="83"/>
      <c r="Q656" s="83"/>
      <c r="R656" s="83"/>
      <c r="S656" s="83"/>
      <c r="T656" s="84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T656" s="16" t="s">
        <v>129</v>
      </c>
      <c r="AU656" s="16" t="s">
        <v>82</v>
      </c>
    </row>
    <row r="657" s="2" customFormat="1" ht="16.5" customHeight="1">
      <c r="A657" s="37"/>
      <c r="B657" s="38"/>
      <c r="C657" s="203" t="s">
        <v>1267</v>
      </c>
      <c r="D657" s="203" t="s">
        <v>120</v>
      </c>
      <c r="E657" s="204" t="s">
        <v>1268</v>
      </c>
      <c r="F657" s="205" t="s">
        <v>1269</v>
      </c>
      <c r="G657" s="206" t="s">
        <v>123</v>
      </c>
      <c r="H657" s="207">
        <v>100</v>
      </c>
      <c r="I657" s="208"/>
      <c r="J657" s="209">
        <f>ROUND(I657*H657,2)</f>
        <v>0</v>
      </c>
      <c r="K657" s="205" t="s">
        <v>124</v>
      </c>
      <c r="L657" s="43"/>
      <c r="M657" s="210" t="s">
        <v>19</v>
      </c>
      <c r="N657" s="211" t="s">
        <v>43</v>
      </c>
      <c r="O657" s="83"/>
      <c r="P657" s="212">
        <f>O657*H657</f>
        <v>0</v>
      </c>
      <c r="Q657" s="212">
        <v>1.995E-06</v>
      </c>
      <c r="R657" s="212">
        <f>Q657*H657</f>
        <v>0.0001995</v>
      </c>
      <c r="S657" s="212">
        <v>0</v>
      </c>
      <c r="T657" s="213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214" t="s">
        <v>500</v>
      </c>
      <c r="AT657" s="214" t="s">
        <v>120</v>
      </c>
      <c r="AU657" s="214" t="s">
        <v>82</v>
      </c>
      <c r="AY657" s="16" t="s">
        <v>117</v>
      </c>
      <c r="BE657" s="215">
        <f>IF(N657="základní",J657,0)</f>
        <v>0</v>
      </c>
      <c r="BF657" s="215">
        <f>IF(N657="snížená",J657,0)</f>
        <v>0</v>
      </c>
      <c r="BG657" s="215">
        <f>IF(N657="zákl. přenesená",J657,0)</f>
        <v>0</v>
      </c>
      <c r="BH657" s="215">
        <f>IF(N657="sníž. přenesená",J657,0)</f>
        <v>0</v>
      </c>
      <c r="BI657" s="215">
        <f>IF(N657="nulová",J657,0)</f>
        <v>0</v>
      </c>
      <c r="BJ657" s="16" t="s">
        <v>80</v>
      </c>
      <c r="BK657" s="215">
        <f>ROUND(I657*H657,2)</f>
        <v>0</v>
      </c>
      <c r="BL657" s="16" t="s">
        <v>500</v>
      </c>
      <c r="BM657" s="214" t="s">
        <v>1270</v>
      </c>
    </row>
    <row r="658" s="2" customFormat="1">
      <c r="A658" s="37"/>
      <c r="B658" s="38"/>
      <c r="C658" s="39"/>
      <c r="D658" s="216" t="s">
        <v>127</v>
      </c>
      <c r="E658" s="39"/>
      <c r="F658" s="217" t="s">
        <v>1271</v>
      </c>
      <c r="G658" s="39"/>
      <c r="H658" s="39"/>
      <c r="I658" s="218"/>
      <c r="J658" s="39"/>
      <c r="K658" s="39"/>
      <c r="L658" s="43"/>
      <c r="M658" s="219"/>
      <c r="N658" s="220"/>
      <c r="O658" s="83"/>
      <c r="P658" s="83"/>
      <c r="Q658" s="83"/>
      <c r="R658" s="83"/>
      <c r="S658" s="83"/>
      <c r="T658" s="84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6" t="s">
        <v>127</v>
      </c>
      <c r="AU658" s="16" t="s">
        <v>82</v>
      </c>
    </row>
    <row r="659" s="2" customFormat="1">
      <c r="A659" s="37"/>
      <c r="B659" s="38"/>
      <c r="C659" s="39"/>
      <c r="D659" s="221" t="s">
        <v>129</v>
      </c>
      <c r="E659" s="39"/>
      <c r="F659" s="222" t="s">
        <v>1272</v>
      </c>
      <c r="G659" s="39"/>
      <c r="H659" s="39"/>
      <c r="I659" s="218"/>
      <c r="J659" s="39"/>
      <c r="K659" s="39"/>
      <c r="L659" s="43"/>
      <c r="M659" s="219"/>
      <c r="N659" s="220"/>
      <c r="O659" s="83"/>
      <c r="P659" s="83"/>
      <c r="Q659" s="83"/>
      <c r="R659" s="83"/>
      <c r="S659" s="83"/>
      <c r="T659" s="84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T659" s="16" t="s">
        <v>129</v>
      </c>
      <c r="AU659" s="16" t="s">
        <v>82</v>
      </c>
    </row>
    <row r="660" s="2" customFormat="1" ht="16.5" customHeight="1">
      <c r="A660" s="37"/>
      <c r="B660" s="38"/>
      <c r="C660" s="203" t="s">
        <v>1273</v>
      </c>
      <c r="D660" s="203" t="s">
        <v>120</v>
      </c>
      <c r="E660" s="204" t="s">
        <v>1274</v>
      </c>
      <c r="F660" s="205" t="s">
        <v>1275</v>
      </c>
      <c r="G660" s="206" t="s">
        <v>123</v>
      </c>
      <c r="H660" s="207">
        <v>20</v>
      </c>
      <c r="I660" s="208"/>
      <c r="J660" s="209">
        <f>ROUND(I660*H660,2)</f>
        <v>0</v>
      </c>
      <c r="K660" s="205" t="s">
        <v>124</v>
      </c>
      <c r="L660" s="43"/>
      <c r="M660" s="210" t="s">
        <v>19</v>
      </c>
      <c r="N660" s="211" t="s">
        <v>43</v>
      </c>
      <c r="O660" s="83"/>
      <c r="P660" s="212">
        <f>O660*H660</f>
        <v>0</v>
      </c>
      <c r="Q660" s="212">
        <v>4.0810000000000004E-06</v>
      </c>
      <c r="R660" s="212">
        <f>Q660*H660</f>
        <v>8.1620000000000008E-05</v>
      </c>
      <c r="S660" s="212">
        <v>0</v>
      </c>
      <c r="T660" s="213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214" t="s">
        <v>500</v>
      </c>
      <c r="AT660" s="214" t="s">
        <v>120</v>
      </c>
      <c r="AU660" s="214" t="s">
        <v>82</v>
      </c>
      <c r="AY660" s="16" t="s">
        <v>117</v>
      </c>
      <c r="BE660" s="215">
        <f>IF(N660="základní",J660,0)</f>
        <v>0</v>
      </c>
      <c r="BF660" s="215">
        <f>IF(N660="snížená",J660,0)</f>
        <v>0</v>
      </c>
      <c r="BG660" s="215">
        <f>IF(N660="zákl. přenesená",J660,0)</f>
        <v>0</v>
      </c>
      <c r="BH660" s="215">
        <f>IF(N660="sníž. přenesená",J660,0)</f>
        <v>0</v>
      </c>
      <c r="BI660" s="215">
        <f>IF(N660="nulová",J660,0)</f>
        <v>0</v>
      </c>
      <c r="BJ660" s="16" t="s">
        <v>80</v>
      </c>
      <c r="BK660" s="215">
        <f>ROUND(I660*H660,2)</f>
        <v>0</v>
      </c>
      <c r="BL660" s="16" t="s">
        <v>500</v>
      </c>
      <c r="BM660" s="214" t="s">
        <v>1276</v>
      </c>
    </row>
    <row r="661" s="2" customFormat="1">
      <c r="A661" s="37"/>
      <c r="B661" s="38"/>
      <c r="C661" s="39"/>
      <c r="D661" s="216" t="s">
        <v>127</v>
      </c>
      <c r="E661" s="39"/>
      <c r="F661" s="217" t="s">
        <v>1277</v>
      </c>
      <c r="G661" s="39"/>
      <c r="H661" s="39"/>
      <c r="I661" s="218"/>
      <c r="J661" s="39"/>
      <c r="K661" s="39"/>
      <c r="L661" s="43"/>
      <c r="M661" s="219"/>
      <c r="N661" s="220"/>
      <c r="O661" s="83"/>
      <c r="P661" s="83"/>
      <c r="Q661" s="83"/>
      <c r="R661" s="83"/>
      <c r="S661" s="83"/>
      <c r="T661" s="84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T661" s="16" t="s">
        <v>127</v>
      </c>
      <c r="AU661" s="16" t="s">
        <v>82</v>
      </c>
    </row>
    <row r="662" s="2" customFormat="1">
      <c r="A662" s="37"/>
      <c r="B662" s="38"/>
      <c r="C662" s="39"/>
      <c r="D662" s="221" t="s">
        <v>129</v>
      </c>
      <c r="E662" s="39"/>
      <c r="F662" s="222" t="s">
        <v>1278</v>
      </c>
      <c r="G662" s="39"/>
      <c r="H662" s="39"/>
      <c r="I662" s="218"/>
      <c r="J662" s="39"/>
      <c r="K662" s="39"/>
      <c r="L662" s="43"/>
      <c r="M662" s="219"/>
      <c r="N662" s="220"/>
      <c r="O662" s="83"/>
      <c r="P662" s="83"/>
      <c r="Q662" s="83"/>
      <c r="R662" s="83"/>
      <c r="S662" s="83"/>
      <c r="T662" s="84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16" t="s">
        <v>129</v>
      </c>
      <c r="AU662" s="16" t="s">
        <v>82</v>
      </c>
    </row>
    <row r="663" s="2" customFormat="1" ht="16.5" customHeight="1">
      <c r="A663" s="37"/>
      <c r="B663" s="38"/>
      <c r="C663" s="203" t="s">
        <v>1279</v>
      </c>
      <c r="D663" s="203" t="s">
        <v>120</v>
      </c>
      <c r="E663" s="204" t="s">
        <v>1280</v>
      </c>
      <c r="F663" s="205" t="s">
        <v>1281</v>
      </c>
      <c r="G663" s="206" t="s">
        <v>995</v>
      </c>
      <c r="H663" s="207">
        <v>50</v>
      </c>
      <c r="I663" s="208"/>
      <c r="J663" s="209">
        <f>ROUND(I663*H663,2)</f>
        <v>0</v>
      </c>
      <c r="K663" s="205" t="s">
        <v>124</v>
      </c>
      <c r="L663" s="43"/>
      <c r="M663" s="210" t="s">
        <v>19</v>
      </c>
      <c r="N663" s="211" t="s">
        <v>43</v>
      </c>
      <c r="O663" s="83"/>
      <c r="P663" s="212">
        <f>O663*H663</f>
        <v>0</v>
      </c>
      <c r="Q663" s="212">
        <v>0</v>
      </c>
      <c r="R663" s="212">
        <f>Q663*H663</f>
        <v>0</v>
      </c>
      <c r="S663" s="212">
        <v>0</v>
      </c>
      <c r="T663" s="213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214" t="s">
        <v>500</v>
      </c>
      <c r="AT663" s="214" t="s">
        <v>120</v>
      </c>
      <c r="AU663" s="214" t="s">
        <v>82</v>
      </c>
      <c r="AY663" s="16" t="s">
        <v>117</v>
      </c>
      <c r="BE663" s="215">
        <f>IF(N663="základní",J663,0)</f>
        <v>0</v>
      </c>
      <c r="BF663" s="215">
        <f>IF(N663="snížená",J663,0)</f>
        <v>0</v>
      </c>
      <c r="BG663" s="215">
        <f>IF(N663="zákl. přenesená",J663,0)</f>
        <v>0</v>
      </c>
      <c r="BH663" s="215">
        <f>IF(N663="sníž. přenesená",J663,0)</f>
        <v>0</v>
      </c>
      <c r="BI663" s="215">
        <f>IF(N663="nulová",J663,0)</f>
        <v>0</v>
      </c>
      <c r="BJ663" s="16" t="s">
        <v>80</v>
      </c>
      <c r="BK663" s="215">
        <f>ROUND(I663*H663,2)</f>
        <v>0</v>
      </c>
      <c r="BL663" s="16" t="s">
        <v>500</v>
      </c>
      <c r="BM663" s="214" t="s">
        <v>1282</v>
      </c>
    </row>
    <row r="664" s="2" customFormat="1">
      <c r="A664" s="37"/>
      <c r="B664" s="38"/>
      <c r="C664" s="39"/>
      <c r="D664" s="216" t="s">
        <v>127</v>
      </c>
      <c r="E664" s="39"/>
      <c r="F664" s="217" t="s">
        <v>1283</v>
      </c>
      <c r="G664" s="39"/>
      <c r="H664" s="39"/>
      <c r="I664" s="218"/>
      <c r="J664" s="39"/>
      <c r="K664" s="39"/>
      <c r="L664" s="43"/>
      <c r="M664" s="219"/>
      <c r="N664" s="220"/>
      <c r="O664" s="83"/>
      <c r="P664" s="83"/>
      <c r="Q664" s="83"/>
      <c r="R664" s="83"/>
      <c r="S664" s="83"/>
      <c r="T664" s="84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16" t="s">
        <v>127</v>
      </c>
      <c r="AU664" s="16" t="s">
        <v>82</v>
      </c>
    </row>
    <row r="665" s="2" customFormat="1">
      <c r="A665" s="37"/>
      <c r="B665" s="38"/>
      <c r="C665" s="39"/>
      <c r="D665" s="221" t="s">
        <v>129</v>
      </c>
      <c r="E665" s="39"/>
      <c r="F665" s="222" t="s">
        <v>1284</v>
      </c>
      <c r="G665" s="39"/>
      <c r="H665" s="39"/>
      <c r="I665" s="218"/>
      <c r="J665" s="39"/>
      <c r="K665" s="39"/>
      <c r="L665" s="43"/>
      <c r="M665" s="219"/>
      <c r="N665" s="220"/>
      <c r="O665" s="83"/>
      <c r="P665" s="83"/>
      <c r="Q665" s="83"/>
      <c r="R665" s="83"/>
      <c r="S665" s="83"/>
      <c r="T665" s="84"/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T665" s="16" t="s">
        <v>129</v>
      </c>
      <c r="AU665" s="16" t="s">
        <v>82</v>
      </c>
    </row>
    <row r="666" s="2" customFormat="1" ht="21.75" customHeight="1">
      <c r="A666" s="37"/>
      <c r="B666" s="38"/>
      <c r="C666" s="203" t="s">
        <v>1285</v>
      </c>
      <c r="D666" s="203" t="s">
        <v>120</v>
      </c>
      <c r="E666" s="204" t="s">
        <v>1286</v>
      </c>
      <c r="F666" s="205" t="s">
        <v>1287</v>
      </c>
      <c r="G666" s="206" t="s">
        <v>123</v>
      </c>
      <c r="H666" s="207">
        <v>100</v>
      </c>
      <c r="I666" s="208"/>
      <c r="J666" s="209">
        <f>ROUND(I666*H666,2)</f>
        <v>0</v>
      </c>
      <c r="K666" s="205" t="s">
        <v>996</v>
      </c>
      <c r="L666" s="43"/>
      <c r="M666" s="210" t="s">
        <v>19</v>
      </c>
      <c r="N666" s="211" t="s">
        <v>43</v>
      </c>
      <c r="O666" s="83"/>
      <c r="P666" s="212">
        <f>O666*H666</f>
        <v>0</v>
      </c>
      <c r="Q666" s="212">
        <v>0</v>
      </c>
      <c r="R666" s="212">
        <f>Q666*H666</f>
        <v>0</v>
      </c>
      <c r="S666" s="212">
        <v>0</v>
      </c>
      <c r="T666" s="213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214" t="s">
        <v>500</v>
      </c>
      <c r="AT666" s="214" t="s">
        <v>120</v>
      </c>
      <c r="AU666" s="214" t="s">
        <v>82</v>
      </c>
      <c r="AY666" s="16" t="s">
        <v>117</v>
      </c>
      <c r="BE666" s="215">
        <f>IF(N666="základní",J666,0)</f>
        <v>0</v>
      </c>
      <c r="BF666" s="215">
        <f>IF(N666="snížená",J666,0)</f>
        <v>0</v>
      </c>
      <c r="BG666" s="215">
        <f>IF(N666="zákl. přenesená",J666,0)</f>
        <v>0</v>
      </c>
      <c r="BH666" s="215">
        <f>IF(N666="sníž. přenesená",J666,0)</f>
        <v>0</v>
      </c>
      <c r="BI666" s="215">
        <f>IF(N666="nulová",J666,0)</f>
        <v>0</v>
      </c>
      <c r="BJ666" s="16" t="s">
        <v>80</v>
      </c>
      <c r="BK666" s="215">
        <f>ROUND(I666*H666,2)</f>
        <v>0</v>
      </c>
      <c r="BL666" s="16" t="s">
        <v>500</v>
      </c>
      <c r="BM666" s="214" t="s">
        <v>1288</v>
      </c>
    </row>
    <row r="667" s="2" customFormat="1">
      <c r="A667" s="37"/>
      <c r="B667" s="38"/>
      <c r="C667" s="39"/>
      <c r="D667" s="216" t="s">
        <v>127</v>
      </c>
      <c r="E667" s="39"/>
      <c r="F667" s="217" t="s">
        <v>1289</v>
      </c>
      <c r="G667" s="39"/>
      <c r="H667" s="39"/>
      <c r="I667" s="218"/>
      <c r="J667" s="39"/>
      <c r="K667" s="39"/>
      <c r="L667" s="43"/>
      <c r="M667" s="219"/>
      <c r="N667" s="220"/>
      <c r="O667" s="83"/>
      <c r="P667" s="83"/>
      <c r="Q667" s="83"/>
      <c r="R667" s="83"/>
      <c r="S667" s="83"/>
      <c r="T667" s="84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T667" s="16" t="s">
        <v>127</v>
      </c>
      <c r="AU667" s="16" t="s">
        <v>82</v>
      </c>
    </row>
    <row r="668" s="2" customFormat="1" ht="16.5" customHeight="1">
      <c r="A668" s="37"/>
      <c r="B668" s="38"/>
      <c r="C668" s="203" t="s">
        <v>1290</v>
      </c>
      <c r="D668" s="203" t="s">
        <v>120</v>
      </c>
      <c r="E668" s="204" t="s">
        <v>1291</v>
      </c>
      <c r="F668" s="205" t="s">
        <v>1292</v>
      </c>
      <c r="G668" s="206" t="s">
        <v>123</v>
      </c>
      <c r="H668" s="207">
        <v>100</v>
      </c>
      <c r="I668" s="208"/>
      <c r="J668" s="209">
        <f>ROUND(I668*H668,2)</f>
        <v>0</v>
      </c>
      <c r="K668" s="205" t="s">
        <v>124</v>
      </c>
      <c r="L668" s="43"/>
      <c r="M668" s="210" t="s">
        <v>19</v>
      </c>
      <c r="N668" s="211" t="s">
        <v>43</v>
      </c>
      <c r="O668" s="83"/>
      <c r="P668" s="212">
        <f>O668*H668</f>
        <v>0</v>
      </c>
      <c r="Q668" s="212">
        <v>0</v>
      </c>
      <c r="R668" s="212">
        <f>Q668*H668</f>
        <v>0</v>
      </c>
      <c r="S668" s="212">
        <v>0</v>
      </c>
      <c r="T668" s="213">
        <f>S668*H668</f>
        <v>0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214" t="s">
        <v>500</v>
      </c>
      <c r="AT668" s="214" t="s">
        <v>120</v>
      </c>
      <c r="AU668" s="214" t="s">
        <v>82</v>
      </c>
      <c r="AY668" s="16" t="s">
        <v>117</v>
      </c>
      <c r="BE668" s="215">
        <f>IF(N668="základní",J668,0)</f>
        <v>0</v>
      </c>
      <c r="BF668" s="215">
        <f>IF(N668="snížená",J668,0)</f>
        <v>0</v>
      </c>
      <c r="BG668" s="215">
        <f>IF(N668="zákl. přenesená",J668,0)</f>
        <v>0</v>
      </c>
      <c r="BH668" s="215">
        <f>IF(N668="sníž. přenesená",J668,0)</f>
        <v>0</v>
      </c>
      <c r="BI668" s="215">
        <f>IF(N668="nulová",J668,0)</f>
        <v>0</v>
      </c>
      <c r="BJ668" s="16" t="s">
        <v>80</v>
      </c>
      <c r="BK668" s="215">
        <f>ROUND(I668*H668,2)</f>
        <v>0</v>
      </c>
      <c r="BL668" s="16" t="s">
        <v>500</v>
      </c>
      <c r="BM668" s="214" t="s">
        <v>1293</v>
      </c>
    </row>
    <row r="669" s="2" customFormat="1">
      <c r="A669" s="37"/>
      <c r="B669" s="38"/>
      <c r="C669" s="39"/>
      <c r="D669" s="216" t="s">
        <v>127</v>
      </c>
      <c r="E669" s="39"/>
      <c r="F669" s="217" t="s">
        <v>1294</v>
      </c>
      <c r="G669" s="39"/>
      <c r="H669" s="39"/>
      <c r="I669" s="218"/>
      <c r="J669" s="39"/>
      <c r="K669" s="39"/>
      <c r="L669" s="43"/>
      <c r="M669" s="219"/>
      <c r="N669" s="220"/>
      <c r="O669" s="83"/>
      <c r="P669" s="83"/>
      <c r="Q669" s="83"/>
      <c r="R669" s="83"/>
      <c r="S669" s="83"/>
      <c r="T669" s="84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16" t="s">
        <v>127</v>
      </c>
      <c r="AU669" s="16" t="s">
        <v>82</v>
      </c>
    </row>
    <row r="670" s="2" customFormat="1">
      <c r="A670" s="37"/>
      <c r="B670" s="38"/>
      <c r="C670" s="39"/>
      <c r="D670" s="221" t="s">
        <v>129</v>
      </c>
      <c r="E670" s="39"/>
      <c r="F670" s="222" t="s">
        <v>1295</v>
      </c>
      <c r="G670" s="39"/>
      <c r="H670" s="39"/>
      <c r="I670" s="218"/>
      <c r="J670" s="39"/>
      <c r="K670" s="39"/>
      <c r="L670" s="43"/>
      <c r="M670" s="219"/>
      <c r="N670" s="220"/>
      <c r="O670" s="83"/>
      <c r="P670" s="83"/>
      <c r="Q670" s="83"/>
      <c r="R670" s="83"/>
      <c r="S670" s="83"/>
      <c r="T670" s="84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16" t="s">
        <v>129</v>
      </c>
      <c r="AU670" s="16" t="s">
        <v>82</v>
      </c>
    </row>
    <row r="671" s="2" customFormat="1" ht="16.5" customHeight="1">
      <c r="A671" s="37"/>
      <c r="B671" s="38"/>
      <c r="C671" s="203" t="s">
        <v>1296</v>
      </c>
      <c r="D671" s="203" t="s">
        <v>120</v>
      </c>
      <c r="E671" s="204" t="s">
        <v>1297</v>
      </c>
      <c r="F671" s="205" t="s">
        <v>1298</v>
      </c>
      <c r="G671" s="206" t="s">
        <v>123</v>
      </c>
      <c r="H671" s="207">
        <v>100</v>
      </c>
      <c r="I671" s="208"/>
      <c r="J671" s="209">
        <f>ROUND(I671*H671,2)</f>
        <v>0</v>
      </c>
      <c r="K671" s="205" t="s">
        <v>124</v>
      </c>
      <c r="L671" s="43"/>
      <c r="M671" s="210" t="s">
        <v>19</v>
      </c>
      <c r="N671" s="211" t="s">
        <v>43</v>
      </c>
      <c r="O671" s="83"/>
      <c r="P671" s="212">
        <f>O671*H671</f>
        <v>0</v>
      </c>
      <c r="Q671" s="212">
        <v>0</v>
      </c>
      <c r="R671" s="212">
        <f>Q671*H671</f>
        <v>0</v>
      </c>
      <c r="S671" s="212">
        <v>0</v>
      </c>
      <c r="T671" s="213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214" t="s">
        <v>500</v>
      </c>
      <c r="AT671" s="214" t="s">
        <v>120</v>
      </c>
      <c r="AU671" s="214" t="s">
        <v>82</v>
      </c>
      <c r="AY671" s="16" t="s">
        <v>117</v>
      </c>
      <c r="BE671" s="215">
        <f>IF(N671="základní",J671,0)</f>
        <v>0</v>
      </c>
      <c r="BF671" s="215">
        <f>IF(N671="snížená",J671,0)</f>
        <v>0</v>
      </c>
      <c r="BG671" s="215">
        <f>IF(N671="zákl. přenesená",J671,0)</f>
        <v>0</v>
      </c>
      <c r="BH671" s="215">
        <f>IF(N671="sníž. přenesená",J671,0)</f>
        <v>0</v>
      </c>
      <c r="BI671" s="215">
        <f>IF(N671="nulová",J671,0)</f>
        <v>0</v>
      </c>
      <c r="BJ671" s="16" t="s">
        <v>80</v>
      </c>
      <c r="BK671" s="215">
        <f>ROUND(I671*H671,2)</f>
        <v>0</v>
      </c>
      <c r="BL671" s="16" t="s">
        <v>500</v>
      </c>
      <c r="BM671" s="214" t="s">
        <v>1299</v>
      </c>
    </row>
    <row r="672" s="2" customFormat="1">
      <c r="A672" s="37"/>
      <c r="B672" s="38"/>
      <c r="C672" s="39"/>
      <c r="D672" s="216" t="s">
        <v>127</v>
      </c>
      <c r="E672" s="39"/>
      <c r="F672" s="217" t="s">
        <v>1300</v>
      </c>
      <c r="G672" s="39"/>
      <c r="H672" s="39"/>
      <c r="I672" s="218"/>
      <c r="J672" s="39"/>
      <c r="K672" s="39"/>
      <c r="L672" s="43"/>
      <c r="M672" s="219"/>
      <c r="N672" s="220"/>
      <c r="O672" s="83"/>
      <c r="P672" s="83"/>
      <c r="Q672" s="83"/>
      <c r="R672" s="83"/>
      <c r="S672" s="83"/>
      <c r="T672" s="84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127</v>
      </c>
      <c r="AU672" s="16" t="s">
        <v>82</v>
      </c>
    </row>
    <row r="673" s="2" customFormat="1">
      <c r="A673" s="37"/>
      <c r="B673" s="38"/>
      <c r="C673" s="39"/>
      <c r="D673" s="221" t="s">
        <v>129</v>
      </c>
      <c r="E673" s="39"/>
      <c r="F673" s="222" t="s">
        <v>1301</v>
      </c>
      <c r="G673" s="39"/>
      <c r="H673" s="39"/>
      <c r="I673" s="218"/>
      <c r="J673" s="39"/>
      <c r="K673" s="39"/>
      <c r="L673" s="43"/>
      <c r="M673" s="219"/>
      <c r="N673" s="220"/>
      <c r="O673" s="83"/>
      <c r="P673" s="83"/>
      <c r="Q673" s="83"/>
      <c r="R673" s="83"/>
      <c r="S673" s="83"/>
      <c r="T673" s="84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T673" s="16" t="s">
        <v>129</v>
      </c>
      <c r="AU673" s="16" t="s">
        <v>82</v>
      </c>
    </row>
    <row r="674" s="2" customFormat="1" ht="21.75" customHeight="1">
      <c r="A674" s="37"/>
      <c r="B674" s="38"/>
      <c r="C674" s="203" t="s">
        <v>1302</v>
      </c>
      <c r="D674" s="203" t="s">
        <v>120</v>
      </c>
      <c r="E674" s="204" t="s">
        <v>1303</v>
      </c>
      <c r="F674" s="205" t="s">
        <v>1304</v>
      </c>
      <c r="G674" s="206" t="s">
        <v>123</v>
      </c>
      <c r="H674" s="207">
        <v>100</v>
      </c>
      <c r="I674" s="208"/>
      <c r="J674" s="209">
        <f>ROUND(I674*H674,2)</f>
        <v>0</v>
      </c>
      <c r="K674" s="205" t="s">
        <v>996</v>
      </c>
      <c r="L674" s="43"/>
      <c r="M674" s="210" t="s">
        <v>19</v>
      </c>
      <c r="N674" s="211" t="s">
        <v>43</v>
      </c>
      <c r="O674" s="83"/>
      <c r="P674" s="212">
        <f>O674*H674</f>
        <v>0</v>
      </c>
      <c r="Q674" s="212">
        <v>0</v>
      </c>
      <c r="R674" s="212">
        <f>Q674*H674</f>
        <v>0</v>
      </c>
      <c r="S674" s="212">
        <v>0</v>
      </c>
      <c r="T674" s="213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214" t="s">
        <v>500</v>
      </c>
      <c r="AT674" s="214" t="s">
        <v>120</v>
      </c>
      <c r="AU674" s="214" t="s">
        <v>82</v>
      </c>
      <c r="AY674" s="16" t="s">
        <v>117</v>
      </c>
      <c r="BE674" s="215">
        <f>IF(N674="základní",J674,0)</f>
        <v>0</v>
      </c>
      <c r="BF674" s="215">
        <f>IF(N674="snížená",J674,0)</f>
        <v>0</v>
      </c>
      <c r="BG674" s="215">
        <f>IF(N674="zákl. přenesená",J674,0)</f>
        <v>0</v>
      </c>
      <c r="BH674" s="215">
        <f>IF(N674="sníž. přenesená",J674,0)</f>
        <v>0</v>
      </c>
      <c r="BI674" s="215">
        <f>IF(N674="nulová",J674,0)</f>
        <v>0</v>
      </c>
      <c r="BJ674" s="16" t="s">
        <v>80</v>
      </c>
      <c r="BK674" s="215">
        <f>ROUND(I674*H674,2)</f>
        <v>0</v>
      </c>
      <c r="BL674" s="16" t="s">
        <v>500</v>
      </c>
      <c r="BM674" s="214" t="s">
        <v>1305</v>
      </c>
    </row>
    <row r="675" s="2" customFormat="1">
      <c r="A675" s="37"/>
      <c r="B675" s="38"/>
      <c r="C675" s="39"/>
      <c r="D675" s="216" t="s">
        <v>127</v>
      </c>
      <c r="E675" s="39"/>
      <c r="F675" s="217" t="s">
        <v>1306</v>
      </c>
      <c r="G675" s="39"/>
      <c r="H675" s="39"/>
      <c r="I675" s="218"/>
      <c r="J675" s="39"/>
      <c r="K675" s="39"/>
      <c r="L675" s="43"/>
      <c r="M675" s="219"/>
      <c r="N675" s="220"/>
      <c r="O675" s="83"/>
      <c r="P675" s="83"/>
      <c r="Q675" s="83"/>
      <c r="R675" s="83"/>
      <c r="S675" s="83"/>
      <c r="T675" s="84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16" t="s">
        <v>127</v>
      </c>
      <c r="AU675" s="16" t="s">
        <v>82</v>
      </c>
    </row>
    <row r="676" s="2" customFormat="1" ht="16.5" customHeight="1">
      <c r="A676" s="37"/>
      <c r="B676" s="38"/>
      <c r="C676" s="203" t="s">
        <v>1307</v>
      </c>
      <c r="D676" s="203" t="s">
        <v>120</v>
      </c>
      <c r="E676" s="204" t="s">
        <v>1308</v>
      </c>
      <c r="F676" s="205" t="s">
        <v>1309</v>
      </c>
      <c r="G676" s="206" t="s">
        <v>123</v>
      </c>
      <c r="H676" s="207">
        <v>100</v>
      </c>
      <c r="I676" s="208"/>
      <c r="J676" s="209">
        <f>ROUND(I676*H676,2)</f>
        <v>0</v>
      </c>
      <c r="K676" s="205" t="s">
        <v>124</v>
      </c>
      <c r="L676" s="43"/>
      <c r="M676" s="210" t="s">
        <v>19</v>
      </c>
      <c r="N676" s="211" t="s">
        <v>43</v>
      </c>
      <c r="O676" s="83"/>
      <c r="P676" s="212">
        <f>O676*H676</f>
        <v>0</v>
      </c>
      <c r="Q676" s="212">
        <v>0</v>
      </c>
      <c r="R676" s="212">
        <f>Q676*H676</f>
        <v>0</v>
      </c>
      <c r="S676" s="212">
        <v>0</v>
      </c>
      <c r="T676" s="213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214" t="s">
        <v>500</v>
      </c>
      <c r="AT676" s="214" t="s">
        <v>120</v>
      </c>
      <c r="AU676" s="214" t="s">
        <v>82</v>
      </c>
      <c r="AY676" s="16" t="s">
        <v>117</v>
      </c>
      <c r="BE676" s="215">
        <f>IF(N676="základní",J676,0)</f>
        <v>0</v>
      </c>
      <c r="BF676" s="215">
        <f>IF(N676="snížená",J676,0)</f>
        <v>0</v>
      </c>
      <c r="BG676" s="215">
        <f>IF(N676="zákl. přenesená",J676,0)</f>
        <v>0</v>
      </c>
      <c r="BH676" s="215">
        <f>IF(N676="sníž. přenesená",J676,0)</f>
        <v>0</v>
      </c>
      <c r="BI676" s="215">
        <f>IF(N676="nulová",J676,0)</f>
        <v>0</v>
      </c>
      <c r="BJ676" s="16" t="s">
        <v>80</v>
      </c>
      <c r="BK676" s="215">
        <f>ROUND(I676*H676,2)</f>
        <v>0</v>
      </c>
      <c r="BL676" s="16" t="s">
        <v>500</v>
      </c>
      <c r="BM676" s="214" t="s">
        <v>1310</v>
      </c>
    </row>
    <row r="677" s="2" customFormat="1">
      <c r="A677" s="37"/>
      <c r="B677" s="38"/>
      <c r="C677" s="39"/>
      <c r="D677" s="216" t="s">
        <v>127</v>
      </c>
      <c r="E677" s="39"/>
      <c r="F677" s="217" t="s">
        <v>1311</v>
      </c>
      <c r="G677" s="39"/>
      <c r="H677" s="39"/>
      <c r="I677" s="218"/>
      <c r="J677" s="39"/>
      <c r="K677" s="39"/>
      <c r="L677" s="43"/>
      <c r="M677" s="219"/>
      <c r="N677" s="220"/>
      <c r="O677" s="83"/>
      <c r="P677" s="83"/>
      <c r="Q677" s="83"/>
      <c r="R677" s="83"/>
      <c r="S677" s="83"/>
      <c r="T677" s="84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T677" s="16" t="s">
        <v>127</v>
      </c>
      <c r="AU677" s="16" t="s">
        <v>82</v>
      </c>
    </row>
    <row r="678" s="2" customFormat="1">
      <c r="A678" s="37"/>
      <c r="B678" s="38"/>
      <c r="C678" s="39"/>
      <c r="D678" s="221" t="s">
        <v>129</v>
      </c>
      <c r="E678" s="39"/>
      <c r="F678" s="222" t="s">
        <v>1312</v>
      </c>
      <c r="G678" s="39"/>
      <c r="H678" s="39"/>
      <c r="I678" s="218"/>
      <c r="J678" s="39"/>
      <c r="K678" s="39"/>
      <c r="L678" s="43"/>
      <c r="M678" s="219"/>
      <c r="N678" s="220"/>
      <c r="O678" s="83"/>
      <c r="P678" s="83"/>
      <c r="Q678" s="83"/>
      <c r="R678" s="83"/>
      <c r="S678" s="83"/>
      <c r="T678" s="84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T678" s="16" t="s">
        <v>129</v>
      </c>
      <c r="AU678" s="16" t="s">
        <v>82</v>
      </c>
    </row>
    <row r="679" s="2" customFormat="1" ht="16.5" customHeight="1">
      <c r="A679" s="37"/>
      <c r="B679" s="38"/>
      <c r="C679" s="203" t="s">
        <v>1313</v>
      </c>
      <c r="D679" s="203" t="s">
        <v>120</v>
      </c>
      <c r="E679" s="204" t="s">
        <v>1314</v>
      </c>
      <c r="F679" s="205" t="s">
        <v>1315</v>
      </c>
      <c r="G679" s="206" t="s">
        <v>123</v>
      </c>
      <c r="H679" s="207">
        <v>100</v>
      </c>
      <c r="I679" s="208"/>
      <c r="J679" s="209">
        <f>ROUND(I679*H679,2)</f>
        <v>0</v>
      </c>
      <c r="K679" s="205" t="s">
        <v>124</v>
      </c>
      <c r="L679" s="43"/>
      <c r="M679" s="210" t="s">
        <v>19</v>
      </c>
      <c r="N679" s="211" t="s">
        <v>43</v>
      </c>
      <c r="O679" s="83"/>
      <c r="P679" s="212">
        <f>O679*H679</f>
        <v>0</v>
      </c>
      <c r="Q679" s="212">
        <v>0</v>
      </c>
      <c r="R679" s="212">
        <f>Q679*H679</f>
        <v>0</v>
      </c>
      <c r="S679" s="212">
        <v>0</v>
      </c>
      <c r="T679" s="213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214" t="s">
        <v>500</v>
      </c>
      <c r="AT679" s="214" t="s">
        <v>120</v>
      </c>
      <c r="AU679" s="214" t="s">
        <v>82</v>
      </c>
      <c r="AY679" s="16" t="s">
        <v>117</v>
      </c>
      <c r="BE679" s="215">
        <f>IF(N679="základní",J679,0)</f>
        <v>0</v>
      </c>
      <c r="BF679" s="215">
        <f>IF(N679="snížená",J679,0)</f>
        <v>0</v>
      </c>
      <c r="BG679" s="215">
        <f>IF(N679="zákl. přenesená",J679,0)</f>
        <v>0</v>
      </c>
      <c r="BH679" s="215">
        <f>IF(N679="sníž. přenesená",J679,0)</f>
        <v>0</v>
      </c>
      <c r="BI679" s="215">
        <f>IF(N679="nulová",J679,0)</f>
        <v>0</v>
      </c>
      <c r="BJ679" s="16" t="s">
        <v>80</v>
      </c>
      <c r="BK679" s="215">
        <f>ROUND(I679*H679,2)</f>
        <v>0</v>
      </c>
      <c r="BL679" s="16" t="s">
        <v>500</v>
      </c>
      <c r="BM679" s="214" t="s">
        <v>1316</v>
      </c>
    </row>
    <row r="680" s="2" customFormat="1">
      <c r="A680" s="37"/>
      <c r="B680" s="38"/>
      <c r="C680" s="39"/>
      <c r="D680" s="216" t="s">
        <v>127</v>
      </c>
      <c r="E680" s="39"/>
      <c r="F680" s="217" t="s">
        <v>1317</v>
      </c>
      <c r="G680" s="39"/>
      <c r="H680" s="39"/>
      <c r="I680" s="218"/>
      <c r="J680" s="39"/>
      <c r="K680" s="39"/>
      <c r="L680" s="43"/>
      <c r="M680" s="219"/>
      <c r="N680" s="220"/>
      <c r="O680" s="83"/>
      <c r="P680" s="83"/>
      <c r="Q680" s="83"/>
      <c r="R680" s="83"/>
      <c r="S680" s="83"/>
      <c r="T680" s="84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T680" s="16" t="s">
        <v>127</v>
      </c>
      <c r="AU680" s="16" t="s">
        <v>82</v>
      </c>
    </row>
    <row r="681" s="2" customFormat="1">
      <c r="A681" s="37"/>
      <c r="B681" s="38"/>
      <c r="C681" s="39"/>
      <c r="D681" s="221" t="s">
        <v>129</v>
      </c>
      <c r="E681" s="39"/>
      <c r="F681" s="222" t="s">
        <v>1318</v>
      </c>
      <c r="G681" s="39"/>
      <c r="H681" s="39"/>
      <c r="I681" s="218"/>
      <c r="J681" s="39"/>
      <c r="K681" s="39"/>
      <c r="L681" s="43"/>
      <c r="M681" s="219"/>
      <c r="N681" s="220"/>
      <c r="O681" s="83"/>
      <c r="P681" s="83"/>
      <c r="Q681" s="83"/>
      <c r="R681" s="83"/>
      <c r="S681" s="83"/>
      <c r="T681" s="84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T681" s="16" t="s">
        <v>129</v>
      </c>
      <c r="AU681" s="16" t="s">
        <v>82</v>
      </c>
    </row>
    <row r="682" s="2" customFormat="1" ht="16.5" customHeight="1">
      <c r="A682" s="37"/>
      <c r="B682" s="38"/>
      <c r="C682" s="203" t="s">
        <v>1319</v>
      </c>
      <c r="D682" s="203" t="s">
        <v>120</v>
      </c>
      <c r="E682" s="204" t="s">
        <v>1320</v>
      </c>
      <c r="F682" s="205" t="s">
        <v>1321</v>
      </c>
      <c r="G682" s="206" t="s">
        <v>123</v>
      </c>
      <c r="H682" s="207">
        <v>100</v>
      </c>
      <c r="I682" s="208"/>
      <c r="J682" s="209">
        <f>ROUND(I682*H682,2)</f>
        <v>0</v>
      </c>
      <c r="K682" s="205" t="s">
        <v>124</v>
      </c>
      <c r="L682" s="43"/>
      <c r="M682" s="210" t="s">
        <v>19</v>
      </c>
      <c r="N682" s="211" t="s">
        <v>43</v>
      </c>
      <c r="O682" s="83"/>
      <c r="P682" s="212">
        <f>O682*H682</f>
        <v>0</v>
      </c>
      <c r="Q682" s="212">
        <v>0</v>
      </c>
      <c r="R682" s="212">
        <f>Q682*H682</f>
        <v>0</v>
      </c>
      <c r="S682" s="212">
        <v>0</v>
      </c>
      <c r="T682" s="213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214" t="s">
        <v>500</v>
      </c>
      <c r="AT682" s="214" t="s">
        <v>120</v>
      </c>
      <c r="AU682" s="214" t="s">
        <v>82</v>
      </c>
      <c r="AY682" s="16" t="s">
        <v>117</v>
      </c>
      <c r="BE682" s="215">
        <f>IF(N682="základní",J682,0)</f>
        <v>0</v>
      </c>
      <c r="BF682" s="215">
        <f>IF(N682="snížená",J682,0)</f>
        <v>0</v>
      </c>
      <c r="BG682" s="215">
        <f>IF(N682="zákl. přenesená",J682,0)</f>
        <v>0</v>
      </c>
      <c r="BH682" s="215">
        <f>IF(N682="sníž. přenesená",J682,0)</f>
        <v>0</v>
      </c>
      <c r="BI682" s="215">
        <f>IF(N682="nulová",J682,0)</f>
        <v>0</v>
      </c>
      <c r="BJ682" s="16" t="s">
        <v>80</v>
      </c>
      <c r="BK682" s="215">
        <f>ROUND(I682*H682,2)</f>
        <v>0</v>
      </c>
      <c r="BL682" s="16" t="s">
        <v>500</v>
      </c>
      <c r="BM682" s="214" t="s">
        <v>1322</v>
      </c>
    </row>
    <row r="683" s="2" customFormat="1">
      <c r="A683" s="37"/>
      <c r="B683" s="38"/>
      <c r="C683" s="39"/>
      <c r="D683" s="216" t="s">
        <v>127</v>
      </c>
      <c r="E683" s="39"/>
      <c r="F683" s="217" t="s">
        <v>1323</v>
      </c>
      <c r="G683" s="39"/>
      <c r="H683" s="39"/>
      <c r="I683" s="218"/>
      <c r="J683" s="39"/>
      <c r="K683" s="39"/>
      <c r="L683" s="43"/>
      <c r="M683" s="219"/>
      <c r="N683" s="220"/>
      <c r="O683" s="83"/>
      <c r="P683" s="83"/>
      <c r="Q683" s="83"/>
      <c r="R683" s="83"/>
      <c r="S683" s="83"/>
      <c r="T683" s="84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T683" s="16" t="s">
        <v>127</v>
      </c>
      <c r="AU683" s="16" t="s">
        <v>82</v>
      </c>
    </row>
    <row r="684" s="2" customFormat="1">
      <c r="A684" s="37"/>
      <c r="B684" s="38"/>
      <c r="C684" s="39"/>
      <c r="D684" s="221" t="s">
        <v>129</v>
      </c>
      <c r="E684" s="39"/>
      <c r="F684" s="222" t="s">
        <v>1324</v>
      </c>
      <c r="G684" s="39"/>
      <c r="H684" s="39"/>
      <c r="I684" s="218"/>
      <c r="J684" s="39"/>
      <c r="K684" s="39"/>
      <c r="L684" s="43"/>
      <c r="M684" s="219"/>
      <c r="N684" s="220"/>
      <c r="O684" s="83"/>
      <c r="P684" s="83"/>
      <c r="Q684" s="83"/>
      <c r="R684" s="83"/>
      <c r="S684" s="83"/>
      <c r="T684" s="84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T684" s="16" t="s">
        <v>129</v>
      </c>
      <c r="AU684" s="16" t="s">
        <v>82</v>
      </c>
    </row>
    <row r="685" s="2" customFormat="1" ht="16.5" customHeight="1">
      <c r="A685" s="37"/>
      <c r="B685" s="38"/>
      <c r="C685" s="203" t="s">
        <v>1325</v>
      </c>
      <c r="D685" s="203" t="s">
        <v>120</v>
      </c>
      <c r="E685" s="204" t="s">
        <v>1326</v>
      </c>
      <c r="F685" s="205" t="s">
        <v>1327</v>
      </c>
      <c r="G685" s="206" t="s">
        <v>123</v>
      </c>
      <c r="H685" s="207">
        <v>100</v>
      </c>
      <c r="I685" s="208"/>
      <c r="J685" s="209">
        <f>ROUND(I685*H685,2)</f>
        <v>0</v>
      </c>
      <c r="K685" s="205" t="s">
        <v>124</v>
      </c>
      <c r="L685" s="43"/>
      <c r="M685" s="210" t="s">
        <v>19</v>
      </c>
      <c r="N685" s="211" t="s">
        <v>43</v>
      </c>
      <c r="O685" s="83"/>
      <c r="P685" s="212">
        <f>O685*H685</f>
        <v>0</v>
      </c>
      <c r="Q685" s="212">
        <v>0</v>
      </c>
      <c r="R685" s="212">
        <f>Q685*H685</f>
        <v>0</v>
      </c>
      <c r="S685" s="212">
        <v>0</v>
      </c>
      <c r="T685" s="213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214" t="s">
        <v>500</v>
      </c>
      <c r="AT685" s="214" t="s">
        <v>120</v>
      </c>
      <c r="AU685" s="214" t="s">
        <v>82</v>
      </c>
      <c r="AY685" s="16" t="s">
        <v>117</v>
      </c>
      <c r="BE685" s="215">
        <f>IF(N685="základní",J685,0)</f>
        <v>0</v>
      </c>
      <c r="BF685" s="215">
        <f>IF(N685="snížená",J685,0)</f>
        <v>0</v>
      </c>
      <c r="BG685" s="215">
        <f>IF(N685="zákl. přenesená",J685,0)</f>
        <v>0</v>
      </c>
      <c r="BH685" s="215">
        <f>IF(N685="sníž. přenesená",J685,0)</f>
        <v>0</v>
      </c>
      <c r="BI685" s="215">
        <f>IF(N685="nulová",J685,0)</f>
        <v>0</v>
      </c>
      <c r="BJ685" s="16" t="s">
        <v>80</v>
      </c>
      <c r="BK685" s="215">
        <f>ROUND(I685*H685,2)</f>
        <v>0</v>
      </c>
      <c r="BL685" s="16" t="s">
        <v>500</v>
      </c>
      <c r="BM685" s="214" t="s">
        <v>1328</v>
      </c>
    </row>
    <row r="686" s="2" customFormat="1">
      <c r="A686" s="37"/>
      <c r="B686" s="38"/>
      <c r="C686" s="39"/>
      <c r="D686" s="216" t="s">
        <v>127</v>
      </c>
      <c r="E686" s="39"/>
      <c r="F686" s="217" t="s">
        <v>1329</v>
      </c>
      <c r="G686" s="39"/>
      <c r="H686" s="39"/>
      <c r="I686" s="218"/>
      <c r="J686" s="39"/>
      <c r="K686" s="39"/>
      <c r="L686" s="43"/>
      <c r="M686" s="219"/>
      <c r="N686" s="220"/>
      <c r="O686" s="83"/>
      <c r="P686" s="83"/>
      <c r="Q686" s="83"/>
      <c r="R686" s="83"/>
      <c r="S686" s="83"/>
      <c r="T686" s="84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T686" s="16" t="s">
        <v>127</v>
      </c>
      <c r="AU686" s="16" t="s">
        <v>82</v>
      </c>
    </row>
    <row r="687" s="2" customFormat="1">
      <c r="A687" s="37"/>
      <c r="B687" s="38"/>
      <c r="C687" s="39"/>
      <c r="D687" s="221" t="s">
        <v>129</v>
      </c>
      <c r="E687" s="39"/>
      <c r="F687" s="222" t="s">
        <v>1330</v>
      </c>
      <c r="G687" s="39"/>
      <c r="H687" s="39"/>
      <c r="I687" s="218"/>
      <c r="J687" s="39"/>
      <c r="K687" s="39"/>
      <c r="L687" s="43"/>
      <c r="M687" s="219"/>
      <c r="N687" s="220"/>
      <c r="O687" s="83"/>
      <c r="P687" s="83"/>
      <c r="Q687" s="83"/>
      <c r="R687" s="83"/>
      <c r="S687" s="83"/>
      <c r="T687" s="84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T687" s="16" t="s">
        <v>129</v>
      </c>
      <c r="AU687" s="16" t="s">
        <v>82</v>
      </c>
    </row>
    <row r="688" s="2" customFormat="1" ht="16.5" customHeight="1">
      <c r="A688" s="37"/>
      <c r="B688" s="38"/>
      <c r="C688" s="203" t="s">
        <v>1331</v>
      </c>
      <c r="D688" s="203" t="s">
        <v>120</v>
      </c>
      <c r="E688" s="204" t="s">
        <v>1332</v>
      </c>
      <c r="F688" s="205" t="s">
        <v>1333</v>
      </c>
      <c r="G688" s="206" t="s">
        <v>123</v>
      </c>
      <c r="H688" s="207">
        <v>100</v>
      </c>
      <c r="I688" s="208"/>
      <c r="J688" s="209">
        <f>ROUND(I688*H688,2)</f>
        <v>0</v>
      </c>
      <c r="K688" s="205" t="s">
        <v>124</v>
      </c>
      <c r="L688" s="43"/>
      <c r="M688" s="210" t="s">
        <v>19</v>
      </c>
      <c r="N688" s="211" t="s">
        <v>43</v>
      </c>
      <c r="O688" s="83"/>
      <c r="P688" s="212">
        <f>O688*H688</f>
        <v>0</v>
      </c>
      <c r="Q688" s="212">
        <v>0</v>
      </c>
      <c r="R688" s="212">
        <f>Q688*H688</f>
        <v>0</v>
      </c>
      <c r="S688" s="212">
        <v>0</v>
      </c>
      <c r="T688" s="213">
        <f>S688*H688</f>
        <v>0</v>
      </c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R688" s="214" t="s">
        <v>500</v>
      </c>
      <c r="AT688" s="214" t="s">
        <v>120</v>
      </c>
      <c r="AU688" s="214" t="s">
        <v>82</v>
      </c>
      <c r="AY688" s="16" t="s">
        <v>117</v>
      </c>
      <c r="BE688" s="215">
        <f>IF(N688="základní",J688,0)</f>
        <v>0</v>
      </c>
      <c r="BF688" s="215">
        <f>IF(N688="snížená",J688,0)</f>
        <v>0</v>
      </c>
      <c r="BG688" s="215">
        <f>IF(N688="zákl. přenesená",J688,0)</f>
        <v>0</v>
      </c>
      <c r="BH688" s="215">
        <f>IF(N688="sníž. přenesená",J688,0)</f>
        <v>0</v>
      </c>
      <c r="BI688" s="215">
        <f>IF(N688="nulová",J688,0)</f>
        <v>0</v>
      </c>
      <c r="BJ688" s="16" t="s">
        <v>80</v>
      </c>
      <c r="BK688" s="215">
        <f>ROUND(I688*H688,2)</f>
        <v>0</v>
      </c>
      <c r="BL688" s="16" t="s">
        <v>500</v>
      </c>
      <c r="BM688" s="214" t="s">
        <v>1334</v>
      </c>
    </row>
    <row r="689" s="2" customFormat="1">
      <c r="A689" s="37"/>
      <c r="B689" s="38"/>
      <c r="C689" s="39"/>
      <c r="D689" s="216" t="s">
        <v>127</v>
      </c>
      <c r="E689" s="39"/>
      <c r="F689" s="217" t="s">
        <v>1335</v>
      </c>
      <c r="G689" s="39"/>
      <c r="H689" s="39"/>
      <c r="I689" s="218"/>
      <c r="J689" s="39"/>
      <c r="K689" s="39"/>
      <c r="L689" s="43"/>
      <c r="M689" s="219"/>
      <c r="N689" s="220"/>
      <c r="O689" s="83"/>
      <c r="P689" s="83"/>
      <c r="Q689" s="83"/>
      <c r="R689" s="83"/>
      <c r="S689" s="83"/>
      <c r="T689" s="84"/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T689" s="16" t="s">
        <v>127</v>
      </c>
      <c r="AU689" s="16" t="s">
        <v>82</v>
      </c>
    </row>
    <row r="690" s="2" customFormat="1">
      <c r="A690" s="37"/>
      <c r="B690" s="38"/>
      <c r="C690" s="39"/>
      <c r="D690" s="221" t="s">
        <v>129</v>
      </c>
      <c r="E690" s="39"/>
      <c r="F690" s="222" t="s">
        <v>1336</v>
      </c>
      <c r="G690" s="39"/>
      <c r="H690" s="39"/>
      <c r="I690" s="218"/>
      <c r="J690" s="39"/>
      <c r="K690" s="39"/>
      <c r="L690" s="43"/>
      <c r="M690" s="219"/>
      <c r="N690" s="220"/>
      <c r="O690" s="83"/>
      <c r="P690" s="83"/>
      <c r="Q690" s="83"/>
      <c r="R690" s="83"/>
      <c r="S690" s="83"/>
      <c r="T690" s="84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16" t="s">
        <v>129</v>
      </c>
      <c r="AU690" s="16" t="s">
        <v>82</v>
      </c>
    </row>
    <row r="691" s="2" customFormat="1" ht="16.5" customHeight="1">
      <c r="A691" s="37"/>
      <c r="B691" s="38"/>
      <c r="C691" s="203" t="s">
        <v>1337</v>
      </c>
      <c r="D691" s="203" t="s">
        <v>120</v>
      </c>
      <c r="E691" s="204" t="s">
        <v>1338</v>
      </c>
      <c r="F691" s="205" t="s">
        <v>1339</v>
      </c>
      <c r="G691" s="206" t="s">
        <v>123</v>
      </c>
      <c r="H691" s="207">
        <v>100</v>
      </c>
      <c r="I691" s="208"/>
      <c r="J691" s="209">
        <f>ROUND(I691*H691,2)</f>
        <v>0</v>
      </c>
      <c r="K691" s="205" t="s">
        <v>124</v>
      </c>
      <c r="L691" s="43"/>
      <c r="M691" s="210" t="s">
        <v>19</v>
      </c>
      <c r="N691" s="211" t="s">
        <v>43</v>
      </c>
      <c r="O691" s="83"/>
      <c r="P691" s="212">
        <f>O691*H691</f>
        <v>0</v>
      </c>
      <c r="Q691" s="212">
        <v>0</v>
      </c>
      <c r="R691" s="212">
        <f>Q691*H691</f>
        <v>0</v>
      </c>
      <c r="S691" s="212">
        <v>0</v>
      </c>
      <c r="T691" s="213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214" t="s">
        <v>500</v>
      </c>
      <c r="AT691" s="214" t="s">
        <v>120</v>
      </c>
      <c r="AU691" s="214" t="s">
        <v>82</v>
      </c>
      <c r="AY691" s="16" t="s">
        <v>117</v>
      </c>
      <c r="BE691" s="215">
        <f>IF(N691="základní",J691,0)</f>
        <v>0</v>
      </c>
      <c r="BF691" s="215">
        <f>IF(N691="snížená",J691,0)</f>
        <v>0</v>
      </c>
      <c r="BG691" s="215">
        <f>IF(N691="zákl. přenesená",J691,0)</f>
        <v>0</v>
      </c>
      <c r="BH691" s="215">
        <f>IF(N691="sníž. přenesená",J691,0)</f>
        <v>0</v>
      </c>
      <c r="BI691" s="215">
        <f>IF(N691="nulová",J691,0)</f>
        <v>0</v>
      </c>
      <c r="BJ691" s="16" t="s">
        <v>80</v>
      </c>
      <c r="BK691" s="215">
        <f>ROUND(I691*H691,2)</f>
        <v>0</v>
      </c>
      <c r="BL691" s="16" t="s">
        <v>500</v>
      </c>
      <c r="BM691" s="214" t="s">
        <v>1340</v>
      </c>
    </row>
    <row r="692" s="2" customFormat="1">
      <c r="A692" s="37"/>
      <c r="B692" s="38"/>
      <c r="C692" s="39"/>
      <c r="D692" s="216" t="s">
        <v>127</v>
      </c>
      <c r="E692" s="39"/>
      <c r="F692" s="217" t="s">
        <v>1341</v>
      </c>
      <c r="G692" s="39"/>
      <c r="H692" s="39"/>
      <c r="I692" s="218"/>
      <c r="J692" s="39"/>
      <c r="K692" s="39"/>
      <c r="L692" s="43"/>
      <c r="M692" s="219"/>
      <c r="N692" s="220"/>
      <c r="O692" s="83"/>
      <c r="P692" s="83"/>
      <c r="Q692" s="83"/>
      <c r="R692" s="83"/>
      <c r="S692" s="83"/>
      <c r="T692" s="84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6" t="s">
        <v>127</v>
      </c>
      <c r="AU692" s="16" t="s">
        <v>82</v>
      </c>
    </row>
    <row r="693" s="2" customFormat="1">
      <c r="A693" s="37"/>
      <c r="B693" s="38"/>
      <c r="C693" s="39"/>
      <c r="D693" s="221" t="s">
        <v>129</v>
      </c>
      <c r="E693" s="39"/>
      <c r="F693" s="222" t="s">
        <v>1342</v>
      </c>
      <c r="G693" s="39"/>
      <c r="H693" s="39"/>
      <c r="I693" s="218"/>
      <c r="J693" s="39"/>
      <c r="K693" s="39"/>
      <c r="L693" s="43"/>
      <c r="M693" s="219"/>
      <c r="N693" s="220"/>
      <c r="O693" s="83"/>
      <c r="P693" s="83"/>
      <c r="Q693" s="83"/>
      <c r="R693" s="83"/>
      <c r="S693" s="83"/>
      <c r="T693" s="84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T693" s="16" t="s">
        <v>129</v>
      </c>
      <c r="AU693" s="16" t="s">
        <v>82</v>
      </c>
    </row>
    <row r="694" s="2" customFormat="1" ht="16.5" customHeight="1">
      <c r="A694" s="37"/>
      <c r="B694" s="38"/>
      <c r="C694" s="203" t="s">
        <v>1343</v>
      </c>
      <c r="D694" s="203" t="s">
        <v>120</v>
      </c>
      <c r="E694" s="204" t="s">
        <v>1344</v>
      </c>
      <c r="F694" s="205" t="s">
        <v>1345</v>
      </c>
      <c r="G694" s="206" t="s">
        <v>123</v>
      </c>
      <c r="H694" s="207">
        <v>100</v>
      </c>
      <c r="I694" s="208"/>
      <c r="J694" s="209">
        <f>ROUND(I694*H694,2)</f>
        <v>0</v>
      </c>
      <c r="K694" s="205" t="s">
        <v>124</v>
      </c>
      <c r="L694" s="43"/>
      <c r="M694" s="210" t="s">
        <v>19</v>
      </c>
      <c r="N694" s="211" t="s">
        <v>43</v>
      </c>
      <c r="O694" s="83"/>
      <c r="P694" s="212">
        <f>O694*H694</f>
        <v>0</v>
      </c>
      <c r="Q694" s="212">
        <v>0</v>
      </c>
      <c r="R694" s="212">
        <f>Q694*H694</f>
        <v>0</v>
      </c>
      <c r="S694" s="212">
        <v>0</v>
      </c>
      <c r="T694" s="213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214" t="s">
        <v>500</v>
      </c>
      <c r="AT694" s="214" t="s">
        <v>120</v>
      </c>
      <c r="AU694" s="214" t="s">
        <v>82</v>
      </c>
      <c r="AY694" s="16" t="s">
        <v>117</v>
      </c>
      <c r="BE694" s="215">
        <f>IF(N694="základní",J694,0)</f>
        <v>0</v>
      </c>
      <c r="BF694" s="215">
        <f>IF(N694="snížená",J694,0)</f>
        <v>0</v>
      </c>
      <c r="BG694" s="215">
        <f>IF(N694="zákl. přenesená",J694,0)</f>
        <v>0</v>
      </c>
      <c r="BH694" s="215">
        <f>IF(N694="sníž. přenesená",J694,0)</f>
        <v>0</v>
      </c>
      <c r="BI694" s="215">
        <f>IF(N694="nulová",J694,0)</f>
        <v>0</v>
      </c>
      <c r="BJ694" s="16" t="s">
        <v>80</v>
      </c>
      <c r="BK694" s="215">
        <f>ROUND(I694*H694,2)</f>
        <v>0</v>
      </c>
      <c r="BL694" s="16" t="s">
        <v>500</v>
      </c>
      <c r="BM694" s="214" t="s">
        <v>1346</v>
      </c>
    </row>
    <row r="695" s="2" customFormat="1">
      <c r="A695" s="37"/>
      <c r="B695" s="38"/>
      <c r="C695" s="39"/>
      <c r="D695" s="216" t="s">
        <v>127</v>
      </c>
      <c r="E695" s="39"/>
      <c r="F695" s="217" t="s">
        <v>1347</v>
      </c>
      <c r="G695" s="39"/>
      <c r="H695" s="39"/>
      <c r="I695" s="218"/>
      <c r="J695" s="39"/>
      <c r="K695" s="39"/>
      <c r="L695" s="43"/>
      <c r="M695" s="219"/>
      <c r="N695" s="220"/>
      <c r="O695" s="83"/>
      <c r="P695" s="83"/>
      <c r="Q695" s="83"/>
      <c r="R695" s="83"/>
      <c r="S695" s="83"/>
      <c r="T695" s="84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T695" s="16" t="s">
        <v>127</v>
      </c>
      <c r="AU695" s="16" t="s">
        <v>82</v>
      </c>
    </row>
    <row r="696" s="2" customFormat="1">
      <c r="A696" s="37"/>
      <c r="B696" s="38"/>
      <c r="C696" s="39"/>
      <c r="D696" s="221" t="s">
        <v>129</v>
      </c>
      <c r="E696" s="39"/>
      <c r="F696" s="222" t="s">
        <v>1348</v>
      </c>
      <c r="G696" s="39"/>
      <c r="H696" s="39"/>
      <c r="I696" s="218"/>
      <c r="J696" s="39"/>
      <c r="K696" s="39"/>
      <c r="L696" s="43"/>
      <c r="M696" s="219"/>
      <c r="N696" s="220"/>
      <c r="O696" s="83"/>
      <c r="P696" s="83"/>
      <c r="Q696" s="83"/>
      <c r="R696" s="83"/>
      <c r="S696" s="83"/>
      <c r="T696" s="84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T696" s="16" t="s">
        <v>129</v>
      </c>
      <c r="AU696" s="16" t="s">
        <v>82</v>
      </c>
    </row>
    <row r="697" s="2" customFormat="1" ht="21.75" customHeight="1">
      <c r="A697" s="37"/>
      <c r="B697" s="38"/>
      <c r="C697" s="203" t="s">
        <v>1349</v>
      </c>
      <c r="D697" s="203" t="s">
        <v>120</v>
      </c>
      <c r="E697" s="204" t="s">
        <v>1350</v>
      </c>
      <c r="F697" s="205" t="s">
        <v>1351</v>
      </c>
      <c r="G697" s="206" t="s">
        <v>123</v>
      </c>
      <c r="H697" s="207">
        <v>100</v>
      </c>
      <c r="I697" s="208"/>
      <c r="J697" s="209">
        <f>ROUND(I697*H697,2)</f>
        <v>0</v>
      </c>
      <c r="K697" s="205" t="s">
        <v>996</v>
      </c>
      <c r="L697" s="43"/>
      <c r="M697" s="210" t="s">
        <v>19</v>
      </c>
      <c r="N697" s="211" t="s">
        <v>43</v>
      </c>
      <c r="O697" s="83"/>
      <c r="P697" s="212">
        <f>O697*H697</f>
        <v>0</v>
      </c>
      <c r="Q697" s="212">
        <v>0</v>
      </c>
      <c r="R697" s="212">
        <f>Q697*H697</f>
        <v>0</v>
      </c>
      <c r="S697" s="212">
        <v>0</v>
      </c>
      <c r="T697" s="213">
        <f>S697*H697</f>
        <v>0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214" t="s">
        <v>500</v>
      </c>
      <c r="AT697" s="214" t="s">
        <v>120</v>
      </c>
      <c r="AU697" s="214" t="s">
        <v>82</v>
      </c>
      <c r="AY697" s="16" t="s">
        <v>117</v>
      </c>
      <c r="BE697" s="215">
        <f>IF(N697="základní",J697,0)</f>
        <v>0</v>
      </c>
      <c r="BF697" s="215">
        <f>IF(N697="snížená",J697,0)</f>
        <v>0</v>
      </c>
      <c r="BG697" s="215">
        <f>IF(N697="zákl. přenesená",J697,0)</f>
        <v>0</v>
      </c>
      <c r="BH697" s="215">
        <f>IF(N697="sníž. přenesená",J697,0)</f>
        <v>0</v>
      </c>
      <c r="BI697" s="215">
        <f>IF(N697="nulová",J697,0)</f>
        <v>0</v>
      </c>
      <c r="BJ697" s="16" t="s">
        <v>80</v>
      </c>
      <c r="BK697" s="215">
        <f>ROUND(I697*H697,2)</f>
        <v>0</v>
      </c>
      <c r="BL697" s="16" t="s">
        <v>500</v>
      </c>
      <c r="BM697" s="214" t="s">
        <v>1352</v>
      </c>
    </row>
    <row r="698" s="2" customFormat="1">
      <c r="A698" s="37"/>
      <c r="B698" s="38"/>
      <c r="C698" s="39"/>
      <c r="D698" s="216" t="s">
        <v>127</v>
      </c>
      <c r="E698" s="39"/>
      <c r="F698" s="217" t="s">
        <v>1353</v>
      </c>
      <c r="G698" s="39"/>
      <c r="H698" s="39"/>
      <c r="I698" s="218"/>
      <c r="J698" s="39"/>
      <c r="K698" s="39"/>
      <c r="L698" s="43"/>
      <c r="M698" s="219"/>
      <c r="N698" s="220"/>
      <c r="O698" s="83"/>
      <c r="P698" s="83"/>
      <c r="Q698" s="83"/>
      <c r="R698" s="83"/>
      <c r="S698" s="83"/>
      <c r="T698" s="84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T698" s="16" t="s">
        <v>127</v>
      </c>
      <c r="AU698" s="16" t="s">
        <v>82</v>
      </c>
    </row>
    <row r="699" s="2" customFormat="1" ht="21.75" customHeight="1">
      <c r="A699" s="37"/>
      <c r="B699" s="38"/>
      <c r="C699" s="203" t="s">
        <v>1354</v>
      </c>
      <c r="D699" s="203" t="s">
        <v>120</v>
      </c>
      <c r="E699" s="204" t="s">
        <v>1355</v>
      </c>
      <c r="F699" s="205" t="s">
        <v>1356</v>
      </c>
      <c r="G699" s="206" t="s">
        <v>123</v>
      </c>
      <c r="H699" s="207">
        <v>100</v>
      </c>
      <c r="I699" s="208"/>
      <c r="J699" s="209">
        <f>ROUND(I699*H699,2)</f>
        <v>0</v>
      </c>
      <c r="K699" s="205" t="s">
        <v>996</v>
      </c>
      <c r="L699" s="43"/>
      <c r="M699" s="210" t="s">
        <v>19</v>
      </c>
      <c r="N699" s="211" t="s">
        <v>43</v>
      </c>
      <c r="O699" s="83"/>
      <c r="P699" s="212">
        <f>O699*H699</f>
        <v>0</v>
      </c>
      <c r="Q699" s="212">
        <v>0</v>
      </c>
      <c r="R699" s="212">
        <f>Q699*H699</f>
        <v>0</v>
      </c>
      <c r="S699" s="212">
        <v>0</v>
      </c>
      <c r="T699" s="213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214" t="s">
        <v>500</v>
      </c>
      <c r="AT699" s="214" t="s">
        <v>120</v>
      </c>
      <c r="AU699" s="214" t="s">
        <v>82</v>
      </c>
      <c r="AY699" s="16" t="s">
        <v>117</v>
      </c>
      <c r="BE699" s="215">
        <f>IF(N699="základní",J699,0)</f>
        <v>0</v>
      </c>
      <c r="BF699" s="215">
        <f>IF(N699="snížená",J699,0)</f>
        <v>0</v>
      </c>
      <c r="BG699" s="215">
        <f>IF(N699="zákl. přenesená",J699,0)</f>
        <v>0</v>
      </c>
      <c r="BH699" s="215">
        <f>IF(N699="sníž. přenesená",J699,0)</f>
        <v>0</v>
      </c>
      <c r="BI699" s="215">
        <f>IF(N699="nulová",J699,0)</f>
        <v>0</v>
      </c>
      <c r="BJ699" s="16" t="s">
        <v>80</v>
      </c>
      <c r="BK699" s="215">
        <f>ROUND(I699*H699,2)</f>
        <v>0</v>
      </c>
      <c r="BL699" s="16" t="s">
        <v>500</v>
      </c>
      <c r="BM699" s="214" t="s">
        <v>1357</v>
      </c>
    </row>
    <row r="700" s="2" customFormat="1">
      <c r="A700" s="37"/>
      <c r="B700" s="38"/>
      <c r="C700" s="39"/>
      <c r="D700" s="216" t="s">
        <v>127</v>
      </c>
      <c r="E700" s="39"/>
      <c r="F700" s="217" t="s">
        <v>1358</v>
      </c>
      <c r="G700" s="39"/>
      <c r="H700" s="39"/>
      <c r="I700" s="218"/>
      <c r="J700" s="39"/>
      <c r="K700" s="39"/>
      <c r="L700" s="43"/>
      <c r="M700" s="219"/>
      <c r="N700" s="220"/>
      <c r="O700" s="83"/>
      <c r="P700" s="83"/>
      <c r="Q700" s="83"/>
      <c r="R700" s="83"/>
      <c r="S700" s="83"/>
      <c r="T700" s="84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16" t="s">
        <v>127</v>
      </c>
      <c r="AU700" s="16" t="s">
        <v>82</v>
      </c>
    </row>
    <row r="701" s="2" customFormat="1" ht="16.5" customHeight="1">
      <c r="A701" s="37"/>
      <c r="B701" s="38"/>
      <c r="C701" s="203" t="s">
        <v>1359</v>
      </c>
      <c r="D701" s="203" t="s">
        <v>120</v>
      </c>
      <c r="E701" s="204" t="s">
        <v>1360</v>
      </c>
      <c r="F701" s="205" t="s">
        <v>1361</v>
      </c>
      <c r="G701" s="206" t="s">
        <v>995</v>
      </c>
      <c r="H701" s="207">
        <v>100</v>
      </c>
      <c r="I701" s="208"/>
      <c r="J701" s="209">
        <f>ROUND(I701*H701,2)</f>
        <v>0</v>
      </c>
      <c r="K701" s="205" t="s">
        <v>124</v>
      </c>
      <c r="L701" s="43"/>
      <c r="M701" s="210" t="s">
        <v>19</v>
      </c>
      <c r="N701" s="211" t="s">
        <v>43</v>
      </c>
      <c r="O701" s="83"/>
      <c r="P701" s="212">
        <f>O701*H701</f>
        <v>0</v>
      </c>
      <c r="Q701" s="212">
        <v>0</v>
      </c>
      <c r="R701" s="212">
        <f>Q701*H701</f>
        <v>0</v>
      </c>
      <c r="S701" s="212">
        <v>0</v>
      </c>
      <c r="T701" s="213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214" t="s">
        <v>500</v>
      </c>
      <c r="AT701" s="214" t="s">
        <v>120</v>
      </c>
      <c r="AU701" s="214" t="s">
        <v>82</v>
      </c>
      <c r="AY701" s="16" t="s">
        <v>117</v>
      </c>
      <c r="BE701" s="215">
        <f>IF(N701="základní",J701,0)</f>
        <v>0</v>
      </c>
      <c r="BF701" s="215">
        <f>IF(N701="snížená",J701,0)</f>
        <v>0</v>
      </c>
      <c r="BG701" s="215">
        <f>IF(N701="zákl. přenesená",J701,0)</f>
        <v>0</v>
      </c>
      <c r="BH701" s="215">
        <f>IF(N701="sníž. přenesená",J701,0)</f>
        <v>0</v>
      </c>
      <c r="BI701" s="215">
        <f>IF(N701="nulová",J701,0)</f>
        <v>0</v>
      </c>
      <c r="BJ701" s="16" t="s">
        <v>80</v>
      </c>
      <c r="BK701" s="215">
        <f>ROUND(I701*H701,2)</f>
        <v>0</v>
      </c>
      <c r="BL701" s="16" t="s">
        <v>500</v>
      </c>
      <c r="BM701" s="214" t="s">
        <v>1362</v>
      </c>
    </row>
    <row r="702" s="2" customFormat="1">
      <c r="A702" s="37"/>
      <c r="B702" s="38"/>
      <c r="C702" s="39"/>
      <c r="D702" s="216" t="s">
        <v>127</v>
      </c>
      <c r="E702" s="39"/>
      <c r="F702" s="217" t="s">
        <v>1363</v>
      </c>
      <c r="G702" s="39"/>
      <c r="H702" s="39"/>
      <c r="I702" s="218"/>
      <c r="J702" s="39"/>
      <c r="K702" s="39"/>
      <c r="L702" s="43"/>
      <c r="M702" s="219"/>
      <c r="N702" s="220"/>
      <c r="O702" s="83"/>
      <c r="P702" s="83"/>
      <c r="Q702" s="83"/>
      <c r="R702" s="83"/>
      <c r="S702" s="83"/>
      <c r="T702" s="84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T702" s="16" t="s">
        <v>127</v>
      </c>
      <c r="AU702" s="16" t="s">
        <v>82</v>
      </c>
    </row>
    <row r="703" s="2" customFormat="1">
      <c r="A703" s="37"/>
      <c r="B703" s="38"/>
      <c r="C703" s="39"/>
      <c r="D703" s="221" t="s">
        <v>129</v>
      </c>
      <c r="E703" s="39"/>
      <c r="F703" s="222" t="s">
        <v>1364</v>
      </c>
      <c r="G703" s="39"/>
      <c r="H703" s="39"/>
      <c r="I703" s="218"/>
      <c r="J703" s="39"/>
      <c r="K703" s="39"/>
      <c r="L703" s="43"/>
      <c r="M703" s="219"/>
      <c r="N703" s="220"/>
      <c r="O703" s="83"/>
      <c r="P703" s="83"/>
      <c r="Q703" s="83"/>
      <c r="R703" s="83"/>
      <c r="S703" s="83"/>
      <c r="T703" s="84"/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T703" s="16" t="s">
        <v>129</v>
      </c>
      <c r="AU703" s="16" t="s">
        <v>82</v>
      </c>
    </row>
    <row r="704" s="2" customFormat="1" ht="16.5" customHeight="1">
      <c r="A704" s="37"/>
      <c r="B704" s="38"/>
      <c r="C704" s="203" t="s">
        <v>1365</v>
      </c>
      <c r="D704" s="203" t="s">
        <v>120</v>
      </c>
      <c r="E704" s="204" t="s">
        <v>1366</v>
      </c>
      <c r="F704" s="205" t="s">
        <v>1367</v>
      </c>
      <c r="G704" s="206" t="s">
        <v>995</v>
      </c>
      <c r="H704" s="207">
        <v>100</v>
      </c>
      <c r="I704" s="208"/>
      <c r="J704" s="209">
        <f>ROUND(I704*H704,2)</f>
        <v>0</v>
      </c>
      <c r="K704" s="205" t="s">
        <v>124</v>
      </c>
      <c r="L704" s="43"/>
      <c r="M704" s="210" t="s">
        <v>19</v>
      </c>
      <c r="N704" s="211" t="s">
        <v>43</v>
      </c>
      <c r="O704" s="83"/>
      <c r="P704" s="212">
        <f>O704*H704</f>
        <v>0</v>
      </c>
      <c r="Q704" s="212">
        <v>0</v>
      </c>
      <c r="R704" s="212">
        <f>Q704*H704</f>
        <v>0</v>
      </c>
      <c r="S704" s="212">
        <v>0</v>
      </c>
      <c r="T704" s="213">
        <f>S704*H704</f>
        <v>0</v>
      </c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R704" s="214" t="s">
        <v>500</v>
      </c>
      <c r="AT704" s="214" t="s">
        <v>120</v>
      </c>
      <c r="AU704" s="214" t="s">
        <v>82</v>
      </c>
      <c r="AY704" s="16" t="s">
        <v>117</v>
      </c>
      <c r="BE704" s="215">
        <f>IF(N704="základní",J704,0)</f>
        <v>0</v>
      </c>
      <c r="BF704" s="215">
        <f>IF(N704="snížená",J704,0)</f>
        <v>0</v>
      </c>
      <c r="BG704" s="215">
        <f>IF(N704="zákl. přenesená",J704,0)</f>
        <v>0</v>
      </c>
      <c r="BH704" s="215">
        <f>IF(N704="sníž. přenesená",J704,0)</f>
        <v>0</v>
      </c>
      <c r="BI704" s="215">
        <f>IF(N704="nulová",J704,0)</f>
        <v>0</v>
      </c>
      <c r="BJ704" s="16" t="s">
        <v>80</v>
      </c>
      <c r="BK704" s="215">
        <f>ROUND(I704*H704,2)</f>
        <v>0</v>
      </c>
      <c r="BL704" s="16" t="s">
        <v>500</v>
      </c>
      <c r="BM704" s="214" t="s">
        <v>1368</v>
      </c>
    </row>
    <row r="705" s="2" customFormat="1">
      <c r="A705" s="37"/>
      <c r="B705" s="38"/>
      <c r="C705" s="39"/>
      <c r="D705" s="216" t="s">
        <v>127</v>
      </c>
      <c r="E705" s="39"/>
      <c r="F705" s="217" t="s">
        <v>1369</v>
      </c>
      <c r="G705" s="39"/>
      <c r="H705" s="39"/>
      <c r="I705" s="218"/>
      <c r="J705" s="39"/>
      <c r="K705" s="39"/>
      <c r="L705" s="43"/>
      <c r="M705" s="219"/>
      <c r="N705" s="220"/>
      <c r="O705" s="83"/>
      <c r="P705" s="83"/>
      <c r="Q705" s="83"/>
      <c r="R705" s="83"/>
      <c r="S705" s="83"/>
      <c r="T705" s="84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16" t="s">
        <v>127</v>
      </c>
      <c r="AU705" s="16" t="s">
        <v>82</v>
      </c>
    </row>
    <row r="706" s="2" customFormat="1">
      <c r="A706" s="37"/>
      <c r="B706" s="38"/>
      <c r="C706" s="39"/>
      <c r="D706" s="221" t="s">
        <v>129</v>
      </c>
      <c r="E706" s="39"/>
      <c r="F706" s="222" t="s">
        <v>1370</v>
      </c>
      <c r="G706" s="39"/>
      <c r="H706" s="39"/>
      <c r="I706" s="218"/>
      <c r="J706" s="39"/>
      <c r="K706" s="39"/>
      <c r="L706" s="43"/>
      <c r="M706" s="219"/>
      <c r="N706" s="220"/>
      <c r="O706" s="83"/>
      <c r="P706" s="83"/>
      <c r="Q706" s="83"/>
      <c r="R706" s="83"/>
      <c r="S706" s="83"/>
      <c r="T706" s="84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T706" s="16" t="s">
        <v>129</v>
      </c>
      <c r="AU706" s="16" t="s">
        <v>82</v>
      </c>
    </row>
    <row r="707" s="2" customFormat="1" ht="16.5" customHeight="1">
      <c r="A707" s="37"/>
      <c r="B707" s="38"/>
      <c r="C707" s="203" t="s">
        <v>1371</v>
      </c>
      <c r="D707" s="203" t="s">
        <v>120</v>
      </c>
      <c r="E707" s="204" t="s">
        <v>1372</v>
      </c>
      <c r="F707" s="205" t="s">
        <v>1373</v>
      </c>
      <c r="G707" s="206" t="s">
        <v>123</v>
      </c>
      <c r="H707" s="207">
        <v>100</v>
      </c>
      <c r="I707" s="208"/>
      <c r="J707" s="209">
        <f>ROUND(I707*H707,2)</f>
        <v>0</v>
      </c>
      <c r="K707" s="205" t="s">
        <v>996</v>
      </c>
      <c r="L707" s="43"/>
      <c r="M707" s="210" t="s">
        <v>19</v>
      </c>
      <c r="N707" s="211" t="s">
        <v>43</v>
      </c>
      <c r="O707" s="83"/>
      <c r="P707" s="212">
        <f>O707*H707</f>
        <v>0</v>
      </c>
      <c r="Q707" s="212">
        <v>0</v>
      </c>
      <c r="R707" s="212">
        <f>Q707*H707</f>
        <v>0</v>
      </c>
      <c r="S707" s="212">
        <v>0</v>
      </c>
      <c r="T707" s="213">
        <f>S707*H707</f>
        <v>0</v>
      </c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R707" s="214" t="s">
        <v>500</v>
      </c>
      <c r="AT707" s="214" t="s">
        <v>120</v>
      </c>
      <c r="AU707" s="214" t="s">
        <v>82</v>
      </c>
      <c r="AY707" s="16" t="s">
        <v>117</v>
      </c>
      <c r="BE707" s="215">
        <f>IF(N707="základní",J707,0)</f>
        <v>0</v>
      </c>
      <c r="BF707" s="215">
        <f>IF(N707="snížená",J707,0)</f>
        <v>0</v>
      </c>
      <c r="BG707" s="215">
        <f>IF(N707="zákl. přenesená",J707,0)</f>
        <v>0</v>
      </c>
      <c r="BH707" s="215">
        <f>IF(N707="sníž. přenesená",J707,0)</f>
        <v>0</v>
      </c>
      <c r="BI707" s="215">
        <f>IF(N707="nulová",J707,0)</f>
        <v>0</v>
      </c>
      <c r="BJ707" s="16" t="s">
        <v>80</v>
      </c>
      <c r="BK707" s="215">
        <f>ROUND(I707*H707,2)</f>
        <v>0</v>
      </c>
      <c r="BL707" s="16" t="s">
        <v>500</v>
      </c>
      <c r="BM707" s="214" t="s">
        <v>1374</v>
      </c>
    </row>
    <row r="708" s="2" customFormat="1">
      <c r="A708" s="37"/>
      <c r="B708" s="38"/>
      <c r="C708" s="39"/>
      <c r="D708" s="216" t="s">
        <v>127</v>
      </c>
      <c r="E708" s="39"/>
      <c r="F708" s="217" t="s">
        <v>1375</v>
      </c>
      <c r="G708" s="39"/>
      <c r="H708" s="39"/>
      <c r="I708" s="218"/>
      <c r="J708" s="39"/>
      <c r="K708" s="39"/>
      <c r="L708" s="43"/>
      <c r="M708" s="219"/>
      <c r="N708" s="220"/>
      <c r="O708" s="83"/>
      <c r="P708" s="83"/>
      <c r="Q708" s="83"/>
      <c r="R708" s="83"/>
      <c r="S708" s="83"/>
      <c r="T708" s="84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T708" s="16" t="s">
        <v>127</v>
      </c>
      <c r="AU708" s="16" t="s">
        <v>82</v>
      </c>
    </row>
    <row r="709" s="2" customFormat="1" ht="16.5" customHeight="1">
      <c r="A709" s="37"/>
      <c r="B709" s="38"/>
      <c r="C709" s="203" t="s">
        <v>1376</v>
      </c>
      <c r="D709" s="203" t="s">
        <v>120</v>
      </c>
      <c r="E709" s="204" t="s">
        <v>1377</v>
      </c>
      <c r="F709" s="205" t="s">
        <v>1378</v>
      </c>
      <c r="G709" s="206" t="s">
        <v>123</v>
      </c>
      <c r="H709" s="207">
        <v>100</v>
      </c>
      <c r="I709" s="208"/>
      <c r="J709" s="209">
        <f>ROUND(I709*H709,2)</f>
        <v>0</v>
      </c>
      <c r="K709" s="205" t="s">
        <v>996</v>
      </c>
      <c r="L709" s="43"/>
      <c r="M709" s="210" t="s">
        <v>19</v>
      </c>
      <c r="N709" s="211" t="s">
        <v>43</v>
      </c>
      <c r="O709" s="83"/>
      <c r="P709" s="212">
        <f>O709*H709</f>
        <v>0</v>
      </c>
      <c r="Q709" s="212">
        <v>0</v>
      </c>
      <c r="R709" s="212">
        <f>Q709*H709</f>
        <v>0</v>
      </c>
      <c r="S709" s="212">
        <v>0</v>
      </c>
      <c r="T709" s="213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214" t="s">
        <v>500</v>
      </c>
      <c r="AT709" s="214" t="s">
        <v>120</v>
      </c>
      <c r="AU709" s="214" t="s">
        <v>82</v>
      </c>
      <c r="AY709" s="16" t="s">
        <v>117</v>
      </c>
      <c r="BE709" s="215">
        <f>IF(N709="základní",J709,0)</f>
        <v>0</v>
      </c>
      <c r="BF709" s="215">
        <f>IF(N709="snížená",J709,0)</f>
        <v>0</v>
      </c>
      <c r="BG709" s="215">
        <f>IF(N709="zákl. přenesená",J709,0)</f>
        <v>0</v>
      </c>
      <c r="BH709" s="215">
        <f>IF(N709="sníž. přenesená",J709,0)</f>
        <v>0</v>
      </c>
      <c r="BI709" s="215">
        <f>IF(N709="nulová",J709,0)</f>
        <v>0</v>
      </c>
      <c r="BJ709" s="16" t="s">
        <v>80</v>
      </c>
      <c r="BK709" s="215">
        <f>ROUND(I709*H709,2)</f>
        <v>0</v>
      </c>
      <c r="BL709" s="16" t="s">
        <v>500</v>
      </c>
      <c r="BM709" s="214" t="s">
        <v>1379</v>
      </c>
    </row>
    <row r="710" s="2" customFormat="1">
      <c r="A710" s="37"/>
      <c r="B710" s="38"/>
      <c r="C710" s="39"/>
      <c r="D710" s="216" t="s">
        <v>127</v>
      </c>
      <c r="E710" s="39"/>
      <c r="F710" s="217" t="s">
        <v>1380</v>
      </c>
      <c r="G710" s="39"/>
      <c r="H710" s="39"/>
      <c r="I710" s="218"/>
      <c r="J710" s="39"/>
      <c r="K710" s="39"/>
      <c r="L710" s="43"/>
      <c r="M710" s="219"/>
      <c r="N710" s="220"/>
      <c r="O710" s="83"/>
      <c r="P710" s="83"/>
      <c r="Q710" s="83"/>
      <c r="R710" s="83"/>
      <c r="S710" s="83"/>
      <c r="T710" s="84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16" t="s">
        <v>127</v>
      </c>
      <c r="AU710" s="16" t="s">
        <v>82</v>
      </c>
    </row>
    <row r="711" s="2" customFormat="1" ht="16.5" customHeight="1">
      <c r="A711" s="37"/>
      <c r="B711" s="38"/>
      <c r="C711" s="203" t="s">
        <v>1381</v>
      </c>
      <c r="D711" s="203" t="s">
        <v>120</v>
      </c>
      <c r="E711" s="204" t="s">
        <v>1382</v>
      </c>
      <c r="F711" s="205" t="s">
        <v>1383</v>
      </c>
      <c r="G711" s="206" t="s">
        <v>123</v>
      </c>
      <c r="H711" s="207">
        <v>100</v>
      </c>
      <c r="I711" s="208"/>
      <c r="J711" s="209">
        <f>ROUND(I711*H711,2)</f>
        <v>0</v>
      </c>
      <c r="K711" s="205" t="s">
        <v>996</v>
      </c>
      <c r="L711" s="43"/>
      <c r="M711" s="210" t="s">
        <v>19</v>
      </c>
      <c r="N711" s="211" t="s">
        <v>43</v>
      </c>
      <c r="O711" s="83"/>
      <c r="P711" s="212">
        <f>O711*H711</f>
        <v>0</v>
      </c>
      <c r="Q711" s="212">
        <v>0</v>
      </c>
      <c r="R711" s="212">
        <f>Q711*H711</f>
        <v>0</v>
      </c>
      <c r="S711" s="212">
        <v>0</v>
      </c>
      <c r="T711" s="213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214" t="s">
        <v>500</v>
      </c>
      <c r="AT711" s="214" t="s">
        <v>120</v>
      </c>
      <c r="AU711" s="214" t="s">
        <v>82</v>
      </c>
      <c r="AY711" s="16" t="s">
        <v>117</v>
      </c>
      <c r="BE711" s="215">
        <f>IF(N711="základní",J711,0)</f>
        <v>0</v>
      </c>
      <c r="BF711" s="215">
        <f>IF(N711="snížená",J711,0)</f>
        <v>0</v>
      </c>
      <c r="BG711" s="215">
        <f>IF(N711="zákl. přenesená",J711,0)</f>
        <v>0</v>
      </c>
      <c r="BH711" s="215">
        <f>IF(N711="sníž. přenesená",J711,0)</f>
        <v>0</v>
      </c>
      <c r="BI711" s="215">
        <f>IF(N711="nulová",J711,0)</f>
        <v>0</v>
      </c>
      <c r="BJ711" s="16" t="s">
        <v>80</v>
      </c>
      <c r="BK711" s="215">
        <f>ROUND(I711*H711,2)</f>
        <v>0</v>
      </c>
      <c r="BL711" s="16" t="s">
        <v>500</v>
      </c>
      <c r="BM711" s="214" t="s">
        <v>1384</v>
      </c>
    </row>
    <row r="712" s="2" customFormat="1">
      <c r="A712" s="37"/>
      <c r="B712" s="38"/>
      <c r="C712" s="39"/>
      <c r="D712" s="216" t="s">
        <v>127</v>
      </c>
      <c r="E712" s="39"/>
      <c r="F712" s="217" t="s">
        <v>1385</v>
      </c>
      <c r="G712" s="39"/>
      <c r="H712" s="39"/>
      <c r="I712" s="218"/>
      <c r="J712" s="39"/>
      <c r="K712" s="39"/>
      <c r="L712" s="43"/>
      <c r="M712" s="219"/>
      <c r="N712" s="220"/>
      <c r="O712" s="83"/>
      <c r="P712" s="83"/>
      <c r="Q712" s="83"/>
      <c r="R712" s="83"/>
      <c r="S712" s="83"/>
      <c r="T712" s="84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T712" s="16" t="s">
        <v>127</v>
      </c>
      <c r="AU712" s="16" t="s">
        <v>82</v>
      </c>
    </row>
    <row r="713" s="2" customFormat="1" ht="16.5" customHeight="1">
      <c r="A713" s="37"/>
      <c r="B713" s="38"/>
      <c r="C713" s="203" t="s">
        <v>1386</v>
      </c>
      <c r="D713" s="203" t="s">
        <v>120</v>
      </c>
      <c r="E713" s="204" t="s">
        <v>1387</v>
      </c>
      <c r="F713" s="205" t="s">
        <v>1388</v>
      </c>
      <c r="G713" s="206" t="s">
        <v>123</v>
      </c>
      <c r="H713" s="207">
        <v>100</v>
      </c>
      <c r="I713" s="208"/>
      <c r="J713" s="209">
        <f>ROUND(I713*H713,2)</f>
        <v>0</v>
      </c>
      <c r="K713" s="205" t="s">
        <v>996</v>
      </c>
      <c r="L713" s="43"/>
      <c r="M713" s="210" t="s">
        <v>19</v>
      </c>
      <c r="N713" s="211" t="s">
        <v>43</v>
      </c>
      <c r="O713" s="83"/>
      <c r="P713" s="212">
        <f>O713*H713</f>
        <v>0</v>
      </c>
      <c r="Q713" s="212">
        <v>0</v>
      </c>
      <c r="R713" s="212">
        <f>Q713*H713</f>
        <v>0</v>
      </c>
      <c r="S713" s="212">
        <v>0</v>
      </c>
      <c r="T713" s="213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214" t="s">
        <v>500</v>
      </c>
      <c r="AT713" s="214" t="s">
        <v>120</v>
      </c>
      <c r="AU713" s="214" t="s">
        <v>82</v>
      </c>
      <c r="AY713" s="16" t="s">
        <v>117</v>
      </c>
      <c r="BE713" s="215">
        <f>IF(N713="základní",J713,0)</f>
        <v>0</v>
      </c>
      <c r="BF713" s="215">
        <f>IF(N713="snížená",J713,0)</f>
        <v>0</v>
      </c>
      <c r="BG713" s="215">
        <f>IF(N713="zákl. přenesená",J713,0)</f>
        <v>0</v>
      </c>
      <c r="BH713" s="215">
        <f>IF(N713="sníž. přenesená",J713,0)</f>
        <v>0</v>
      </c>
      <c r="BI713" s="215">
        <f>IF(N713="nulová",J713,0)</f>
        <v>0</v>
      </c>
      <c r="BJ713" s="16" t="s">
        <v>80</v>
      </c>
      <c r="BK713" s="215">
        <f>ROUND(I713*H713,2)</f>
        <v>0</v>
      </c>
      <c r="BL713" s="16" t="s">
        <v>500</v>
      </c>
      <c r="BM713" s="214" t="s">
        <v>1389</v>
      </c>
    </row>
    <row r="714" s="2" customFormat="1">
      <c r="A714" s="37"/>
      <c r="B714" s="38"/>
      <c r="C714" s="39"/>
      <c r="D714" s="216" t="s">
        <v>127</v>
      </c>
      <c r="E714" s="39"/>
      <c r="F714" s="217" t="s">
        <v>1390</v>
      </c>
      <c r="G714" s="39"/>
      <c r="H714" s="39"/>
      <c r="I714" s="218"/>
      <c r="J714" s="39"/>
      <c r="K714" s="39"/>
      <c r="L714" s="43"/>
      <c r="M714" s="219"/>
      <c r="N714" s="220"/>
      <c r="O714" s="83"/>
      <c r="P714" s="83"/>
      <c r="Q714" s="83"/>
      <c r="R714" s="83"/>
      <c r="S714" s="83"/>
      <c r="T714" s="84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T714" s="16" t="s">
        <v>127</v>
      </c>
      <c r="AU714" s="16" t="s">
        <v>82</v>
      </c>
    </row>
    <row r="715" s="2" customFormat="1" ht="16.5" customHeight="1">
      <c r="A715" s="37"/>
      <c r="B715" s="38"/>
      <c r="C715" s="203" t="s">
        <v>1391</v>
      </c>
      <c r="D715" s="203" t="s">
        <v>120</v>
      </c>
      <c r="E715" s="204" t="s">
        <v>1392</v>
      </c>
      <c r="F715" s="205" t="s">
        <v>1393</v>
      </c>
      <c r="G715" s="206" t="s">
        <v>123</v>
      </c>
      <c r="H715" s="207">
        <v>100</v>
      </c>
      <c r="I715" s="208"/>
      <c r="J715" s="209">
        <f>ROUND(I715*H715,2)</f>
        <v>0</v>
      </c>
      <c r="K715" s="205" t="s">
        <v>996</v>
      </c>
      <c r="L715" s="43"/>
      <c r="M715" s="210" t="s">
        <v>19</v>
      </c>
      <c r="N715" s="211" t="s">
        <v>43</v>
      </c>
      <c r="O715" s="83"/>
      <c r="P715" s="212">
        <f>O715*H715</f>
        <v>0</v>
      </c>
      <c r="Q715" s="212">
        <v>0</v>
      </c>
      <c r="R715" s="212">
        <f>Q715*H715</f>
        <v>0</v>
      </c>
      <c r="S715" s="212">
        <v>0</v>
      </c>
      <c r="T715" s="213">
        <f>S715*H715</f>
        <v>0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214" t="s">
        <v>500</v>
      </c>
      <c r="AT715" s="214" t="s">
        <v>120</v>
      </c>
      <c r="AU715" s="214" t="s">
        <v>82</v>
      </c>
      <c r="AY715" s="16" t="s">
        <v>117</v>
      </c>
      <c r="BE715" s="215">
        <f>IF(N715="základní",J715,0)</f>
        <v>0</v>
      </c>
      <c r="BF715" s="215">
        <f>IF(N715="snížená",J715,0)</f>
        <v>0</v>
      </c>
      <c r="BG715" s="215">
        <f>IF(N715="zákl. přenesená",J715,0)</f>
        <v>0</v>
      </c>
      <c r="BH715" s="215">
        <f>IF(N715="sníž. přenesená",J715,0)</f>
        <v>0</v>
      </c>
      <c r="BI715" s="215">
        <f>IF(N715="nulová",J715,0)</f>
        <v>0</v>
      </c>
      <c r="BJ715" s="16" t="s">
        <v>80</v>
      </c>
      <c r="BK715" s="215">
        <f>ROUND(I715*H715,2)</f>
        <v>0</v>
      </c>
      <c r="BL715" s="16" t="s">
        <v>500</v>
      </c>
      <c r="BM715" s="214" t="s">
        <v>1394</v>
      </c>
    </row>
    <row r="716" s="2" customFormat="1">
      <c r="A716" s="37"/>
      <c r="B716" s="38"/>
      <c r="C716" s="39"/>
      <c r="D716" s="216" t="s">
        <v>127</v>
      </c>
      <c r="E716" s="39"/>
      <c r="F716" s="217" t="s">
        <v>1395</v>
      </c>
      <c r="G716" s="39"/>
      <c r="H716" s="39"/>
      <c r="I716" s="218"/>
      <c r="J716" s="39"/>
      <c r="K716" s="39"/>
      <c r="L716" s="43"/>
      <c r="M716" s="219"/>
      <c r="N716" s="220"/>
      <c r="O716" s="83"/>
      <c r="P716" s="83"/>
      <c r="Q716" s="83"/>
      <c r="R716" s="83"/>
      <c r="S716" s="83"/>
      <c r="T716" s="84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T716" s="16" t="s">
        <v>127</v>
      </c>
      <c r="AU716" s="16" t="s">
        <v>82</v>
      </c>
    </row>
    <row r="717" s="2" customFormat="1" ht="16.5" customHeight="1">
      <c r="A717" s="37"/>
      <c r="B717" s="38"/>
      <c r="C717" s="203" t="s">
        <v>1396</v>
      </c>
      <c r="D717" s="203" t="s">
        <v>120</v>
      </c>
      <c r="E717" s="204" t="s">
        <v>1397</v>
      </c>
      <c r="F717" s="205" t="s">
        <v>1398</v>
      </c>
      <c r="G717" s="206" t="s">
        <v>123</v>
      </c>
      <c r="H717" s="207">
        <v>100</v>
      </c>
      <c r="I717" s="208"/>
      <c r="J717" s="209">
        <f>ROUND(I717*H717,2)</f>
        <v>0</v>
      </c>
      <c r="K717" s="205" t="s">
        <v>996</v>
      </c>
      <c r="L717" s="43"/>
      <c r="M717" s="210" t="s">
        <v>19</v>
      </c>
      <c r="N717" s="211" t="s">
        <v>43</v>
      </c>
      <c r="O717" s="83"/>
      <c r="P717" s="212">
        <f>O717*H717</f>
        <v>0</v>
      </c>
      <c r="Q717" s="212">
        <v>0</v>
      </c>
      <c r="R717" s="212">
        <f>Q717*H717</f>
        <v>0</v>
      </c>
      <c r="S717" s="212">
        <v>0</v>
      </c>
      <c r="T717" s="213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214" t="s">
        <v>500</v>
      </c>
      <c r="AT717" s="214" t="s">
        <v>120</v>
      </c>
      <c r="AU717" s="214" t="s">
        <v>82</v>
      </c>
      <c r="AY717" s="16" t="s">
        <v>117</v>
      </c>
      <c r="BE717" s="215">
        <f>IF(N717="základní",J717,0)</f>
        <v>0</v>
      </c>
      <c r="BF717" s="215">
        <f>IF(N717="snížená",J717,0)</f>
        <v>0</v>
      </c>
      <c r="BG717" s="215">
        <f>IF(N717="zákl. přenesená",J717,0)</f>
        <v>0</v>
      </c>
      <c r="BH717" s="215">
        <f>IF(N717="sníž. přenesená",J717,0)</f>
        <v>0</v>
      </c>
      <c r="BI717" s="215">
        <f>IF(N717="nulová",J717,0)</f>
        <v>0</v>
      </c>
      <c r="BJ717" s="16" t="s">
        <v>80</v>
      </c>
      <c r="BK717" s="215">
        <f>ROUND(I717*H717,2)</f>
        <v>0</v>
      </c>
      <c r="BL717" s="16" t="s">
        <v>500</v>
      </c>
      <c r="BM717" s="214" t="s">
        <v>1399</v>
      </c>
    </row>
    <row r="718" s="2" customFormat="1">
      <c r="A718" s="37"/>
      <c r="B718" s="38"/>
      <c r="C718" s="39"/>
      <c r="D718" s="216" t="s">
        <v>127</v>
      </c>
      <c r="E718" s="39"/>
      <c r="F718" s="217" t="s">
        <v>1400</v>
      </c>
      <c r="G718" s="39"/>
      <c r="H718" s="39"/>
      <c r="I718" s="218"/>
      <c r="J718" s="39"/>
      <c r="K718" s="39"/>
      <c r="L718" s="43"/>
      <c r="M718" s="219"/>
      <c r="N718" s="220"/>
      <c r="O718" s="83"/>
      <c r="P718" s="83"/>
      <c r="Q718" s="83"/>
      <c r="R718" s="83"/>
      <c r="S718" s="83"/>
      <c r="T718" s="84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T718" s="16" t="s">
        <v>127</v>
      </c>
      <c r="AU718" s="16" t="s">
        <v>82</v>
      </c>
    </row>
    <row r="719" s="2" customFormat="1" ht="16.5" customHeight="1">
      <c r="A719" s="37"/>
      <c r="B719" s="38"/>
      <c r="C719" s="203" t="s">
        <v>1401</v>
      </c>
      <c r="D719" s="203" t="s">
        <v>120</v>
      </c>
      <c r="E719" s="204" t="s">
        <v>1402</v>
      </c>
      <c r="F719" s="205" t="s">
        <v>1403</v>
      </c>
      <c r="G719" s="206" t="s">
        <v>123</v>
      </c>
      <c r="H719" s="207">
        <v>100</v>
      </c>
      <c r="I719" s="208"/>
      <c r="J719" s="209">
        <f>ROUND(I719*H719,2)</f>
        <v>0</v>
      </c>
      <c r="K719" s="205" t="s">
        <v>124</v>
      </c>
      <c r="L719" s="43"/>
      <c r="M719" s="210" t="s">
        <v>19</v>
      </c>
      <c r="N719" s="211" t="s">
        <v>43</v>
      </c>
      <c r="O719" s="83"/>
      <c r="P719" s="212">
        <f>O719*H719</f>
        <v>0</v>
      </c>
      <c r="Q719" s="212">
        <v>0</v>
      </c>
      <c r="R719" s="212">
        <f>Q719*H719</f>
        <v>0</v>
      </c>
      <c r="S719" s="212">
        <v>0</v>
      </c>
      <c r="T719" s="213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214" t="s">
        <v>500</v>
      </c>
      <c r="AT719" s="214" t="s">
        <v>120</v>
      </c>
      <c r="AU719" s="214" t="s">
        <v>82</v>
      </c>
      <c r="AY719" s="16" t="s">
        <v>117</v>
      </c>
      <c r="BE719" s="215">
        <f>IF(N719="základní",J719,0)</f>
        <v>0</v>
      </c>
      <c r="BF719" s="215">
        <f>IF(N719="snížená",J719,0)</f>
        <v>0</v>
      </c>
      <c r="BG719" s="215">
        <f>IF(N719="zákl. přenesená",J719,0)</f>
        <v>0</v>
      </c>
      <c r="BH719" s="215">
        <f>IF(N719="sníž. přenesená",J719,0)</f>
        <v>0</v>
      </c>
      <c r="BI719" s="215">
        <f>IF(N719="nulová",J719,0)</f>
        <v>0</v>
      </c>
      <c r="BJ719" s="16" t="s">
        <v>80</v>
      </c>
      <c r="BK719" s="215">
        <f>ROUND(I719*H719,2)</f>
        <v>0</v>
      </c>
      <c r="BL719" s="16" t="s">
        <v>500</v>
      </c>
      <c r="BM719" s="214" t="s">
        <v>1404</v>
      </c>
    </row>
    <row r="720" s="2" customFormat="1">
      <c r="A720" s="37"/>
      <c r="B720" s="38"/>
      <c r="C720" s="39"/>
      <c r="D720" s="216" t="s">
        <v>127</v>
      </c>
      <c r="E720" s="39"/>
      <c r="F720" s="217" t="s">
        <v>1405</v>
      </c>
      <c r="G720" s="39"/>
      <c r="H720" s="39"/>
      <c r="I720" s="218"/>
      <c r="J720" s="39"/>
      <c r="K720" s="39"/>
      <c r="L720" s="43"/>
      <c r="M720" s="219"/>
      <c r="N720" s="220"/>
      <c r="O720" s="83"/>
      <c r="P720" s="83"/>
      <c r="Q720" s="83"/>
      <c r="R720" s="83"/>
      <c r="S720" s="83"/>
      <c r="T720" s="84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T720" s="16" t="s">
        <v>127</v>
      </c>
      <c r="AU720" s="16" t="s">
        <v>82</v>
      </c>
    </row>
    <row r="721" s="2" customFormat="1">
      <c r="A721" s="37"/>
      <c r="B721" s="38"/>
      <c r="C721" s="39"/>
      <c r="D721" s="221" t="s">
        <v>129</v>
      </c>
      <c r="E721" s="39"/>
      <c r="F721" s="222" t="s">
        <v>1406</v>
      </c>
      <c r="G721" s="39"/>
      <c r="H721" s="39"/>
      <c r="I721" s="218"/>
      <c r="J721" s="39"/>
      <c r="K721" s="39"/>
      <c r="L721" s="43"/>
      <c r="M721" s="219"/>
      <c r="N721" s="220"/>
      <c r="O721" s="83"/>
      <c r="P721" s="83"/>
      <c r="Q721" s="83"/>
      <c r="R721" s="83"/>
      <c r="S721" s="83"/>
      <c r="T721" s="84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T721" s="16" t="s">
        <v>129</v>
      </c>
      <c r="AU721" s="16" t="s">
        <v>82</v>
      </c>
    </row>
    <row r="722" s="2" customFormat="1" ht="16.5" customHeight="1">
      <c r="A722" s="37"/>
      <c r="B722" s="38"/>
      <c r="C722" s="203" t="s">
        <v>1407</v>
      </c>
      <c r="D722" s="203" t="s">
        <v>120</v>
      </c>
      <c r="E722" s="204" t="s">
        <v>1408</v>
      </c>
      <c r="F722" s="205" t="s">
        <v>1409</v>
      </c>
      <c r="G722" s="206" t="s">
        <v>123</v>
      </c>
      <c r="H722" s="207">
        <v>100</v>
      </c>
      <c r="I722" s="208"/>
      <c r="J722" s="209">
        <f>ROUND(I722*H722,2)</f>
        <v>0</v>
      </c>
      <c r="K722" s="205" t="s">
        <v>124</v>
      </c>
      <c r="L722" s="43"/>
      <c r="M722" s="210" t="s">
        <v>19</v>
      </c>
      <c r="N722" s="211" t="s">
        <v>43</v>
      </c>
      <c r="O722" s="83"/>
      <c r="P722" s="212">
        <f>O722*H722</f>
        <v>0</v>
      </c>
      <c r="Q722" s="212">
        <v>0</v>
      </c>
      <c r="R722" s="212">
        <f>Q722*H722</f>
        <v>0</v>
      </c>
      <c r="S722" s="212">
        <v>0</v>
      </c>
      <c r="T722" s="213">
        <f>S722*H722</f>
        <v>0</v>
      </c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R722" s="214" t="s">
        <v>500</v>
      </c>
      <c r="AT722" s="214" t="s">
        <v>120</v>
      </c>
      <c r="AU722" s="214" t="s">
        <v>82</v>
      </c>
      <c r="AY722" s="16" t="s">
        <v>117</v>
      </c>
      <c r="BE722" s="215">
        <f>IF(N722="základní",J722,0)</f>
        <v>0</v>
      </c>
      <c r="BF722" s="215">
        <f>IF(N722="snížená",J722,0)</f>
        <v>0</v>
      </c>
      <c r="BG722" s="215">
        <f>IF(N722="zákl. přenesená",J722,0)</f>
        <v>0</v>
      </c>
      <c r="BH722" s="215">
        <f>IF(N722="sníž. přenesená",J722,0)</f>
        <v>0</v>
      </c>
      <c r="BI722" s="215">
        <f>IF(N722="nulová",J722,0)</f>
        <v>0</v>
      </c>
      <c r="BJ722" s="16" t="s">
        <v>80</v>
      </c>
      <c r="BK722" s="215">
        <f>ROUND(I722*H722,2)</f>
        <v>0</v>
      </c>
      <c r="BL722" s="16" t="s">
        <v>500</v>
      </c>
      <c r="BM722" s="214" t="s">
        <v>1410</v>
      </c>
    </row>
    <row r="723" s="2" customFormat="1">
      <c r="A723" s="37"/>
      <c r="B723" s="38"/>
      <c r="C723" s="39"/>
      <c r="D723" s="216" t="s">
        <v>127</v>
      </c>
      <c r="E723" s="39"/>
      <c r="F723" s="217" t="s">
        <v>1411</v>
      </c>
      <c r="G723" s="39"/>
      <c r="H723" s="39"/>
      <c r="I723" s="218"/>
      <c r="J723" s="39"/>
      <c r="K723" s="39"/>
      <c r="L723" s="43"/>
      <c r="M723" s="219"/>
      <c r="N723" s="220"/>
      <c r="O723" s="83"/>
      <c r="P723" s="83"/>
      <c r="Q723" s="83"/>
      <c r="R723" s="83"/>
      <c r="S723" s="83"/>
      <c r="T723" s="84"/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T723" s="16" t="s">
        <v>127</v>
      </c>
      <c r="AU723" s="16" t="s">
        <v>82</v>
      </c>
    </row>
    <row r="724" s="2" customFormat="1">
      <c r="A724" s="37"/>
      <c r="B724" s="38"/>
      <c r="C724" s="39"/>
      <c r="D724" s="221" t="s">
        <v>129</v>
      </c>
      <c r="E724" s="39"/>
      <c r="F724" s="222" t="s">
        <v>1412</v>
      </c>
      <c r="G724" s="39"/>
      <c r="H724" s="39"/>
      <c r="I724" s="218"/>
      <c r="J724" s="39"/>
      <c r="K724" s="39"/>
      <c r="L724" s="43"/>
      <c r="M724" s="219"/>
      <c r="N724" s="220"/>
      <c r="O724" s="83"/>
      <c r="P724" s="83"/>
      <c r="Q724" s="83"/>
      <c r="R724" s="83"/>
      <c r="S724" s="83"/>
      <c r="T724" s="84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T724" s="16" t="s">
        <v>129</v>
      </c>
      <c r="AU724" s="16" t="s">
        <v>82</v>
      </c>
    </row>
    <row r="725" s="2" customFormat="1" ht="16.5" customHeight="1">
      <c r="A725" s="37"/>
      <c r="B725" s="38"/>
      <c r="C725" s="203" t="s">
        <v>1413</v>
      </c>
      <c r="D725" s="203" t="s">
        <v>120</v>
      </c>
      <c r="E725" s="204" t="s">
        <v>1414</v>
      </c>
      <c r="F725" s="205" t="s">
        <v>1415</v>
      </c>
      <c r="G725" s="206" t="s">
        <v>123</v>
      </c>
      <c r="H725" s="207">
        <v>100</v>
      </c>
      <c r="I725" s="208"/>
      <c r="J725" s="209">
        <f>ROUND(I725*H725,2)</f>
        <v>0</v>
      </c>
      <c r="K725" s="205" t="s">
        <v>996</v>
      </c>
      <c r="L725" s="43"/>
      <c r="M725" s="210" t="s">
        <v>19</v>
      </c>
      <c r="N725" s="211" t="s">
        <v>43</v>
      </c>
      <c r="O725" s="83"/>
      <c r="P725" s="212">
        <f>O725*H725</f>
        <v>0</v>
      </c>
      <c r="Q725" s="212">
        <v>0</v>
      </c>
      <c r="R725" s="212">
        <f>Q725*H725</f>
        <v>0</v>
      </c>
      <c r="S725" s="212">
        <v>0</v>
      </c>
      <c r="T725" s="213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214" t="s">
        <v>500</v>
      </c>
      <c r="AT725" s="214" t="s">
        <v>120</v>
      </c>
      <c r="AU725" s="214" t="s">
        <v>82</v>
      </c>
      <c r="AY725" s="16" t="s">
        <v>117</v>
      </c>
      <c r="BE725" s="215">
        <f>IF(N725="základní",J725,0)</f>
        <v>0</v>
      </c>
      <c r="BF725" s="215">
        <f>IF(N725="snížená",J725,0)</f>
        <v>0</v>
      </c>
      <c r="BG725" s="215">
        <f>IF(N725="zákl. přenesená",J725,0)</f>
        <v>0</v>
      </c>
      <c r="BH725" s="215">
        <f>IF(N725="sníž. přenesená",J725,0)</f>
        <v>0</v>
      </c>
      <c r="BI725" s="215">
        <f>IF(N725="nulová",J725,0)</f>
        <v>0</v>
      </c>
      <c r="BJ725" s="16" t="s">
        <v>80</v>
      </c>
      <c r="BK725" s="215">
        <f>ROUND(I725*H725,2)</f>
        <v>0</v>
      </c>
      <c r="BL725" s="16" t="s">
        <v>500</v>
      </c>
      <c r="BM725" s="214" t="s">
        <v>1416</v>
      </c>
    </row>
    <row r="726" s="2" customFormat="1">
      <c r="A726" s="37"/>
      <c r="B726" s="38"/>
      <c r="C726" s="39"/>
      <c r="D726" s="216" t="s">
        <v>127</v>
      </c>
      <c r="E726" s="39"/>
      <c r="F726" s="217" t="s">
        <v>1417</v>
      </c>
      <c r="G726" s="39"/>
      <c r="H726" s="39"/>
      <c r="I726" s="218"/>
      <c r="J726" s="39"/>
      <c r="K726" s="39"/>
      <c r="L726" s="43"/>
      <c r="M726" s="219"/>
      <c r="N726" s="220"/>
      <c r="O726" s="83"/>
      <c r="P726" s="83"/>
      <c r="Q726" s="83"/>
      <c r="R726" s="83"/>
      <c r="S726" s="83"/>
      <c r="T726" s="84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16" t="s">
        <v>127</v>
      </c>
      <c r="AU726" s="16" t="s">
        <v>82</v>
      </c>
    </row>
    <row r="727" s="2" customFormat="1" ht="16.5" customHeight="1">
      <c r="A727" s="37"/>
      <c r="B727" s="38"/>
      <c r="C727" s="203" t="s">
        <v>1418</v>
      </c>
      <c r="D727" s="203" t="s">
        <v>120</v>
      </c>
      <c r="E727" s="204" t="s">
        <v>1419</v>
      </c>
      <c r="F727" s="205" t="s">
        <v>1420</v>
      </c>
      <c r="G727" s="206" t="s">
        <v>123</v>
      </c>
      <c r="H727" s="207">
        <v>100</v>
      </c>
      <c r="I727" s="208"/>
      <c r="J727" s="209">
        <f>ROUND(I727*H727,2)</f>
        <v>0</v>
      </c>
      <c r="K727" s="205" t="s">
        <v>124</v>
      </c>
      <c r="L727" s="43"/>
      <c r="M727" s="210" t="s">
        <v>19</v>
      </c>
      <c r="N727" s="211" t="s">
        <v>43</v>
      </c>
      <c r="O727" s="83"/>
      <c r="P727" s="212">
        <f>O727*H727</f>
        <v>0</v>
      </c>
      <c r="Q727" s="212">
        <v>0</v>
      </c>
      <c r="R727" s="212">
        <f>Q727*H727</f>
        <v>0</v>
      </c>
      <c r="S727" s="212">
        <v>0</v>
      </c>
      <c r="T727" s="213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214" t="s">
        <v>500</v>
      </c>
      <c r="AT727" s="214" t="s">
        <v>120</v>
      </c>
      <c r="AU727" s="214" t="s">
        <v>82</v>
      </c>
      <c r="AY727" s="16" t="s">
        <v>117</v>
      </c>
      <c r="BE727" s="215">
        <f>IF(N727="základní",J727,0)</f>
        <v>0</v>
      </c>
      <c r="BF727" s="215">
        <f>IF(N727="snížená",J727,0)</f>
        <v>0</v>
      </c>
      <c r="BG727" s="215">
        <f>IF(N727="zákl. přenesená",J727,0)</f>
        <v>0</v>
      </c>
      <c r="BH727" s="215">
        <f>IF(N727="sníž. přenesená",J727,0)</f>
        <v>0</v>
      </c>
      <c r="BI727" s="215">
        <f>IF(N727="nulová",J727,0)</f>
        <v>0</v>
      </c>
      <c r="BJ727" s="16" t="s">
        <v>80</v>
      </c>
      <c r="BK727" s="215">
        <f>ROUND(I727*H727,2)</f>
        <v>0</v>
      </c>
      <c r="BL727" s="16" t="s">
        <v>500</v>
      </c>
      <c r="BM727" s="214" t="s">
        <v>1421</v>
      </c>
    </row>
    <row r="728" s="2" customFormat="1">
      <c r="A728" s="37"/>
      <c r="B728" s="38"/>
      <c r="C728" s="39"/>
      <c r="D728" s="216" t="s">
        <v>127</v>
      </c>
      <c r="E728" s="39"/>
      <c r="F728" s="217" t="s">
        <v>1422</v>
      </c>
      <c r="G728" s="39"/>
      <c r="H728" s="39"/>
      <c r="I728" s="218"/>
      <c r="J728" s="39"/>
      <c r="K728" s="39"/>
      <c r="L728" s="43"/>
      <c r="M728" s="219"/>
      <c r="N728" s="220"/>
      <c r="O728" s="83"/>
      <c r="P728" s="83"/>
      <c r="Q728" s="83"/>
      <c r="R728" s="83"/>
      <c r="S728" s="83"/>
      <c r="T728" s="84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T728" s="16" t="s">
        <v>127</v>
      </c>
      <c r="AU728" s="16" t="s">
        <v>82</v>
      </c>
    </row>
    <row r="729" s="2" customFormat="1">
      <c r="A729" s="37"/>
      <c r="B729" s="38"/>
      <c r="C729" s="39"/>
      <c r="D729" s="221" t="s">
        <v>129</v>
      </c>
      <c r="E729" s="39"/>
      <c r="F729" s="222" t="s">
        <v>1423</v>
      </c>
      <c r="G729" s="39"/>
      <c r="H729" s="39"/>
      <c r="I729" s="218"/>
      <c r="J729" s="39"/>
      <c r="K729" s="39"/>
      <c r="L729" s="43"/>
      <c r="M729" s="219"/>
      <c r="N729" s="220"/>
      <c r="O729" s="83"/>
      <c r="P729" s="83"/>
      <c r="Q729" s="83"/>
      <c r="R729" s="83"/>
      <c r="S729" s="83"/>
      <c r="T729" s="84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T729" s="16" t="s">
        <v>129</v>
      </c>
      <c r="AU729" s="16" t="s">
        <v>82</v>
      </c>
    </row>
    <row r="730" s="2" customFormat="1" ht="16.5" customHeight="1">
      <c r="A730" s="37"/>
      <c r="B730" s="38"/>
      <c r="C730" s="203" t="s">
        <v>1424</v>
      </c>
      <c r="D730" s="203" t="s">
        <v>120</v>
      </c>
      <c r="E730" s="204" t="s">
        <v>1425</v>
      </c>
      <c r="F730" s="205" t="s">
        <v>1426</v>
      </c>
      <c r="G730" s="206" t="s">
        <v>123</v>
      </c>
      <c r="H730" s="207">
        <v>100</v>
      </c>
      <c r="I730" s="208"/>
      <c r="J730" s="209">
        <f>ROUND(I730*H730,2)</f>
        <v>0</v>
      </c>
      <c r="K730" s="205" t="s">
        <v>124</v>
      </c>
      <c r="L730" s="43"/>
      <c r="M730" s="210" t="s">
        <v>19</v>
      </c>
      <c r="N730" s="211" t="s">
        <v>43</v>
      </c>
      <c r="O730" s="83"/>
      <c r="P730" s="212">
        <f>O730*H730</f>
        <v>0</v>
      </c>
      <c r="Q730" s="212">
        <v>0</v>
      </c>
      <c r="R730" s="212">
        <f>Q730*H730</f>
        <v>0</v>
      </c>
      <c r="S730" s="212">
        <v>0</v>
      </c>
      <c r="T730" s="213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214" t="s">
        <v>500</v>
      </c>
      <c r="AT730" s="214" t="s">
        <v>120</v>
      </c>
      <c r="AU730" s="214" t="s">
        <v>82</v>
      </c>
      <c r="AY730" s="16" t="s">
        <v>117</v>
      </c>
      <c r="BE730" s="215">
        <f>IF(N730="základní",J730,0)</f>
        <v>0</v>
      </c>
      <c r="BF730" s="215">
        <f>IF(N730="snížená",J730,0)</f>
        <v>0</v>
      </c>
      <c r="BG730" s="215">
        <f>IF(N730="zákl. přenesená",J730,0)</f>
        <v>0</v>
      </c>
      <c r="BH730" s="215">
        <f>IF(N730="sníž. přenesená",J730,0)</f>
        <v>0</v>
      </c>
      <c r="BI730" s="215">
        <f>IF(N730="nulová",J730,0)</f>
        <v>0</v>
      </c>
      <c r="BJ730" s="16" t="s">
        <v>80</v>
      </c>
      <c r="BK730" s="215">
        <f>ROUND(I730*H730,2)</f>
        <v>0</v>
      </c>
      <c r="BL730" s="16" t="s">
        <v>500</v>
      </c>
      <c r="BM730" s="214" t="s">
        <v>1427</v>
      </c>
    </row>
    <row r="731" s="2" customFormat="1">
      <c r="A731" s="37"/>
      <c r="B731" s="38"/>
      <c r="C731" s="39"/>
      <c r="D731" s="216" t="s">
        <v>127</v>
      </c>
      <c r="E731" s="39"/>
      <c r="F731" s="217" t="s">
        <v>1428</v>
      </c>
      <c r="G731" s="39"/>
      <c r="H731" s="39"/>
      <c r="I731" s="218"/>
      <c r="J731" s="39"/>
      <c r="K731" s="39"/>
      <c r="L731" s="43"/>
      <c r="M731" s="219"/>
      <c r="N731" s="220"/>
      <c r="O731" s="83"/>
      <c r="P731" s="83"/>
      <c r="Q731" s="83"/>
      <c r="R731" s="83"/>
      <c r="S731" s="83"/>
      <c r="T731" s="84"/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T731" s="16" t="s">
        <v>127</v>
      </c>
      <c r="AU731" s="16" t="s">
        <v>82</v>
      </c>
    </row>
    <row r="732" s="2" customFormat="1">
      <c r="A732" s="37"/>
      <c r="B732" s="38"/>
      <c r="C732" s="39"/>
      <c r="D732" s="221" t="s">
        <v>129</v>
      </c>
      <c r="E732" s="39"/>
      <c r="F732" s="222" t="s">
        <v>1429</v>
      </c>
      <c r="G732" s="39"/>
      <c r="H732" s="39"/>
      <c r="I732" s="218"/>
      <c r="J732" s="39"/>
      <c r="K732" s="39"/>
      <c r="L732" s="43"/>
      <c r="M732" s="219"/>
      <c r="N732" s="220"/>
      <c r="O732" s="83"/>
      <c r="P732" s="83"/>
      <c r="Q732" s="83"/>
      <c r="R732" s="83"/>
      <c r="S732" s="83"/>
      <c r="T732" s="84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T732" s="16" t="s">
        <v>129</v>
      </c>
      <c r="AU732" s="16" t="s">
        <v>82</v>
      </c>
    </row>
    <row r="733" s="2" customFormat="1" ht="21.75" customHeight="1">
      <c r="A733" s="37"/>
      <c r="B733" s="38"/>
      <c r="C733" s="203" t="s">
        <v>1430</v>
      </c>
      <c r="D733" s="203" t="s">
        <v>120</v>
      </c>
      <c r="E733" s="204" t="s">
        <v>1431</v>
      </c>
      <c r="F733" s="205" t="s">
        <v>1432</v>
      </c>
      <c r="G733" s="206" t="s">
        <v>123</v>
      </c>
      <c r="H733" s="207">
        <v>100</v>
      </c>
      <c r="I733" s="208"/>
      <c r="J733" s="209">
        <f>ROUND(I733*H733,2)</f>
        <v>0</v>
      </c>
      <c r="K733" s="205" t="s">
        <v>124</v>
      </c>
      <c r="L733" s="43"/>
      <c r="M733" s="210" t="s">
        <v>19</v>
      </c>
      <c r="N733" s="211" t="s">
        <v>43</v>
      </c>
      <c r="O733" s="83"/>
      <c r="P733" s="212">
        <f>O733*H733</f>
        <v>0</v>
      </c>
      <c r="Q733" s="212">
        <v>0</v>
      </c>
      <c r="R733" s="212">
        <f>Q733*H733</f>
        <v>0</v>
      </c>
      <c r="S733" s="212">
        <v>0</v>
      </c>
      <c r="T733" s="213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214" t="s">
        <v>500</v>
      </c>
      <c r="AT733" s="214" t="s">
        <v>120</v>
      </c>
      <c r="AU733" s="214" t="s">
        <v>82</v>
      </c>
      <c r="AY733" s="16" t="s">
        <v>117</v>
      </c>
      <c r="BE733" s="215">
        <f>IF(N733="základní",J733,0)</f>
        <v>0</v>
      </c>
      <c r="BF733" s="215">
        <f>IF(N733="snížená",J733,0)</f>
        <v>0</v>
      </c>
      <c r="BG733" s="215">
        <f>IF(N733="zákl. přenesená",J733,0)</f>
        <v>0</v>
      </c>
      <c r="BH733" s="215">
        <f>IF(N733="sníž. přenesená",J733,0)</f>
        <v>0</v>
      </c>
      <c r="BI733" s="215">
        <f>IF(N733="nulová",J733,0)</f>
        <v>0</v>
      </c>
      <c r="BJ733" s="16" t="s">
        <v>80</v>
      </c>
      <c r="BK733" s="215">
        <f>ROUND(I733*H733,2)</f>
        <v>0</v>
      </c>
      <c r="BL733" s="16" t="s">
        <v>500</v>
      </c>
      <c r="BM733" s="214" t="s">
        <v>1433</v>
      </c>
    </row>
    <row r="734" s="2" customFormat="1">
      <c r="A734" s="37"/>
      <c r="B734" s="38"/>
      <c r="C734" s="39"/>
      <c r="D734" s="216" t="s">
        <v>127</v>
      </c>
      <c r="E734" s="39"/>
      <c r="F734" s="217" t="s">
        <v>1434</v>
      </c>
      <c r="G734" s="39"/>
      <c r="H734" s="39"/>
      <c r="I734" s="218"/>
      <c r="J734" s="39"/>
      <c r="K734" s="39"/>
      <c r="L734" s="43"/>
      <c r="M734" s="219"/>
      <c r="N734" s="220"/>
      <c r="O734" s="83"/>
      <c r="P734" s="83"/>
      <c r="Q734" s="83"/>
      <c r="R734" s="83"/>
      <c r="S734" s="83"/>
      <c r="T734" s="84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T734" s="16" t="s">
        <v>127</v>
      </c>
      <c r="AU734" s="16" t="s">
        <v>82</v>
      </c>
    </row>
    <row r="735" s="2" customFormat="1">
      <c r="A735" s="37"/>
      <c r="B735" s="38"/>
      <c r="C735" s="39"/>
      <c r="D735" s="221" t="s">
        <v>129</v>
      </c>
      <c r="E735" s="39"/>
      <c r="F735" s="222" t="s">
        <v>1435</v>
      </c>
      <c r="G735" s="39"/>
      <c r="H735" s="39"/>
      <c r="I735" s="218"/>
      <c r="J735" s="39"/>
      <c r="K735" s="39"/>
      <c r="L735" s="43"/>
      <c r="M735" s="219"/>
      <c r="N735" s="220"/>
      <c r="O735" s="83"/>
      <c r="P735" s="83"/>
      <c r="Q735" s="83"/>
      <c r="R735" s="83"/>
      <c r="S735" s="83"/>
      <c r="T735" s="84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T735" s="16" t="s">
        <v>129</v>
      </c>
      <c r="AU735" s="16" t="s">
        <v>82</v>
      </c>
    </row>
    <row r="736" s="2" customFormat="1" ht="21.75" customHeight="1">
      <c r="A736" s="37"/>
      <c r="B736" s="38"/>
      <c r="C736" s="203" t="s">
        <v>1436</v>
      </c>
      <c r="D736" s="203" t="s">
        <v>120</v>
      </c>
      <c r="E736" s="204" t="s">
        <v>1437</v>
      </c>
      <c r="F736" s="205" t="s">
        <v>1438</v>
      </c>
      <c r="G736" s="206" t="s">
        <v>123</v>
      </c>
      <c r="H736" s="207">
        <v>100</v>
      </c>
      <c r="I736" s="208"/>
      <c r="J736" s="209">
        <f>ROUND(I736*H736,2)</f>
        <v>0</v>
      </c>
      <c r="K736" s="205" t="s">
        <v>124</v>
      </c>
      <c r="L736" s="43"/>
      <c r="M736" s="210" t="s">
        <v>19</v>
      </c>
      <c r="N736" s="211" t="s">
        <v>43</v>
      </c>
      <c r="O736" s="83"/>
      <c r="P736" s="212">
        <f>O736*H736</f>
        <v>0</v>
      </c>
      <c r="Q736" s="212">
        <v>0</v>
      </c>
      <c r="R736" s="212">
        <f>Q736*H736</f>
        <v>0</v>
      </c>
      <c r="S736" s="212">
        <v>0</v>
      </c>
      <c r="T736" s="213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214" t="s">
        <v>500</v>
      </c>
      <c r="AT736" s="214" t="s">
        <v>120</v>
      </c>
      <c r="AU736" s="214" t="s">
        <v>82</v>
      </c>
      <c r="AY736" s="16" t="s">
        <v>117</v>
      </c>
      <c r="BE736" s="215">
        <f>IF(N736="základní",J736,0)</f>
        <v>0</v>
      </c>
      <c r="BF736" s="215">
        <f>IF(N736="snížená",J736,0)</f>
        <v>0</v>
      </c>
      <c r="BG736" s="215">
        <f>IF(N736="zákl. přenesená",J736,0)</f>
        <v>0</v>
      </c>
      <c r="BH736" s="215">
        <f>IF(N736="sníž. přenesená",J736,0)</f>
        <v>0</v>
      </c>
      <c r="BI736" s="215">
        <f>IF(N736="nulová",J736,0)</f>
        <v>0</v>
      </c>
      <c r="BJ736" s="16" t="s">
        <v>80</v>
      </c>
      <c r="BK736" s="215">
        <f>ROUND(I736*H736,2)</f>
        <v>0</v>
      </c>
      <c r="BL736" s="16" t="s">
        <v>500</v>
      </c>
      <c r="BM736" s="214" t="s">
        <v>1439</v>
      </c>
    </row>
    <row r="737" s="2" customFormat="1">
      <c r="A737" s="37"/>
      <c r="B737" s="38"/>
      <c r="C737" s="39"/>
      <c r="D737" s="216" t="s">
        <v>127</v>
      </c>
      <c r="E737" s="39"/>
      <c r="F737" s="217" t="s">
        <v>1440</v>
      </c>
      <c r="G737" s="39"/>
      <c r="H737" s="39"/>
      <c r="I737" s="218"/>
      <c r="J737" s="39"/>
      <c r="K737" s="39"/>
      <c r="L737" s="43"/>
      <c r="M737" s="219"/>
      <c r="N737" s="220"/>
      <c r="O737" s="83"/>
      <c r="P737" s="83"/>
      <c r="Q737" s="83"/>
      <c r="R737" s="83"/>
      <c r="S737" s="83"/>
      <c r="T737" s="84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T737" s="16" t="s">
        <v>127</v>
      </c>
      <c r="AU737" s="16" t="s">
        <v>82</v>
      </c>
    </row>
    <row r="738" s="2" customFormat="1">
      <c r="A738" s="37"/>
      <c r="B738" s="38"/>
      <c r="C738" s="39"/>
      <c r="D738" s="221" t="s">
        <v>129</v>
      </c>
      <c r="E738" s="39"/>
      <c r="F738" s="222" t="s">
        <v>1441</v>
      </c>
      <c r="G738" s="39"/>
      <c r="H738" s="39"/>
      <c r="I738" s="218"/>
      <c r="J738" s="39"/>
      <c r="K738" s="39"/>
      <c r="L738" s="43"/>
      <c r="M738" s="219"/>
      <c r="N738" s="220"/>
      <c r="O738" s="83"/>
      <c r="P738" s="83"/>
      <c r="Q738" s="83"/>
      <c r="R738" s="83"/>
      <c r="S738" s="83"/>
      <c r="T738" s="84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16" t="s">
        <v>129</v>
      </c>
      <c r="AU738" s="16" t="s">
        <v>82</v>
      </c>
    </row>
    <row r="739" s="2" customFormat="1" ht="16.5" customHeight="1">
      <c r="A739" s="37"/>
      <c r="B739" s="38"/>
      <c r="C739" s="203" t="s">
        <v>1442</v>
      </c>
      <c r="D739" s="203" t="s">
        <v>120</v>
      </c>
      <c r="E739" s="204" t="s">
        <v>1443</v>
      </c>
      <c r="F739" s="205" t="s">
        <v>1444</v>
      </c>
      <c r="G739" s="206" t="s">
        <v>123</v>
      </c>
      <c r="H739" s="207">
        <v>100</v>
      </c>
      <c r="I739" s="208"/>
      <c r="J739" s="209">
        <f>ROUND(I739*H739,2)</f>
        <v>0</v>
      </c>
      <c r="K739" s="205" t="s">
        <v>124</v>
      </c>
      <c r="L739" s="43"/>
      <c r="M739" s="210" t="s">
        <v>19</v>
      </c>
      <c r="N739" s="211" t="s">
        <v>43</v>
      </c>
      <c r="O739" s="83"/>
      <c r="P739" s="212">
        <f>O739*H739</f>
        <v>0</v>
      </c>
      <c r="Q739" s="212">
        <v>0</v>
      </c>
      <c r="R739" s="212">
        <f>Q739*H739</f>
        <v>0</v>
      </c>
      <c r="S739" s="212">
        <v>0</v>
      </c>
      <c r="T739" s="213">
        <f>S739*H739</f>
        <v>0</v>
      </c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R739" s="214" t="s">
        <v>500</v>
      </c>
      <c r="AT739" s="214" t="s">
        <v>120</v>
      </c>
      <c r="AU739" s="214" t="s">
        <v>82</v>
      </c>
      <c r="AY739" s="16" t="s">
        <v>117</v>
      </c>
      <c r="BE739" s="215">
        <f>IF(N739="základní",J739,0)</f>
        <v>0</v>
      </c>
      <c r="BF739" s="215">
        <f>IF(N739="snížená",J739,0)</f>
        <v>0</v>
      </c>
      <c r="BG739" s="215">
        <f>IF(N739="zákl. přenesená",J739,0)</f>
        <v>0</v>
      </c>
      <c r="BH739" s="215">
        <f>IF(N739="sníž. přenesená",J739,0)</f>
        <v>0</v>
      </c>
      <c r="BI739" s="215">
        <f>IF(N739="nulová",J739,0)</f>
        <v>0</v>
      </c>
      <c r="BJ739" s="16" t="s">
        <v>80</v>
      </c>
      <c r="BK739" s="215">
        <f>ROUND(I739*H739,2)</f>
        <v>0</v>
      </c>
      <c r="BL739" s="16" t="s">
        <v>500</v>
      </c>
      <c r="BM739" s="214" t="s">
        <v>1445</v>
      </c>
    </row>
    <row r="740" s="2" customFormat="1">
      <c r="A740" s="37"/>
      <c r="B740" s="38"/>
      <c r="C740" s="39"/>
      <c r="D740" s="216" t="s">
        <v>127</v>
      </c>
      <c r="E740" s="39"/>
      <c r="F740" s="217" t="s">
        <v>1446</v>
      </c>
      <c r="G740" s="39"/>
      <c r="H740" s="39"/>
      <c r="I740" s="218"/>
      <c r="J740" s="39"/>
      <c r="K740" s="39"/>
      <c r="L740" s="43"/>
      <c r="M740" s="219"/>
      <c r="N740" s="220"/>
      <c r="O740" s="83"/>
      <c r="P740" s="83"/>
      <c r="Q740" s="83"/>
      <c r="R740" s="83"/>
      <c r="S740" s="83"/>
      <c r="T740" s="84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T740" s="16" t="s">
        <v>127</v>
      </c>
      <c r="AU740" s="16" t="s">
        <v>82</v>
      </c>
    </row>
    <row r="741" s="2" customFormat="1">
      <c r="A741" s="37"/>
      <c r="B741" s="38"/>
      <c r="C741" s="39"/>
      <c r="D741" s="221" t="s">
        <v>129</v>
      </c>
      <c r="E741" s="39"/>
      <c r="F741" s="222" t="s">
        <v>1447</v>
      </c>
      <c r="G741" s="39"/>
      <c r="H741" s="39"/>
      <c r="I741" s="218"/>
      <c r="J741" s="39"/>
      <c r="K741" s="39"/>
      <c r="L741" s="43"/>
      <c r="M741" s="219"/>
      <c r="N741" s="220"/>
      <c r="O741" s="83"/>
      <c r="P741" s="83"/>
      <c r="Q741" s="83"/>
      <c r="R741" s="83"/>
      <c r="S741" s="83"/>
      <c r="T741" s="84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T741" s="16" t="s">
        <v>129</v>
      </c>
      <c r="AU741" s="16" t="s">
        <v>82</v>
      </c>
    </row>
    <row r="742" s="2" customFormat="1" ht="21.75" customHeight="1">
      <c r="A742" s="37"/>
      <c r="B742" s="38"/>
      <c r="C742" s="203" t="s">
        <v>1448</v>
      </c>
      <c r="D742" s="203" t="s">
        <v>120</v>
      </c>
      <c r="E742" s="204" t="s">
        <v>1449</v>
      </c>
      <c r="F742" s="205" t="s">
        <v>1450</v>
      </c>
      <c r="G742" s="206" t="s">
        <v>123</v>
      </c>
      <c r="H742" s="207">
        <v>100</v>
      </c>
      <c r="I742" s="208"/>
      <c r="J742" s="209">
        <f>ROUND(I742*H742,2)</f>
        <v>0</v>
      </c>
      <c r="K742" s="205" t="s">
        <v>124</v>
      </c>
      <c r="L742" s="43"/>
      <c r="M742" s="210" t="s">
        <v>19</v>
      </c>
      <c r="N742" s="211" t="s">
        <v>43</v>
      </c>
      <c r="O742" s="83"/>
      <c r="P742" s="212">
        <f>O742*H742</f>
        <v>0</v>
      </c>
      <c r="Q742" s="212">
        <v>0</v>
      </c>
      <c r="R742" s="212">
        <f>Q742*H742</f>
        <v>0</v>
      </c>
      <c r="S742" s="212">
        <v>0</v>
      </c>
      <c r="T742" s="213">
        <f>S742*H742</f>
        <v>0</v>
      </c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R742" s="214" t="s">
        <v>500</v>
      </c>
      <c r="AT742" s="214" t="s">
        <v>120</v>
      </c>
      <c r="AU742" s="214" t="s">
        <v>82</v>
      </c>
      <c r="AY742" s="16" t="s">
        <v>117</v>
      </c>
      <c r="BE742" s="215">
        <f>IF(N742="základní",J742,0)</f>
        <v>0</v>
      </c>
      <c r="BF742" s="215">
        <f>IF(N742="snížená",J742,0)</f>
        <v>0</v>
      </c>
      <c r="BG742" s="215">
        <f>IF(N742="zákl. přenesená",J742,0)</f>
        <v>0</v>
      </c>
      <c r="BH742" s="215">
        <f>IF(N742="sníž. přenesená",J742,0)</f>
        <v>0</v>
      </c>
      <c r="BI742" s="215">
        <f>IF(N742="nulová",J742,0)</f>
        <v>0</v>
      </c>
      <c r="BJ742" s="16" t="s">
        <v>80</v>
      </c>
      <c r="BK742" s="215">
        <f>ROUND(I742*H742,2)</f>
        <v>0</v>
      </c>
      <c r="BL742" s="16" t="s">
        <v>500</v>
      </c>
      <c r="BM742" s="214" t="s">
        <v>1451</v>
      </c>
    </row>
    <row r="743" s="2" customFormat="1">
      <c r="A743" s="37"/>
      <c r="B743" s="38"/>
      <c r="C743" s="39"/>
      <c r="D743" s="216" t="s">
        <v>127</v>
      </c>
      <c r="E743" s="39"/>
      <c r="F743" s="217" t="s">
        <v>1452</v>
      </c>
      <c r="G743" s="39"/>
      <c r="H743" s="39"/>
      <c r="I743" s="218"/>
      <c r="J743" s="39"/>
      <c r="K743" s="39"/>
      <c r="L743" s="43"/>
      <c r="M743" s="219"/>
      <c r="N743" s="220"/>
      <c r="O743" s="83"/>
      <c r="P743" s="83"/>
      <c r="Q743" s="83"/>
      <c r="R743" s="83"/>
      <c r="S743" s="83"/>
      <c r="T743" s="84"/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T743" s="16" t="s">
        <v>127</v>
      </c>
      <c r="AU743" s="16" t="s">
        <v>82</v>
      </c>
    </row>
    <row r="744" s="2" customFormat="1">
      <c r="A744" s="37"/>
      <c r="B744" s="38"/>
      <c r="C744" s="39"/>
      <c r="D744" s="221" t="s">
        <v>129</v>
      </c>
      <c r="E744" s="39"/>
      <c r="F744" s="222" t="s">
        <v>1453</v>
      </c>
      <c r="G744" s="39"/>
      <c r="H744" s="39"/>
      <c r="I744" s="218"/>
      <c r="J744" s="39"/>
      <c r="K744" s="39"/>
      <c r="L744" s="43"/>
      <c r="M744" s="219"/>
      <c r="N744" s="220"/>
      <c r="O744" s="83"/>
      <c r="P744" s="83"/>
      <c r="Q744" s="83"/>
      <c r="R744" s="83"/>
      <c r="S744" s="83"/>
      <c r="T744" s="84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16" t="s">
        <v>129</v>
      </c>
      <c r="AU744" s="16" t="s">
        <v>82</v>
      </c>
    </row>
    <row r="745" s="2" customFormat="1" ht="21.75" customHeight="1">
      <c r="A745" s="37"/>
      <c r="B745" s="38"/>
      <c r="C745" s="203" t="s">
        <v>1454</v>
      </c>
      <c r="D745" s="203" t="s">
        <v>120</v>
      </c>
      <c r="E745" s="204" t="s">
        <v>1455</v>
      </c>
      <c r="F745" s="205" t="s">
        <v>1456</v>
      </c>
      <c r="G745" s="206" t="s">
        <v>123</v>
      </c>
      <c r="H745" s="207">
        <v>100</v>
      </c>
      <c r="I745" s="208"/>
      <c r="J745" s="209">
        <f>ROUND(I745*H745,2)</f>
        <v>0</v>
      </c>
      <c r="K745" s="205" t="s">
        <v>124</v>
      </c>
      <c r="L745" s="43"/>
      <c r="M745" s="210" t="s">
        <v>19</v>
      </c>
      <c r="N745" s="211" t="s">
        <v>43</v>
      </c>
      <c r="O745" s="83"/>
      <c r="P745" s="212">
        <f>O745*H745</f>
        <v>0</v>
      </c>
      <c r="Q745" s="212">
        <v>0</v>
      </c>
      <c r="R745" s="212">
        <f>Q745*H745</f>
        <v>0</v>
      </c>
      <c r="S745" s="212">
        <v>0</v>
      </c>
      <c r="T745" s="213">
        <f>S745*H745</f>
        <v>0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214" t="s">
        <v>500</v>
      </c>
      <c r="AT745" s="214" t="s">
        <v>120</v>
      </c>
      <c r="AU745" s="214" t="s">
        <v>82</v>
      </c>
      <c r="AY745" s="16" t="s">
        <v>117</v>
      </c>
      <c r="BE745" s="215">
        <f>IF(N745="základní",J745,0)</f>
        <v>0</v>
      </c>
      <c r="BF745" s="215">
        <f>IF(N745="snížená",J745,0)</f>
        <v>0</v>
      </c>
      <c r="BG745" s="215">
        <f>IF(N745="zákl. přenesená",J745,0)</f>
        <v>0</v>
      </c>
      <c r="BH745" s="215">
        <f>IF(N745="sníž. přenesená",J745,0)</f>
        <v>0</v>
      </c>
      <c r="BI745" s="215">
        <f>IF(N745="nulová",J745,0)</f>
        <v>0</v>
      </c>
      <c r="BJ745" s="16" t="s">
        <v>80</v>
      </c>
      <c r="BK745" s="215">
        <f>ROUND(I745*H745,2)</f>
        <v>0</v>
      </c>
      <c r="BL745" s="16" t="s">
        <v>500</v>
      </c>
      <c r="BM745" s="214" t="s">
        <v>1457</v>
      </c>
    </row>
    <row r="746" s="2" customFormat="1">
      <c r="A746" s="37"/>
      <c r="B746" s="38"/>
      <c r="C746" s="39"/>
      <c r="D746" s="216" t="s">
        <v>127</v>
      </c>
      <c r="E746" s="39"/>
      <c r="F746" s="217" t="s">
        <v>1458</v>
      </c>
      <c r="G746" s="39"/>
      <c r="H746" s="39"/>
      <c r="I746" s="218"/>
      <c r="J746" s="39"/>
      <c r="K746" s="39"/>
      <c r="L746" s="43"/>
      <c r="M746" s="219"/>
      <c r="N746" s="220"/>
      <c r="O746" s="83"/>
      <c r="P746" s="83"/>
      <c r="Q746" s="83"/>
      <c r="R746" s="83"/>
      <c r="S746" s="83"/>
      <c r="T746" s="84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T746" s="16" t="s">
        <v>127</v>
      </c>
      <c r="AU746" s="16" t="s">
        <v>82</v>
      </c>
    </row>
    <row r="747" s="2" customFormat="1">
      <c r="A747" s="37"/>
      <c r="B747" s="38"/>
      <c r="C747" s="39"/>
      <c r="D747" s="221" t="s">
        <v>129</v>
      </c>
      <c r="E747" s="39"/>
      <c r="F747" s="222" t="s">
        <v>1459</v>
      </c>
      <c r="G747" s="39"/>
      <c r="H747" s="39"/>
      <c r="I747" s="218"/>
      <c r="J747" s="39"/>
      <c r="K747" s="39"/>
      <c r="L747" s="43"/>
      <c r="M747" s="219"/>
      <c r="N747" s="220"/>
      <c r="O747" s="83"/>
      <c r="P747" s="83"/>
      <c r="Q747" s="83"/>
      <c r="R747" s="83"/>
      <c r="S747" s="83"/>
      <c r="T747" s="84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T747" s="16" t="s">
        <v>129</v>
      </c>
      <c r="AU747" s="16" t="s">
        <v>82</v>
      </c>
    </row>
    <row r="748" s="2" customFormat="1" ht="21.75" customHeight="1">
      <c r="A748" s="37"/>
      <c r="B748" s="38"/>
      <c r="C748" s="203" t="s">
        <v>1460</v>
      </c>
      <c r="D748" s="203" t="s">
        <v>120</v>
      </c>
      <c r="E748" s="204" t="s">
        <v>1461</v>
      </c>
      <c r="F748" s="205" t="s">
        <v>1462</v>
      </c>
      <c r="G748" s="206" t="s">
        <v>123</v>
      </c>
      <c r="H748" s="207">
        <v>100</v>
      </c>
      <c r="I748" s="208"/>
      <c r="J748" s="209">
        <f>ROUND(I748*H748,2)</f>
        <v>0</v>
      </c>
      <c r="K748" s="205" t="s">
        <v>124</v>
      </c>
      <c r="L748" s="43"/>
      <c r="M748" s="210" t="s">
        <v>19</v>
      </c>
      <c r="N748" s="211" t="s">
        <v>43</v>
      </c>
      <c r="O748" s="83"/>
      <c r="P748" s="212">
        <f>O748*H748</f>
        <v>0</v>
      </c>
      <c r="Q748" s="212">
        <v>0</v>
      </c>
      <c r="R748" s="212">
        <f>Q748*H748</f>
        <v>0</v>
      </c>
      <c r="S748" s="212">
        <v>0</v>
      </c>
      <c r="T748" s="213">
        <f>S748*H748</f>
        <v>0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214" t="s">
        <v>500</v>
      </c>
      <c r="AT748" s="214" t="s">
        <v>120</v>
      </c>
      <c r="AU748" s="214" t="s">
        <v>82</v>
      </c>
      <c r="AY748" s="16" t="s">
        <v>117</v>
      </c>
      <c r="BE748" s="215">
        <f>IF(N748="základní",J748,0)</f>
        <v>0</v>
      </c>
      <c r="BF748" s="215">
        <f>IF(N748="snížená",J748,0)</f>
        <v>0</v>
      </c>
      <c r="BG748" s="215">
        <f>IF(N748="zákl. přenesená",J748,0)</f>
        <v>0</v>
      </c>
      <c r="BH748" s="215">
        <f>IF(N748="sníž. přenesená",J748,0)</f>
        <v>0</v>
      </c>
      <c r="BI748" s="215">
        <f>IF(N748="nulová",J748,0)</f>
        <v>0</v>
      </c>
      <c r="BJ748" s="16" t="s">
        <v>80</v>
      </c>
      <c r="BK748" s="215">
        <f>ROUND(I748*H748,2)</f>
        <v>0</v>
      </c>
      <c r="BL748" s="16" t="s">
        <v>500</v>
      </c>
      <c r="BM748" s="214" t="s">
        <v>1463</v>
      </c>
    </row>
    <row r="749" s="2" customFormat="1">
      <c r="A749" s="37"/>
      <c r="B749" s="38"/>
      <c r="C749" s="39"/>
      <c r="D749" s="216" t="s">
        <v>127</v>
      </c>
      <c r="E749" s="39"/>
      <c r="F749" s="217" t="s">
        <v>1464</v>
      </c>
      <c r="G749" s="39"/>
      <c r="H749" s="39"/>
      <c r="I749" s="218"/>
      <c r="J749" s="39"/>
      <c r="K749" s="39"/>
      <c r="L749" s="43"/>
      <c r="M749" s="219"/>
      <c r="N749" s="220"/>
      <c r="O749" s="83"/>
      <c r="P749" s="83"/>
      <c r="Q749" s="83"/>
      <c r="R749" s="83"/>
      <c r="S749" s="83"/>
      <c r="T749" s="84"/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T749" s="16" t="s">
        <v>127</v>
      </c>
      <c r="AU749" s="16" t="s">
        <v>82</v>
      </c>
    </row>
    <row r="750" s="2" customFormat="1">
      <c r="A750" s="37"/>
      <c r="B750" s="38"/>
      <c r="C750" s="39"/>
      <c r="D750" s="221" t="s">
        <v>129</v>
      </c>
      <c r="E750" s="39"/>
      <c r="F750" s="222" t="s">
        <v>1465</v>
      </c>
      <c r="G750" s="39"/>
      <c r="H750" s="39"/>
      <c r="I750" s="218"/>
      <c r="J750" s="39"/>
      <c r="K750" s="39"/>
      <c r="L750" s="43"/>
      <c r="M750" s="219"/>
      <c r="N750" s="220"/>
      <c r="O750" s="83"/>
      <c r="P750" s="83"/>
      <c r="Q750" s="83"/>
      <c r="R750" s="83"/>
      <c r="S750" s="83"/>
      <c r="T750" s="84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T750" s="16" t="s">
        <v>129</v>
      </c>
      <c r="AU750" s="16" t="s">
        <v>82</v>
      </c>
    </row>
    <row r="751" s="2" customFormat="1" ht="16.5" customHeight="1">
      <c r="A751" s="37"/>
      <c r="B751" s="38"/>
      <c r="C751" s="203" t="s">
        <v>1466</v>
      </c>
      <c r="D751" s="203" t="s">
        <v>120</v>
      </c>
      <c r="E751" s="204" t="s">
        <v>1467</v>
      </c>
      <c r="F751" s="205" t="s">
        <v>1468</v>
      </c>
      <c r="G751" s="206" t="s">
        <v>995</v>
      </c>
      <c r="H751" s="207">
        <v>100</v>
      </c>
      <c r="I751" s="208"/>
      <c r="J751" s="209">
        <f>ROUND(I751*H751,2)</f>
        <v>0</v>
      </c>
      <c r="K751" s="205" t="s">
        <v>996</v>
      </c>
      <c r="L751" s="43"/>
      <c r="M751" s="210" t="s">
        <v>19</v>
      </c>
      <c r="N751" s="211" t="s">
        <v>43</v>
      </c>
      <c r="O751" s="83"/>
      <c r="P751" s="212">
        <f>O751*H751</f>
        <v>0</v>
      </c>
      <c r="Q751" s="212">
        <v>0</v>
      </c>
      <c r="R751" s="212">
        <f>Q751*H751</f>
        <v>0</v>
      </c>
      <c r="S751" s="212">
        <v>0</v>
      </c>
      <c r="T751" s="213">
        <f>S751*H751</f>
        <v>0</v>
      </c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R751" s="214" t="s">
        <v>500</v>
      </c>
      <c r="AT751" s="214" t="s">
        <v>120</v>
      </c>
      <c r="AU751" s="214" t="s">
        <v>82</v>
      </c>
      <c r="AY751" s="16" t="s">
        <v>117</v>
      </c>
      <c r="BE751" s="215">
        <f>IF(N751="základní",J751,0)</f>
        <v>0</v>
      </c>
      <c r="BF751" s="215">
        <f>IF(N751="snížená",J751,0)</f>
        <v>0</v>
      </c>
      <c r="BG751" s="215">
        <f>IF(N751="zákl. přenesená",J751,0)</f>
        <v>0</v>
      </c>
      <c r="BH751" s="215">
        <f>IF(N751="sníž. přenesená",J751,0)</f>
        <v>0</v>
      </c>
      <c r="BI751" s="215">
        <f>IF(N751="nulová",J751,0)</f>
        <v>0</v>
      </c>
      <c r="BJ751" s="16" t="s">
        <v>80</v>
      </c>
      <c r="BK751" s="215">
        <f>ROUND(I751*H751,2)</f>
        <v>0</v>
      </c>
      <c r="BL751" s="16" t="s">
        <v>500</v>
      </c>
      <c r="BM751" s="214" t="s">
        <v>1469</v>
      </c>
    </row>
    <row r="752" s="2" customFormat="1">
      <c r="A752" s="37"/>
      <c r="B752" s="38"/>
      <c r="C752" s="39"/>
      <c r="D752" s="216" t="s">
        <v>127</v>
      </c>
      <c r="E752" s="39"/>
      <c r="F752" s="217" t="s">
        <v>1470</v>
      </c>
      <c r="G752" s="39"/>
      <c r="H752" s="39"/>
      <c r="I752" s="218"/>
      <c r="J752" s="39"/>
      <c r="K752" s="39"/>
      <c r="L752" s="43"/>
      <c r="M752" s="219"/>
      <c r="N752" s="220"/>
      <c r="O752" s="83"/>
      <c r="P752" s="83"/>
      <c r="Q752" s="83"/>
      <c r="R752" s="83"/>
      <c r="S752" s="83"/>
      <c r="T752" s="84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T752" s="16" t="s">
        <v>127</v>
      </c>
      <c r="AU752" s="16" t="s">
        <v>82</v>
      </c>
    </row>
    <row r="753" s="2" customFormat="1" ht="16.5" customHeight="1">
      <c r="A753" s="37"/>
      <c r="B753" s="38"/>
      <c r="C753" s="203" t="s">
        <v>1471</v>
      </c>
      <c r="D753" s="203" t="s">
        <v>120</v>
      </c>
      <c r="E753" s="204" t="s">
        <v>1472</v>
      </c>
      <c r="F753" s="205" t="s">
        <v>1473</v>
      </c>
      <c r="G753" s="206" t="s">
        <v>995</v>
      </c>
      <c r="H753" s="207">
        <v>100</v>
      </c>
      <c r="I753" s="208"/>
      <c r="J753" s="209">
        <f>ROUND(I753*H753,2)</f>
        <v>0</v>
      </c>
      <c r="K753" s="205" t="s">
        <v>996</v>
      </c>
      <c r="L753" s="43"/>
      <c r="M753" s="210" t="s">
        <v>19</v>
      </c>
      <c r="N753" s="211" t="s">
        <v>43</v>
      </c>
      <c r="O753" s="83"/>
      <c r="P753" s="212">
        <f>O753*H753</f>
        <v>0</v>
      </c>
      <c r="Q753" s="212">
        <v>0</v>
      </c>
      <c r="R753" s="212">
        <f>Q753*H753</f>
        <v>0</v>
      </c>
      <c r="S753" s="212">
        <v>0</v>
      </c>
      <c r="T753" s="213">
        <f>S753*H753</f>
        <v>0</v>
      </c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R753" s="214" t="s">
        <v>500</v>
      </c>
      <c r="AT753" s="214" t="s">
        <v>120</v>
      </c>
      <c r="AU753" s="214" t="s">
        <v>82</v>
      </c>
      <c r="AY753" s="16" t="s">
        <v>117</v>
      </c>
      <c r="BE753" s="215">
        <f>IF(N753="základní",J753,0)</f>
        <v>0</v>
      </c>
      <c r="BF753" s="215">
        <f>IF(N753="snížená",J753,0)</f>
        <v>0</v>
      </c>
      <c r="BG753" s="215">
        <f>IF(N753="zákl. přenesená",J753,0)</f>
        <v>0</v>
      </c>
      <c r="BH753" s="215">
        <f>IF(N753="sníž. přenesená",J753,0)</f>
        <v>0</v>
      </c>
      <c r="BI753" s="215">
        <f>IF(N753="nulová",J753,0)</f>
        <v>0</v>
      </c>
      <c r="BJ753" s="16" t="s">
        <v>80</v>
      </c>
      <c r="BK753" s="215">
        <f>ROUND(I753*H753,2)</f>
        <v>0</v>
      </c>
      <c r="BL753" s="16" t="s">
        <v>500</v>
      </c>
      <c r="BM753" s="214" t="s">
        <v>1474</v>
      </c>
    </row>
    <row r="754" s="2" customFormat="1">
      <c r="A754" s="37"/>
      <c r="B754" s="38"/>
      <c r="C754" s="39"/>
      <c r="D754" s="216" t="s">
        <v>127</v>
      </c>
      <c r="E754" s="39"/>
      <c r="F754" s="217" t="s">
        <v>1475</v>
      </c>
      <c r="G754" s="39"/>
      <c r="H754" s="39"/>
      <c r="I754" s="218"/>
      <c r="J754" s="39"/>
      <c r="K754" s="39"/>
      <c r="L754" s="43"/>
      <c r="M754" s="219"/>
      <c r="N754" s="220"/>
      <c r="O754" s="83"/>
      <c r="P754" s="83"/>
      <c r="Q754" s="83"/>
      <c r="R754" s="83"/>
      <c r="S754" s="83"/>
      <c r="T754" s="84"/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T754" s="16" t="s">
        <v>127</v>
      </c>
      <c r="AU754" s="16" t="s">
        <v>82</v>
      </c>
    </row>
    <row r="755" s="2" customFormat="1" ht="16.5" customHeight="1">
      <c r="A755" s="37"/>
      <c r="B755" s="38"/>
      <c r="C755" s="203" t="s">
        <v>1476</v>
      </c>
      <c r="D755" s="203" t="s">
        <v>120</v>
      </c>
      <c r="E755" s="204" t="s">
        <v>1477</v>
      </c>
      <c r="F755" s="205" t="s">
        <v>1478</v>
      </c>
      <c r="G755" s="206" t="s">
        <v>1017</v>
      </c>
      <c r="H755" s="207">
        <v>100</v>
      </c>
      <c r="I755" s="208"/>
      <c r="J755" s="209">
        <f>ROUND(I755*H755,2)</f>
        <v>0</v>
      </c>
      <c r="K755" s="205" t="s">
        <v>124</v>
      </c>
      <c r="L755" s="43"/>
      <c r="M755" s="210" t="s">
        <v>19</v>
      </c>
      <c r="N755" s="211" t="s">
        <v>43</v>
      </c>
      <c r="O755" s="83"/>
      <c r="P755" s="212">
        <f>O755*H755</f>
        <v>0</v>
      </c>
      <c r="Q755" s="212">
        <v>0.00083850999999999999</v>
      </c>
      <c r="R755" s="212">
        <f>Q755*H755</f>
        <v>0.083850999999999995</v>
      </c>
      <c r="S755" s="212">
        <v>0</v>
      </c>
      <c r="T755" s="213">
        <f>S755*H755</f>
        <v>0</v>
      </c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R755" s="214" t="s">
        <v>500</v>
      </c>
      <c r="AT755" s="214" t="s">
        <v>120</v>
      </c>
      <c r="AU755" s="214" t="s">
        <v>82</v>
      </c>
      <c r="AY755" s="16" t="s">
        <v>117</v>
      </c>
      <c r="BE755" s="215">
        <f>IF(N755="základní",J755,0)</f>
        <v>0</v>
      </c>
      <c r="BF755" s="215">
        <f>IF(N755="snížená",J755,0)</f>
        <v>0</v>
      </c>
      <c r="BG755" s="215">
        <f>IF(N755="zákl. přenesená",J755,0)</f>
        <v>0</v>
      </c>
      <c r="BH755" s="215">
        <f>IF(N755="sníž. přenesená",J755,0)</f>
        <v>0</v>
      </c>
      <c r="BI755" s="215">
        <f>IF(N755="nulová",J755,0)</f>
        <v>0</v>
      </c>
      <c r="BJ755" s="16" t="s">
        <v>80</v>
      </c>
      <c r="BK755" s="215">
        <f>ROUND(I755*H755,2)</f>
        <v>0</v>
      </c>
      <c r="BL755" s="16" t="s">
        <v>500</v>
      </c>
      <c r="BM755" s="214" t="s">
        <v>1479</v>
      </c>
    </row>
    <row r="756" s="2" customFormat="1">
      <c r="A756" s="37"/>
      <c r="B756" s="38"/>
      <c r="C756" s="39"/>
      <c r="D756" s="216" t="s">
        <v>127</v>
      </c>
      <c r="E756" s="39"/>
      <c r="F756" s="217" t="s">
        <v>1480</v>
      </c>
      <c r="G756" s="39"/>
      <c r="H756" s="39"/>
      <c r="I756" s="218"/>
      <c r="J756" s="39"/>
      <c r="K756" s="39"/>
      <c r="L756" s="43"/>
      <c r="M756" s="219"/>
      <c r="N756" s="220"/>
      <c r="O756" s="83"/>
      <c r="P756" s="83"/>
      <c r="Q756" s="83"/>
      <c r="R756" s="83"/>
      <c r="S756" s="83"/>
      <c r="T756" s="84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T756" s="16" t="s">
        <v>127</v>
      </c>
      <c r="AU756" s="16" t="s">
        <v>82</v>
      </c>
    </row>
    <row r="757" s="2" customFormat="1">
      <c r="A757" s="37"/>
      <c r="B757" s="38"/>
      <c r="C757" s="39"/>
      <c r="D757" s="221" t="s">
        <v>129</v>
      </c>
      <c r="E757" s="39"/>
      <c r="F757" s="222" t="s">
        <v>1481</v>
      </c>
      <c r="G757" s="39"/>
      <c r="H757" s="39"/>
      <c r="I757" s="218"/>
      <c r="J757" s="39"/>
      <c r="K757" s="39"/>
      <c r="L757" s="43"/>
      <c r="M757" s="219"/>
      <c r="N757" s="220"/>
      <c r="O757" s="83"/>
      <c r="P757" s="83"/>
      <c r="Q757" s="83"/>
      <c r="R757" s="83"/>
      <c r="S757" s="83"/>
      <c r="T757" s="84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T757" s="16" t="s">
        <v>129</v>
      </c>
      <c r="AU757" s="16" t="s">
        <v>82</v>
      </c>
    </row>
    <row r="758" s="2" customFormat="1" ht="16.5" customHeight="1">
      <c r="A758" s="37"/>
      <c r="B758" s="38"/>
      <c r="C758" s="203" t="s">
        <v>1482</v>
      </c>
      <c r="D758" s="203" t="s">
        <v>120</v>
      </c>
      <c r="E758" s="204" t="s">
        <v>1483</v>
      </c>
      <c r="F758" s="205" t="s">
        <v>1484</v>
      </c>
      <c r="G758" s="206" t="s">
        <v>1017</v>
      </c>
      <c r="H758" s="207">
        <v>100</v>
      </c>
      <c r="I758" s="208"/>
      <c r="J758" s="209">
        <f>ROUND(I758*H758,2)</f>
        <v>0</v>
      </c>
      <c r="K758" s="205" t="s">
        <v>124</v>
      </c>
      <c r="L758" s="43"/>
      <c r="M758" s="210" t="s">
        <v>19</v>
      </c>
      <c r="N758" s="211" t="s">
        <v>43</v>
      </c>
      <c r="O758" s="83"/>
      <c r="P758" s="212">
        <f>O758*H758</f>
        <v>0</v>
      </c>
      <c r="Q758" s="212">
        <v>0.00070100000000000002</v>
      </c>
      <c r="R758" s="212">
        <f>Q758*H758</f>
        <v>0.070099999999999996</v>
      </c>
      <c r="S758" s="212">
        <v>0</v>
      </c>
      <c r="T758" s="213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214" t="s">
        <v>500</v>
      </c>
      <c r="AT758" s="214" t="s">
        <v>120</v>
      </c>
      <c r="AU758" s="214" t="s">
        <v>82</v>
      </c>
      <c r="AY758" s="16" t="s">
        <v>117</v>
      </c>
      <c r="BE758" s="215">
        <f>IF(N758="základní",J758,0)</f>
        <v>0</v>
      </c>
      <c r="BF758" s="215">
        <f>IF(N758="snížená",J758,0)</f>
        <v>0</v>
      </c>
      <c r="BG758" s="215">
        <f>IF(N758="zákl. přenesená",J758,0)</f>
        <v>0</v>
      </c>
      <c r="BH758" s="215">
        <f>IF(N758="sníž. přenesená",J758,0)</f>
        <v>0</v>
      </c>
      <c r="BI758" s="215">
        <f>IF(N758="nulová",J758,0)</f>
        <v>0</v>
      </c>
      <c r="BJ758" s="16" t="s">
        <v>80</v>
      </c>
      <c r="BK758" s="215">
        <f>ROUND(I758*H758,2)</f>
        <v>0</v>
      </c>
      <c r="BL758" s="16" t="s">
        <v>500</v>
      </c>
      <c r="BM758" s="214" t="s">
        <v>1485</v>
      </c>
    </row>
    <row r="759" s="2" customFormat="1">
      <c r="A759" s="37"/>
      <c r="B759" s="38"/>
      <c r="C759" s="39"/>
      <c r="D759" s="216" t="s">
        <v>127</v>
      </c>
      <c r="E759" s="39"/>
      <c r="F759" s="217" t="s">
        <v>1486</v>
      </c>
      <c r="G759" s="39"/>
      <c r="H759" s="39"/>
      <c r="I759" s="218"/>
      <c r="J759" s="39"/>
      <c r="K759" s="39"/>
      <c r="L759" s="43"/>
      <c r="M759" s="219"/>
      <c r="N759" s="220"/>
      <c r="O759" s="83"/>
      <c r="P759" s="83"/>
      <c r="Q759" s="83"/>
      <c r="R759" s="83"/>
      <c r="S759" s="83"/>
      <c r="T759" s="84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T759" s="16" t="s">
        <v>127</v>
      </c>
      <c r="AU759" s="16" t="s">
        <v>82</v>
      </c>
    </row>
    <row r="760" s="2" customFormat="1">
      <c r="A760" s="37"/>
      <c r="B760" s="38"/>
      <c r="C760" s="39"/>
      <c r="D760" s="221" t="s">
        <v>129</v>
      </c>
      <c r="E760" s="39"/>
      <c r="F760" s="222" t="s">
        <v>1487</v>
      </c>
      <c r="G760" s="39"/>
      <c r="H760" s="39"/>
      <c r="I760" s="218"/>
      <c r="J760" s="39"/>
      <c r="K760" s="39"/>
      <c r="L760" s="43"/>
      <c r="M760" s="219"/>
      <c r="N760" s="220"/>
      <c r="O760" s="83"/>
      <c r="P760" s="83"/>
      <c r="Q760" s="83"/>
      <c r="R760" s="83"/>
      <c r="S760" s="83"/>
      <c r="T760" s="84"/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T760" s="16" t="s">
        <v>129</v>
      </c>
      <c r="AU760" s="16" t="s">
        <v>82</v>
      </c>
    </row>
    <row r="761" s="2" customFormat="1" ht="16.5" customHeight="1">
      <c r="A761" s="37"/>
      <c r="B761" s="38"/>
      <c r="C761" s="203" t="s">
        <v>1488</v>
      </c>
      <c r="D761" s="203" t="s">
        <v>120</v>
      </c>
      <c r="E761" s="204" t="s">
        <v>1489</v>
      </c>
      <c r="F761" s="205" t="s">
        <v>1490</v>
      </c>
      <c r="G761" s="206" t="s">
        <v>1017</v>
      </c>
      <c r="H761" s="207">
        <v>100</v>
      </c>
      <c r="I761" s="208"/>
      <c r="J761" s="209">
        <f>ROUND(I761*H761,2)</f>
        <v>0</v>
      </c>
      <c r="K761" s="205" t="s">
        <v>124</v>
      </c>
      <c r="L761" s="43"/>
      <c r="M761" s="210" t="s">
        <v>19</v>
      </c>
      <c r="N761" s="211" t="s">
        <v>43</v>
      </c>
      <c r="O761" s="83"/>
      <c r="P761" s="212">
        <f>O761*H761</f>
        <v>0</v>
      </c>
      <c r="Q761" s="212">
        <v>0</v>
      </c>
      <c r="R761" s="212">
        <f>Q761*H761</f>
        <v>0</v>
      </c>
      <c r="S761" s="212">
        <v>0</v>
      </c>
      <c r="T761" s="213">
        <f>S761*H761</f>
        <v>0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214" t="s">
        <v>500</v>
      </c>
      <c r="AT761" s="214" t="s">
        <v>120</v>
      </c>
      <c r="AU761" s="214" t="s">
        <v>82</v>
      </c>
      <c r="AY761" s="16" t="s">
        <v>117</v>
      </c>
      <c r="BE761" s="215">
        <f>IF(N761="základní",J761,0)</f>
        <v>0</v>
      </c>
      <c r="BF761" s="215">
        <f>IF(N761="snížená",J761,0)</f>
        <v>0</v>
      </c>
      <c r="BG761" s="215">
        <f>IF(N761="zákl. přenesená",J761,0)</f>
        <v>0</v>
      </c>
      <c r="BH761" s="215">
        <f>IF(N761="sníž. přenesená",J761,0)</f>
        <v>0</v>
      </c>
      <c r="BI761" s="215">
        <f>IF(N761="nulová",J761,0)</f>
        <v>0</v>
      </c>
      <c r="BJ761" s="16" t="s">
        <v>80</v>
      </c>
      <c r="BK761" s="215">
        <f>ROUND(I761*H761,2)</f>
        <v>0</v>
      </c>
      <c r="BL761" s="16" t="s">
        <v>500</v>
      </c>
      <c r="BM761" s="214" t="s">
        <v>1491</v>
      </c>
    </row>
    <row r="762" s="2" customFormat="1">
      <c r="A762" s="37"/>
      <c r="B762" s="38"/>
      <c r="C762" s="39"/>
      <c r="D762" s="216" t="s">
        <v>127</v>
      </c>
      <c r="E762" s="39"/>
      <c r="F762" s="217" t="s">
        <v>1492</v>
      </c>
      <c r="G762" s="39"/>
      <c r="H762" s="39"/>
      <c r="I762" s="218"/>
      <c r="J762" s="39"/>
      <c r="K762" s="39"/>
      <c r="L762" s="43"/>
      <c r="M762" s="219"/>
      <c r="N762" s="220"/>
      <c r="O762" s="83"/>
      <c r="P762" s="83"/>
      <c r="Q762" s="83"/>
      <c r="R762" s="83"/>
      <c r="S762" s="83"/>
      <c r="T762" s="84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T762" s="16" t="s">
        <v>127</v>
      </c>
      <c r="AU762" s="16" t="s">
        <v>82</v>
      </c>
    </row>
    <row r="763" s="2" customFormat="1">
      <c r="A763" s="37"/>
      <c r="B763" s="38"/>
      <c r="C763" s="39"/>
      <c r="D763" s="221" t="s">
        <v>129</v>
      </c>
      <c r="E763" s="39"/>
      <c r="F763" s="222" t="s">
        <v>1493</v>
      </c>
      <c r="G763" s="39"/>
      <c r="H763" s="39"/>
      <c r="I763" s="218"/>
      <c r="J763" s="39"/>
      <c r="K763" s="39"/>
      <c r="L763" s="43"/>
      <c r="M763" s="219"/>
      <c r="N763" s="220"/>
      <c r="O763" s="83"/>
      <c r="P763" s="83"/>
      <c r="Q763" s="83"/>
      <c r="R763" s="83"/>
      <c r="S763" s="83"/>
      <c r="T763" s="84"/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T763" s="16" t="s">
        <v>129</v>
      </c>
      <c r="AU763" s="16" t="s">
        <v>82</v>
      </c>
    </row>
    <row r="764" s="2" customFormat="1" ht="16.5" customHeight="1">
      <c r="A764" s="37"/>
      <c r="B764" s="38"/>
      <c r="C764" s="203" t="s">
        <v>1494</v>
      </c>
      <c r="D764" s="203" t="s">
        <v>120</v>
      </c>
      <c r="E764" s="204" t="s">
        <v>1495</v>
      </c>
      <c r="F764" s="205" t="s">
        <v>1496</v>
      </c>
      <c r="G764" s="206" t="s">
        <v>1017</v>
      </c>
      <c r="H764" s="207">
        <v>100</v>
      </c>
      <c r="I764" s="208"/>
      <c r="J764" s="209">
        <f>ROUND(I764*H764,2)</f>
        <v>0</v>
      </c>
      <c r="K764" s="205" t="s">
        <v>124</v>
      </c>
      <c r="L764" s="43"/>
      <c r="M764" s="210" t="s">
        <v>19</v>
      </c>
      <c r="N764" s="211" t="s">
        <v>43</v>
      </c>
      <c r="O764" s="83"/>
      <c r="P764" s="212">
        <f>O764*H764</f>
        <v>0</v>
      </c>
      <c r="Q764" s="212">
        <v>0</v>
      </c>
      <c r="R764" s="212">
        <f>Q764*H764</f>
        <v>0</v>
      </c>
      <c r="S764" s="212">
        <v>0</v>
      </c>
      <c r="T764" s="213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214" t="s">
        <v>500</v>
      </c>
      <c r="AT764" s="214" t="s">
        <v>120</v>
      </c>
      <c r="AU764" s="214" t="s">
        <v>82</v>
      </c>
      <c r="AY764" s="16" t="s">
        <v>117</v>
      </c>
      <c r="BE764" s="215">
        <f>IF(N764="základní",J764,0)</f>
        <v>0</v>
      </c>
      <c r="BF764" s="215">
        <f>IF(N764="snížená",J764,0)</f>
        <v>0</v>
      </c>
      <c r="BG764" s="215">
        <f>IF(N764="zákl. přenesená",J764,0)</f>
        <v>0</v>
      </c>
      <c r="BH764" s="215">
        <f>IF(N764="sníž. přenesená",J764,0)</f>
        <v>0</v>
      </c>
      <c r="BI764" s="215">
        <f>IF(N764="nulová",J764,0)</f>
        <v>0</v>
      </c>
      <c r="BJ764" s="16" t="s">
        <v>80</v>
      </c>
      <c r="BK764" s="215">
        <f>ROUND(I764*H764,2)</f>
        <v>0</v>
      </c>
      <c r="BL764" s="16" t="s">
        <v>500</v>
      </c>
      <c r="BM764" s="214" t="s">
        <v>1497</v>
      </c>
    </row>
    <row r="765" s="2" customFormat="1">
      <c r="A765" s="37"/>
      <c r="B765" s="38"/>
      <c r="C765" s="39"/>
      <c r="D765" s="216" t="s">
        <v>127</v>
      </c>
      <c r="E765" s="39"/>
      <c r="F765" s="217" t="s">
        <v>1498</v>
      </c>
      <c r="G765" s="39"/>
      <c r="H765" s="39"/>
      <c r="I765" s="218"/>
      <c r="J765" s="39"/>
      <c r="K765" s="39"/>
      <c r="L765" s="43"/>
      <c r="M765" s="219"/>
      <c r="N765" s="220"/>
      <c r="O765" s="83"/>
      <c r="P765" s="83"/>
      <c r="Q765" s="83"/>
      <c r="R765" s="83"/>
      <c r="S765" s="83"/>
      <c r="T765" s="84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T765" s="16" t="s">
        <v>127</v>
      </c>
      <c r="AU765" s="16" t="s">
        <v>82</v>
      </c>
    </row>
    <row r="766" s="2" customFormat="1">
      <c r="A766" s="37"/>
      <c r="B766" s="38"/>
      <c r="C766" s="39"/>
      <c r="D766" s="221" t="s">
        <v>129</v>
      </c>
      <c r="E766" s="39"/>
      <c r="F766" s="222" t="s">
        <v>1499</v>
      </c>
      <c r="G766" s="39"/>
      <c r="H766" s="39"/>
      <c r="I766" s="218"/>
      <c r="J766" s="39"/>
      <c r="K766" s="39"/>
      <c r="L766" s="43"/>
      <c r="M766" s="219"/>
      <c r="N766" s="220"/>
      <c r="O766" s="83"/>
      <c r="P766" s="83"/>
      <c r="Q766" s="83"/>
      <c r="R766" s="83"/>
      <c r="S766" s="83"/>
      <c r="T766" s="84"/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T766" s="16" t="s">
        <v>129</v>
      </c>
      <c r="AU766" s="16" t="s">
        <v>82</v>
      </c>
    </row>
    <row r="767" s="2" customFormat="1" ht="16.5" customHeight="1">
      <c r="A767" s="37"/>
      <c r="B767" s="38"/>
      <c r="C767" s="203" t="s">
        <v>1500</v>
      </c>
      <c r="D767" s="203" t="s">
        <v>120</v>
      </c>
      <c r="E767" s="204" t="s">
        <v>1501</v>
      </c>
      <c r="F767" s="205" t="s">
        <v>1502</v>
      </c>
      <c r="G767" s="206" t="s">
        <v>995</v>
      </c>
      <c r="H767" s="207">
        <v>100</v>
      </c>
      <c r="I767" s="208"/>
      <c r="J767" s="209">
        <f>ROUND(I767*H767,2)</f>
        <v>0</v>
      </c>
      <c r="K767" s="205" t="s">
        <v>124</v>
      </c>
      <c r="L767" s="43"/>
      <c r="M767" s="210" t="s">
        <v>19</v>
      </c>
      <c r="N767" s="211" t="s">
        <v>43</v>
      </c>
      <c r="O767" s="83"/>
      <c r="P767" s="212">
        <f>O767*H767</f>
        <v>0</v>
      </c>
      <c r="Q767" s="212">
        <v>0</v>
      </c>
      <c r="R767" s="212">
        <f>Q767*H767</f>
        <v>0</v>
      </c>
      <c r="S767" s="212">
        <v>0</v>
      </c>
      <c r="T767" s="213">
        <f>S767*H767</f>
        <v>0</v>
      </c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R767" s="214" t="s">
        <v>500</v>
      </c>
      <c r="AT767" s="214" t="s">
        <v>120</v>
      </c>
      <c r="AU767" s="214" t="s">
        <v>82</v>
      </c>
      <c r="AY767" s="16" t="s">
        <v>117</v>
      </c>
      <c r="BE767" s="215">
        <f>IF(N767="základní",J767,0)</f>
        <v>0</v>
      </c>
      <c r="BF767" s="215">
        <f>IF(N767="snížená",J767,0)</f>
        <v>0</v>
      </c>
      <c r="BG767" s="215">
        <f>IF(N767="zákl. přenesená",J767,0)</f>
        <v>0</v>
      </c>
      <c r="BH767" s="215">
        <f>IF(N767="sníž. přenesená",J767,0)</f>
        <v>0</v>
      </c>
      <c r="BI767" s="215">
        <f>IF(N767="nulová",J767,0)</f>
        <v>0</v>
      </c>
      <c r="BJ767" s="16" t="s">
        <v>80</v>
      </c>
      <c r="BK767" s="215">
        <f>ROUND(I767*H767,2)</f>
        <v>0</v>
      </c>
      <c r="BL767" s="16" t="s">
        <v>500</v>
      </c>
      <c r="BM767" s="214" t="s">
        <v>1503</v>
      </c>
    </row>
    <row r="768" s="2" customFormat="1">
      <c r="A768" s="37"/>
      <c r="B768" s="38"/>
      <c r="C768" s="39"/>
      <c r="D768" s="216" t="s">
        <v>127</v>
      </c>
      <c r="E768" s="39"/>
      <c r="F768" s="217" t="s">
        <v>1504</v>
      </c>
      <c r="G768" s="39"/>
      <c r="H768" s="39"/>
      <c r="I768" s="218"/>
      <c r="J768" s="39"/>
      <c r="K768" s="39"/>
      <c r="L768" s="43"/>
      <c r="M768" s="219"/>
      <c r="N768" s="220"/>
      <c r="O768" s="83"/>
      <c r="P768" s="83"/>
      <c r="Q768" s="83"/>
      <c r="R768" s="83"/>
      <c r="S768" s="83"/>
      <c r="T768" s="84"/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T768" s="16" t="s">
        <v>127</v>
      </c>
      <c r="AU768" s="16" t="s">
        <v>82</v>
      </c>
    </row>
    <row r="769" s="2" customFormat="1">
      <c r="A769" s="37"/>
      <c r="B769" s="38"/>
      <c r="C769" s="39"/>
      <c r="D769" s="221" t="s">
        <v>129</v>
      </c>
      <c r="E769" s="39"/>
      <c r="F769" s="222" t="s">
        <v>1505</v>
      </c>
      <c r="G769" s="39"/>
      <c r="H769" s="39"/>
      <c r="I769" s="218"/>
      <c r="J769" s="39"/>
      <c r="K769" s="39"/>
      <c r="L769" s="43"/>
      <c r="M769" s="219"/>
      <c r="N769" s="220"/>
      <c r="O769" s="83"/>
      <c r="P769" s="83"/>
      <c r="Q769" s="83"/>
      <c r="R769" s="83"/>
      <c r="S769" s="83"/>
      <c r="T769" s="84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T769" s="16" t="s">
        <v>129</v>
      </c>
      <c r="AU769" s="16" t="s">
        <v>82</v>
      </c>
    </row>
    <row r="770" s="2" customFormat="1" ht="16.5" customHeight="1">
      <c r="A770" s="37"/>
      <c r="B770" s="38"/>
      <c r="C770" s="203" t="s">
        <v>1506</v>
      </c>
      <c r="D770" s="203" t="s">
        <v>120</v>
      </c>
      <c r="E770" s="204" t="s">
        <v>1507</v>
      </c>
      <c r="F770" s="205" t="s">
        <v>1508</v>
      </c>
      <c r="G770" s="206" t="s">
        <v>123</v>
      </c>
      <c r="H770" s="207">
        <v>100</v>
      </c>
      <c r="I770" s="208"/>
      <c r="J770" s="209">
        <f>ROUND(I770*H770,2)</f>
        <v>0</v>
      </c>
      <c r="K770" s="205" t="s">
        <v>124</v>
      </c>
      <c r="L770" s="43"/>
      <c r="M770" s="210" t="s">
        <v>19</v>
      </c>
      <c r="N770" s="211" t="s">
        <v>43</v>
      </c>
      <c r="O770" s="83"/>
      <c r="P770" s="212">
        <f>O770*H770</f>
        <v>0</v>
      </c>
      <c r="Q770" s="212">
        <v>0.26000000000000001</v>
      </c>
      <c r="R770" s="212">
        <f>Q770*H770</f>
        <v>26</v>
      </c>
      <c r="S770" s="212">
        <v>0</v>
      </c>
      <c r="T770" s="213">
        <f>S770*H770</f>
        <v>0</v>
      </c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R770" s="214" t="s">
        <v>500</v>
      </c>
      <c r="AT770" s="214" t="s">
        <v>120</v>
      </c>
      <c r="AU770" s="214" t="s">
        <v>82</v>
      </c>
      <c r="AY770" s="16" t="s">
        <v>117</v>
      </c>
      <c r="BE770" s="215">
        <f>IF(N770="základní",J770,0)</f>
        <v>0</v>
      </c>
      <c r="BF770" s="215">
        <f>IF(N770="snížená",J770,0)</f>
        <v>0</v>
      </c>
      <c r="BG770" s="215">
        <f>IF(N770="zákl. přenesená",J770,0)</f>
        <v>0</v>
      </c>
      <c r="BH770" s="215">
        <f>IF(N770="sníž. přenesená",J770,0)</f>
        <v>0</v>
      </c>
      <c r="BI770" s="215">
        <f>IF(N770="nulová",J770,0)</f>
        <v>0</v>
      </c>
      <c r="BJ770" s="16" t="s">
        <v>80</v>
      </c>
      <c r="BK770" s="215">
        <f>ROUND(I770*H770,2)</f>
        <v>0</v>
      </c>
      <c r="BL770" s="16" t="s">
        <v>500</v>
      </c>
      <c r="BM770" s="214" t="s">
        <v>1509</v>
      </c>
    </row>
    <row r="771" s="2" customFormat="1">
      <c r="A771" s="37"/>
      <c r="B771" s="38"/>
      <c r="C771" s="39"/>
      <c r="D771" s="216" t="s">
        <v>127</v>
      </c>
      <c r="E771" s="39"/>
      <c r="F771" s="217" t="s">
        <v>1510</v>
      </c>
      <c r="G771" s="39"/>
      <c r="H771" s="39"/>
      <c r="I771" s="218"/>
      <c r="J771" s="39"/>
      <c r="K771" s="39"/>
      <c r="L771" s="43"/>
      <c r="M771" s="219"/>
      <c r="N771" s="220"/>
      <c r="O771" s="83"/>
      <c r="P771" s="83"/>
      <c r="Q771" s="83"/>
      <c r="R771" s="83"/>
      <c r="S771" s="83"/>
      <c r="T771" s="84"/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T771" s="16" t="s">
        <v>127</v>
      </c>
      <c r="AU771" s="16" t="s">
        <v>82</v>
      </c>
    </row>
    <row r="772" s="2" customFormat="1">
      <c r="A772" s="37"/>
      <c r="B772" s="38"/>
      <c r="C772" s="39"/>
      <c r="D772" s="221" t="s">
        <v>129</v>
      </c>
      <c r="E772" s="39"/>
      <c r="F772" s="222" t="s">
        <v>1511</v>
      </c>
      <c r="G772" s="39"/>
      <c r="H772" s="39"/>
      <c r="I772" s="218"/>
      <c r="J772" s="39"/>
      <c r="K772" s="39"/>
      <c r="L772" s="43"/>
      <c r="M772" s="219"/>
      <c r="N772" s="220"/>
      <c r="O772" s="83"/>
      <c r="P772" s="83"/>
      <c r="Q772" s="83"/>
      <c r="R772" s="83"/>
      <c r="S772" s="83"/>
      <c r="T772" s="84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T772" s="16" t="s">
        <v>129</v>
      </c>
      <c r="AU772" s="16" t="s">
        <v>82</v>
      </c>
    </row>
    <row r="773" s="2" customFormat="1" ht="16.5" customHeight="1">
      <c r="A773" s="37"/>
      <c r="B773" s="38"/>
      <c r="C773" s="203" t="s">
        <v>1512</v>
      </c>
      <c r="D773" s="203" t="s">
        <v>120</v>
      </c>
      <c r="E773" s="204" t="s">
        <v>1513</v>
      </c>
      <c r="F773" s="205" t="s">
        <v>1514</v>
      </c>
      <c r="G773" s="206" t="s">
        <v>123</v>
      </c>
      <c r="H773" s="207">
        <v>100</v>
      </c>
      <c r="I773" s="208"/>
      <c r="J773" s="209">
        <f>ROUND(I773*H773,2)</f>
        <v>0</v>
      </c>
      <c r="K773" s="205" t="s">
        <v>124</v>
      </c>
      <c r="L773" s="43"/>
      <c r="M773" s="210" t="s">
        <v>19</v>
      </c>
      <c r="N773" s="211" t="s">
        <v>43</v>
      </c>
      <c r="O773" s="83"/>
      <c r="P773" s="212">
        <f>O773*H773</f>
        <v>0</v>
      </c>
      <c r="Q773" s="212">
        <v>0.189</v>
      </c>
      <c r="R773" s="212">
        <f>Q773*H773</f>
        <v>18.899999999999999</v>
      </c>
      <c r="S773" s="212">
        <v>0</v>
      </c>
      <c r="T773" s="213">
        <f>S773*H773</f>
        <v>0</v>
      </c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R773" s="214" t="s">
        <v>500</v>
      </c>
      <c r="AT773" s="214" t="s">
        <v>120</v>
      </c>
      <c r="AU773" s="214" t="s">
        <v>82</v>
      </c>
      <c r="AY773" s="16" t="s">
        <v>117</v>
      </c>
      <c r="BE773" s="215">
        <f>IF(N773="základní",J773,0)</f>
        <v>0</v>
      </c>
      <c r="BF773" s="215">
        <f>IF(N773="snížená",J773,0)</f>
        <v>0</v>
      </c>
      <c r="BG773" s="215">
        <f>IF(N773="zákl. přenesená",J773,0)</f>
        <v>0</v>
      </c>
      <c r="BH773" s="215">
        <f>IF(N773="sníž. přenesená",J773,0)</f>
        <v>0</v>
      </c>
      <c r="BI773" s="215">
        <f>IF(N773="nulová",J773,0)</f>
        <v>0</v>
      </c>
      <c r="BJ773" s="16" t="s">
        <v>80</v>
      </c>
      <c r="BK773" s="215">
        <f>ROUND(I773*H773,2)</f>
        <v>0</v>
      </c>
      <c r="BL773" s="16" t="s">
        <v>500</v>
      </c>
      <c r="BM773" s="214" t="s">
        <v>1515</v>
      </c>
    </row>
    <row r="774" s="2" customFormat="1">
      <c r="A774" s="37"/>
      <c r="B774" s="38"/>
      <c r="C774" s="39"/>
      <c r="D774" s="216" t="s">
        <v>127</v>
      </c>
      <c r="E774" s="39"/>
      <c r="F774" s="217" t="s">
        <v>1516</v>
      </c>
      <c r="G774" s="39"/>
      <c r="H774" s="39"/>
      <c r="I774" s="218"/>
      <c r="J774" s="39"/>
      <c r="K774" s="39"/>
      <c r="L774" s="43"/>
      <c r="M774" s="219"/>
      <c r="N774" s="220"/>
      <c r="O774" s="83"/>
      <c r="P774" s="83"/>
      <c r="Q774" s="83"/>
      <c r="R774" s="83"/>
      <c r="S774" s="83"/>
      <c r="T774" s="84"/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T774" s="16" t="s">
        <v>127</v>
      </c>
      <c r="AU774" s="16" t="s">
        <v>82</v>
      </c>
    </row>
    <row r="775" s="2" customFormat="1">
      <c r="A775" s="37"/>
      <c r="B775" s="38"/>
      <c r="C775" s="39"/>
      <c r="D775" s="221" t="s">
        <v>129</v>
      </c>
      <c r="E775" s="39"/>
      <c r="F775" s="222" t="s">
        <v>1517</v>
      </c>
      <c r="G775" s="39"/>
      <c r="H775" s="39"/>
      <c r="I775" s="218"/>
      <c r="J775" s="39"/>
      <c r="K775" s="39"/>
      <c r="L775" s="43"/>
      <c r="M775" s="219"/>
      <c r="N775" s="220"/>
      <c r="O775" s="83"/>
      <c r="P775" s="83"/>
      <c r="Q775" s="83"/>
      <c r="R775" s="83"/>
      <c r="S775" s="83"/>
      <c r="T775" s="84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T775" s="16" t="s">
        <v>129</v>
      </c>
      <c r="AU775" s="16" t="s">
        <v>82</v>
      </c>
    </row>
    <row r="776" s="2" customFormat="1" ht="16.5" customHeight="1">
      <c r="A776" s="37"/>
      <c r="B776" s="38"/>
      <c r="C776" s="203" t="s">
        <v>1518</v>
      </c>
      <c r="D776" s="203" t="s">
        <v>120</v>
      </c>
      <c r="E776" s="204" t="s">
        <v>1519</v>
      </c>
      <c r="F776" s="205" t="s">
        <v>1520</v>
      </c>
      <c r="G776" s="206" t="s">
        <v>123</v>
      </c>
      <c r="H776" s="207">
        <v>100</v>
      </c>
      <c r="I776" s="208"/>
      <c r="J776" s="209">
        <f>ROUND(I776*H776,2)</f>
        <v>0</v>
      </c>
      <c r="K776" s="205" t="s">
        <v>124</v>
      </c>
      <c r="L776" s="43"/>
      <c r="M776" s="210" t="s">
        <v>19</v>
      </c>
      <c r="N776" s="211" t="s">
        <v>43</v>
      </c>
      <c r="O776" s="83"/>
      <c r="P776" s="212">
        <f>O776*H776</f>
        <v>0</v>
      </c>
      <c r="Q776" s="212">
        <v>0.27000000000000002</v>
      </c>
      <c r="R776" s="212">
        <f>Q776*H776</f>
        <v>27</v>
      </c>
      <c r="S776" s="212">
        <v>0</v>
      </c>
      <c r="T776" s="213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214" t="s">
        <v>500</v>
      </c>
      <c r="AT776" s="214" t="s">
        <v>120</v>
      </c>
      <c r="AU776" s="214" t="s">
        <v>82</v>
      </c>
      <c r="AY776" s="16" t="s">
        <v>117</v>
      </c>
      <c r="BE776" s="215">
        <f>IF(N776="základní",J776,0)</f>
        <v>0</v>
      </c>
      <c r="BF776" s="215">
        <f>IF(N776="snížená",J776,0)</f>
        <v>0</v>
      </c>
      <c r="BG776" s="215">
        <f>IF(N776="zákl. přenesená",J776,0)</f>
        <v>0</v>
      </c>
      <c r="BH776" s="215">
        <f>IF(N776="sníž. přenesená",J776,0)</f>
        <v>0</v>
      </c>
      <c r="BI776" s="215">
        <f>IF(N776="nulová",J776,0)</f>
        <v>0</v>
      </c>
      <c r="BJ776" s="16" t="s">
        <v>80</v>
      </c>
      <c r="BK776" s="215">
        <f>ROUND(I776*H776,2)</f>
        <v>0</v>
      </c>
      <c r="BL776" s="16" t="s">
        <v>500</v>
      </c>
      <c r="BM776" s="214" t="s">
        <v>1521</v>
      </c>
    </row>
    <row r="777" s="2" customFormat="1">
      <c r="A777" s="37"/>
      <c r="B777" s="38"/>
      <c r="C777" s="39"/>
      <c r="D777" s="216" t="s">
        <v>127</v>
      </c>
      <c r="E777" s="39"/>
      <c r="F777" s="217" t="s">
        <v>1522</v>
      </c>
      <c r="G777" s="39"/>
      <c r="H777" s="39"/>
      <c r="I777" s="218"/>
      <c r="J777" s="39"/>
      <c r="K777" s="39"/>
      <c r="L777" s="43"/>
      <c r="M777" s="219"/>
      <c r="N777" s="220"/>
      <c r="O777" s="83"/>
      <c r="P777" s="83"/>
      <c r="Q777" s="83"/>
      <c r="R777" s="83"/>
      <c r="S777" s="83"/>
      <c r="T777" s="84"/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T777" s="16" t="s">
        <v>127</v>
      </c>
      <c r="AU777" s="16" t="s">
        <v>82</v>
      </c>
    </row>
    <row r="778" s="2" customFormat="1">
      <c r="A778" s="37"/>
      <c r="B778" s="38"/>
      <c r="C778" s="39"/>
      <c r="D778" s="221" t="s">
        <v>129</v>
      </c>
      <c r="E778" s="39"/>
      <c r="F778" s="222" t="s">
        <v>1523</v>
      </c>
      <c r="G778" s="39"/>
      <c r="H778" s="39"/>
      <c r="I778" s="218"/>
      <c r="J778" s="39"/>
      <c r="K778" s="39"/>
      <c r="L778" s="43"/>
      <c r="M778" s="219"/>
      <c r="N778" s="220"/>
      <c r="O778" s="83"/>
      <c r="P778" s="83"/>
      <c r="Q778" s="83"/>
      <c r="R778" s="83"/>
      <c r="S778" s="83"/>
      <c r="T778" s="84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T778" s="16" t="s">
        <v>129</v>
      </c>
      <c r="AU778" s="16" t="s">
        <v>82</v>
      </c>
    </row>
    <row r="779" s="2" customFormat="1" ht="16.5" customHeight="1">
      <c r="A779" s="37"/>
      <c r="B779" s="38"/>
      <c r="C779" s="203" t="s">
        <v>1524</v>
      </c>
      <c r="D779" s="203" t="s">
        <v>120</v>
      </c>
      <c r="E779" s="204" t="s">
        <v>1525</v>
      </c>
      <c r="F779" s="205" t="s">
        <v>1526</v>
      </c>
      <c r="G779" s="206" t="s">
        <v>123</v>
      </c>
      <c r="H779" s="207">
        <v>100</v>
      </c>
      <c r="I779" s="208"/>
      <c r="J779" s="209">
        <f>ROUND(I779*H779,2)</f>
        <v>0</v>
      </c>
      <c r="K779" s="205" t="s">
        <v>124</v>
      </c>
      <c r="L779" s="43"/>
      <c r="M779" s="210" t="s">
        <v>19</v>
      </c>
      <c r="N779" s="211" t="s">
        <v>43</v>
      </c>
      <c r="O779" s="83"/>
      <c r="P779" s="212">
        <f>O779*H779</f>
        <v>0</v>
      </c>
      <c r="Q779" s="212">
        <v>0.10000000000000001</v>
      </c>
      <c r="R779" s="212">
        <f>Q779*H779</f>
        <v>10</v>
      </c>
      <c r="S779" s="212">
        <v>0</v>
      </c>
      <c r="T779" s="213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214" t="s">
        <v>500</v>
      </c>
      <c r="AT779" s="214" t="s">
        <v>120</v>
      </c>
      <c r="AU779" s="214" t="s">
        <v>82</v>
      </c>
      <c r="AY779" s="16" t="s">
        <v>117</v>
      </c>
      <c r="BE779" s="215">
        <f>IF(N779="základní",J779,0)</f>
        <v>0</v>
      </c>
      <c r="BF779" s="215">
        <f>IF(N779="snížená",J779,0)</f>
        <v>0</v>
      </c>
      <c r="BG779" s="215">
        <f>IF(N779="zákl. přenesená",J779,0)</f>
        <v>0</v>
      </c>
      <c r="BH779" s="215">
        <f>IF(N779="sníž. přenesená",J779,0)</f>
        <v>0</v>
      </c>
      <c r="BI779" s="215">
        <f>IF(N779="nulová",J779,0)</f>
        <v>0</v>
      </c>
      <c r="BJ779" s="16" t="s">
        <v>80</v>
      </c>
      <c r="BK779" s="215">
        <f>ROUND(I779*H779,2)</f>
        <v>0</v>
      </c>
      <c r="BL779" s="16" t="s">
        <v>500</v>
      </c>
      <c r="BM779" s="214" t="s">
        <v>1527</v>
      </c>
    </row>
    <row r="780" s="2" customFormat="1">
      <c r="A780" s="37"/>
      <c r="B780" s="38"/>
      <c r="C780" s="39"/>
      <c r="D780" s="216" t="s">
        <v>127</v>
      </c>
      <c r="E780" s="39"/>
      <c r="F780" s="217" t="s">
        <v>1528</v>
      </c>
      <c r="G780" s="39"/>
      <c r="H780" s="39"/>
      <c r="I780" s="218"/>
      <c r="J780" s="39"/>
      <c r="K780" s="39"/>
      <c r="L780" s="43"/>
      <c r="M780" s="219"/>
      <c r="N780" s="220"/>
      <c r="O780" s="83"/>
      <c r="P780" s="83"/>
      <c r="Q780" s="83"/>
      <c r="R780" s="83"/>
      <c r="S780" s="83"/>
      <c r="T780" s="84"/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T780" s="16" t="s">
        <v>127</v>
      </c>
      <c r="AU780" s="16" t="s">
        <v>82</v>
      </c>
    </row>
    <row r="781" s="2" customFormat="1">
      <c r="A781" s="37"/>
      <c r="B781" s="38"/>
      <c r="C781" s="39"/>
      <c r="D781" s="221" t="s">
        <v>129</v>
      </c>
      <c r="E781" s="39"/>
      <c r="F781" s="222" t="s">
        <v>1529</v>
      </c>
      <c r="G781" s="39"/>
      <c r="H781" s="39"/>
      <c r="I781" s="218"/>
      <c r="J781" s="39"/>
      <c r="K781" s="39"/>
      <c r="L781" s="43"/>
      <c r="M781" s="219"/>
      <c r="N781" s="220"/>
      <c r="O781" s="83"/>
      <c r="P781" s="83"/>
      <c r="Q781" s="83"/>
      <c r="R781" s="83"/>
      <c r="S781" s="83"/>
      <c r="T781" s="84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T781" s="16" t="s">
        <v>129</v>
      </c>
      <c r="AU781" s="16" t="s">
        <v>82</v>
      </c>
    </row>
    <row r="782" s="2" customFormat="1" ht="16.5" customHeight="1">
      <c r="A782" s="37"/>
      <c r="B782" s="38"/>
      <c r="C782" s="203" t="s">
        <v>1530</v>
      </c>
      <c r="D782" s="203" t="s">
        <v>120</v>
      </c>
      <c r="E782" s="204" t="s">
        <v>1531</v>
      </c>
      <c r="F782" s="205" t="s">
        <v>1532</v>
      </c>
      <c r="G782" s="206" t="s">
        <v>123</v>
      </c>
      <c r="H782" s="207">
        <v>100</v>
      </c>
      <c r="I782" s="208"/>
      <c r="J782" s="209">
        <f>ROUND(I782*H782,2)</f>
        <v>0</v>
      </c>
      <c r="K782" s="205" t="s">
        <v>124</v>
      </c>
      <c r="L782" s="43"/>
      <c r="M782" s="210" t="s">
        <v>19</v>
      </c>
      <c r="N782" s="211" t="s">
        <v>43</v>
      </c>
      <c r="O782" s="83"/>
      <c r="P782" s="212">
        <f>O782*H782</f>
        <v>0</v>
      </c>
      <c r="Q782" s="212">
        <v>0.1000735</v>
      </c>
      <c r="R782" s="212">
        <f>Q782*H782</f>
        <v>10.007349999999999</v>
      </c>
      <c r="S782" s="212">
        <v>0</v>
      </c>
      <c r="T782" s="213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214" t="s">
        <v>500</v>
      </c>
      <c r="AT782" s="214" t="s">
        <v>120</v>
      </c>
      <c r="AU782" s="214" t="s">
        <v>82</v>
      </c>
      <c r="AY782" s="16" t="s">
        <v>117</v>
      </c>
      <c r="BE782" s="215">
        <f>IF(N782="základní",J782,0)</f>
        <v>0</v>
      </c>
      <c r="BF782" s="215">
        <f>IF(N782="snížená",J782,0)</f>
        <v>0</v>
      </c>
      <c r="BG782" s="215">
        <f>IF(N782="zákl. přenesená",J782,0)</f>
        <v>0</v>
      </c>
      <c r="BH782" s="215">
        <f>IF(N782="sníž. přenesená",J782,0)</f>
        <v>0</v>
      </c>
      <c r="BI782" s="215">
        <f>IF(N782="nulová",J782,0)</f>
        <v>0</v>
      </c>
      <c r="BJ782" s="16" t="s">
        <v>80</v>
      </c>
      <c r="BK782" s="215">
        <f>ROUND(I782*H782,2)</f>
        <v>0</v>
      </c>
      <c r="BL782" s="16" t="s">
        <v>500</v>
      </c>
      <c r="BM782" s="214" t="s">
        <v>1533</v>
      </c>
    </row>
    <row r="783" s="2" customFormat="1">
      <c r="A783" s="37"/>
      <c r="B783" s="38"/>
      <c r="C783" s="39"/>
      <c r="D783" s="216" t="s">
        <v>127</v>
      </c>
      <c r="E783" s="39"/>
      <c r="F783" s="217" t="s">
        <v>1534</v>
      </c>
      <c r="G783" s="39"/>
      <c r="H783" s="39"/>
      <c r="I783" s="218"/>
      <c r="J783" s="39"/>
      <c r="K783" s="39"/>
      <c r="L783" s="43"/>
      <c r="M783" s="219"/>
      <c r="N783" s="220"/>
      <c r="O783" s="83"/>
      <c r="P783" s="83"/>
      <c r="Q783" s="83"/>
      <c r="R783" s="83"/>
      <c r="S783" s="83"/>
      <c r="T783" s="84"/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T783" s="16" t="s">
        <v>127</v>
      </c>
      <c r="AU783" s="16" t="s">
        <v>82</v>
      </c>
    </row>
    <row r="784" s="2" customFormat="1">
      <c r="A784" s="37"/>
      <c r="B784" s="38"/>
      <c r="C784" s="39"/>
      <c r="D784" s="221" t="s">
        <v>129</v>
      </c>
      <c r="E784" s="39"/>
      <c r="F784" s="222" t="s">
        <v>1535</v>
      </c>
      <c r="G784" s="39"/>
      <c r="H784" s="39"/>
      <c r="I784" s="218"/>
      <c r="J784" s="39"/>
      <c r="K784" s="39"/>
      <c r="L784" s="43"/>
      <c r="M784" s="219"/>
      <c r="N784" s="220"/>
      <c r="O784" s="83"/>
      <c r="P784" s="83"/>
      <c r="Q784" s="83"/>
      <c r="R784" s="83"/>
      <c r="S784" s="83"/>
      <c r="T784" s="84"/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T784" s="16" t="s">
        <v>129</v>
      </c>
      <c r="AU784" s="16" t="s">
        <v>82</v>
      </c>
    </row>
    <row r="785" s="2" customFormat="1" ht="16.5" customHeight="1">
      <c r="A785" s="37"/>
      <c r="B785" s="38"/>
      <c r="C785" s="203" t="s">
        <v>1536</v>
      </c>
      <c r="D785" s="203" t="s">
        <v>120</v>
      </c>
      <c r="E785" s="204" t="s">
        <v>1537</v>
      </c>
      <c r="F785" s="205" t="s">
        <v>1538</v>
      </c>
      <c r="G785" s="206" t="s">
        <v>123</v>
      </c>
      <c r="H785" s="207">
        <v>100</v>
      </c>
      <c r="I785" s="208"/>
      <c r="J785" s="209">
        <f>ROUND(I785*H785,2)</f>
        <v>0</v>
      </c>
      <c r="K785" s="205" t="s">
        <v>996</v>
      </c>
      <c r="L785" s="43"/>
      <c r="M785" s="210" t="s">
        <v>19</v>
      </c>
      <c r="N785" s="211" t="s">
        <v>43</v>
      </c>
      <c r="O785" s="83"/>
      <c r="P785" s="212">
        <f>O785*H785</f>
        <v>0</v>
      </c>
      <c r="Q785" s="212">
        <v>0</v>
      </c>
      <c r="R785" s="212">
        <f>Q785*H785</f>
        <v>0</v>
      </c>
      <c r="S785" s="212">
        <v>0</v>
      </c>
      <c r="T785" s="213">
        <f>S785*H785</f>
        <v>0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214" t="s">
        <v>500</v>
      </c>
      <c r="AT785" s="214" t="s">
        <v>120</v>
      </c>
      <c r="AU785" s="214" t="s">
        <v>82</v>
      </c>
      <c r="AY785" s="16" t="s">
        <v>117</v>
      </c>
      <c r="BE785" s="215">
        <f>IF(N785="základní",J785,0)</f>
        <v>0</v>
      </c>
      <c r="BF785" s="215">
        <f>IF(N785="snížená",J785,0)</f>
        <v>0</v>
      </c>
      <c r="BG785" s="215">
        <f>IF(N785="zákl. přenesená",J785,0)</f>
        <v>0</v>
      </c>
      <c r="BH785" s="215">
        <f>IF(N785="sníž. přenesená",J785,0)</f>
        <v>0</v>
      </c>
      <c r="BI785" s="215">
        <f>IF(N785="nulová",J785,0)</f>
        <v>0</v>
      </c>
      <c r="BJ785" s="16" t="s">
        <v>80</v>
      </c>
      <c r="BK785" s="215">
        <f>ROUND(I785*H785,2)</f>
        <v>0</v>
      </c>
      <c r="BL785" s="16" t="s">
        <v>500</v>
      </c>
      <c r="BM785" s="214" t="s">
        <v>1539</v>
      </c>
    </row>
    <row r="786" s="2" customFormat="1">
      <c r="A786" s="37"/>
      <c r="B786" s="38"/>
      <c r="C786" s="39"/>
      <c r="D786" s="216" t="s">
        <v>127</v>
      </c>
      <c r="E786" s="39"/>
      <c r="F786" s="217" t="s">
        <v>1540</v>
      </c>
      <c r="G786" s="39"/>
      <c r="H786" s="39"/>
      <c r="I786" s="218"/>
      <c r="J786" s="39"/>
      <c r="K786" s="39"/>
      <c r="L786" s="43"/>
      <c r="M786" s="219"/>
      <c r="N786" s="220"/>
      <c r="O786" s="83"/>
      <c r="P786" s="83"/>
      <c r="Q786" s="83"/>
      <c r="R786" s="83"/>
      <c r="S786" s="83"/>
      <c r="T786" s="84"/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T786" s="16" t="s">
        <v>127</v>
      </c>
      <c r="AU786" s="16" t="s">
        <v>82</v>
      </c>
    </row>
    <row r="787" s="2" customFormat="1" ht="16.5" customHeight="1">
      <c r="A787" s="37"/>
      <c r="B787" s="38"/>
      <c r="C787" s="203" t="s">
        <v>1541</v>
      </c>
      <c r="D787" s="203" t="s">
        <v>120</v>
      </c>
      <c r="E787" s="204" t="s">
        <v>1542</v>
      </c>
      <c r="F787" s="205" t="s">
        <v>1543</v>
      </c>
      <c r="G787" s="206" t="s">
        <v>123</v>
      </c>
      <c r="H787" s="207">
        <v>100</v>
      </c>
      <c r="I787" s="208"/>
      <c r="J787" s="209">
        <f>ROUND(I787*H787,2)</f>
        <v>0</v>
      </c>
      <c r="K787" s="205" t="s">
        <v>996</v>
      </c>
      <c r="L787" s="43"/>
      <c r="M787" s="210" t="s">
        <v>19</v>
      </c>
      <c r="N787" s="211" t="s">
        <v>43</v>
      </c>
      <c r="O787" s="83"/>
      <c r="P787" s="212">
        <f>O787*H787</f>
        <v>0</v>
      </c>
      <c r="Q787" s="212">
        <v>0.014149999999999999</v>
      </c>
      <c r="R787" s="212">
        <f>Q787*H787</f>
        <v>1.415</v>
      </c>
      <c r="S787" s="212">
        <v>0</v>
      </c>
      <c r="T787" s="213">
        <f>S787*H787</f>
        <v>0</v>
      </c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R787" s="214" t="s">
        <v>500</v>
      </c>
      <c r="AT787" s="214" t="s">
        <v>120</v>
      </c>
      <c r="AU787" s="214" t="s">
        <v>82</v>
      </c>
      <c r="AY787" s="16" t="s">
        <v>117</v>
      </c>
      <c r="BE787" s="215">
        <f>IF(N787="základní",J787,0)</f>
        <v>0</v>
      </c>
      <c r="BF787" s="215">
        <f>IF(N787="snížená",J787,0)</f>
        <v>0</v>
      </c>
      <c r="BG787" s="215">
        <f>IF(N787="zákl. přenesená",J787,0)</f>
        <v>0</v>
      </c>
      <c r="BH787" s="215">
        <f>IF(N787="sníž. přenesená",J787,0)</f>
        <v>0</v>
      </c>
      <c r="BI787" s="215">
        <f>IF(N787="nulová",J787,0)</f>
        <v>0</v>
      </c>
      <c r="BJ787" s="16" t="s">
        <v>80</v>
      </c>
      <c r="BK787" s="215">
        <f>ROUND(I787*H787,2)</f>
        <v>0</v>
      </c>
      <c r="BL787" s="16" t="s">
        <v>500</v>
      </c>
      <c r="BM787" s="214" t="s">
        <v>1544</v>
      </c>
    </row>
    <row r="788" s="2" customFormat="1">
      <c r="A788" s="37"/>
      <c r="B788" s="38"/>
      <c r="C788" s="39"/>
      <c r="D788" s="216" t="s">
        <v>127</v>
      </c>
      <c r="E788" s="39"/>
      <c r="F788" s="217" t="s">
        <v>1545</v>
      </c>
      <c r="G788" s="39"/>
      <c r="H788" s="39"/>
      <c r="I788" s="218"/>
      <c r="J788" s="39"/>
      <c r="K788" s="39"/>
      <c r="L788" s="43"/>
      <c r="M788" s="219"/>
      <c r="N788" s="220"/>
      <c r="O788" s="83"/>
      <c r="P788" s="83"/>
      <c r="Q788" s="83"/>
      <c r="R788" s="83"/>
      <c r="S788" s="83"/>
      <c r="T788" s="84"/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T788" s="16" t="s">
        <v>127</v>
      </c>
      <c r="AU788" s="16" t="s">
        <v>82</v>
      </c>
    </row>
    <row r="789" s="2" customFormat="1" ht="16.5" customHeight="1">
      <c r="A789" s="37"/>
      <c r="B789" s="38"/>
      <c r="C789" s="203" t="s">
        <v>1546</v>
      </c>
      <c r="D789" s="203" t="s">
        <v>120</v>
      </c>
      <c r="E789" s="204" t="s">
        <v>1547</v>
      </c>
      <c r="F789" s="205" t="s">
        <v>1548</v>
      </c>
      <c r="G789" s="206" t="s">
        <v>123</v>
      </c>
      <c r="H789" s="207">
        <v>100</v>
      </c>
      <c r="I789" s="208"/>
      <c r="J789" s="209">
        <f>ROUND(I789*H789,2)</f>
        <v>0</v>
      </c>
      <c r="K789" s="205" t="s">
        <v>996</v>
      </c>
      <c r="L789" s="43"/>
      <c r="M789" s="210" t="s">
        <v>19</v>
      </c>
      <c r="N789" s="211" t="s">
        <v>43</v>
      </c>
      <c r="O789" s="83"/>
      <c r="P789" s="212">
        <f>O789*H789</f>
        <v>0</v>
      </c>
      <c r="Q789" s="212">
        <v>0</v>
      </c>
      <c r="R789" s="212">
        <f>Q789*H789</f>
        <v>0</v>
      </c>
      <c r="S789" s="212">
        <v>0</v>
      </c>
      <c r="T789" s="213">
        <f>S789*H789</f>
        <v>0</v>
      </c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R789" s="214" t="s">
        <v>500</v>
      </c>
      <c r="AT789" s="214" t="s">
        <v>120</v>
      </c>
      <c r="AU789" s="214" t="s">
        <v>82</v>
      </c>
      <c r="AY789" s="16" t="s">
        <v>117</v>
      </c>
      <c r="BE789" s="215">
        <f>IF(N789="základní",J789,0)</f>
        <v>0</v>
      </c>
      <c r="BF789" s="215">
        <f>IF(N789="snížená",J789,0)</f>
        <v>0</v>
      </c>
      <c r="BG789" s="215">
        <f>IF(N789="zákl. přenesená",J789,0)</f>
        <v>0</v>
      </c>
      <c r="BH789" s="215">
        <f>IF(N789="sníž. přenesená",J789,0)</f>
        <v>0</v>
      </c>
      <c r="BI789" s="215">
        <f>IF(N789="nulová",J789,0)</f>
        <v>0</v>
      </c>
      <c r="BJ789" s="16" t="s">
        <v>80</v>
      </c>
      <c r="BK789" s="215">
        <f>ROUND(I789*H789,2)</f>
        <v>0</v>
      </c>
      <c r="BL789" s="16" t="s">
        <v>500</v>
      </c>
      <c r="BM789" s="214" t="s">
        <v>1549</v>
      </c>
    </row>
    <row r="790" s="2" customFormat="1">
      <c r="A790" s="37"/>
      <c r="B790" s="38"/>
      <c r="C790" s="39"/>
      <c r="D790" s="216" t="s">
        <v>127</v>
      </c>
      <c r="E790" s="39"/>
      <c r="F790" s="217" t="s">
        <v>1550</v>
      </c>
      <c r="G790" s="39"/>
      <c r="H790" s="39"/>
      <c r="I790" s="218"/>
      <c r="J790" s="39"/>
      <c r="K790" s="39"/>
      <c r="L790" s="43"/>
      <c r="M790" s="219"/>
      <c r="N790" s="220"/>
      <c r="O790" s="83"/>
      <c r="P790" s="83"/>
      <c r="Q790" s="83"/>
      <c r="R790" s="83"/>
      <c r="S790" s="83"/>
      <c r="T790" s="84"/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T790" s="16" t="s">
        <v>127</v>
      </c>
      <c r="AU790" s="16" t="s">
        <v>82</v>
      </c>
    </row>
    <row r="791" s="2" customFormat="1" ht="16.5" customHeight="1">
      <c r="A791" s="37"/>
      <c r="B791" s="38"/>
      <c r="C791" s="203" t="s">
        <v>1551</v>
      </c>
      <c r="D791" s="203" t="s">
        <v>120</v>
      </c>
      <c r="E791" s="204" t="s">
        <v>1552</v>
      </c>
      <c r="F791" s="205" t="s">
        <v>1553</v>
      </c>
      <c r="G791" s="206" t="s">
        <v>123</v>
      </c>
      <c r="H791" s="207">
        <v>100</v>
      </c>
      <c r="I791" s="208"/>
      <c r="J791" s="209">
        <f>ROUND(I791*H791,2)</f>
        <v>0</v>
      </c>
      <c r="K791" s="205" t="s">
        <v>124</v>
      </c>
      <c r="L791" s="43"/>
      <c r="M791" s="210" t="s">
        <v>19</v>
      </c>
      <c r="N791" s="211" t="s">
        <v>43</v>
      </c>
      <c r="O791" s="83"/>
      <c r="P791" s="212">
        <f>O791*H791</f>
        <v>0</v>
      </c>
      <c r="Q791" s="212">
        <v>0</v>
      </c>
      <c r="R791" s="212">
        <f>Q791*H791</f>
        <v>0</v>
      </c>
      <c r="S791" s="212">
        <v>0</v>
      </c>
      <c r="T791" s="213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214" t="s">
        <v>500</v>
      </c>
      <c r="AT791" s="214" t="s">
        <v>120</v>
      </c>
      <c r="AU791" s="214" t="s">
        <v>82</v>
      </c>
      <c r="AY791" s="16" t="s">
        <v>117</v>
      </c>
      <c r="BE791" s="215">
        <f>IF(N791="základní",J791,0)</f>
        <v>0</v>
      </c>
      <c r="BF791" s="215">
        <f>IF(N791="snížená",J791,0)</f>
        <v>0</v>
      </c>
      <c r="BG791" s="215">
        <f>IF(N791="zákl. přenesená",J791,0)</f>
        <v>0</v>
      </c>
      <c r="BH791" s="215">
        <f>IF(N791="sníž. přenesená",J791,0)</f>
        <v>0</v>
      </c>
      <c r="BI791" s="215">
        <f>IF(N791="nulová",J791,0)</f>
        <v>0</v>
      </c>
      <c r="BJ791" s="16" t="s">
        <v>80</v>
      </c>
      <c r="BK791" s="215">
        <f>ROUND(I791*H791,2)</f>
        <v>0</v>
      </c>
      <c r="BL791" s="16" t="s">
        <v>500</v>
      </c>
      <c r="BM791" s="214" t="s">
        <v>1554</v>
      </c>
    </row>
    <row r="792" s="2" customFormat="1">
      <c r="A792" s="37"/>
      <c r="B792" s="38"/>
      <c r="C792" s="39"/>
      <c r="D792" s="216" t="s">
        <v>127</v>
      </c>
      <c r="E792" s="39"/>
      <c r="F792" s="217" t="s">
        <v>1555</v>
      </c>
      <c r="G792" s="39"/>
      <c r="H792" s="39"/>
      <c r="I792" s="218"/>
      <c r="J792" s="39"/>
      <c r="K792" s="39"/>
      <c r="L792" s="43"/>
      <c r="M792" s="219"/>
      <c r="N792" s="220"/>
      <c r="O792" s="83"/>
      <c r="P792" s="83"/>
      <c r="Q792" s="83"/>
      <c r="R792" s="83"/>
      <c r="S792" s="83"/>
      <c r="T792" s="84"/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T792" s="16" t="s">
        <v>127</v>
      </c>
      <c r="AU792" s="16" t="s">
        <v>82</v>
      </c>
    </row>
    <row r="793" s="2" customFormat="1">
      <c r="A793" s="37"/>
      <c r="B793" s="38"/>
      <c r="C793" s="39"/>
      <c r="D793" s="221" t="s">
        <v>129</v>
      </c>
      <c r="E793" s="39"/>
      <c r="F793" s="222" t="s">
        <v>1556</v>
      </c>
      <c r="G793" s="39"/>
      <c r="H793" s="39"/>
      <c r="I793" s="218"/>
      <c r="J793" s="39"/>
      <c r="K793" s="39"/>
      <c r="L793" s="43"/>
      <c r="M793" s="219"/>
      <c r="N793" s="220"/>
      <c r="O793" s="83"/>
      <c r="P793" s="83"/>
      <c r="Q793" s="83"/>
      <c r="R793" s="83"/>
      <c r="S793" s="83"/>
      <c r="T793" s="84"/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T793" s="16" t="s">
        <v>129</v>
      </c>
      <c r="AU793" s="16" t="s">
        <v>82</v>
      </c>
    </row>
    <row r="794" s="2" customFormat="1" ht="16.5" customHeight="1">
      <c r="A794" s="37"/>
      <c r="B794" s="38"/>
      <c r="C794" s="203" t="s">
        <v>1557</v>
      </c>
      <c r="D794" s="203" t="s">
        <v>120</v>
      </c>
      <c r="E794" s="204" t="s">
        <v>1558</v>
      </c>
      <c r="F794" s="205" t="s">
        <v>1559</v>
      </c>
      <c r="G794" s="206" t="s">
        <v>123</v>
      </c>
      <c r="H794" s="207">
        <v>100</v>
      </c>
      <c r="I794" s="208"/>
      <c r="J794" s="209">
        <f>ROUND(I794*H794,2)</f>
        <v>0</v>
      </c>
      <c r="K794" s="205" t="s">
        <v>124</v>
      </c>
      <c r="L794" s="43"/>
      <c r="M794" s="210" t="s">
        <v>19</v>
      </c>
      <c r="N794" s="211" t="s">
        <v>43</v>
      </c>
      <c r="O794" s="83"/>
      <c r="P794" s="212">
        <f>O794*H794</f>
        <v>0</v>
      </c>
      <c r="Q794" s="212">
        <v>0</v>
      </c>
      <c r="R794" s="212">
        <f>Q794*H794</f>
        <v>0</v>
      </c>
      <c r="S794" s="212">
        <v>0</v>
      </c>
      <c r="T794" s="213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214" t="s">
        <v>500</v>
      </c>
      <c r="AT794" s="214" t="s">
        <v>120</v>
      </c>
      <c r="AU794" s="214" t="s">
        <v>82</v>
      </c>
      <c r="AY794" s="16" t="s">
        <v>117</v>
      </c>
      <c r="BE794" s="215">
        <f>IF(N794="základní",J794,0)</f>
        <v>0</v>
      </c>
      <c r="BF794" s="215">
        <f>IF(N794="snížená",J794,0)</f>
        <v>0</v>
      </c>
      <c r="BG794" s="215">
        <f>IF(N794="zákl. přenesená",J794,0)</f>
        <v>0</v>
      </c>
      <c r="BH794" s="215">
        <f>IF(N794="sníž. přenesená",J794,0)</f>
        <v>0</v>
      </c>
      <c r="BI794" s="215">
        <f>IF(N794="nulová",J794,0)</f>
        <v>0</v>
      </c>
      <c r="BJ794" s="16" t="s">
        <v>80</v>
      </c>
      <c r="BK794" s="215">
        <f>ROUND(I794*H794,2)</f>
        <v>0</v>
      </c>
      <c r="BL794" s="16" t="s">
        <v>500</v>
      </c>
      <c r="BM794" s="214" t="s">
        <v>1560</v>
      </c>
    </row>
    <row r="795" s="2" customFormat="1">
      <c r="A795" s="37"/>
      <c r="B795" s="38"/>
      <c r="C795" s="39"/>
      <c r="D795" s="216" t="s">
        <v>127</v>
      </c>
      <c r="E795" s="39"/>
      <c r="F795" s="217" t="s">
        <v>1561</v>
      </c>
      <c r="G795" s="39"/>
      <c r="H795" s="39"/>
      <c r="I795" s="218"/>
      <c r="J795" s="39"/>
      <c r="K795" s="39"/>
      <c r="L795" s="43"/>
      <c r="M795" s="219"/>
      <c r="N795" s="220"/>
      <c r="O795" s="83"/>
      <c r="P795" s="83"/>
      <c r="Q795" s="83"/>
      <c r="R795" s="83"/>
      <c r="S795" s="83"/>
      <c r="T795" s="84"/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T795" s="16" t="s">
        <v>127</v>
      </c>
      <c r="AU795" s="16" t="s">
        <v>82</v>
      </c>
    </row>
    <row r="796" s="2" customFormat="1">
      <c r="A796" s="37"/>
      <c r="B796" s="38"/>
      <c r="C796" s="39"/>
      <c r="D796" s="221" t="s">
        <v>129</v>
      </c>
      <c r="E796" s="39"/>
      <c r="F796" s="222" t="s">
        <v>1562</v>
      </c>
      <c r="G796" s="39"/>
      <c r="H796" s="39"/>
      <c r="I796" s="218"/>
      <c r="J796" s="39"/>
      <c r="K796" s="39"/>
      <c r="L796" s="43"/>
      <c r="M796" s="219"/>
      <c r="N796" s="220"/>
      <c r="O796" s="83"/>
      <c r="P796" s="83"/>
      <c r="Q796" s="83"/>
      <c r="R796" s="83"/>
      <c r="S796" s="83"/>
      <c r="T796" s="84"/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T796" s="16" t="s">
        <v>129</v>
      </c>
      <c r="AU796" s="16" t="s">
        <v>82</v>
      </c>
    </row>
    <row r="797" s="2" customFormat="1" ht="16.5" customHeight="1">
      <c r="A797" s="37"/>
      <c r="B797" s="38"/>
      <c r="C797" s="203" t="s">
        <v>1563</v>
      </c>
      <c r="D797" s="203" t="s">
        <v>120</v>
      </c>
      <c r="E797" s="204" t="s">
        <v>1564</v>
      </c>
      <c r="F797" s="205" t="s">
        <v>1565</v>
      </c>
      <c r="G797" s="206" t="s">
        <v>123</v>
      </c>
      <c r="H797" s="207">
        <v>100</v>
      </c>
      <c r="I797" s="208"/>
      <c r="J797" s="209">
        <f>ROUND(I797*H797,2)</f>
        <v>0</v>
      </c>
      <c r="K797" s="205" t="s">
        <v>124</v>
      </c>
      <c r="L797" s="43"/>
      <c r="M797" s="210" t="s">
        <v>19</v>
      </c>
      <c r="N797" s="211" t="s">
        <v>43</v>
      </c>
      <c r="O797" s="83"/>
      <c r="P797" s="212">
        <f>O797*H797</f>
        <v>0</v>
      </c>
      <c r="Q797" s="212">
        <v>0</v>
      </c>
      <c r="R797" s="212">
        <f>Q797*H797</f>
        <v>0</v>
      </c>
      <c r="S797" s="212">
        <v>0</v>
      </c>
      <c r="T797" s="213">
        <f>S797*H797</f>
        <v>0</v>
      </c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R797" s="214" t="s">
        <v>500</v>
      </c>
      <c r="AT797" s="214" t="s">
        <v>120</v>
      </c>
      <c r="AU797" s="214" t="s">
        <v>82</v>
      </c>
      <c r="AY797" s="16" t="s">
        <v>117</v>
      </c>
      <c r="BE797" s="215">
        <f>IF(N797="základní",J797,0)</f>
        <v>0</v>
      </c>
      <c r="BF797" s="215">
        <f>IF(N797="snížená",J797,0)</f>
        <v>0</v>
      </c>
      <c r="BG797" s="215">
        <f>IF(N797="zákl. přenesená",J797,0)</f>
        <v>0</v>
      </c>
      <c r="BH797" s="215">
        <f>IF(N797="sníž. přenesená",J797,0)</f>
        <v>0</v>
      </c>
      <c r="BI797" s="215">
        <f>IF(N797="nulová",J797,0)</f>
        <v>0</v>
      </c>
      <c r="BJ797" s="16" t="s">
        <v>80</v>
      </c>
      <c r="BK797" s="215">
        <f>ROUND(I797*H797,2)</f>
        <v>0</v>
      </c>
      <c r="BL797" s="16" t="s">
        <v>500</v>
      </c>
      <c r="BM797" s="214" t="s">
        <v>1566</v>
      </c>
    </row>
    <row r="798" s="2" customFormat="1">
      <c r="A798" s="37"/>
      <c r="B798" s="38"/>
      <c r="C798" s="39"/>
      <c r="D798" s="216" t="s">
        <v>127</v>
      </c>
      <c r="E798" s="39"/>
      <c r="F798" s="217" t="s">
        <v>1567</v>
      </c>
      <c r="G798" s="39"/>
      <c r="H798" s="39"/>
      <c r="I798" s="218"/>
      <c r="J798" s="39"/>
      <c r="K798" s="39"/>
      <c r="L798" s="43"/>
      <c r="M798" s="219"/>
      <c r="N798" s="220"/>
      <c r="O798" s="83"/>
      <c r="P798" s="83"/>
      <c r="Q798" s="83"/>
      <c r="R798" s="83"/>
      <c r="S798" s="83"/>
      <c r="T798" s="84"/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T798" s="16" t="s">
        <v>127</v>
      </c>
      <c r="AU798" s="16" t="s">
        <v>82</v>
      </c>
    </row>
    <row r="799" s="2" customFormat="1">
      <c r="A799" s="37"/>
      <c r="B799" s="38"/>
      <c r="C799" s="39"/>
      <c r="D799" s="221" t="s">
        <v>129</v>
      </c>
      <c r="E799" s="39"/>
      <c r="F799" s="222" t="s">
        <v>1568</v>
      </c>
      <c r="G799" s="39"/>
      <c r="H799" s="39"/>
      <c r="I799" s="218"/>
      <c r="J799" s="39"/>
      <c r="K799" s="39"/>
      <c r="L799" s="43"/>
      <c r="M799" s="219"/>
      <c r="N799" s="220"/>
      <c r="O799" s="83"/>
      <c r="P799" s="83"/>
      <c r="Q799" s="83"/>
      <c r="R799" s="83"/>
      <c r="S799" s="83"/>
      <c r="T799" s="84"/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T799" s="16" t="s">
        <v>129</v>
      </c>
      <c r="AU799" s="16" t="s">
        <v>82</v>
      </c>
    </row>
    <row r="800" s="2" customFormat="1" ht="16.5" customHeight="1">
      <c r="A800" s="37"/>
      <c r="B800" s="38"/>
      <c r="C800" s="203" t="s">
        <v>1569</v>
      </c>
      <c r="D800" s="203" t="s">
        <v>120</v>
      </c>
      <c r="E800" s="204" t="s">
        <v>1570</v>
      </c>
      <c r="F800" s="205" t="s">
        <v>1571</v>
      </c>
      <c r="G800" s="206" t="s">
        <v>123</v>
      </c>
      <c r="H800" s="207">
        <v>100</v>
      </c>
      <c r="I800" s="208"/>
      <c r="J800" s="209">
        <f>ROUND(I800*H800,2)</f>
        <v>0</v>
      </c>
      <c r="K800" s="205" t="s">
        <v>124</v>
      </c>
      <c r="L800" s="43"/>
      <c r="M800" s="210" t="s">
        <v>19</v>
      </c>
      <c r="N800" s="211" t="s">
        <v>43</v>
      </c>
      <c r="O800" s="83"/>
      <c r="P800" s="212">
        <f>O800*H800</f>
        <v>0</v>
      </c>
      <c r="Q800" s="212">
        <v>0</v>
      </c>
      <c r="R800" s="212">
        <f>Q800*H800</f>
        <v>0</v>
      </c>
      <c r="S800" s="212">
        <v>0</v>
      </c>
      <c r="T800" s="213">
        <f>S800*H800</f>
        <v>0</v>
      </c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R800" s="214" t="s">
        <v>500</v>
      </c>
      <c r="AT800" s="214" t="s">
        <v>120</v>
      </c>
      <c r="AU800" s="214" t="s">
        <v>82</v>
      </c>
      <c r="AY800" s="16" t="s">
        <v>117</v>
      </c>
      <c r="BE800" s="215">
        <f>IF(N800="základní",J800,0)</f>
        <v>0</v>
      </c>
      <c r="BF800" s="215">
        <f>IF(N800="snížená",J800,0)</f>
        <v>0</v>
      </c>
      <c r="BG800" s="215">
        <f>IF(N800="zákl. přenesená",J800,0)</f>
        <v>0</v>
      </c>
      <c r="BH800" s="215">
        <f>IF(N800="sníž. přenesená",J800,0)</f>
        <v>0</v>
      </c>
      <c r="BI800" s="215">
        <f>IF(N800="nulová",J800,0)</f>
        <v>0</v>
      </c>
      <c r="BJ800" s="16" t="s">
        <v>80</v>
      </c>
      <c r="BK800" s="215">
        <f>ROUND(I800*H800,2)</f>
        <v>0</v>
      </c>
      <c r="BL800" s="16" t="s">
        <v>500</v>
      </c>
      <c r="BM800" s="214" t="s">
        <v>1572</v>
      </c>
    </row>
    <row r="801" s="2" customFormat="1">
      <c r="A801" s="37"/>
      <c r="B801" s="38"/>
      <c r="C801" s="39"/>
      <c r="D801" s="216" t="s">
        <v>127</v>
      </c>
      <c r="E801" s="39"/>
      <c r="F801" s="217" t="s">
        <v>1573</v>
      </c>
      <c r="G801" s="39"/>
      <c r="H801" s="39"/>
      <c r="I801" s="218"/>
      <c r="J801" s="39"/>
      <c r="K801" s="39"/>
      <c r="L801" s="43"/>
      <c r="M801" s="219"/>
      <c r="N801" s="220"/>
      <c r="O801" s="83"/>
      <c r="P801" s="83"/>
      <c r="Q801" s="83"/>
      <c r="R801" s="83"/>
      <c r="S801" s="83"/>
      <c r="T801" s="84"/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T801" s="16" t="s">
        <v>127</v>
      </c>
      <c r="AU801" s="16" t="s">
        <v>82</v>
      </c>
    </row>
    <row r="802" s="2" customFormat="1">
      <c r="A802" s="37"/>
      <c r="B802" s="38"/>
      <c r="C802" s="39"/>
      <c r="D802" s="221" t="s">
        <v>129</v>
      </c>
      <c r="E802" s="39"/>
      <c r="F802" s="222" t="s">
        <v>1574</v>
      </c>
      <c r="G802" s="39"/>
      <c r="H802" s="39"/>
      <c r="I802" s="218"/>
      <c r="J802" s="39"/>
      <c r="K802" s="39"/>
      <c r="L802" s="43"/>
      <c r="M802" s="219"/>
      <c r="N802" s="220"/>
      <c r="O802" s="83"/>
      <c r="P802" s="83"/>
      <c r="Q802" s="83"/>
      <c r="R802" s="83"/>
      <c r="S802" s="83"/>
      <c r="T802" s="84"/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T802" s="16" t="s">
        <v>129</v>
      </c>
      <c r="AU802" s="16" t="s">
        <v>82</v>
      </c>
    </row>
    <row r="803" s="2" customFormat="1" ht="16.5" customHeight="1">
      <c r="A803" s="37"/>
      <c r="B803" s="38"/>
      <c r="C803" s="203" t="s">
        <v>1575</v>
      </c>
      <c r="D803" s="203" t="s">
        <v>120</v>
      </c>
      <c r="E803" s="204" t="s">
        <v>1576</v>
      </c>
      <c r="F803" s="205" t="s">
        <v>1577</v>
      </c>
      <c r="G803" s="206" t="s">
        <v>123</v>
      </c>
      <c r="H803" s="207">
        <v>100</v>
      </c>
      <c r="I803" s="208"/>
      <c r="J803" s="209">
        <f>ROUND(I803*H803,2)</f>
        <v>0</v>
      </c>
      <c r="K803" s="205" t="s">
        <v>124</v>
      </c>
      <c r="L803" s="43"/>
      <c r="M803" s="210" t="s">
        <v>19</v>
      </c>
      <c r="N803" s="211" t="s">
        <v>43</v>
      </c>
      <c r="O803" s="83"/>
      <c r="P803" s="212">
        <f>O803*H803</f>
        <v>0</v>
      </c>
      <c r="Q803" s="212">
        <v>0</v>
      </c>
      <c r="R803" s="212">
        <f>Q803*H803</f>
        <v>0</v>
      </c>
      <c r="S803" s="212">
        <v>0</v>
      </c>
      <c r="T803" s="213">
        <f>S803*H803</f>
        <v>0</v>
      </c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R803" s="214" t="s">
        <v>500</v>
      </c>
      <c r="AT803" s="214" t="s">
        <v>120</v>
      </c>
      <c r="AU803" s="214" t="s">
        <v>82</v>
      </c>
      <c r="AY803" s="16" t="s">
        <v>117</v>
      </c>
      <c r="BE803" s="215">
        <f>IF(N803="základní",J803,0)</f>
        <v>0</v>
      </c>
      <c r="BF803" s="215">
        <f>IF(N803="snížená",J803,0)</f>
        <v>0</v>
      </c>
      <c r="BG803" s="215">
        <f>IF(N803="zákl. přenesená",J803,0)</f>
        <v>0</v>
      </c>
      <c r="BH803" s="215">
        <f>IF(N803="sníž. přenesená",J803,0)</f>
        <v>0</v>
      </c>
      <c r="BI803" s="215">
        <f>IF(N803="nulová",J803,0)</f>
        <v>0</v>
      </c>
      <c r="BJ803" s="16" t="s">
        <v>80</v>
      </c>
      <c r="BK803" s="215">
        <f>ROUND(I803*H803,2)</f>
        <v>0</v>
      </c>
      <c r="BL803" s="16" t="s">
        <v>500</v>
      </c>
      <c r="BM803" s="214" t="s">
        <v>1578</v>
      </c>
    </row>
    <row r="804" s="2" customFormat="1">
      <c r="A804" s="37"/>
      <c r="B804" s="38"/>
      <c r="C804" s="39"/>
      <c r="D804" s="216" t="s">
        <v>127</v>
      </c>
      <c r="E804" s="39"/>
      <c r="F804" s="217" t="s">
        <v>1579</v>
      </c>
      <c r="G804" s="39"/>
      <c r="H804" s="39"/>
      <c r="I804" s="218"/>
      <c r="J804" s="39"/>
      <c r="K804" s="39"/>
      <c r="L804" s="43"/>
      <c r="M804" s="219"/>
      <c r="N804" s="220"/>
      <c r="O804" s="83"/>
      <c r="P804" s="83"/>
      <c r="Q804" s="83"/>
      <c r="R804" s="83"/>
      <c r="S804" s="83"/>
      <c r="T804" s="84"/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T804" s="16" t="s">
        <v>127</v>
      </c>
      <c r="AU804" s="16" t="s">
        <v>82</v>
      </c>
    </row>
    <row r="805" s="2" customFormat="1">
      <c r="A805" s="37"/>
      <c r="B805" s="38"/>
      <c r="C805" s="39"/>
      <c r="D805" s="221" t="s">
        <v>129</v>
      </c>
      <c r="E805" s="39"/>
      <c r="F805" s="222" t="s">
        <v>1580</v>
      </c>
      <c r="G805" s="39"/>
      <c r="H805" s="39"/>
      <c r="I805" s="218"/>
      <c r="J805" s="39"/>
      <c r="K805" s="39"/>
      <c r="L805" s="43"/>
      <c r="M805" s="219"/>
      <c r="N805" s="220"/>
      <c r="O805" s="83"/>
      <c r="P805" s="83"/>
      <c r="Q805" s="83"/>
      <c r="R805" s="83"/>
      <c r="S805" s="83"/>
      <c r="T805" s="84"/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T805" s="16" t="s">
        <v>129</v>
      </c>
      <c r="AU805" s="16" t="s">
        <v>82</v>
      </c>
    </row>
    <row r="806" s="2" customFormat="1" ht="16.5" customHeight="1">
      <c r="A806" s="37"/>
      <c r="B806" s="38"/>
      <c r="C806" s="203" t="s">
        <v>1581</v>
      </c>
      <c r="D806" s="203" t="s">
        <v>120</v>
      </c>
      <c r="E806" s="204" t="s">
        <v>1582</v>
      </c>
      <c r="F806" s="205" t="s">
        <v>1583</v>
      </c>
      <c r="G806" s="206" t="s">
        <v>123</v>
      </c>
      <c r="H806" s="207">
        <v>100</v>
      </c>
      <c r="I806" s="208"/>
      <c r="J806" s="209">
        <f>ROUND(I806*H806,2)</f>
        <v>0</v>
      </c>
      <c r="K806" s="205" t="s">
        <v>124</v>
      </c>
      <c r="L806" s="43"/>
      <c r="M806" s="210" t="s">
        <v>19</v>
      </c>
      <c r="N806" s="211" t="s">
        <v>43</v>
      </c>
      <c r="O806" s="83"/>
      <c r="P806" s="212">
        <f>O806*H806</f>
        <v>0</v>
      </c>
      <c r="Q806" s="212">
        <v>0</v>
      </c>
      <c r="R806" s="212">
        <f>Q806*H806</f>
        <v>0</v>
      </c>
      <c r="S806" s="212">
        <v>0</v>
      </c>
      <c r="T806" s="213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214" t="s">
        <v>500</v>
      </c>
      <c r="AT806" s="214" t="s">
        <v>120</v>
      </c>
      <c r="AU806" s="214" t="s">
        <v>82</v>
      </c>
      <c r="AY806" s="16" t="s">
        <v>117</v>
      </c>
      <c r="BE806" s="215">
        <f>IF(N806="základní",J806,0)</f>
        <v>0</v>
      </c>
      <c r="BF806" s="215">
        <f>IF(N806="snížená",J806,0)</f>
        <v>0</v>
      </c>
      <c r="BG806" s="215">
        <f>IF(N806="zákl. přenesená",J806,0)</f>
        <v>0</v>
      </c>
      <c r="BH806" s="215">
        <f>IF(N806="sníž. přenesená",J806,0)</f>
        <v>0</v>
      </c>
      <c r="BI806" s="215">
        <f>IF(N806="nulová",J806,0)</f>
        <v>0</v>
      </c>
      <c r="BJ806" s="16" t="s">
        <v>80</v>
      </c>
      <c r="BK806" s="215">
        <f>ROUND(I806*H806,2)</f>
        <v>0</v>
      </c>
      <c r="BL806" s="16" t="s">
        <v>500</v>
      </c>
      <c r="BM806" s="214" t="s">
        <v>1584</v>
      </c>
    </row>
    <row r="807" s="2" customFormat="1">
      <c r="A807" s="37"/>
      <c r="B807" s="38"/>
      <c r="C807" s="39"/>
      <c r="D807" s="216" t="s">
        <v>127</v>
      </c>
      <c r="E807" s="39"/>
      <c r="F807" s="217" t="s">
        <v>1585</v>
      </c>
      <c r="G807" s="39"/>
      <c r="H807" s="39"/>
      <c r="I807" s="218"/>
      <c r="J807" s="39"/>
      <c r="K807" s="39"/>
      <c r="L807" s="43"/>
      <c r="M807" s="219"/>
      <c r="N807" s="220"/>
      <c r="O807" s="83"/>
      <c r="P807" s="83"/>
      <c r="Q807" s="83"/>
      <c r="R807" s="83"/>
      <c r="S807" s="83"/>
      <c r="T807" s="84"/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T807" s="16" t="s">
        <v>127</v>
      </c>
      <c r="AU807" s="16" t="s">
        <v>82</v>
      </c>
    </row>
    <row r="808" s="2" customFormat="1">
      <c r="A808" s="37"/>
      <c r="B808" s="38"/>
      <c r="C808" s="39"/>
      <c r="D808" s="221" t="s">
        <v>129</v>
      </c>
      <c r="E808" s="39"/>
      <c r="F808" s="222" t="s">
        <v>1586</v>
      </c>
      <c r="G808" s="39"/>
      <c r="H808" s="39"/>
      <c r="I808" s="218"/>
      <c r="J808" s="39"/>
      <c r="K808" s="39"/>
      <c r="L808" s="43"/>
      <c r="M808" s="219"/>
      <c r="N808" s="220"/>
      <c r="O808" s="83"/>
      <c r="P808" s="83"/>
      <c r="Q808" s="83"/>
      <c r="R808" s="83"/>
      <c r="S808" s="83"/>
      <c r="T808" s="84"/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T808" s="16" t="s">
        <v>129</v>
      </c>
      <c r="AU808" s="16" t="s">
        <v>82</v>
      </c>
    </row>
    <row r="809" s="2" customFormat="1" ht="16.5" customHeight="1">
      <c r="A809" s="37"/>
      <c r="B809" s="38"/>
      <c r="C809" s="203" t="s">
        <v>1587</v>
      </c>
      <c r="D809" s="203" t="s">
        <v>120</v>
      </c>
      <c r="E809" s="204" t="s">
        <v>1588</v>
      </c>
      <c r="F809" s="205" t="s">
        <v>1589</v>
      </c>
      <c r="G809" s="206" t="s">
        <v>123</v>
      </c>
      <c r="H809" s="207">
        <v>100</v>
      </c>
      <c r="I809" s="208"/>
      <c r="J809" s="209">
        <f>ROUND(I809*H809,2)</f>
        <v>0</v>
      </c>
      <c r="K809" s="205" t="s">
        <v>124</v>
      </c>
      <c r="L809" s="43"/>
      <c r="M809" s="210" t="s">
        <v>19</v>
      </c>
      <c r="N809" s="211" t="s">
        <v>43</v>
      </c>
      <c r="O809" s="83"/>
      <c r="P809" s="212">
        <f>O809*H809</f>
        <v>0</v>
      </c>
      <c r="Q809" s="212">
        <v>0</v>
      </c>
      <c r="R809" s="212">
        <f>Q809*H809</f>
        <v>0</v>
      </c>
      <c r="S809" s="212">
        <v>0</v>
      </c>
      <c r="T809" s="213">
        <f>S809*H809</f>
        <v>0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214" t="s">
        <v>500</v>
      </c>
      <c r="AT809" s="214" t="s">
        <v>120</v>
      </c>
      <c r="AU809" s="214" t="s">
        <v>82</v>
      </c>
      <c r="AY809" s="16" t="s">
        <v>117</v>
      </c>
      <c r="BE809" s="215">
        <f>IF(N809="základní",J809,0)</f>
        <v>0</v>
      </c>
      <c r="BF809" s="215">
        <f>IF(N809="snížená",J809,0)</f>
        <v>0</v>
      </c>
      <c r="BG809" s="215">
        <f>IF(N809="zákl. přenesená",J809,0)</f>
        <v>0</v>
      </c>
      <c r="BH809" s="215">
        <f>IF(N809="sníž. přenesená",J809,0)</f>
        <v>0</v>
      </c>
      <c r="BI809" s="215">
        <f>IF(N809="nulová",J809,0)</f>
        <v>0</v>
      </c>
      <c r="BJ809" s="16" t="s">
        <v>80</v>
      </c>
      <c r="BK809" s="215">
        <f>ROUND(I809*H809,2)</f>
        <v>0</v>
      </c>
      <c r="BL809" s="16" t="s">
        <v>500</v>
      </c>
      <c r="BM809" s="214" t="s">
        <v>1590</v>
      </c>
    </row>
    <row r="810" s="2" customFormat="1">
      <c r="A810" s="37"/>
      <c r="B810" s="38"/>
      <c r="C810" s="39"/>
      <c r="D810" s="216" t="s">
        <v>127</v>
      </c>
      <c r="E810" s="39"/>
      <c r="F810" s="217" t="s">
        <v>1591</v>
      </c>
      <c r="G810" s="39"/>
      <c r="H810" s="39"/>
      <c r="I810" s="218"/>
      <c r="J810" s="39"/>
      <c r="K810" s="39"/>
      <c r="L810" s="43"/>
      <c r="M810" s="219"/>
      <c r="N810" s="220"/>
      <c r="O810" s="83"/>
      <c r="P810" s="83"/>
      <c r="Q810" s="83"/>
      <c r="R810" s="83"/>
      <c r="S810" s="83"/>
      <c r="T810" s="84"/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T810" s="16" t="s">
        <v>127</v>
      </c>
      <c r="AU810" s="16" t="s">
        <v>82</v>
      </c>
    </row>
    <row r="811" s="2" customFormat="1">
      <c r="A811" s="37"/>
      <c r="B811" s="38"/>
      <c r="C811" s="39"/>
      <c r="D811" s="221" t="s">
        <v>129</v>
      </c>
      <c r="E811" s="39"/>
      <c r="F811" s="222" t="s">
        <v>1592</v>
      </c>
      <c r="G811" s="39"/>
      <c r="H811" s="39"/>
      <c r="I811" s="218"/>
      <c r="J811" s="39"/>
      <c r="K811" s="39"/>
      <c r="L811" s="43"/>
      <c r="M811" s="219"/>
      <c r="N811" s="220"/>
      <c r="O811" s="83"/>
      <c r="P811" s="83"/>
      <c r="Q811" s="83"/>
      <c r="R811" s="83"/>
      <c r="S811" s="83"/>
      <c r="T811" s="84"/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T811" s="16" t="s">
        <v>129</v>
      </c>
      <c r="AU811" s="16" t="s">
        <v>82</v>
      </c>
    </row>
    <row r="812" s="2" customFormat="1" ht="16.5" customHeight="1">
      <c r="A812" s="37"/>
      <c r="B812" s="38"/>
      <c r="C812" s="203" t="s">
        <v>1593</v>
      </c>
      <c r="D812" s="203" t="s">
        <v>120</v>
      </c>
      <c r="E812" s="204" t="s">
        <v>1594</v>
      </c>
      <c r="F812" s="205" t="s">
        <v>1595</v>
      </c>
      <c r="G812" s="206" t="s">
        <v>123</v>
      </c>
      <c r="H812" s="207">
        <v>100</v>
      </c>
      <c r="I812" s="208"/>
      <c r="J812" s="209">
        <f>ROUND(I812*H812,2)</f>
        <v>0</v>
      </c>
      <c r="K812" s="205" t="s">
        <v>124</v>
      </c>
      <c r="L812" s="43"/>
      <c r="M812" s="210" t="s">
        <v>19</v>
      </c>
      <c r="N812" s="211" t="s">
        <v>43</v>
      </c>
      <c r="O812" s="83"/>
      <c r="P812" s="212">
        <f>O812*H812</f>
        <v>0</v>
      </c>
      <c r="Q812" s="212">
        <v>0</v>
      </c>
      <c r="R812" s="212">
        <f>Q812*H812</f>
        <v>0</v>
      </c>
      <c r="S812" s="212">
        <v>0</v>
      </c>
      <c r="T812" s="213">
        <f>S812*H812</f>
        <v>0</v>
      </c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R812" s="214" t="s">
        <v>500</v>
      </c>
      <c r="AT812" s="214" t="s">
        <v>120</v>
      </c>
      <c r="AU812" s="214" t="s">
        <v>82</v>
      </c>
      <c r="AY812" s="16" t="s">
        <v>117</v>
      </c>
      <c r="BE812" s="215">
        <f>IF(N812="základní",J812,0)</f>
        <v>0</v>
      </c>
      <c r="BF812" s="215">
        <f>IF(N812="snížená",J812,0)</f>
        <v>0</v>
      </c>
      <c r="BG812" s="215">
        <f>IF(N812="zákl. přenesená",J812,0)</f>
        <v>0</v>
      </c>
      <c r="BH812" s="215">
        <f>IF(N812="sníž. přenesená",J812,0)</f>
        <v>0</v>
      </c>
      <c r="BI812" s="215">
        <f>IF(N812="nulová",J812,0)</f>
        <v>0</v>
      </c>
      <c r="BJ812" s="16" t="s">
        <v>80</v>
      </c>
      <c r="BK812" s="215">
        <f>ROUND(I812*H812,2)</f>
        <v>0</v>
      </c>
      <c r="BL812" s="16" t="s">
        <v>500</v>
      </c>
      <c r="BM812" s="214" t="s">
        <v>1596</v>
      </c>
    </row>
    <row r="813" s="2" customFormat="1">
      <c r="A813" s="37"/>
      <c r="B813" s="38"/>
      <c r="C813" s="39"/>
      <c r="D813" s="216" t="s">
        <v>127</v>
      </c>
      <c r="E813" s="39"/>
      <c r="F813" s="217" t="s">
        <v>1597</v>
      </c>
      <c r="G813" s="39"/>
      <c r="H813" s="39"/>
      <c r="I813" s="218"/>
      <c r="J813" s="39"/>
      <c r="K813" s="39"/>
      <c r="L813" s="43"/>
      <c r="M813" s="219"/>
      <c r="N813" s="220"/>
      <c r="O813" s="83"/>
      <c r="P813" s="83"/>
      <c r="Q813" s="83"/>
      <c r="R813" s="83"/>
      <c r="S813" s="83"/>
      <c r="T813" s="84"/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T813" s="16" t="s">
        <v>127</v>
      </c>
      <c r="AU813" s="16" t="s">
        <v>82</v>
      </c>
    </row>
    <row r="814" s="2" customFormat="1">
      <c r="A814" s="37"/>
      <c r="B814" s="38"/>
      <c r="C814" s="39"/>
      <c r="D814" s="221" t="s">
        <v>129</v>
      </c>
      <c r="E814" s="39"/>
      <c r="F814" s="222" t="s">
        <v>1598</v>
      </c>
      <c r="G814" s="39"/>
      <c r="H814" s="39"/>
      <c r="I814" s="218"/>
      <c r="J814" s="39"/>
      <c r="K814" s="39"/>
      <c r="L814" s="43"/>
      <c r="M814" s="219"/>
      <c r="N814" s="220"/>
      <c r="O814" s="83"/>
      <c r="P814" s="83"/>
      <c r="Q814" s="83"/>
      <c r="R814" s="83"/>
      <c r="S814" s="83"/>
      <c r="T814" s="84"/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T814" s="16" t="s">
        <v>129</v>
      </c>
      <c r="AU814" s="16" t="s">
        <v>82</v>
      </c>
    </row>
    <row r="815" s="2" customFormat="1" ht="16.5" customHeight="1">
      <c r="A815" s="37"/>
      <c r="B815" s="38"/>
      <c r="C815" s="203" t="s">
        <v>1599</v>
      </c>
      <c r="D815" s="203" t="s">
        <v>120</v>
      </c>
      <c r="E815" s="204" t="s">
        <v>1600</v>
      </c>
      <c r="F815" s="205" t="s">
        <v>1601</v>
      </c>
      <c r="G815" s="206" t="s">
        <v>123</v>
      </c>
      <c r="H815" s="207">
        <v>100</v>
      </c>
      <c r="I815" s="208"/>
      <c r="J815" s="209">
        <f>ROUND(I815*H815,2)</f>
        <v>0</v>
      </c>
      <c r="K815" s="205" t="s">
        <v>996</v>
      </c>
      <c r="L815" s="43"/>
      <c r="M815" s="210" t="s">
        <v>19</v>
      </c>
      <c r="N815" s="211" t="s">
        <v>43</v>
      </c>
      <c r="O815" s="83"/>
      <c r="P815" s="212">
        <f>O815*H815</f>
        <v>0</v>
      </c>
      <c r="Q815" s="212">
        <v>0</v>
      </c>
      <c r="R815" s="212">
        <f>Q815*H815</f>
        <v>0</v>
      </c>
      <c r="S815" s="212">
        <v>0</v>
      </c>
      <c r="T815" s="213">
        <f>S815*H815</f>
        <v>0</v>
      </c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R815" s="214" t="s">
        <v>500</v>
      </c>
      <c r="AT815" s="214" t="s">
        <v>120</v>
      </c>
      <c r="AU815" s="214" t="s">
        <v>82</v>
      </c>
      <c r="AY815" s="16" t="s">
        <v>117</v>
      </c>
      <c r="BE815" s="215">
        <f>IF(N815="základní",J815,0)</f>
        <v>0</v>
      </c>
      <c r="BF815" s="215">
        <f>IF(N815="snížená",J815,0)</f>
        <v>0</v>
      </c>
      <c r="BG815" s="215">
        <f>IF(N815="zákl. přenesená",J815,0)</f>
        <v>0</v>
      </c>
      <c r="BH815" s="215">
        <f>IF(N815="sníž. přenesená",J815,0)</f>
        <v>0</v>
      </c>
      <c r="BI815" s="215">
        <f>IF(N815="nulová",J815,0)</f>
        <v>0</v>
      </c>
      <c r="BJ815" s="16" t="s">
        <v>80</v>
      </c>
      <c r="BK815" s="215">
        <f>ROUND(I815*H815,2)</f>
        <v>0</v>
      </c>
      <c r="BL815" s="16" t="s">
        <v>500</v>
      </c>
      <c r="BM815" s="214" t="s">
        <v>1602</v>
      </c>
    </row>
    <row r="816" s="2" customFormat="1">
      <c r="A816" s="37"/>
      <c r="B816" s="38"/>
      <c r="C816" s="39"/>
      <c r="D816" s="216" t="s">
        <v>127</v>
      </c>
      <c r="E816" s="39"/>
      <c r="F816" s="217" t="s">
        <v>1603</v>
      </c>
      <c r="G816" s="39"/>
      <c r="H816" s="39"/>
      <c r="I816" s="218"/>
      <c r="J816" s="39"/>
      <c r="K816" s="39"/>
      <c r="L816" s="43"/>
      <c r="M816" s="219"/>
      <c r="N816" s="220"/>
      <c r="O816" s="83"/>
      <c r="P816" s="83"/>
      <c r="Q816" s="83"/>
      <c r="R816" s="83"/>
      <c r="S816" s="83"/>
      <c r="T816" s="84"/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T816" s="16" t="s">
        <v>127</v>
      </c>
      <c r="AU816" s="16" t="s">
        <v>82</v>
      </c>
    </row>
    <row r="817" s="2" customFormat="1" ht="16.5" customHeight="1">
      <c r="A817" s="37"/>
      <c r="B817" s="38"/>
      <c r="C817" s="203" t="s">
        <v>1604</v>
      </c>
      <c r="D817" s="203" t="s">
        <v>120</v>
      </c>
      <c r="E817" s="204" t="s">
        <v>1605</v>
      </c>
      <c r="F817" s="205" t="s">
        <v>1606</v>
      </c>
      <c r="G817" s="206" t="s">
        <v>123</v>
      </c>
      <c r="H817" s="207">
        <v>100</v>
      </c>
      <c r="I817" s="208"/>
      <c r="J817" s="209">
        <f>ROUND(I817*H817,2)</f>
        <v>0</v>
      </c>
      <c r="K817" s="205" t="s">
        <v>996</v>
      </c>
      <c r="L817" s="43"/>
      <c r="M817" s="210" t="s">
        <v>19</v>
      </c>
      <c r="N817" s="211" t="s">
        <v>43</v>
      </c>
      <c r="O817" s="83"/>
      <c r="P817" s="212">
        <f>O817*H817</f>
        <v>0</v>
      </c>
      <c r="Q817" s="212">
        <v>0</v>
      </c>
      <c r="R817" s="212">
        <f>Q817*H817</f>
        <v>0</v>
      </c>
      <c r="S817" s="212">
        <v>0</v>
      </c>
      <c r="T817" s="213">
        <f>S817*H817</f>
        <v>0</v>
      </c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R817" s="214" t="s">
        <v>500</v>
      </c>
      <c r="AT817" s="214" t="s">
        <v>120</v>
      </c>
      <c r="AU817" s="214" t="s">
        <v>82</v>
      </c>
      <c r="AY817" s="16" t="s">
        <v>117</v>
      </c>
      <c r="BE817" s="215">
        <f>IF(N817="základní",J817,0)</f>
        <v>0</v>
      </c>
      <c r="BF817" s="215">
        <f>IF(N817="snížená",J817,0)</f>
        <v>0</v>
      </c>
      <c r="BG817" s="215">
        <f>IF(N817="zákl. přenesená",J817,0)</f>
        <v>0</v>
      </c>
      <c r="BH817" s="215">
        <f>IF(N817="sníž. přenesená",J817,0)</f>
        <v>0</v>
      </c>
      <c r="BI817" s="215">
        <f>IF(N817="nulová",J817,0)</f>
        <v>0</v>
      </c>
      <c r="BJ817" s="16" t="s">
        <v>80</v>
      </c>
      <c r="BK817" s="215">
        <f>ROUND(I817*H817,2)</f>
        <v>0</v>
      </c>
      <c r="BL817" s="16" t="s">
        <v>500</v>
      </c>
      <c r="BM817" s="214" t="s">
        <v>1607</v>
      </c>
    </row>
    <row r="818" s="2" customFormat="1">
      <c r="A818" s="37"/>
      <c r="B818" s="38"/>
      <c r="C818" s="39"/>
      <c r="D818" s="216" t="s">
        <v>127</v>
      </c>
      <c r="E818" s="39"/>
      <c r="F818" s="217" t="s">
        <v>1608</v>
      </c>
      <c r="G818" s="39"/>
      <c r="H818" s="39"/>
      <c r="I818" s="218"/>
      <c r="J818" s="39"/>
      <c r="K818" s="39"/>
      <c r="L818" s="43"/>
      <c r="M818" s="219"/>
      <c r="N818" s="220"/>
      <c r="O818" s="83"/>
      <c r="P818" s="83"/>
      <c r="Q818" s="83"/>
      <c r="R818" s="83"/>
      <c r="S818" s="83"/>
      <c r="T818" s="84"/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T818" s="16" t="s">
        <v>127</v>
      </c>
      <c r="AU818" s="16" t="s">
        <v>82</v>
      </c>
    </row>
    <row r="819" s="2" customFormat="1" ht="16.5" customHeight="1">
      <c r="A819" s="37"/>
      <c r="B819" s="38"/>
      <c r="C819" s="203" t="s">
        <v>1609</v>
      </c>
      <c r="D819" s="203" t="s">
        <v>120</v>
      </c>
      <c r="E819" s="204" t="s">
        <v>1610</v>
      </c>
      <c r="F819" s="205" t="s">
        <v>1611</v>
      </c>
      <c r="G819" s="206" t="s">
        <v>995</v>
      </c>
      <c r="H819" s="207">
        <v>100</v>
      </c>
      <c r="I819" s="208"/>
      <c r="J819" s="209">
        <f>ROUND(I819*H819,2)</f>
        <v>0</v>
      </c>
      <c r="K819" s="205" t="s">
        <v>124</v>
      </c>
      <c r="L819" s="43"/>
      <c r="M819" s="210" t="s">
        <v>19</v>
      </c>
      <c r="N819" s="211" t="s">
        <v>43</v>
      </c>
      <c r="O819" s="83"/>
      <c r="P819" s="212">
        <f>O819*H819</f>
        <v>0</v>
      </c>
      <c r="Q819" s="212">
        <v>0</v>
      </c>
      <c r="R819" s="212">
        <f>Q819*H819</f>
        <v>0</v>
      </c>
      <c r="S819" s="212">
        <v>0</v>
      </c>
      <c r="T819" s="213">
        <f>S819*H819</f>
        <v>0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214" t="s">
        <v>500</v>
      </c>
      <c r="AT819" s="214" t="s">
        <v>120</v>
      </c>
      <c r="AU819" s="214" t="s">
        <v>82</v>
      </c>
      <c r="AY819" s="16" t="s">
        <v>117</v>
      </c>
      <c r="BE819" s="215">
        <f>IF(N819="základní",J819,0)</f>
        <v>0</v>
      </c>
      <c r="BF819" s="215">
        <f>IF(N819="snížená",J819,0)</f>
        <v>0</v>
      </c>
      <c r="BG819" s="215">
        <f>IF(N819="zákl. přenesená",J819,0)</f>
        <v>0</v>
      </c>
      <c r="BH819" s="215">
        <f>IF(N819="sníž. přenesená",J819,0)</f>
        <v>0</v>
      </c>
      <c r="BI819" s="215">
        <f>IF(N819="nulová",J819,0)</f>
        <v>0</v>
      </c>
      <c r="BJ819" s="16" t="s">
        <v>80</v>
      </c>
      <c r="BK819" s="215">
        <f>ROUND(I819*H819,2)</f>
        <v>0</v>
      </c>
      <c r="BL819" s="16" t="s">
        <v>500</v>
      </c>
      <c r="BM819" s="214" t="s">
        <v>1612</v>
      </c>
    </row>
    <row r="820" s="2" customFormat="1">
      <c r="A820" s="37"/>
      <c r="B820" s="38"/>
      <c r="C820" s="39"/>
      <c r="D820" s="216" t="s">
        <v>127</v>
      </c>
      <c r="E820" s="39"/>
      <c r="F820" s="217" t="s">
        <v>1613</v>
      </c>
      <c r="G820" s="39"/>
      <c r="H820" s="39"/>
      <c r="I820" s="218"/>
      <c r="J820" s="39"/>
      <c r="K820" s="39"/>
      <c r="L820" s="43"/>
      <c r="M820" s="219"/>
      <c r="N820" s="220"/>
      <c r="O820" s="83"/>
      <c r="P820" s="83"/>
      <c r="Q820" s="83"/>
      <c r="R820" s="83"/>
      <c r="S820" s="83"/>
      <c r="T820" s="84"/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T820" s="16" t="s">
        <v>127</v>
      </c>
      <c r="AU820" s="16" t="s">
        <v>82</v>
      </c>
    </row>
    <row r="821" s="2" customFormat="1">
      <c r="A821" s="37"/>
      <c r="B821" s="38"/>
      <c r="C821" s="39"/>
      <c r="D821" s="221" t="s">
        <v>129</v>
      </c>
      <c r="E821" s="39"/>
      <c r="F821" s="222" t="s">
        <v>1614</v>
      </c>
      <c r="G821" s="39"/>
      <c r="H821" s="39"/>
      <c r="I821" s="218"/>
      <c r="J821" s="39"/>
      <c r="K821" s="39"/>
      <c r="L821" s="43"/>
      <c r="M821" s="219"/>
      <c r="N821" s="220"/>
      <c r="O821" s="83"/>
      <c r="P821" s="83"/>
      <c r="Q821" s="83"/>
      <c r="R821" s="83"/>
      <c r="S821" s="83"/>
      <c r="T821" s="84"/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T821" s="16" t="s">
        <v>129</v>
      </c>
      <c r="AU821" s="16" t="s">
        <v>82</v>
      </c>
    </row>
    <row r="822" s="2" customFormat="1" ht="16.5" customHeight="1">
      <c r="A822" s="37"/>
      <c r="B822" s="38"/>
      <c r="C822" s="203" t="s">
        <v>1615</v>
      </c>
      <c r="D822" s="203" t="s">
        <v>120</v>
      </c>
      <c r="E822" s="204" t="s">
        <v>1616</v>
      </c>
      <c r="F822" s="205" t="s">
        <v>1611</v>
      </c>
      <c r="G822" s="206" t="s">
        <v>995</v>
      </c>
      <c r="H822" s="207">
        <v>100</v>
      </c>
      <c r="I822" s="208"/>
      <c r="J822" s="209">
        <f>ROUND(I822*H822,2)</f>
        <v>0</v>
      </c>
      <c r="K822" s="205" t="s">
        <v>124</v>
      </c>
      <c r="L822" s="43"/>
      <c r="M822" s="210" t="s">
        <v>19</v>
      </c>
      <c r="N822" s="211" t="s">
        <v>43</v>
      </c>
      <c r="O822" s="83"/>
      <c r="P822" s="212">
        <f>O822*H822</f>
        <v>0</v>
      </c>
      <c r="Q822" s="212">
        <v>0</v>
      </c>
      <c r="R822" s="212">
        <f>Q822*H822</f>
        <v>0</v>
      </c>
      <c r="S822" s="212">
        <v>0</v>
      </c>
      <c r="T822" s="213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214" t="s">
        <v>500</v>
      </c>
      <c r="AT822" s="214" t="s">
        <v>120</v>
      </c>
      <c r="AU822" s="214" t="s">
        <v>82</v>
      </c>
      <c r="AY822" s="16" t="s">
        <v>117</v>
      </c>
      <c r="BE822" s="215">
        <f>IF(N822="základní",J822,0)</f>
        <v>0</v>
      </c>
      <c r="BF822" s="215">
        <f>IF(N822="snížená",J822,0)</f>
        <v>0</v>
      </c>
      <c r="BG822" s="215">
        <f>IF(N822="zákl. přenesená",J822,0)</f>
        <v>0</v>
      </c>
      <c r="BH822" s="215">
        <f>IF(N822="sníž. přenesená",J822,0)</f>
        <v>0</v>
      </c>
      <c r="BI822" s="215">
        <f>IF(N822="nulová",J822,0)</f>
        <v>0</v>
      </c>
      <c r="BJ822" s="16" t="s">
        <v>80</v>
      </c>
      <c r="BK822" s="215">
        <f>ROUND(I822*H822,2)</f>
        <v>0</v>
      </c>
      <c r="BL822" s="16" t="s">
        <v>500</v>
      </c>
      <c r="BM822" s="214" t="s">
        <v>1617</v>
      </c>
    </row>
    <row r="823" s="2" customFormat="1">
      <c r="A823" s="37"/>
      <c r="B823" s="38"/>
      <c r="C823" s="39"/>
      <c r="D823" s="216" t="s">
        <v>127</v>
      </c>
      <c r="E823" s="39"/>
      <c r="F823" s="217" t="s">
        <v>1613</v>
      </c>
      <c r="G823" s="39"/>
      <c r="H823" s="39"/>
      <c r="I823" s="218"/>
      <c r="J823" s="39"/>
      <c r="K823" s="39"/>
      <c r="L823" s="43"/>
      <c r="M823" s="219"/>
      <c r="N823" s="220"/>
      <c r="O823" s="83"/>
      <c r="P823" s="83"/>
      <c r="Q823" s="83"/>
      <c r="R823" s="83"/>
      <c r="S823" s="83"/>
      <c r="T823" s="84"/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T823" s="16" t="s">
        <v>127</v>
      </c>
      <c r="AU823" s="16" t="s">
        <v>82</v>
      </c>
    </row>
    <row r="824" s="2" customFormat="1">
      <c r="A824" s="37"/>
      <c r="B824" s="38"/>
      <c r="C824" s="39"/>
      <c r="D824" s="221" t="s">
        <v>129</v>
      </c>
      <c r="E824" s="39"/>
      <c r="F824" s="222" t="s">
        <v>1618</v>
      </c>
      <c r="G824" s="39"/>
      <c r="H824" s="39"/>
      <c r="I824" s="218"/>
      <c r="J824" s="39"/>
      <c r="K824" s="39"/>
      <c r="L824" s="43"/>
      <c r="M824" s="219"/>
      <c r="N824" s="220"/>
      <c r="O824" s="83"/>
      <c r="P824" s="83"/>
      <c r="Q824" s="83"/>
      <c r="R824" s="83"/>
      <c r="S824" s="83"/>
      <c r="T824" s="84"/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T824" s="16" t="s">
        <v>129</v>
      </c>
      <c r="AU824" s="16" t="s">
        <v>82</v>
      </c>
    </row>
    <row r="825" s="2" customFormat="1" ht="16.5" customHeight="1">
      <c r="A825" s="37"/>
      <c r="B825" s="38"/>
      <c r="C825" s="203" t="s">
        <v>1619</v>
      </c>
      <c r="D825" s="203" t="s">
        <v>120</v>
      </c>
      <c r="E825" s="204" t="s">
        <v>1620</v>
      </c>
      <c r="F825" s="205" t="s">
        <v>1621</v>
      </c>
      <c r="G825" s="206" t="s">
        <v>995</v>
      </c>
      <c r="H825" s="207">
        <v>100</v>
      </c>
      <c r="I825" s="208"/>
      <c r="J825" s="209">
        <f>ROUND(I825*H825,2)</f>
        <v>0</v>
      </c>
      <c r="K825" s="205" t="s">
        <v>996</v>
      </c>
      <c r="L825" s="43"/>
      <c r="M825" s="210" t="s">
        <v>19</v>
      </c>
      <c r="N825" s="211" t="s">
        <v>43</v>
      </c>
      <c r="O825" s="83"/>
      <c r="P825" s="212">
        <f>O825*H825</f>
        <v>0</v>
      </c>
      <c r="Q825" s="212">
        <v>0</v>
      </c>
      <c r="R825" s="212">
        <f>Q825*H825</f>
        <v>0</v>
      </c>
      <c r="S825" s="212">
        <v>0</v>
      </c>
      <c r="T825" s="213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214" t="s">
        <v>500</v>
      </c>
      <c r="AT825" s="214" t="s">
        <v>120</v>
      </c>
      <c r="AU825" s="214" t="s">
        <v>82</v>
      </c>
      <c r="AY825" s="16" t="s">
        <v>117</v>
      </c>
      <c r="BE825" s="215">
        <f>IF(N825="základní",J825,0)</f>
        <v>0</v>
      </c>
      <c r="BF825" s="215">
        <f>IF(N825="snížená",J825,0)</f>
        <v>0</v>
      </c>
      <c r="BG825" s="215">
        <f>IF(N825="zákl. přenesená",J825,0)</f>
        <v>0</v>
      </c>
      <c r="BH825" s="215">
        <f>IF(N825="sníž. přenesená",J825,0)</f>
        <v>0</v>
      </c>
      <c r="BI825" s="215">
        <f>IF(N825="nulová",J825,0)</f>
        <v>0</v>
      </c>
      <c r="BJ825" s="16" t="s">
        <v>80</v>
      </c>
      <c r="BK825" s="215">
        <f>ROUND(I825*H825,2)</f>
        <v>0</v>
      </c>
      <c r="BL825" s="16" t="s">
        <v>500</v>
      </c>
      <c r="BM825" s="214" t="s">
        <v>1622</v>
      </c>
    </row>
    <row r="826" s="2" customFormat="1">
      <c r="A826" s="37"/>
      <c r="B826" s="38"/>
      <c r="C826" s="39"/>
      <c r="D826" s="216" t="s">
        <v>127</v>
      </c>
      <c r="E826" s="39"/>
      <c r="F826" s="217" t="s">
        <v>1623</v>
      </c>
      <c r="G826" s="39"/>
      <c r="H826" s="39"/>
      <c r="I826" s="218"/>
      <c r="J826" s="39"/>
      <c r="K826" s="39"/>
      <c r="L826" s="43"/>
      <c r="M826" s="219"/>
      <c r="N826" s="220"/>
      <c r="O826" s="83"/>
      <c r="P826" s="83"/>
      <c r="Q826" s="83"/>
      <c r="R826" s="83"/>
      <c r="S826" s="83"/>
      <c r="T826" s="84"/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T826" s="16" t="s">
        <v>127</v>
      </c>
      <c r="AU826" s="16" t="s">
        <v>82</v>
      </c>
    </row>
    <row r="827" s="2" customFormat="1" ht="16.5" customHeight="1">
      <c r="A827" s="37"/>
      <c r="B827" s="38"/>
      <c r="C827" s="203" t="s">
        <v>1624</v>
      </c>
      <c r="D827" s="203" t="s">
        <v>120</v>
      </c>
      <c r="E827" s="204" t="s">
        <v>1625</v>
      </c>
      <c r="F827" s="205" t="s">
        <v>1626</v>
      </c>
      <c r="G827" s="206" t="s">
        <v>995</v>
      </c>
      <c r="H827" s="207">
        <v>100</v>
      </c>
      <c r="I827" s="208"/>
      <c r="J827" s="209">
        <f>ROUND(I827*H827,2)</f>
        <v>0</v>
      </c>
      <c r="K827" s="205" t="s">
        <v>996</v>
      </c>
      <c r="L827" s="43"/>
      <c r="M827" s="210" t="s">
        <v>19</v>
      </c>
      <c r="N827" s="211" t="s">
        <v>43</v>
      </c>
      <c r="O827" s="83"/>
      <c r="P827" s="212">
        <f>O827*H827</f>
        <v>0</v>
      </c>
      <c r="Q827" s="212">
        <v>0</v>
      </c>
      <c r="R827" s="212">
        <f>Q827*H827</f>
        <v>0</v>
      </c>
      <c r="S827" s="212">
        <v>0</v>
      </c>
      <c r="T827" s="213">
        <f>S827*H827</f>
        <v>0</v>
      </c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R827" s="214" t="s">
        <v>500</v>
      </c>
      <c r="AT827" s="214" t="s">
        <v>120</v>
      </c>
      <c r="AU827" s="214" t="s">
        <v>82</v>
      </c>
      <c r="AY827" s="16" t="s">
        <v>117</v>
      </c>
      <c r="BE827" s="215">
        <f>IF(N827="základní",J827,0)</f>
        <v>0</v>
      </c>
      <c r="BF827" s="215">
        <f>IF(N827="snížená",J827,0)</f>
        <v>0</v>
      </c>
      <c r="BG827" s="215">
        <f>IF(N827="zákl. přenesená",J827,0)</f>
        <v>0</v>
      </c>
      <c r="BH827" s="215">
        <f>IF(N827="sníž. přenesená",J827,0)</f>
        <v>0</v>
      </c>
      <c r="BI827" s="215">
        <f>IF(N827="nulová",J827,0)</f>
        <v>0</v>
      </c>
      <c r="BJ827" s="16" t="s">
        <v>80</v>
      </c>
      <c r="BK827" s="215">
        <f>ROUND(I827*H827,2)</f>
        <v>0</v>
      </c>
      <c r="BL827" s="16" t="s">
        <v>500</v>
      </c>
      <c r="BM827" s="214" t="s">
        <v>1627</v>
      </c>
    </row>
    <row r="828" s="2" customFormat="1">
      <c r="A828" s="37"/>
      <c r="B828" s="38"/>
      <c r="C828" s="39"/>
      <c r="D828" s="216" t="s">
        <v>127</v>
      </c>
      <c r="E828" s="39"/>
      <c r="F828" s="217" t="s">
        <v>1628</v>
      </c>
      <c r="G828" s="39"/>
      <c r="H828" s="39"/>
      <c r="I828" s="218"/>
      <c r="J828" s="39"/>
      <c r="K828" s="39"/>
      <c r="L828" s="43"/>
      <c r="M828" s="219"/>
      <c r="N828" s="220"/>
      <c r="O828" s="83"/>
      <c r="P828" s="83"/>
      <c r="Q828" s="83"/>
      <c r="R828" s="83"/>
      <c r="S828" s="83"/>
      <c r="T828" s="84"/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T828" s="16" t="s">
        <v>127</v>
      </c>
      <c r="AU828" s="16" t="s">
        <v>82</v>
      </c>
    </row>
    <row r="829" s="2" customFormat="1" ht="16.5" customHeight="1">
      <c r="A829" s="37"/>
      <c r="B829" s="38"/>
      <c r="C829" s="203" t="s">
        <v>1629</v>
      </c>
      <c r="D829" s="203" t="s">
        <v>120</v>
      </c>
      <c r="E829" s="204" t="s">
        <v>1630</v>
      </c>
      <c r="F829" s="205" t="s">
        <v>1631</v>
      </c>
      <c r="G829" s="206" t="s">
        <v>995</v>
      </c>
      <c r="H829" s="207">
        <v>100</v>
      </c>
      <c r="I829" s="208"/>
      <c r="J829" s="209">
        <f>ROUND(I829*H829,2)</f>
        <v>0</v>
      </c>
      <c r="K829" s="205" t="s">
        <v>124</v>
      </c>
      <c r="L829" s="43"/>
      <c r="M829" s="210" t="s">
        <v>19</v>
      </c>
      <c r="N829" s="211" t="s">
        <v>43</v>
      </c>
      <c r="O829" s="83"/>
      <c r="P829" s="212">
        <f>O829*H829</f>
        <v>0</v>
      </c>
      <c r="Q829" s="212">
        <v>0</v>
      </c>
      <c r="R829" s="212">
        <f>Q829*H829</f>
        <v>0</v>
      </c>
      <c r="S829" s="212">
        <v>0</v>
      </c>
      <c r="T829" s="213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214" t="s">
        <v>500</v>
      </c>
      <c r="AT829" s="214" t="s">
        <v>120</v>
      </c>
      <c r="AU829" s="214" t="s">
        <v>82</v>
      </c>
      <c r="AY829" s="16" t="s">
        <v>117</v>
      </c>
      <c r="BE829" s="215">
        <f>IF(N829="základní",J829,0)</f>
        <v>0</v>
      </c>
      <c r="BF829" s="215">
        <f>IF(N829="snížená",J829,0)</f>
        <v>0</v>
      </c>
      <c r="BG829" s="215">
        <f>IF(N829="zákl. přenesená",J829,0)</f>
        <v>0</v>
      </c>
      <c r="BH829" s="215">
        <f>IF(N829="sníž. přenesená",J829,0)</f>
        <v>0</v>
      </c>
      <c r="BI829" s="215">
        <f>IF(N829="nulová",J829,0)</f>
        <v>0</v>
      </c>
      <c r="BJ829" s="16" t="s">
        <v>80</v>
      </c>
      <c r="BK829" s="215">
        <f>ROUND(I829*H829,2)</f>
        <v>0</v>
      </c>
      <c r="BL829" s="16" t="s">
        <v>500</v>
      </c>
      <c r="BM829" s="214" t="s">
        <v>1632</v>
      </c>
    </row>
    <row r="830" s="2" customFormat="1">
      <c r="A830" s="37"/>
      <c r="B830" s="38"/>
      <c r="C830" s="39"/>
      <c r="D830" s="216" t="s">
        <v>127</v>
      </c>
      <c r="E830" s="39"/>
      <c r="F830" s="217" t="s">
        <v>1633</v>
      </c>
      <c r="G830" s="39"/>
      <c r="H830" s="39"/>
      <c r="I830" s="218"/>
      <c r="J830" s="39"/>
      <c r="K830" s="39"/>
      <c r="L830" s="43"/>
      <c r="M830" s="219"/>
      <c r="N830" s="220"/>
      <c r="O830" s="83"/>
      <c r="P830" s="83"/>
      <c r="Q830" s="83"/>
      <c r="R830" s="83"/>
      <c r="S830" s="83"/>
      <c r="T830" s="84"/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T830" s="16" t="s">
        <v>127</v>
      </c>
      <c r="AU830" s="16" t="s">
        <v>82</v>
      </c>
    </row>
    <row r="831" s="2" customFormat="1">
      <c r="A831" s="37"/>
      <c r="B831" s="38"/>
      <c r="C831" s="39"/>
      <c r="D831" s="221" t="s">
        <v>129</v>
      </c>
      <c r="E831" s="39"/>
      <c r="F831" s="222" t="s">
        <v>1634</v>
      </c>
      <c r="G831" s="39"/>
      <c r="H831" s="39"/>
      <c r="I831" s="218"/>
      <c r="J831" s="39"/>
      <c r="K831" s="39"/>
      <c r="L831" s="43"/>
      <c r="M831" s="219"/>
      <c r="N831" s="220"/>
      <c r="O831" s="83"/>
      <c r="P831" s="83"/>
      <c r="Q831" s="83"/>
      <c r="R831" s="83"/>
      <c r="S831" s="83"/>
      <c r="T831" s="84"/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T831" s="16" t="s">
        <v>129</v>
      </c>
      <c r="AU831" s="16" t="s">
        <v>82</v>
      </c>
    </row>
    <row r="832" s="2" customFormat="1" ht="16.5" customHeight="1">
      <c r="A832" s="37"/>
      <c r="B832" s="38"/>
      <c r="C832" s="203" t="s">
        <v>1635</v>
      </c>
      <c r="D832" s="203" t="s">
        <v>120</v>
      </c>
      <c r="E832" s="204" t="s">
        <v>1636</v>
      </c>
      <c r="F832" s="205" t="s">
        <v>1637</v>
      </c>
      <c r="G832" s="206" t="s">
        <v>1017</v>
      </c>
      <c r="H832" s="207">
        <v>100</v>
      </c>
      <c r="I832" s="208"/>
      <c r="J832" s="209">
        <f>ROUND(I832*H832,2)</f>
        <v>0</v>
      </c>
      <c r="K832" s="205" t="s">
        <v>124</v>
      </c>
      <c r="L832" s="43"/>
      <c r="M832" s="210" t="s">
        <v>19</v>
      </c>
      <c r="N832" s="211" t="s">
        <v>43</v>
      </c>
      <c r="O832" s="83"/>
      <c r="P832" s="212">
        <f>O832*H832</f>
        <v>0</v>
      </c>
      <c r="Q832" s="212">
        <v>2.5000000000000001E-05</v>
      </c>
      <c r="R832" s="212">
        <f>Q832*H832</f>
        <v>0.0025000000000000001</v>
      </c>
      <c r="S832" s="212">
        <v>0</v>
      </c>
      <c r="T832" s="213">
        <f>S832*H832</f>
        <v>0</v>
      </c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R832" s="214" t="s">
        <v>500</v>
      </c>
      <c r="AT832" s="214" t="s">
        <v>120</v>
      </c>
      <c r="AU832" s="214" t="s">
        <v>82</v>
      </c>
      <c r="AY832" s="16" t="s">
        <v>117</v>
      </c>
      <c r="BE832" s="215">
        <f>IF(N832="základní",J832,0)</f>
        <v>0</v>
      </c>
      <c r="BF832" s="215">
        <f>IF(N832="snížená",J832,0)</f>
        <v>0</v>
      </c>
      <c r="BG832" s="215">
        <f>IF(N832="zákl. přenesená",J832,0)</f>
        <v>0</v>
      </c>
      <c r="BH832" s="215">
        <f>IF(N832="sníž. přenesená",J832,0)</f>
        <v>0</v>
      </c>
      <c r="BI832" s="215">
        <f>IF(N832="nulová",J832,0)</f>
        <v>0</v>
      </c>
      <c r="BJ832" s="16" t="s">
        <v>80</v>
      </c>
      <c r="BK832" s="215">
        <f>ROUND(I832*H832,2)</f>
        <v>0</v>
      </c>
      <c r="BL832" s="16" t="s">
        <v>500</v>
      </c>
      <c r="BM832" s="214" t="s">
        <v>1638</v>
      </c>
    </row>
    <row r="833" s="2" customFormat="1">
      <c r="A833" s="37"/>
      <c r="B833" s="38"/>
      <c r="C833" s="39"/>
      <c r="D833" s="216" t="s">
        <v>127</v>
      </c>
      <c r="E833" s="39"/>
      <c r="F833" s="217" t="s">
        <v>1639</v>
      </c>
      <c r="G833" s="39"/>
      <c r="H833" s="39"/>
      <c r="I833" s="218"/>
      <c r="J833" s="39"/>
      <c r="K833" s="39"/>
      <c r="L833" s="43"/>
      <c r="M833" s="219"/>
      <c r="N833" s="220"/>
      <c r="O833" s="83"/>
      <c r="P833" s="83"/>
      <c r="Q833" s="83"/>
      <c r="R833" s="83"/>
      <c r="S833" s="83"/>
      <c r="T833" s="84"/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T833" s="16" t="s">
        <v>127</v>
      </c>
      <c r="AU833" s="16" t="s">
        <v>82</v>
      </c>
    </row>
    <row r="834" s="2" customFormat="1">
      <c r="A834" s="37"/>
      <c r="B834" s="38"/>
      <c r="C834" s="39"/>
      <c r="D834" s="221" t="s">
        <v>129</v>
      </c>
      <c r="E834" s="39"/>
      <c r="F834" s="222" t="s">
        <v>1640</v>
      </c>
      <c r="G834" s="39"/>
      <c r="H834" s="39"/>
      <c r="I834" s="218"/>
      <c r="J834" s="39"/>
      <c r="K834" s="39"/>
      <c r="L834" s="43"/>
      <c r="M834" s="219"/>
      <c r="N834" s="220"/>
      <c r="O834" s="83"/>
      <c r="P834" s="83"/>
      <c r="Q834" s="83"/>
      <c r="R834" s="83"/>
      <c r="S834" s="83"/>
      <c r="T834" s="84"/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T834" s="16" t="s">
        <v>129</v>
      </c>
      <c r="AU834" s="16" t="s">
        <v>82</v>
      </c>
    </row>
    <row r="835" s="2" customFormat="1" ht="16.5" customHeight="1">
      <c r="A835" s="37"/>
      <c r="B835" s="38"/>
      <c r="C835" s="203" t="s">
        <v>1641</v>
      </c>
      <c r="D835" s="203" t="s">
        <v>120</v>
      </c>
      <c r="E835" s="204" t="s">
        <v>1642</v>
      </c>
      <c r="F835" s="205" t="s">
        <v>1643</v>
      </c>
      <c r="G835" s="206" t="s">
        <v>1017</v>
      </c>
      <c r="H835" s="207">
        <v>100</v>
      </c>
      <c r="I835" s="208"/>
      <c r="J835" s="209">
        <f>ROUND(I835*H835,2)</f>
        <v>0</v>
      </c>
      <c r="K835" s="205" t="s">
        <v>124</v>
      </c>
      <c r="L835" s="43"/>
      <c r="M835" s="210" t="s">
        <v>19</v>
      </c>
      <c r="N835" s="211" t="s">
        <v>43</v>
      </c>
      <c r="O835" s="83"/>
      <c r="P835" s="212">
        <f>O835*H835</f>
        <v>0</v>
      </c>
      <c r="Q835" s="212">
        <v>2.5000000000000001E-05</v>
      </c>
      <c r="R835" s="212">
        <f>Q835*H835</f>
        <v>0.0025000000000000001</v>
      </c>
      <c r="S835" s="212">
        <v>0</v>
      </c>
      <c r="T835" s="213">
        <f>S835*H835</f>
        <v>0</v>
      </c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R835" s="214" t="s">
        <v>500</v>
      </c>
      <c r="AT835" s="214" t="s">
        <v>120</v>
      </c>
      <c r="AU835" s="214" t="s">
        <v>82</v>
      </c>
      <c r="AY835" s="16" t="s">
        <v>117</v>
      </c>
      <c r="BE835" s="215">
        <f>IF(N835="základní",J835,0)</f>
        <v>0</v>
      </c>
      <c r="BF835" s="215">
        <f>IF(N835="snížená",J835,0)</f>
        <v>0</v>
      </c>
      <c r="BG835" s="215">
        <f>IF(N835="zákl. přenesená",J835,0)</f>
        <v>0</v>
      </c>
      <c r="BH835" s="215">
        <f>IF(N835="sníž. přenesená",J835,0)</f>
        <v>0</v>
      </c>
      <c r="BI835" s="215">
        <f>IF(N835="nulová",J835,0)</f>
        <v>0</v>
      </c>
      <c r="BJ835" s="16" t="s">
        <v>80</v>
      </c>
      <c r="BK835" s="215">
        <f>ROUND(I835*H835,2)</f>
        <v>0</v>
      </c>
      <c r="BL835" s="16" t="s">
        <v>500</v>
      </c>
      <c r="BM835" s="214" t="s">
        <v>1644</v>
      </c>
    </row>
    <row r="836" s="2" customFormat="1">
      <c r="A836" s="37"/>
      <c r="B836" s="38"/>
      <c r="C836" s="39"/>
      <c r="D836" s="216" t="s">
        <v>127</v>
      </c>
      <c r="E836" s="39"/>
      <c r="F836" s="217" t="s">
        <v>1645</v>
      </c>
      <c r="G836" s="39"/>
      <c r="H836" s="39"/>
      <c r="I836" s="218"/>
      <c r="J836" s="39"/>
      <c r="K836" s="39"/>
      <c r="L836" s="43"/>
      <c r="M836" s="219"/>
      <c r="N836" s="220"/>
      <c r="O836" s="83"/>
      <c r="P836" s="83"/>
      <c r="Q836" s="83"/>
      <c r="R836" s="83"/>
      <c r="S836" s="83"/>
      <c r="T836" s="84"/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T836" s="16" t="s">
        <v>127</v>
      </c>
      <c r="AU836" s="16" t="s">
        <v>82</v>
      </c>
    </row>
    <row r="837" s="2" customFormat="1">
      <c r="A837" s="37"/>
      <c r="B837" s="38"/>
      <c r="C837" s="39"/>
      <c r="D837" s="221" t="s">
        <v>129</v>
      </c>
      <c r="E837" s="39"/>
      <c r="F837" s="222" t="s">
        <v>1646</v>
      </c>
      <c r="G837" s="39"/>
      <c r="H837" s="39"/>
      <c r="I837" s="218"/>
      <c r="J837" s="39"/>
      <c r="K837" s="39"/>
      <c r="L837" s="43"/>
      <c r="M837" s="219"/>
      <c r="N837" s="220"/>
      <c r="O837" s="83"/>
      <c r="P837" s="83"/>
      <c r="Q837" s="83"/>
      <c r="R837" s="83"/>
      <c r="S837" s="83"/>
      <c r="T837" s="84"/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T837" s="16" t="s">
        <v>129</v>
      </c>
      <c r="AU837" s="16" t="s">
        <v>82</v>
      </c>
    </row>
    <row r="838" s="2" customFormat="1" ht="16.5" customHeight="1">
      <c r="A838" s="37"/>
      <c r="B838" s="38"/>
      <c r="C838" s="203" t="s">
        <v>1647</v>
      </c>
      <c r="D838" s="203" t="s">
        <v>120</v>
      </c>
      <c r="E838" s="204" t="s">
        <v>1648</v>
      </c>
      <c r="F838" s="205" t="s">
        <v>1649</v>
      </c>
      <c r="G838" s="206" t="s">
        <v>1017</v>
      </c>
      <c r="H838" s="207">
        <v>100</v>
      </c>
      <c r="I838" s="208"/>
      <c r="J838" s="209">
        <f>ROUND(I838*H838,2)</f>
        <v>0</v>
      </c>
      <c r="K838" s="205" t="s">
        <v>996</v>
      </c>
      <c r="L838" s="43"/>
      <c r="M838" s="210" t="s">
        <v>19</v>
      </c>
      <c r="N838" s="211" t="s">
        <v>43</v>
      </c>
      <c r="O838" s="83"/>
      <c r="P838" s="212">
        <f>O838*H838</f>
        <v>0</v>
      </c>
      <c r="Q838" s="212">
        <v>0</v>
      </c>
      <c r="R838" s="212">
        <f>Q838*H838</f>
        <v>0</v>
      </c>
      <c r="S838" s="212">
        <v>0</v>
      </c>
      <c r="T838" s="213">
        <f>S838*H838</f>
        <v>0</v>
      </c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R838" s="214" t="s">
        <v>500</v>
      </c>
      <c r="AT838" s="214" t="s">
        <v>120</v>
      </c>
      <c r="AU838" s="214" t="s">
        <v>82</v>
      </c>
      <c r="AY838" s="16" t="s">
        <v>117</v>
      </c>
      <c r="BE838" s="215">
        <f>IF(N838="základní",J838,0)</f>
        <v>0</v>
      </c>
      <c r="BF838" s="215">
        <f>IF(N838="snížená",J838,0)</f>
        <v>0</v>
      </c>
      <c r="BG838" s="215">
        <f>IF(N838="zákl. přenesená",J838,0)</f>
        <v>0</v>
      </c>
      <c r="BH838" s="215">
        <f>IF(N838="sníž. přenesená",J838,0)</f>
        <v>0</v>
      </c>
      <c r="BI838" s="215">
        <f>IF(N838="nulová",J838,0)</f>
        <v>0</v>
      </c>
      <c r="BJ838" s="16" t="s">
        <v>80</v>
      </c>
      <c r="BK838" s="215">
        <f>ROUND(I838*H838,2)</f>
        <v>0</v>
      </c>
      <c r="BL838" s="16" t="s">
        <v>500</v>
      </c>
      <c r="BM838" s="214" t="s">
        <v>1650</v>
      </c>
    </row>
    <row r="839" s="2" customFormat="1">
      <c r="A839" s="37"/>
      <c r="B839" s="38"/>
      <c r="C839" s="39"/>
      <c r="D839" s="216" t="s">
        <v>127</v>
      </c>
      <c r="E839" s="39"/>
      <c r="F839" s="217" t="s">
        <v>1651</v>
      </c>
      <c r="G839" s="39"/>
      <c r="H839" s="39"/>
      <c r="I839" s="218"/>
      <c r="J839" s="39"/>
      <c r="K839" s="39"/>
      <c r="L839" s="43"/>
      <c r="M839" s="219"/>
      <c r="N839" s="220"/>
      <c r="O839" s="83"/>
      <c r="P839" s="83"/>
      <c r="Q839" s="83"/>
      <c r="R839" s="83"/>
      <c r="S839" s="83"/>
      <c r="T839" s="84"/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T839" s="16" t="s">
        <v>127</v>
      </c>
      <c r="AU839" s="16" t="s">
        <v>82</v>
      </c>
    </row>
    <row r="840" s="2" customFormat="1" ht="16.5" customHeight="1">
      <c r="A840" s="37"/>
      <c r="B840" s="38"/>
      <c r="C840" s="203" t="s">
        <v>1652</v>
      </c>
      <c r="D840" s="203" t="s">
        <v>120</v>
      </c>
      <c r="E840" s="204" t="s">
        <v>1653</v>
      </c>
      <c r="F840" s="205" t="s">
        <v>1654</v>
      </c>
      <c r="G840" s="206" t="s">
        <v>1017</v>
      </c>
      <c r="H840" s="207">
        <v>50</v>
      </c>
      <c r="I840" s="208"/>
      <c r="J840" s="209">
        <f>ROUND(I840*H840,2)</f>
        <v>0</v>
      </c>
      <c r="K840" s="205" t="s">
        <v>124</v>
      </c>
      <c r="L840" s="43"/>
      <c r="M840" s="210" t="s">
        <v>19</v>
      </c>
      <c r="N840" s="211" t="s">
        <v>43</v>
      </c>
      <c r="O840" s="83"/>
      <c r="P840" s="212">
        <f>O840*H840</f>
        <v>0</v>
      </c>
      <c r="Q840" s="212">
        <v>0</v>
      </c>
      <c r="R840" s="212">
        <f>Q840*H840</f>
        <v>0</v>
      </c>
      <c r="S840" s="212">
        <v>0</v>
      </c>
      <c r="T840" s="213">
        <f>S840*H840</f>
        <v>0</v>
      </c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R840" s="214" t="s">
        <v>500</v>
      </c>
      <c r="AT840" s="214" t="s">
        <v>120</v>
      </c>
      <c r="AU840" s="214" t="s">
        <v>82</v>
      </c>
      <c r="AY840" s="16" t="s">
        <v>117</v>
      </c>
      <c r="BE840" s="215">
        <f>IF(N840="základní",J840,0)</f>
        <v>0</v>
      </c>
      <c r="BF840" s="215">
        <f>IF(N840="snížená",J840,0)</f>
        <v>0</v>
      </c>
      <c r="BG840" s="215">
        <f>IF(N840="zákl. přenesená",J840,0)</f>
        <v>0</v>
      </c>
      <c r="BH840" s="215">
        <f>IF(N840="sníž. přenesená",J840,0)</f>
        <v>0</v>
      </c>
      <c r="BI840" s="215">
        <f>IF(N840="nulová",J840,0)</f>
        <v>0</v>
      </c>
      <c r="BJ840" s="16" t="s">
        <v>80</v>
      </c>
      <c r="BK840" s="215">
        <f>ROUND(I840*H840,2)</f>
        <v>0</v>
      </c>
      <c r="BL840" s="16" t="s">
        <v>500</v>
      </c>
      <c r="BM840" s="214" t="s">
        <v>1655</v>
      </c>
    </row>
    <row r="841" s="2" customFormat="1">
      <c r="A841" s="37"/>
      <c r="B841" s="38"/>
      <c r="C841" s="39"/>
      <c r="D841" s="216" t="s">
        <v>127</v>
      </c>
      <c r="E841" s="39"/>
      <c r="F841" s="217" t="s">
        <v>1656</v>
      </c>
      <c r="G841" s="39"/>
      <c r="H841" s="39"/>
      <c r="I841" s="218"/>
      <c r="J841" s="39"/>
      <c r="K841" s="39"/>
      <c r="L841" s="43"/>
      <c r="M841" s="219"/>
      <c r="N841" s="220"/>
      <c r="O841" s="83"/>
      <c r="P841" s="83"/>
      <c r="Q841" s="83"/>
      <c r="R841" s="83"/>
      <c r="S841" s="83"/>
      <c r="T841" s="84"/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T841" s="16" t="s">
        <v>127</v>
      </c>
      <c r="AU841" s="16" t="s">
        <v>82</v>
      </c>
    </row>
    <row r="842" s="2" customFormat="1">
      <c r="A842" s="37"/>
      <c r="B842" s="38"/>
      <c r="C842" s="39"/>
      <c r="D842" s="221" t="s">
        <v>129</v>
      </c>
      <c r="E842" s="39"/>
      <c r="F842" s="222" t="s">
        <v>1657</v>
      </c>
      <c r="G842" s="39"/>
      <c r="H842" s="39"/>
      <c r="I842" s="218"/>
      <c r="J842" s="39"/>
      <c r="K842" s="39"/>
      <c r="L842" s="43"/>
      <c r="M842" s="219"/>
      <c r="N842" s="220"/>
      <c r="O842" s="83"/>
      <c r="P842" s="83"/>
      <c r="Q842" s="83"/>
      <c r="R842" s="83"/>
      <c r="S842" s="83"/>
      <c r="T842" s="84"/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T842" s="16" t="s">
        <v>129</v>
      </c>
      <c r="AU842" s="16" t="s">
        <v>82</v>
      </c>
    </row>
    <row r="843" s="2" customFormat="1" ht="16.5" customHeight="1">
      <c r="A843" s="37"/>
      <c r="B843" s="38"/>
      <c r="C843" s="203" t="s">
        <v>1658</v>
      </c>
      <c r="D843" s="203" t="s">
        <v>120</v>
      </c>
      <c r="E843" s="204" t="s">
        <v>1659</v>
      </c>
      <c r="F843" s="205" t="s">
        <v>1660</v>
      </c>
      <c r="G843" s="206" t="s">
        <v>1017</v>
      </c>
      <c r="H843" s="207">
        <v>50</v>
      </c>
      <c r="I843" s="208"/>
      <c r="J843" s="209">
        <f>ROUND(I843*H843,2)</f>
        <v>0</v>
      </c>
      <c r="K843" s="205" t="s">
        <v>124</v>
      </c>
      <c r="L843" s="43"/>
      <c r="M843" s="210" t="s">
        <v>19</v>
      </c>
      <c r="N843" s="211" t="s">
        <v>43</v>
      </c>
      <c r="O843" s="83"/>
      <c r="P843" s="212">
        <f>O843*H843</f>
        <v>0</v>
      </c>
      <c r="Q843" s="212">
        <v>0.1012</v>
      </c>
      <c r="R843" s="212">
        <f>Q843*H843</f>
        <v>5.0599999999999996</v>
      </c>
      <c r="S843" s="212">
        <v>0</v>
      </c>
      <c r="T843" s="213">
        <f>S843*H843</f>
        <v>0</v>
      </c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R843" s="214" t="s">
        <v>500</v>
      </c>
      <c r="AT843" s="214" t="s">
        <v>120</v>
      </c>
      <c r="AU843" s="214" t="s">
        <v>82</v>
      </c>
      <c r="AY843" s="16" t="s">
        <v>117</v>
      </c>
      <c r="BE843" s="215">
        <f>IF(N843="základní",J843,0)</f>
        <v>0</v>
      </c>
      <c r="BF843" s="215">
        <f>IF(N843="snížená",J843,0)</f>
        <v>0</v>
      </c>
      <c r="BG843" s="215">
        <f>IF(N843="zákl. přenesená",J843,0)</f>
        <v>0</v>
      </c>
      <c r="BH843" s="215">
        <f>IF(N843="sníž. přenesená",J843,0)</f>
        <v>0</v>
      </c>
      <c r="BI843" s="215">
        <f>IF(N843="nulová",J843,0)</f>
        <v>0</v>
      </c>
      <c r="BJ843" s="16" t="s">
        <v>80</v>
      </c>
      <c r="BK843" s="215">
        <f>ROUND(I843*H843,2)</f>
        <v>0</v>
      </c>
      <c r="BL843" s="16" t="s">
        <v>500</v>
      </c>
      <c r="BM843" s="214" t="s">
        <v>1661</v>
      </c>
    </row>
    <row r="844" s="2" customFormat="1">
      <c r="A844" s="37"/>
      <c r="B844" s="38"/>
      <c r="C844" s="39"/>
      <c r="D844" s="216" t="s">
        <v>127</v>
      </c>
      <c r="E844" s="39"/>
      <c r="F844" s="217" t="s">
        <v>1662</v>
      </c>
      <c r="G844" s="39"/>
      <c r="H844" s="39"/>
      <c r="I844" s="218"/>
      <c r="J844" s="39"/>
      <c r="K844" s="39"/>
      <c r="L844" s="43"/>
      <c r="M844" s="219"/>
      <c r="N844" s="220"/>
      <c r="O844" s="83"/>
      <c r="P844" s="83"/>
      <c r="Q844" s="83"/>
      <c r="R844" s="83"/>
      <c r="S844" s="83"/>
      <c r="T844" s="84"/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T844" s="16" t="s">
        <v>127</v>
      </c>
      <c r="AU844" s="16" t="s">
        <v>82</v>
      </c>
    </row>
    <row r="845" s="2" customFormat="1">
      <c r="A845" s="37"/>
      <c r="B845" s="38"/>
      <c r="C845" s="39"/>
      <c r="D845" s="221" t="s">
        <v>129</v>
      </c>
      <c r="E845" s="39"/>
      <c r="F845" s="222" t="s">
        <v>1663</v>
      </c>
      <c r="G845" s="39"/>
      <c r="H845" s="39"/>
      <c r="I845" s="218"/>
      <c r="J845" s="39"/>
      <c r="K845" s="39"/>
      <c r="L845" s="43"/>
      <c r="M845" s="219"/>
      <c r="N845" s="220"/>
      <c r="O845" s="83"/>
      <c r="P845" s="83"/>
      <c r="Q845" s="83"/>
      <c r="R845" s="83"/>
      <c r="S845" s="83"/>
      <c r="T845" s="84"/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T845" s="16" t="s">
        <v>129</v>
      </c>
      <c r="AU845" s="16" t="s">
        <v>82</v>
      </c>
    </row>
    <row r="846" s="2" customFormat="1" ht="21.75" customHeight="1">
      <c r="A846" s="37"/>
      <c r="B846" s="38"/>
      <c r="C846" s="203" t="s">
        <v>1664</v>
      </c>
      <c r="D846" s="203" t="s">
        <v>120</v>
      </c>
      <c r="E846" s="204" t="s">
        <v>1665</v>
      </c>
      <c r="F846" s="205" t="s">
        <v>1666</v>
      </c>
      <c r="G846" s="206" t="s">
        <v>1017</v>
      </c>
      <c r="H846" s="207">
        <v>40</v>
      </c>
      <c r="I846" s="208"/>
      <c r="J846" s="209">
        <f>ROUND(I846*H846,2)</f>
        <v>0</v>
      </c>
      <c r="K846" s="205" t="s">
        <v>124</v>
      </c>
      <c r="L846" s="43"/>
      <c r="M846" s="210" t="s">
        <v>19</v>
      </c>
      <c r="N846" s="211" t="s">
        <v>43</v>
      </c>
      <c r="O846" s="83"/>
      <c r="P846" s="212">
        <f>O846*H846</f>
        <v>0</v>
      </c>
      <c r="Q846" s="212">
        <v>0.29160000000000003</v>
      </c>
      <c r="R846" s="212">
        <f>Q846*H846</f>
        <v>11.664000000000002</v>
      </c>
      <c r="S846" s="212">
        <v>0</v>
      </c>
      <c r="T846" s="213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214" t="s">
        <v>500</v>
      </c>
      <c r="AT846" s="214" t="s">
        <v>120</v>
      </c>
      <c r="AU846" s="214" t="s">
        <v>82</v>
      </c>
      <c r="AY846" s="16" t="s">
        <v>117</v>
      </c>
      <c r="BE846" s="215">
        <f>IF(N846="základní",J846,0)</f>
        <v>0</v>
      </c>
      <c r="BF846" s="215">
        <f>IF(N846="snížená",J846,0)</f>
        <v>0</v>
      </c>
      <c r="BG846" s="215">
        <f>IF(N846="zákl. přenesená",J846,0)</f>
        <v>0</v>
      </c>
      <c r="BH846" s="215">
        <f>IF(N846="sníž. přenesená",J846,0)</f>
        <v>0</v>
      </c>
      <c r="BI846" s="215">
        <f>IF(N846="nulová",J846,0)</f>
        <v>0</v>
      </c>
      <c r="BJ846" s="16" t="s">
        <v>80</v>
      </c>
      <c r="BK846" s="215">
        <f>ROUND(I846*H846,2)</f>
        <v>0</v>
      </c>
      <c r="BL846" s="16" t="s">
        <v>500</v>
      </c>
      <c r="BM846" s="214" t="s">
        <v>1667</v>
      </c>
    </row>
    <row r="847" s="2" customFormat="1">
      <c r="A847" s="37"/>
      <c r="B847" s="38"/>
      <c r="C847" s="39"/>
      <c r="D847" s="216" t="s">
        <v>127</v>
      </c>
      <c r="E847" s="39"/>
      <c r="F847" s="217" t="s">
        <v>1668</v>
      </c>
      <c r="G847" s="39"/>
      <c r="H847" s="39"/>
      <c r="I847" s="218"/>
      <c r="J847" s="39"/>
      <c r="K847" s="39"/>
      <c r="L847" s="43"/>
      <c r="M847" s="219"/>
      <c r="N847" s="220"/>
      <c r="O847" s="83"/>
      <c r="P847" s="83"/>
      <c r="Q847" s="83"/>
      <c r="R847" s="83"/>
      <c r="S847" s="83"/>
      <c r="T847" s="84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T847" s="16" t="s">
        <v>127</v>
      </c>
      <c r="AU847" s="16" t="s">
        <v>82</v>
      </c>
    </row>
    <row r="848" s="2" customFormat="1">
      <c r="A848" s="37"/>
      <c r="B848" s="38"/>
      <c r="C848" s="39"/>
      <c r="D848" s="221" t="s">
        <v>129</v>
      </c>
      <c r="E848" s="39"/>
      <c r="F848" s="222" t="s">
        <v>1669</v>
      </c>
      <c r="G848" s="39"/>
      <c r="H848" s="39"/>
      <c r="I848" s="218"/>
      <c r="J848" s="39"/>
      <c r="K848" s="39"/>
      <c r="L848" s="43"/>
      <c r="M848" s="219"/>
      <c r="N848" s="220"/>
      <c r="O848" s="83"/>
      <c r="P848" s="83"/>
      <c r="Q848" s="83"/>
      <c r="R848" s="83"/>
      <c r="S848" s="83"/>
      <c r="T848" s="84"/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T848" s="16" t="s">
        <v>129</v>
      </c>
      <c r="AU848" s="16" t="s">
        <v>82</v>
      </c>
    </row>
    <row r="849" s="2" customFormat="1" ht="16.5" customHeight="1">
      <c r="A849" s="37"/>
      <c r="B849" s="38"/>
      <c r="C849" s="203" t="s">
        <v>1670</v>
      </c>
      <c r="D849" s="203" t="s">
        <v>120</v>
      </c>
      <c r="E849" s="204" t="s">
        <v>1671</v>
      </c>
      <c r="F849" s="205" t="s">
        <v>1672</v>
      </c>
      <c r="G849" s="206" t="s">
        <v>1017</v>
      </c>
      <c r="H849" s="207">
        <v>50</v>
      </c>
      <c r="I849" s="208"/>
      <c r="J849" s="209">
        <f>ROUND(I849*H849,2)</f>
        <v>0</v>
      </c>
      <c r="K849" s="205" t="s">
        <v>124</v>
      </c>
      <c r="L849" s="43"/>
      <c r="M849" s="210" t="s">
        <v>19</v>
      </c>
      <c r="N849" s="211" t="s">
        <v>43</v>
      </c>
      <c r="O849" s="83"/>
      <c r="P849" s="212">
        <f>O849*H849</f>
        <v>0</v>
      </c>
      <c r="Q849" s="212">
        <v>0.12659999999999999</v>
      </c>
      <c r="R849" s="212">
        <f>Q849*H849</f>
        <v>6.3299999999999992</v>
      </c>
      <c r="S849" s="212">
        <v>0</v>
      </c>
      <c r="T849" s="213">
        <f>S849*H849</f>
        <v>0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214" t="s">
        <v>500</v>
      </c>
      <c r="AT849" s="214" t="s">
        <v>120</v>
      </c>
      <c r="AU849" s="214" t="s">
        <v>82</v>
      </c>
      <c r="AY849" s="16" t="s">
        <v>117</v>
      </c>
      <c r="BE849" s="215">
        <f>IF(N849="základní",J849,0)</f>
        <v>0</v>
      </c>
      <c r="BF849" s="215">
        <f>IF(N849="snížená",J849,0)</f>
        <v>0</v>
      </c>
      <c r="BG849" s="215">
        <f>IF(N849="zákl. přenesená",J849,0)</f>
        <v>0</v>
      </c>
      <c r="BH849" s="215">
        <f>IF(N849="sníž. přenesená",J849,0)</f>
        <v>0</v>
      </c>
      <c r="BI849" s="215">
        <f>IF(N849="nulová",J849,0)</f>
        <v>0</v>
      </c>
      <c r="BJ849" s="16" t="s">
        <v>80</v>
      </c>
      <c r="BK849" s="215">
        <f>ROUND(I849*H849,2)</f>
        <v>0</v>
      </c>
      <c r="BL849" s="16" t="s">
        <v>500</v>
      </c>
      <c r="BM849" s="214" t="s">
        <v>1673</v>
      </c>
    </row>
    <row r="850" s="2" customFormat="1">
      <c r="A850" s="37"/>
      <c r="B850" s="38"/>
      <c r="C850" s="39"/>
      <c r="D850" s="216" t="s">
        <v>127</v>
      </c>
      <c r="E850" s="39"/>
      <c r="F850" s="217" t="s">
        <v>1674</v>
      </c>
      <c r="G850" s="39"/>
      <c r="H850" s="39"/>
      <c r="I850" s="218"/>
      <c r="J850" s="39"/>
      <c r="K850" s="39"/>
      <c r="L850" s="43"/>
      <c r="M850" s="219"/>
      <c r="N850" s="220"/>
      <c r="O850" s="83"/>
      <c r="P850" s="83"/>
      <c r="Q850" s="83"/>
      <c r="R850" s="83"/>
      <c r="S850" s="83"/>
      <c r="T850" s="84"/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T850" s="16" t="s">
        <v>127</v>
      </c>
      <c r="AU850" s="16" t="s">
        <v>82</v>
      </c>
    </row>
    <row r="851" s="2" customFormat="1">
      <c r="A851" s="37"/>
      <c r="B851" s="38"/>
      <c r="C851" s="39"/>
      <c r="D851" s="221" t="s">
        <v>129</v>
      </c>
      <c r="E851" s="39"/>
      <c r="F851" s="222" t="s">
        <v>1675</v>
      </c>
      <c r="G851" s="39"/>
      <c r="H851" s="39"/>
      <c r="I851" s="218"/>
      <c r="J851" s="39"/>
      <c r="K851" s="39"/>
      <c r="L851" s="43"/>
      <c r="M851" s="219"/>
      <c r="N851" s="220"/>
      <c r="O851" s="83"/>
      <c r="P851" s="83"/>
      <c r="Q851" s="83"/>
      <c r="R851" s="83"/>
      <c r="S851" s="83"/>
      <c r="T851" s="84"/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T851" s="16" t="s">
        <v>129</v>
      </c>
      <c r="AU851" s="16" t="s">
        <v>82</v>
      </c>
    </row>
    <row r="852" s="2" customFormat="1" ht="16.5" customHeight="1">
      <c r="A852" s="37"/>
      <c r="B852" s="38"/>
      <c r="C852" s="203" t="s">
        <v>1676</v>
      </c>
      <c r="D852" s="203" t="s">
        <v>120</v>
      </c>
      <c r="E852" s="204" t="s">
        <v>1677</v>
      </c>
      <c r="F852" s="205" t="s">
        <v>1678</v>
      </c>
      <c r="G852" s="206" t="s">
        <v>1017</v>
      </c>
      <c r="H852" s="207">
        <v>50</v>
      </c>
      <c r="I852" s="208"/>
      <c r="J852" s="209">
        <f>ROUND(I852*H852,2)</f>
        <v>0</v>
      </c>
      <c r="K852" s="205" t="s">
        <v>124</v>
      </c>
      <c r="L852" s="43"/>
      <c r="M852" s="210" t="s">
        <v>19</v>
      </c>
      <c r="N852" s="211" t="s">
        <v>43</v>
      </c>
      <c r="O852" s="83"/>
      <c r="P852" s="212">
        <f>O852*H852</f>
        <v>0</v>
      </c>
      <c r="Q852" s="212">
        <v>0.22649279999999999</v>
      </c>
      <c r="R852" s="212">
        <f>Q852*H852</f>
        <v>11.324640000000001</v>
      </c>
      <c r="S852" s="212">
        <v>0</v>
      </c>
      <c r="T852" s="213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214" t="s">
        <v>500</v>
      </c>
      <c r="AT852" s="214" t="s">
        <v>120</v>
      </c>
      <c r="AU852" s="214" t="s">
        <v>82</v>
      </c>
      <c r="AY852" s="16" t="s">
        <v>117</v>
      </c>
      <c r="BE852" s="215">
        <f>IF(N852="základní",J852,0)</f>
        <v>0</v>
      </c>
      <c r="BF852" s="215">
        <f>IF(N852="snížená",J852,0)</f>
        <v>0</v>
      </c>
      <c r="BG852" s="215">
        <f>IF(N852="zákl. přenesená",J852,0)</f>
        <v>0</v>
      </c>
      <c r="BH852" s="215">
        <f>IF(N852="sníž. přenesená",J852,0)</f>
        <v>0</v>
      </c>
      <c r="BI852" s="215">
        <f>IF(N852="nulová",J852,0)</f>
        <v>0</v>
      </c>
      <c r="BJ852" s="16" t="s">
        <v>80</v>
      </c>
      <c r="BK852" s="215">
        <f>ROUND(I852*H852,2)</f>
        <v>0</v>
      </c>
      <c r="BL852" s="16" t="s">
        <v>500</v>
      </c>
      <c r="BM852" s="214" t="s">
        <v>1679</v>
      </c>
    </row>
    <row r="853" s="2" customFormat="1">
      <c r="A853" s="37"/>
      <c r="B853" s="38"/>
      <c r="C853" s="39"/>
      <c r="D853" s="216" t="s">
        <v>127</v>
      </c>
      <c r="E853" s="39"/>
      <c r="F853" s="217" t="s">
        <v>1680</v>
      </c>
      <c r="G853" s="39"/>
      <c r="H853" s="39"/>
      <c r="I853" s="218"/>
      <c r="J853" s="39"/>
      <c r="K853" s="39"/>
      <c r="L853" s="43"/>
      <c r="M853" s="219"/>
      <c r="N853" s="220"/>
      <c r="O853" s="83"/>
      <c r="P853" s="83"/>
      <c r="Q853" s="83"/>
      <c r="R853" s="83"/>
      <c r="S853" s="83"/>
      <c r="T853" s="84"/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T853" s="16" t="s">
        <v>127</v>
      </c>
      <c r="AU853" s="16" t="s">
        <v>82</v>
      </c>
    </row>
    <row r="854" s="2" customFormat="1">
      <c r="A854" s="37"/>
      <c r="B854" s="38"/>
      <c r="C854" s="39"/>
      <c r="D854" s="221" t="s">
        <v>129</v>
      </c>
      <c r="E854" s="39"/>
      <c r="F854" s="222" t="s">
        <v>1681</v>
      </c>
      <c r="G854" s="39"/>
      <c r="H854" s="39"/>
      <c r="I854" s="218"/>
      <c r="J854" s="39"/>
      <c r="K854" s="39"/>
      <c r="L854" s="43"/>
      <c r="M854" s="219"/>
      <c r="N854" s="220"/>
      <c r="O854" s="83"/>
      <c r="P854" s="83"/>
      <c r="Q854" s="83"/>
      <c r="R854" s="83"/>
      <c r="S854" s="83"/>
      <c r="T854" s="84"/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T854" s="16" t="s">
        <v>129</v>
      </c>
      <c r="AU854" s="16" t="s">
        <v>82</v>
      </c>
    </row>
    <row r="855" s="2" customFormat="1" ht="16.5" customHeight="1">
      <c r="A855" s="37"/>
      <c r="B855" s="38"/>
      <c r="C855" s="203" t="s">
        <v>1682</v>
      </c>
      <c r="D855" s="203" t="s">
        <v>120</v>
      </c>
      <c r="E855" s="204" t="s">
        <v>1683</v>
      </c>
      <c r="F855" s="205" t="s">
        <v>1684</v>
      </c>
      <c r="G855" s="206" t="s">
        <v>1017</v>
      </c>
      <c r="H855" s="207">
        <v>100</v>
      </c>
      <c r="I855" s="208"/>
      <c r="J855" s="209">
        <f>ROUND(I855*H855,2)</f>
        <v>0</v>
      </c>
      <c r="K855" s="205" t="s">
        <v>124</v>
      </c>
      <c r="L855" s="43"/>
      <c r="M855" s="210" t="s">
        <v>19</v>
      </c>
      <c r="N855" s="211" t="s">
        <v>43</v>
      </c>
      <c r="O855" s="83"/>
      <c r="P855" s="212">
        <f>O855*H855</f>
        <v>0</v>
      </c>
      <c r="Q855" s="212">
        <v>0.19431999999999999</v>
      </c>
      <c r="R855" s="212">
        <f>Q855*H855</f>
        <v>19.431999999999999</v>
      </c>
      <c r="S855" s="212">
        <v>0</v>
      </c>
      <c r="T855" s="213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214" t="s">
        <v>500</v>
      </c>
      <c r="AT855" s="214" t="s">
        <v>120</v>
      </c>
      <c r="AU855" s="214" t="s">
        <v>82</v>
      </c>
      <c r="AY855" s="16" t="s">
        <v>117</v>
      </c>
      <c r="BE855" s="215">
        <f>IF(N855="základní",J855,0)</f>
        <v>0</v>
      </c>
      <c r="BF855" s="215">
        <f>IF(N855="snížená",J855,0)</f>
        <v>0</v>
      </c>
      <c r="BG855" s="215">
        <f>IF(N855="zákl. přenesená",J855,0)</f>
        <v>0</v>
      </c>
      <c r="BH855" s="215">
        <f>IF(N855="sníž. přenesená",J855,0)</f>
        <v>0</v>
      </c>
      <c r="BI855" s="215">
        <f>IF(N855="nulová",J855,0)</f>
        <v>0</v>
      </c>
      <c r="BJ855" s="16" t="s">
        <v>80</v>
      </c>
      <c r="BK855" s="215">
        <f>ROUND(I855*H855,2)</f>
        <v>0</v>
      </c>
      <c r="BL855" s="16" t="s">
        <v>500</v>
      </c>
      <c r="BM855" s="214" t="s">
        <v>1685</v>
      </c>
    </row>
    <row r="856" s="2" customFormat="1">
      <c r="A856" s="37"/>
      <c r="B856" s="38"/>
      <c r="C856" s="39"/>
      <c r="D856" s="216" t="s">
        <v>127</v>
      </c>
      <c r="E856" s="39"/>
      <c r="F856" s="217" t="s">
        <v>1686</v>
      </c>
      <c r="G856" s="39"/>
      <c r="H856" s="39"/>
      <c r="I856" s="218"/>
      <c r="J856" s="39"/>
      <c r="K856" s="39"/>
      <c r="L856" s="43"/>
      <c r="M856" s="219"/>
      <c r="N856" s="220"/>
      <c r="O856" s="83"/>
      <c r="P856" s="83"/>
      <c r="Q856" s="83"/>
      <c r="R856" s="83"/>
      <c r="S856" s="83"/>
      <c r="T856" s="84"/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T856" s="16" t="s">
        <v>127</v>
      </c>
      <c r="AU856" s="16" t="s">
        <v>82</v>
      </c>
    </row>
    <row r="857" s="2" customFormat="1">
      <c r="A857" s="37"/>
      <c r="B857" s="38"/>
      <c r="C857" s="39"/>
      <c r="D857" s="221" t="s">
        <v>129</v>
      </c>
      <c r="E857" s="39"/>
      <c r="F857" s="222" t="s">
        <v>1687</v>
      </c>
      <c r="G857" s="39"/>
      <c r="H857" s="39"/>
      <c r="I857" s="218"/>
      <c r="J857" s="39"/>
      <c r="K857" s="39"/>
      <c r="L857" s="43"/>
      <c r="M857" s="219"/>
      <c r="N857" s="220"/>
      <c r="O857" s="83"/>
      <c r="P857" s="83"/>
      <c r="Q857" s="83"/>
      <c r="R857" s="83"/>
      <c r="S857" s="83"/>
      <c r="T857" s="84"/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T857" s="16" t="s">
        <v>129</v>
      </c>
      <c r="AU857" s="16" t="s">
        <v>82</v>
      </c>
    </row>
    <row r="858" s="2" customFormat="1" ht="16.5" customHeight="1">
      <c r="A858" s="37"/>
      <c r="B858" s="38"/>
      <c r="C858" s="203" t="s">
        <v>1688</v>
      </c>
      <c r="D858" s="203" t="s">
        <v>120</v>
      </c>
      <c r="E858" s="204" t="s">
        <v>1689</v>
      </c>
      <c r="F858" s="205" t="s">
        <v>1690</v>
      </c>
      <c r="G858" s="206" t="s">
        <v>1017</v>
      </c>
      <c r="H858" s="207">
        <v>50</v>
      </c>
      <c r="I858" s="208"/>
      <c r="J858" s="209">
        <f>ROUND(I858*H858,2)</f>
        <v>0</v>
      </c>
      <c r="K858" s="205" t="s">
        <v>124</v>
      </c>
      <c r="L858" s="43"/>
      <c r="M858" s="210" t="s">
        <v>19</v>
      </c>
      <c r="N858" s="211" t="s">
        <v>43</v>
      </c>
      <c r="O858" s="83"/>
      <c r="P858" s="212">
        <f>O858*H858</f>
        <v>0</v>
      </c>
      <c r="Q858" s="212">
        <v>0.1837</v>
      </c>
      <c r="R858" s="212">
        <f>Q858*H858</f>
        <v>9.1850000000000005</v>
      </c>
      <c r="S858" s="212">
        <v>0</v>
      </c>
      <c r="T858" s="213">
        <f>S858*H858</f>
        <v>0</v>
      </c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R858" s="214" t="s">
        <v>500</v>
      </c>
      <c r="AT858" s="214" t="s">
        <v>120</v>
      </c>
      <c r="AU858" s="214" t="s">
        <v>82</v>
      </c>
      <c r="AY858" s="16" t="s">
        <v>117</v>
      </c>
      <c r="BE858" s="215">
        <f>IF(N858="základní",J858,0)</f>
        <v>0</v>
      </c>
      <c r="BF858" s="215">
        <f>IF(N858="snížená",J858,0)</f>
        <v>0</v>
      </c>
      <c r="BG858" s="215">
        <f>IF(N858="zákl. přenesená",J858,0)</f>
        <v>0</v>
      </c>
      <c r="BH858" s="215">
        <f>IF(N858="sníž. přenesená",J858,0)</f>
        <v>0</v>
      </c>
      <c r="BI858" s="215">
        <f>IF(N858="nulová",J858,0)</f>
        <v>0</v>
      </c>
      <c r="BJ858" s="16" t="s">
        <v>80</v>
      </c>
      <c r="BK858" s="215">
        <f>ROUND(I858*H858,2)</f>
        <v>0</v>
      </c>
      <c r="BL858" s="16" t="s">
        <v>500</v>
      </c>
      <c r="BM858" s="214" t="s">
        <v>1691</v>
      </c>
    </row>
    <row r="859" s="2" customFormat="1">
      <c r="A859" s="37"/>
      <c r="B859" s="38"/>
      <c r="C859" s="39"/>
      <c r="D859" s="216" t="s">
        <v>127</v>
      </c>
      <c r="E859" s="39"/>
      <c r="F859" s="217" t="s">
        <v>1692</v>
      </c>
      <c r="G859" s="39"/>
      <c r="H859" s="39"/>
      <c r="I859" s="218"/>
      <c r="J859" s="39"/>
      <c r="K859" s="39"/>
      <c r="L859" s="43"/>
      <c r="M859" s="219"/>
      <c r="N859" s="220"/>
      <c r="O859" s="83"/>
      <c r="P859" s="83"/>
      <c r="Q859" s="83"/>
      <c r="R859" s="83"/>
      <c r="S859" s="83"/>
      <c r="T859" s="84"/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T859" s="16" t="s">
        <v>127</v>
      </c>
      <c r="AU859" s="16" t="s">
        <v>82</v>
      </c>
    </row>
    <row r="860" s="2" customFormat="1">
      <c r="A860" s="37"/>
      <c r="B860" s="38"/>
      <c r="C860" s="39"/>
      <c r="D860" s="221" t="s">
        <v>129</v>
      </c>
      <c r="E860" s="39"/>
      <c r="F860" s="222" t="s">
        <v>1693</v>
      </c>
      <c r="G860" s="39"/>
      <c r="H860" s="39"/>
      <c r="I860" s="218"/>
      <c r="J860" s="39"/>
      <c r="K860" s="39"/>
      <c r="L860" s="43"/>
      <c r="M860" s="219"/>
      <c r="N860" s="220"/>
      <c r="O860" s="83"/>
      <c r="P860" s="83"/>
      <c r="Q860" s="83"/>
      <c r="R860" s="83"/>
      <c r="S860" s="83"/>
      <c r="T860" s="84"/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T860" s="16" t="s">
        <v>129</v>
      </c>
      <c r="AU860" s="16" t="s">
        <v>82</v>
      </c>
    </row>
    <row r="861" s="2" customFormat="1" ht="16.5" customHeight="1">
      <c r="A861" s="37"/>
      <c r="B861" s="38"/>
      <c r="C861" s="203" t="s">
        <v>1694</v>
      </c>
      <c r="D861" s="203" t="s">
        <v>120</v>
      </c>
      <c r="E861" s="204" t="s">
        <v>1695</v>
      </c>
      <c r="F861" s="205" t="s">
        <v>1696</v>
      </c>
      <c r="G861" s="206" t="s">
        <v>1017</v>
      </c>
      <c r="H861" s="207">
        <v>20</v>
      </c>
      <c r="I861" s="208"/>
      <c r="J861" s="209">
        <f>ROUND(I861*H861,2)</f>
        <v>0</v>
      </c>
      <c r="K861" s="205" t="s">
        <v>124</v>
      </c>
      <c r="L861" s="43"/>
      <c r="M861" s="210" t="s">
        <v>19</v>
      </c>
      <c r="N861" s="211" t="s">
        <v>43</v>
      </c>
      <c r="O861" s="83"/>
      <c r="P861" s="212">
        <f>O861*H861</f>
        <v>0</v>
      </c>
      <c r="Q861" s="212">
        <v>0.1837</v>
      </c>
      <c r="R861" s="212">
        <f>Q861*H861</f>
        <v>3.6739999999999999</v>
      </c>
      <c r="S861" s="212">
        <v>0</v>
      </c>
      <c r="T861" s="213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214" t="s">
        <v>500</v>
      </c>
      <c r="AT861" s="214" t="s">
        <v>120</v>
      </c>
      <c r="AU861" s="214" t="s">
        <v>82</v>
      </c>
      <c r="AY861" s="16" t="s">
        <v>117</v>
      </c>
      <c r="BE861" s="215">
        <f>IF(N861="základní",J861,0)</f>
        <v>0</v>
      </c>
      <c r="BF861" s="215">
        <f>IF(N861="snížená",J861,0)</f>
        <v>0</v>
      </c>
      <c r="BG861" s="215">
        <f>IF(N861="zákl. přenesená",J861,0)</f>
        <v>0</v>
      </c>
      <c r="BH861" s="215">
        <f>IF(N861="sníž. přenesená",J861,0)</f>
        <v>0</v>
      </c>
      <c r="BI861" s="215">
        <f>IF(N861="nulová",J861,0)</f>
        <v>0</v>
      </c>
      <c r="BJ861" s="16" t="s">
        <v>80</v>
      </c>
      <c r="BK861" s="215">
        <f>ROUND(I861*H861,2)</f>
        <v>0</v>
      </c>
      <c r="BL861" s="16" t="s">
        <v>500</v>
      </c>
      <c r="BM861" s="214" t="s">
        <v>1697</v>
      </c>
    </row>
    <row r="862" s="2" customFormat="1">
      <c r="A862" s="37"/>
      <c r="B862" s="38"/>
      <c r="C862" s="39"/>
      <c r="D862" s="216" t="s">
        <v>127</v>
      </c>
      <c r="E862" s="39"/>
      <c r="F862" s="217" t="s">
        <v>1698</v>
      </c>
      <c r="G862" s="39"/>
      <c r="H862" s="39"/>
      <c r="I862" s="218"/>
      <c r="J862" s="39"/>
      <c r="K862" s="39"/>
      <c r="L862" s="43"/>
      <c r="M862" s="219"/>
      <c r="N862" s="220"/>
      <c r="O862" s="83"/>
      <c r="P862" s="83"/>
      <c r="Q862" s="83"/>
      <c r="R862" s="83"/>
      <c r="S862" s="83"/>
      <c r="T862" s="84"/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T862" s="16" t="s">
        <v>127</v>
      </c>
      <c r="AU862" s="16" t="s">
        <v>82</v>
      </c>
    </row>
    <row r="863" s="2" customFormat="1">
      <c r="A863" s="37"/>
      <c r="B863" s="38"/>
      <c r="C863" s="39"/>
      <c r="D863" s="221" t="s">
        <v>129</v>
      </c>
      <c r="E863" s="39"/>
      <c r="F863" s="222" t="s">
        <v>1699</v>
      </c>
      <c r="G863" s="39"/>
      <c r="H863" s="39"/>
      <c r="I863" s="218"/>
      <c r="J863" s="39"/>
      <c r="K863" s="39"/>
      <c r="L863" s="43"/>
      <c r="M863" s="219"/>
      <c r="N863" s="220"/>
      <c r="O863" s="83"/>
      <c r="P863" s="83"/>
      <c r="Q863" s="83"/>
      <c r="R863" s="83"/>
      <c r="S863" s="83"/>
      <c r="T863" s="84"/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T863" s="16" t="s">
        <v>129</v>
      </c>
      <c r="AU863" s="16" t="s">
        <v>82</v>
      </c>
    </row>
    <row r="864" s="2" customFormat="1" ht="21.75" customHeight="1">
      <c r="A864" s="37"/>
      <c r="B864" s="38"/>
      <c r="C864" s="203" t="s">
        <v>1700</v>
      </c>
      <c r="D864" s="203" t="s">
        <v>120</v>
      </c>
      <c r="E864" s="204" t="s">
        <v>1701</v>
      </c>
      <c r="F864" s="205" t="s">
        <v>1702</v>
      </c>
      <c r="G864" s="206" t="s">
        <v>1017</v>
      </c>
      <c r="H864" s="207">
        <v>20</v>
      </c>
      <c r="I864" s="208"/>
      <c r="J864" s="209">
        <f>ROUND(I864*H864,2)</f>
        <v>0</v>
      </c>
      <c r="K864" s="205" t="s">
        <v>124</v>
      </c>
      <c r="L864" s="43"/>
      <c r="M864" s="210" t="s">
        <v>19</v>
      </c>
      <c r="N864" s="211" t="s">
        <v>43</v>
      </c>
      <c r="O864" s="83"/>
      <c r="P864" s="212">
        <f>O864*H864</f>
        <v>0</v>
      </c>
      <c r="Q864" s="212">
        <v>0.16700000000000001</v>
      </c>
      <c r="R864" s="212">
        <f>Q864*H864</f>
        <v>3.3400000000000003</v>
      </c>
      <c r="S864" s="212">
        <v>0</v>
      </c>
      <c r="T864" s="213">
        <f>S864*H864</f>
        <v>0</v>
      </c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R864" s="214" t="s">
        <v>500</v>
      </c>
      <c r="AT864" s="214" t="s">
        <v>120</v>
      </c>
      <c r="AU864" s="214" t="s">
        <v>82</v>
      </c>
      <c r="AY864" s="16" t="s">
        <v>117</v>
      </c>
      <c r="BE864" s="215">
        <f>IF(N864="základní",J864,0)</f>
        <v>0</v>
      </c>
      <c r="BF864" s="215">
        <f>IF(N864="snížená",J864,0)</f>
        <v>0</v>
      </c>
      <c r="BG864" s="215">
        <f>IF(N864="zákl. přenesená",J864,0)</f>
        <v>0</v>
      </c>
      <c r="BH864" s="215">
        <f>IF(N864="sníž. přenesená",J864,0)</f>
        <v>0</v>
      </c>
      <c r="BI864" s="215">
        <f>IF(N864="nulová",J864,0)</f>
        <v>0</v>
      </c>
      <c r="BJ864" s="16" t="s">
        <v>80</v>
      </c>
      <c r="BK864" s="215">
        <f>ROUND(I864*H864,2)</f>
        <v>0</v>
      </c>
      <c r="BL864" s="16" t="s">
        <v>500</v>
      </c>
      <c r="BM864" s="214" t="s">
        <v>1703</v>
      </c>
    </row>
    <row r="865" s="2" customFormat="1">
      <c r="A865" s="37"/>
      <c r="B865" s="38"/>
      <c r="C865" s="39"/>
      <c r="D865" s="216" t="s">
        <v>127</v>
      </c>
      <c r="E865" s="39"/>
      <c r="F865" s="217" t="s">
        <v>1704</v>
      </c>
      <c r="G865" s="39"/>
      <c r="H865" s="39"/>
      <c r="I865" s="218"/>
      <c r="J865" s="39"/>
      <c r="K865" s="39"/>
      <c r="L865" s="43"/>
      <c r="M865" s="219"/>
      <c r="N865" s="220"/>
      <c r="O865" s="83"/>
      <c r="P865" s="83"/>
      <c r="Q865" s="83"/>
      <c r="R865" s="83"/>
      <c r="S865" s="83"/>
      <c r="T865" s="84"/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T865" s="16" t="s">
        <v>127</v>
      </c>
      <c r="AU865" s="16" t="s">
        <v>82</v>
      </c>
    </row>
    <row r="866" s="2" customFormat="1">
      <c r="A866" s="37"/>
      <c r="B866" s="38"/>
      <c r="C866" s="39"/>
      <c r="D866" s="221" t="s">
        <v>129</v>
      </c>
      <c r="E866" s="39"/>
      <c r="F866" s="222" t="s">
        <v>1705</v>
      </c>
      <c r="G866" s="39"/>
      <c r="H866" s="39"/>
      <c r="I866" s="218"/>
      <c r="J866" s="39"/>
      <c r="K866" s="39"/>
      <c r="L866" s="43"/>
      <c r="M866" s="219"/>
      <c r="N866" s="220"/>
      <c r="O866" s="83"/>
      <c r="P866" s="83"/>
      <c r="Q866" s="83"/>
      <c r="R866" s="83"/>
      <c r="S866" s="83"/>
      <c r="T866" s="84"/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T866" s="16" t="s">
        <v>129</v>
      </c>
      <c r="AU866" s="16" t="s">
        <v>82</v>
      </c>
    </row>
    <row r="867" s="2" customFormat="1" ht="16.5" customHeight="1">
      <c r="A867" s="37"/>
      <c r="B867" s="38"/>
      <c r="C867" s="203" t="s">
        <v>1706</v>
      </c>
      <c r="D867" s="203" t="s">
        <v>120</v>
      </c>
      <c r="E867" s="204" t="s">
        <v>1707</v>
      </c>
      <c r="F867" s="205" t="s">
        <v>1708</v>
      </c>
      <c r="G867" s="206" t="s">
        <v>1017</v>
      </c>
      <c r="H867" s="207">
        <v>40</v>
      </c>
      <c r="I867" s="208"/>
      <c r="J867" s="209">
        <f>ROUND(I867*H867,2)</f>
        <v>0</v>
      </c>
      <c r="K867" s="205" t="s">
        <v>124</v>
      </c>
      <c r="L867" s="43"/>
      <c r="M867" s="210" t="s">
        <v>19</v>
      </c>
      <c r="N867" s="211" t="s">
        <v>43</v>
      </c>
      <c r="O867" s="83"/>
      <c r="P867" s="212">
        <f>O867*H867</f>
        <v>0</v>
      </c>
      <c r="Q867" s="212">
        <v>0.10100000000000001</v>
      </c>
      <c r="R867" s="212">
        <f>Q867*H867</f>
        <v>4.04</v>
      </c>
      <c r="S867" s="212">
        <v>0</v>
      </c>
      <c r="T867" s="213">
        <f>S867*H867</f>
        <v>0</v>
      </c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R867" s="214" t="s">
        <v>500</v>
      </c>
      <c r="AT867" s="214" t="s">
        <v>120</v>
      </c>
      <c r="AU867" s="214" t="s">
        <v>82</v>
      </c>
      <c r="AY867" s="16" t="s">
        <v>117</v>
      </c>
      <c r="BE867" s="215">
        <f>IF(N867="základní",J867,0)</f>
        <v>0</v>
      </c>
      <c r="BF867" s="215">
        <f>IF(N867="snížená",J867,0)</f>
        <v>0</v>
      </c>
      <c r="BG867" s="215">
        <f>IF(N867="zákl. přenesená",J867,0)</f>
        <v>0</v>
      </c>
      <c r="BH867" s="215">
        <f>IF(N867="sníž. přenesená",J867,0)</f>
        <v>0</v>
      </c>
      <c r="BI867" s="215">
        <f>IF(N867="nulová",J867,0)</f>
        <v>0</v>
      </c>
      <c r="BJ867" s="16" t="s">
        <v>80</v>
      </c>
      <c r="BK867" s="215">
        <f>ROUND(I867*H867,2)</f>
        <v>0</v>
      </c>
      <c r="BL867" s="16" t="s">
        <v>500</v>
      </c>
      <c r="BM867" s="214" t="s">
        <v>1709</v>
      </c>
    </row>
    <row r="868" s="2" customFormat="1">
      <c r="A868" s="37"/>
      <c r="B868" s="38"/>
      <c r="C868" s="39"/>
      <c r="D868" s="216" t="s">
        <v>127</v>
      </c>
      <c r="E868" s="39"/>
      <c r="F868" s="217" t="s">
        <v>1710</v>
      </c>
      <c r="G868" s="39"/>
      <c r="H868" s="39"/>
      <c r="I868" s="218"/>
      <c r="J868" s="39"/>
      <c r="K868" s="39"/>
      <c r="L868" s="43"/>
      <c r="M868" s="219"/>
      <c r="N868" s="220"/>
      <c r="O868" s="83"/>
      <c r="P868" s="83"/>
      <c r="Q868" s="83"/>
      <c r="R868" s="83"/>
      <c r="S868" s="83"/>
      <c r="T868" s="84"/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T868" s="16" t="s">
        <v>127</v>
      </c>
      <c r="AU868" s="16" t="s">
        <v>82</v>
      </c>
    </row>
    <row r="869" s="2" customFormat="1">
      <c r="A869" s="37"/>
      <c r="B869" s="38"/>
      <c r="C869" s="39"/>
      <c r="D869" s="221" t="s">
        <v>129</v>
      </c>
      <c r="E869" s="39"/>
      <c r="F869" s="222" t="s">
        <v>1711</v>
      </c>
      <c r="G869" s="39"/>
      <c r="H869" s="39"/>
      <c r="I869" s="218"/>
      <c r="J869" s="39"/>
      <c r="K869" s="39"/>
      <c r="L869" s="43"/>
      <c r="M869" s="219"/>
      <c r="N869" s="220"/>
      <c r="O869" s="83"/>
      <c r="P869" s="83"/>
      <c r="Q869" s="83"/>
      <c r="R869" s="83"/>
      <c r="S869" s="83"/>
      <c r="T869" s="84"/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T869" s="16" t="s">
        <v>129</v>
      </c>
      <c r="AU869" s="16" t="s">
        <v>82</v>
      </c>
    </row>
    <row r="870" s="2" customFormat="1" ht="24.15" customHeight="1">
      <c r="A870" s="37"/>
      <c r="B870" s="38"/>
      <c r="C870" s="203" t="s">
        <v>1712</v>
      </c>
      <c r="D870" s="203" t="s">
        <v>120</v>
      </c>
      <c r="E870" s="204" t="s">
        <v>1713</v>
      </c>
      <c r="F870" s="205" t="s">
        <v>1714</v>
      </c>
      <c r="G870" s="206" t="s">
        <v>1017</v>
      </c>
      <c r="H870" s="207">
        <v>20</v>
      </c>
      <c r="I870" s="208"/>
      <c r="J870" s="209">
        <f>ROUND(I870*H870,2)</f>
        <v>0</v>
      </c>
      <c r="K870" s="205" t="s">
        <v>124</v>
      </c>
      <c r="L870" s="43"/>
      <c r="M870" s="210" t="s">
        <v>19</v>
      </c>
      <c r="N870" s="211" t="s">
        <v>43</v>
      </c>
      <c r="O870" s="83"/>
      <c r="P870" s="212">
        <f>O870*H870</f>
        <v>0</v>
      </c>
      <c r="Q870" s="212">
        <v>0.084250000000000005</v>
      </c>
      <c r="R870" s="212">
        <f>Q870*H870</f>
        <v>1.6850000000000001</v>
      </c>
      <c r="S870" s="212">
        <v>0</v>
      </c>
      <c r="T870" s="213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214" t="s">
        <v>500</v>
      </c>
      <c r="AT870" s="214" t="s">
        <v>120</v>
      </c>
      <c r="AU870" s="214" t="s">
        <v>82</v>
      </c>
      <c r="AY870" s="16" t="s">
        <v>117</v>
      </c>
      <c r="BE870" s="215">
        <f>IF(N870="základní",J870,0)</f>
        <v>0</v>
      </c>
      <c r="BF870" s="215">
        <f>IF(N870="snížená",J870,0)</f>
        <v>0</v>
      </c>
      <c r="BG870" s="215">
        <f>IF(N870="zákl. přenesená",J870,0)</f>
        <v>0</v>
      </c>
      <c r="BH870" s="215">
        <f>IF(N870="sníž. přenesená",J870,0)</f>
        <v>0</v>
      </c>
      <c r="BI870" s="215">
        <f>IF(N870="nulová",J870,0)</f>
        <v>0</v>
      </c>
      <c r="BJ870" s="16" t="s">
        <v>80</v>
      </c>
      <c r="BK870" s="215">
        <f>ROUND(I870*H870,2)</f>
        <v>0</v>
      </c>
      <c r="BL870" s="16" t="s">
        <v>500</v>
      </c>
      <c r="BM870" s="214" t="s">
        <v>1715</v>
      </c>
    </row>
    <row r="871" s="2" customFormat="1">
      <c r="A871" s="37"/>
      <c r="B871" s="38"/>
      <c r="C871" s="39"/>
      <c r="D871" s="216" t="s">
        <v>127</v>
      </c>
      <c r="E871" s="39"/>
      <c r="F871" s="217" t="s">
        <v>1716</v>
      </c>
      <c r="G871" s="39"/>
      <c r="H871" s="39"/>
      <c r="I871" s="218"/>
      <c r="J871" s="39"/>
      <c r="K871" s="39"/>
      <c r="L871" s="43"/>
      <c r="M871" s="219"/>
      <c r="N871" s="220"/>
      <c r="O871" s="83"/>
      <c r="P871" s="83"/>
      <c r="Q871" s="83"/>
      <c r="R871" s="83"/>
      <c r="S871" s="83"/>
      <c r="T871" s="84"/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T871" s="16" t="s">
        <v>127</v>
      </c>
      <c r="AU871" s="16" t="s">
        <v>82</v>
      </c>
    </row>
    <row r="872" s="2" customFormat="1">
      <c r="A872" s="37"/>
      <c r="B872" s="38"/>
      <c r="C872" s="39"/>
      <c r="D872" s="221" t="s">
        <v>129</v>
      </c>
      <c r="E872" s="39"/>
      <c r="F872" s="222" t="s">
        <v>1717</v>
      </c>
      <c r="G872" s="39"/>
      <c r="H872" s="39"/>
      <c r="I872" s="218"/>
      <c r="J872" s="39"/>
      <c r="K872" s="39"/>
      <c r="L872" s="43"/>
      <c r="M872" s="219"/>
      <c r="N872" s="220"/>
      <c r="O872" s="83"/>
      <c r="P872" s="83"/>
      <c r="Q872" s="83"/>
      <c r="R872" s="83"/>
      <c r="S872" s="83"/>
      <c r="T872" s="84"/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T872" s="16" t="s">
        <v>129</v>
      </c>
      <c r="AU872" s="16" t="s">
        <v>82</v>
      </c>
    </row>
    <row r="873" s="2" customFormat="1" ht="16.5" customHeight="1">
      <c r="A873" s="37"/>
      <c r="B873" s="38"/>
      <c r="C873" s="203" t="s">
        <v>1718</v>
      </c>
      <c r="D873" s="203" t="s">
        <v>120</v>
      </c>
      <c r="E873" s="204" t="s">
        <v>1719</v>
      </c>
      <c r="F873" s="205" t="s">
        <v>1720</v>
      </c>
      <c r="G873" s="206" t="s">
        <v>123</v>
      </c>
      <c r="H873" s="207">
        <v>50</v>
      </c>
      <c r="I873" s="208"/>
      <c r="J873" s="209">
        <f>ROUND(I873*H873,2)</f>
        <v>0</v>
      </c>
      <c r="K873" s="205" t="s">
        <v>124</v>
      </c>
      <c r="L873" s="43"/>
      <c r="M873" s="210" t="s">
        <v>19</v>
      </c>
      <c r="N873" s="211" t="s">
        <v>43</v>
      </c>
      <c r="O873" s="83"/>
      <c r="P873" s="212">
        <f>O873*H873</f>
        <v>0</v>
      </c>
      <c r="Q873" s="212">
        <v>0.11934259999999999</v>
      </c>
      <c r="R873" s="212">
        <f>Q873*H873</f>
        <v>5.96713</v>
      </c>
      <c r="S873" s="212">
        <v>0</v>
      </c>
      <c r="T873" s="213">
        <f>S873*H873</f>
        <v>0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214" t="s">
        <v>500</v>
      </c>
      <c r="AT873" s="214" t="s">
        <v>120</v>
      </c>
      <c r="AU873" s="214" t="s">
        <v>82</v>
      </c>
      <c r="AY873" s="16" t="s">
        <v>117</v>
      </c>
      <c r="BE873" s="215">
        <f>IF(N873="základní",J873,0)</f>
        <v>0</v>
      </c>
      <c r="BF873" s="215">
        <f>IF(N873="snížená",J873,0)</f>
        <v>0</v>
      </c>
      <c r="BG873" s="215">
        <f>IF(N873="zákl. přenesená",J873,0)</f>
        <v>0</v>
      </c>
      <c r="BH873" s="215">
        <f>IF(N873="sníž. přenesená",J873,0)</f>
        <v>0</v>
      </c>
      <c r="BI873" s="215">
        <f>IF(N873="nulová",J873,0)</f>
        <v>0</v>
      </c>
      <c r="BJ873" s="16" t="s">
        <v>80</v>
      </c>
      <c r="BK873" s="215">
        <f>ROUND(I873*H873,2)</f>
        <v>0</v>
      </c>
      <c r="BL873" s="16" t="s">
        <v>500</v>
      </c>
      <c r="BM873" s="214" t="s">
        <v>1721</v>
      </c>
    </row>
    <row r="874" s="2" customFormat="1">
      <c r="A874" s="37"/>
      <c r="B874" s="38"/>
      <c r="C874" s="39"/>
      <c r="D874" s="216" t="s">
        <v>127</v>
      </c>
      <c r="E874" s="39"/>
      <c r="F874" s="217" t="s">
        <v>1722</v>
      </c>
      <c r="G874" s="39"/>
      <c r="H874" s="39"/>
      <c r="I874" s="218"/>
      <c r="J874" s="39"/>
      <c r="K874" s="39"/>
      <c r="L874" s="43"/>
      <c r="M874" s="219"/>
      <c r="N874" s="220"/>
      <c r="O874" s="83"/>
      <c r="P874" s="83"/>
      <c r="Q874" s="83"/>
      <c r="R874" s="83"/>
      <c r="S874" s="83"/>
      <c r="T874" s="84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T874" s="16" t="s">
        <v>127</v>
      </c>
      <c r="AU874" s="16" t="s">
        <v>82</v>
      </c>
    </row>
    <row r="875" s="2" customFormat="1">
      <c r="A875" s="37"/>
      <c r="B875" s="38"/>
      <c r="C875" s="39"/>
      <c r="D875" s="221" t="s">
        <v>129</v>
      </c>
      <c r="E875" s="39"/>
      <c r="F875" s="222" t="s">
        <v>1723</v>
      </c>
      <c r="G875" s="39"/>
      <c r="H875" s="39"/>
      <c r="I875" s="218"/>
      <c r="J875" s="39"/>
      <c r="K875" s="39"/>
      <c r="L875" s="43"/>
      <c r="M875" s="219"/>
      <c r="N875" s="220"/>
      <c r="O875" s="83"/>
      <c r="P875" s="83"/>
      <c r="Q875" s="83"/>
      <c r="R875" s="83"/>
      <c r="S875" s="83"/>
      <c r="T875" s="84"/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T875" s="16" t="s">
        <v>129</v>
      </c>
      <c r="AU875" s="16" t="s">
        <v>82</v>
      </c>
    </row>
    <row r="876" s="2" customFormat="1" ht="16.5" customHeight="1">
      <c r="A876" s="37"/>
      <c r="B876" s="38"/>
      <c r="C876" s="203" t="s">
        <v>1724</v>
      </c>
      <c r="D876" s="203" t="s">
        <v>120</v>
      </c>
      <c r="E876" s="204" t="s">
        <v>1725</v>
      </c>
      <c r="F876" s="205" t="s">
        <v>1726</v>
      </c>
      <c r="G876" s="206" t="s">
        <v>123</v>
      </c>
      <c r="H876" s="207">
        <v>50</v>
      </c>
      <c r="I876" s="208"/>
      <c r="J876" s="209">
        <f>ROUND(I876*H876,2)</f>
        <v>0</v>
      </c>
      <c r="K876" s="205" t="s">
        <v>124</v>
      </c>
      <c r="L876" s="43"/>
      <c r="M876" s="210" t="s">
        <v>19</v>
      </c>
      <c r="N876" s="211" t="s">
        <v>43</v>
      </c>
      <c r="O876" s="83"/>
      <c r="P876" s="212">
        <f>O876*H876</f>
        <v>0</v>
      </c>
      <c r="Q876" s="212">
        <v>0.14321112</v>
      </c>
      <c r="R876" s="212">
        <f>Q876*H876</f>
        <v>7.1605559999999997</v>
      </c>
      <c r="S876" s="212">
        <v>0</v>
      </c>
      <c r="T876" s="213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214" t="s">
        <v>500</v>
      </c>
      <c r="AT876" s="214" t="s">
        <v>120</v>
      </c>
      <c r="AU876" s="214" t="s">
        <v>82</v>
      </c>
      <c r="AY876" s="16" t="s">
        <v>117</v>
      </c>
      <c r="BE876" s="215">
        <f>IF(N876="základní",J876,0)</f>
        <v>0</v>
      </c>
      <c r="BF876" s="215">
        <f>IF(N876="snížená",J876,0)</f>
        <v>0</v>
      </c>
      <c r="BG876" s="215">
        <f>IF(N876="zákl. přenesená",J876,0)</f>
        <v>0</v>
      </c>
      <c r="BH876" s="215">
        <f>IF(N876="sníž. přenesená",J876,0)</f>
        <v>0</v>
      </c>
      <c r="BI876" s="215">
        <f>IF(N876="nulová",J876,0)</f>
        <v>0</v>
      </c>
      <c r="BJ876" s="16" t="s">
        <v>80</v>
      </c>
      <c r="BK876" s="215">
        <f>ROUND(I876*H876,2)</f>
        <v>0</v>
      </c>
      <c r="BL876" s="16" t="s">
        <v>500</v>
      </c>
      <c r="BM876" s="214" t="s">
        <v>1727</v>
      </c>
    </row>
    <row r="877" s="2" customFormat="1">
      <c r="A877" s="37"/>
      <c r="B877" s="38"/>
      <c r="C877" s="39"/>
      <c r="D877" s="216" t="s">
        <v>127</v>
      </c>
      <c r="E877" s="39"/>
      <c r="F877" s="217" t="s">
        <v>1728</v>
      </c>
      <c r="G877" s="39"/>
      <c r="H877" s="39"/>
      <c r="I877" s="218"/>
      <c r="J877" s="39"/>
      <c r="K877" s="39"/>
      <c r="L877" s="43"/>
      <c r="M877" s="219"/>
      <c r="N877" s="220"/>
      <c r="O877" s="83"/>
      <c r="P877" s="83"/>
      <c r="Q877" s="83"/>
      <c r="R877" s="83"/>
      <c r="S877" s="83"/>
      <c r="T877" s="84"/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T877" s="16" t="s">
        <v>127</v>
      </c>
      <c r="AU877" s="16" t="s">
        <v>82</v>
      </c>
    </row>
    <row r="878" s="2" customFormat="1">
      <c r="A878" s="37"/>
      <c r="B878" s="38"/>
      <c r="C878" s="39"/>
      <c r="D878" s="221" t="s">
        <v>129</v>
      </c>
      <c r="E878" s="39"/>
      <c r="F878" s="222" t="s">
        <v>1729</v>
      </c>
      <c r="G878" s="39"/>
      <c r="H878" s="39"/>
      <c r="I878" s="218"/>
      <c r="J878" s="39"/>
      <c r="K878" s="39"/>
      <c r="L878" s="43"/>
      <c r="M878" s="219"/>
      <c r="N878" s="220"/>
      <c r="O878" s="83"/>
      <c r="P878" s="83"/>
      <c r="Q878" s="83"/>
      <c r="R878" s="83"/>
      <c r="S878" s="83"/>
      <c r="T878" s="84"/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T878" s="16" t="s">
        <v>129</v>
      </c>
      <c r="AU878" s="16" t="s">
        <v>82</v>
      </c>
    </row>
    <row r="879" s="2" customFormat="1" ht="21.75" customHeight="1">
      <c r="A879" s="37"/>
      <c r="B879" s="38"/>
      <c r="C879" s="203" t="s">
        <v>1730</v>
      </c>
      <c r="D879" s="203" t="s">
        <v>120</v>
      </c>
      <c r="E879" s="204" t="s">
        <v>1731</v>
      </c>
      <c r="F879" s="205" t="s">
        <v>1732</v>
      </c>
      <c r="G879" s="206" t="s">
        <v>1017</v>
      </c>
      <c r="H879" s="207">
        <v>10</v>
      </c>
      <c r="I879" s="208"/>
      <c r="J879" s="209">
        <f>ROUND(I879*H879,2)</f>
        <v>0</v>
      </c>
      <c r="K879" s="205" t="s">
        <v>124</v>
      </c>
      <c r="L879" s="43"/>
      <c r="M879" s="210" t="s">
        <v>19</v>
      </c>
      <c r="N879" s="211" t="s">
        <v>43</v>
      </c>
      <c r="O879" s="83"/>
      <c r="P879" s="212">
        <f>O879*H879</f>
        <v>0</v>
      </c>
      <c r="Q879" s="212">
        <v>0.20207</v>
      </c>
      <c r="R879" s="212">
        <f>Q879*H879</f>
        <v>2.0207000000000002</v>
      </c>
      <c r="S879" s="212">
        <v>0</v>
      </c>
      <c r="T879" s="213">
        <f>S879*H879</f>
        <v>0</v>
      </c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R879" s="214" t="s">
        <v>500</v>
      </c>
      <c r="AT879" s="214" t="s">
        <v>120</v>
      </c>
      <c r="AU879" s="214" t="s">
        <v>82</v>
      </c>
      <c r="AY879" s="16" t="s">
        <v>117</v>
      </c>
      <c r="BE879" s="215">
        <f>IF(N879="základní",J879,0)</f>
        <v>0</v>
      </c>
      <c r="BF879" s="215">
        <f>IF(N879="snížená",J879,0)</f>
        <v>0</v>
      </c>
      <c r="BG879" s="215">
        <f>IF(N879="zákl. přenesená",J879,0)</f>
        <v>0</v>
      </c>
      <c r="BH879" s="215">
        <f>IF(N879="sníž. přenesená",J879,0)</f>
        <v>0</v>
      </c>
      <c r="BI879" s="215">
        <f>IF(N879="nulová",J879,0)</f>
        <v>0</v>
      </c>
      <c r="BJ879" s="16" t="s">
        <v>80</v>
      </c>
      <c r="BK879" s="215">
        <f>ROUND(I879*H879,2)</f>
        <v>0</v>
      </c>
      <c r="BL879" s="16" t="s">
        <v>500</v>
      </c>
      <c r="BM879" s="214" t="s">
        <v>1733</v>
      </c>
    </row>
    <row r="880" s="2" customFormat="1">
      <c r="A880" s="37"/>
      <c r="B880" s="38"/>
      <c r="C880" s="39"/>
      <c r="D880" s="216" t="s">
        <v>127</v>
      </c>
      <c r="E880" s="39"/>
      <c r="F880" s="217" t="s">
        <v>1734</v>
      </c>
      <c r="G880" s="39"/>
      <c r="H880" s="39"/>
      <c r="I880" s="218"/>
      <c r="J880" s="39"/>
      <c r="K880" s="39"/>
      <c r="L880" s="43"/>
      <c r="M880" s="219"/>
      <c r="N880" s="220"/>
      <c r="O880" s="83"/>
      <c r="P880" s="83"/>
      <c r="Q880" s="83"/>
      <c r="R880" s="83"/>
      <c r="S880" s="83"/>
      <c r="T880" s="84"/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T880" s="16" t="s">
        <v>127</v>
      </c>
      <c r="AU880" s="16" t="s">
        <v>82</v>
      </c>
    </row>
    <row r="881" s="2" customFormat="1">
      <c r="A881" s="37"/>
      <c r="B881" s="38"/>
      <c r="C881" s="39"/>
      <c r="D881" s="221" t="s">
        <v>129</v>
      </c>
      <c r="E881" s="39"/>
      <c r="F881" s="222" t="s">
        <v>1735</v>
      </c>
      <c r="G881" s="39"/>
      <c r="H881" s="39"/>
      <c r="I881" s="218"/>
      <c r="J881" s="39"/>
      <c r="K881" s="39"/>
      <c r="L881" s="43"/>
      <c r="M881" s="219"/>
      <c r="N881" s="220"/>
      <c r="O881" s="83"/>
      <c r="P881" s="83"/>
      <c r="Q881" s="83"/>
      <c r="R881" s="83"/>
      <c r="S881" s="83"/>
      <c r="T881" s="84"/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T881" s="16" t="s">
        <v>129</v>
      </c>
      <c r="AU881" s="16" t="s">
        <v>82</v>
      </c>
    </row>
    <row r="882" s="2" customFormat="1" ht="21.75" customHeight="1">
      <c r="A882" s="37"/>
      <c r="B882" s="38"/>
      <c r="C882" s="203" t="s">
        <v>1736</v>
      </c>
      <c r="D882" s="203" t="s">
        <v>120</v>
      </c>
      <c r="E882" s="204" t="s">
        <v>1737</v>
      </c>
      <c r="F882" s="205" t="s">
        <v>1738</v>
      </c>
      <c r="G882" s="206" t="s">
        <v>1017</v>
      </c>
      <c r="H882" s="207">
        <v>10</v>
      </c>
      <c r="I882" s="208"/>
      <c r="J882" s="209">
        <f>ROUND(I882*H882,2)</f>
        <v>0</v>
      </c>
      <c r="K882" s="205" t="s">
        <v>124</v>
      </c>
      <c r="L882" s="43"/>
      <c r="M882" s="210" t="s">
        <v>19</v>
      </c>
      <c r="N882" s="211" t="s">
        <v>43</v>
      </c>
      <c r="O882" s="83"/>
      <c r="P882" s="212">
        <f>O882*H882</f>
        <v>0</v>
      </c>
      <c r="Q882" s="212">
        <v>0.20207</v>
      </c>
      <c r="R882" s="212">
        <f>Q882*H882</f>
        <v>2.0207000000000002</v>
      </c>
      <c r="S882" s="212">
        <v>0</v>
      </c>
      <c r="T882" s="213">
        <f>S882*H882</f>
        <v>0</v>
      </c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R882" s="214" t="s">
        <v>500</v>
      </c>
      <c r="AT882" s="214" t="s">
        <v>120</v>
      </c>
      <c r="AU882" s="214" t="s">
        <v>82</v>
      </c>
      <c r="AY882" s="16" t="s">
        <v>117</v>
      </c>
      <c r="BE882" s="215">
        <f>IF(N882="základní",J882,0)</f>
        <v>0</v>
      </c>
      <c r="BF882" s="215">
        <f>IF(N882="snížená",J882,0)</f>
        <v>0</v>
      </c>
      <c r="BG882" s="215">
        <f>IF(N882="zákl. přenesená",J882,0)</f>
        <v>0</v>
      </c>
      <c r="BH882" s="215">
        <f>IF(N882="sníž. přenesená",J882,0)</f>
        <v>0</v>
      </c>
      <c r="BI882" s="215">
        <f>IF(N882="nulová",J882,0)</f>
        <v>0</v>
      </c>
      <c r="BJ882" s="16" t="s">
        <v>80</v>
      </c>
      <c r="BK882" s="215">
        <f>ROUND(I882*H882,2)</f>
        <v>0</v>
      </c>
      <c r="BL882" s="16" t="s">
        <v>500</v>
      </c>
      <c r="BM882" s="214" t="s">
        <v>1739</v>
      </c>
    </row>
    <row r="883" s="2" customFormat="1">
      <c r="A883" s="37"/>
      <c r="B883" s="38"/>
      <c r="C883" s="39"/>
      <c r="D883" s="216" t="s">
        <v>127</v>
      </c>
      <c r="E883" s="39"/>
      <c r="F883" s="217" t="s">
        <v>1740</v>
      </c>
      <c r="G883" s="39"/>
      <c r="H883" s="39"/>
      <c r="I883" s="218"/>
      <c r="J883" s="39"/>
      <c r="K883" s="39"/>
      <c r="L883" s="43"/>
      <c r="M883" s="219"/>
      <c r="N883" s="220"/>
      <c r="O883" s="83"/>
      <c r="P883" s="83"/>
      <c r="Q883" s="83"/>
      <c r="R883" s="83"/>
      <c r="S883" s="83"/>
      <c r="T883" s="84"/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T883" s="16" t="s">
        <v>127</v>
      </c>
      <c r="AU883" s="16" t="s">
        <v>82</v>
      </c>
    </row>
    <row r="884" s="2" customFormat="1">
      <c r="A884" s="37"/>
      <c r="B884" s="38"/>
      <c r="C884" s="39"/>
      <c r="D884" s="221" t="s">
        <v>129</v>
      </c>
      <c r="E884" s="39"/>
      <c r="F884" s="222" t="s">
        <v>1741</v>
      </c>
      <c r="G884" s="39"/>
      <c r="H884" s="39"/>
      <c r="I884" s="218"/>
      <c r="J884" s="39"/>
      <c r="K884" s="39"/>
      <c r="L884" s="43"/>
      <c r="M884" s="219"/>
      <c r="N884" s="220"/>
      <c r="O884" s="83"/>
      <c r="P884" s="83"/>
      <c r="Q884" s="83"/>
      <c r="R884" s="83"/>
      <c r="S884" s="83"/>
      <c r="T884" s="84"/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T884" s="16" t="s">
        <v>129</v>
      </c>
      <c r="AU884" s="16" t="s">
        <v>82</v>
      </c>
    </row>
    <row r="885" s="2" customFormat="1" ht="21.75" customHeight="1">
      <c r="A885" s="37"/>
      <c r="B885" s="38"/>
      <c r="C885" s="203" t="s">
        <v>1742</v>
      </c>
      <c r="D885" s="203" t="s">
        <v>120</v>
      </c>
      <c r="E885" s="204" t="s">
        <v>1743</v>
      </c>
      <c r="F885" s="205" t="s">
        <v>1744</v>
      </c>
      <c r="G885" s="206" t="s">
        <v>1017</v>
      </c>
      <c r="H885" s="207">
        <v>10</v>
      </c>
      <c r="I885" s="208"/>
      <c r="J885" s="209">
        <f>ROUND(I885*H885,2)</f>
        <v>0</v>
      </c>
      <c r="K885" s="205" t="s">
        <v>124</v>
      </c>
      <c r="L885" s="43"/>
      <c r="M885" s="210" t="s">
        <v>19</v>
      </c>
      <c r="N885" s="211" t="s">
        <v>43</v>
      </c>
      <c r="O885" s="83"/>
      <c r="P885" s="212">
        <f>O885*H885</f>
        <v>0</v>
      </c>
      <c r="Q885" s="212">
        <v>0.084250000000000005</v>
      </c>
      <c r="R885" s="212">
        <f>Q885*H885</f>
        <v>0.84250000000000003</v>
      </c>
      <c r="S885" s="212">
        <v>0</v>
      </c>
      <c r="T885" s="213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214" t="s">
        <v>500</v>
      </c>
      <c r="AT885" s="214" t="s">
        <v>120</v>
      </c>
      <c r="AU885" s="214" t="s">
        <v>82</v>
      </c>
      <c r="AY885" s="16" t="s">
        <v>117</v>
      </c>
      <c r="BE885" s="215">
        <f>IF(N885="základní",J885,0)</f>
        <v>0</v>
      </c>
      <c r="BF885" s="215">
        <f>IF(N885="snížená",J885,0)</f>
        <v>0</v>
      </c>
      <c r="BG885" s="215">
        <f>IF(N885="zákl. přenesená",J885,0)</f>
        <v>0</v>
      </c>
      <c r="BH885" s="215">
        <f>IF(N885="sníž. přenesená",J885,0)</f>
        <v>0</v>
      </c>
      <c r="BI885" s="215">
        <f>IF(N885="nulová",J885,0)</f>
        <v>0</v>
      </c>
      <c r="BJ885" s="16" t="s">
        <v>80</v>
      </c>
      <c r="BK885" s="215">
        <f>ROUND(I885*H885,2)</f>
        <v>0</v>
      </c>
      <c r="BL885" s="16" t="s">
        <v>500</v>
      </c>
      <c r="BM885" s="214" t="s">
        <v>1745</v>
      </c>
    </row>
    <row r="886" s="2" customFormat="1">
      <c r="A886" s="37"/>
      <c r="B886" s="38"/>
      <c r="C886" s="39"/>
      <c r="D886" s="216" t="s">
        <v>127</v>
      </c>
      <c r="E886" s="39"/>
      <c r="F886" s="217" t="s">
        <v>1746</v>
      </c>
      <c r="G886" s="39"/>
      <c r="H886" s="39"/>
      <c r="I886" s="218"/>
      <c r="J886" s="39"/>
      <c r="K886" s="39"/>
      <c r="L886" s="43"/>
      <c r="M886" s="219"/>
      <c r="N886" s="220"/>
      <c r="O886" s="83"/>
      <c r="P886" s="83"/>
      <c r="Q886" s="83"/>
      <c r="R886" s="83"/>
      <c r="S886" s="83"/>
      <c r="T886" s="84"/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T886" s="16" t="s">
        <v>127</v>
      </c>
      <c r="AU886" s="16" t="s">
        <v>82</v>
      </c>
    </row>
    <row r="887" s="2" customFormat="1">
      <c r="A887" s="37"/>
      <c r="B887" s="38"/>
      <c r="C887" s="39"/>
      <c r="D887" s="221" t="s">
        <v>129</v>
      </c>
      <c r="E887" s="39"/>
      <c r="F887" s="222" t="s">
        <v>1747</v>
      </c>
      <c r="G887" s="39"/>
      <c r="H887" s="39"/>
      <c r="I887" s="218"/>
      <c r="J887" s="39"/>
      <c r="K887" s="39"/>
      <c r="L887" s="43"/>
      <c r="M887" s="219"/>
      <c r="N887" s="220"/>
      <c r="O887" s="83"/>
      <c r="P887" s="83"/>
      <c r="Q887" s="83"/>
      <c r="R887" s="83"/>
      <c r="S887" s="83"/>
      <c r="T887" s="84"/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T887" s="16" t="s">
        <v>129</v>
      </c>
      <c r="AU887" s="16" t="s">
        <v>82</v>
      </c>
    </row>
    <row r="888" s="2" customFormat="1" ht="16.5" customHeight="1">
      <c r="A888" s="37"/>
      <c r="B888" s="38"/>
      <c r="C888" s="203" t="s">
        <v>1748</v>
      </c>
      <c r="D888" s="203" t="s">
        <v>120</v>
      </c>
      <c r="E888" s="204" t="s">
        <v>1749</v>
      </c>
      <c r="F888" s="205" t="s">
        <v>1750</v>
      </c>
      <c r="G888" s="206" t="s">
        <v>169</v>
      </c>
      <c r="H888" s="207">
        <v>4</v>
      </c>
      <c r="I888" s="208"/>
      <c r="J888" s="209">
        <f>ROUND(I888*H888,2)</f>
        <v>0</v>
      </c>
      <c r="K888" s="205" t="s">
        <v>996</v>
      </c>
      <c r="L888" s="43"/>
      <c r="M888" s="210" t="s">
        <v>19</v>
      </c>
      <c r="N888" s="211" t="s">
        <v>43</v>
      </c>
      <c r="O888" s="83"/>
      <c r="P888" s="212">
        <f>O888*H888</f>
        <v>0</v>
      </c>
      <c r="Q888" s="212">
        <v>0.027380000000000002</v>
      </c>
      <c r="R888" s="212">
        <f>Q888*H888</f>
        <v>0.10952000000000001</v>
      </c>
      <c r="S888" s="212">
        <v>0.0051000000000000004</v>
      </c>
      <c r="T888" s="213">
        <f>S888*H888</f>
        <v>0.020400000000000001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214" t="s">
        <v>500</v>
      </c>
      <c r="AT888" s="214" t="s">
        <v>120</v>
      </c>
      <c r="AU888" s="214" t="s">
        <v>82</v>
      </c>
      <c r="AY888" s="16" t="s">
        <v>117</v>
      </c>
      <c r="BE888" s="215">
        <f>IF(N888="základní",J888,0)</f>
        <v>0</v>
      </c>
      <c r="BF888" s="215">
        <f>IF(N888="snížená",J888,0)</f>
        <v>0</v>
      </c>
      <c r="BG888" s="215">
        <f>IF(N888="zákl. přenesená",J888,0)</f>
        <v>0</v>
      </c>
      <c r="BH888" s="215">
        <f>IF(N888="sníž. přenesená",J888,0)</f>
        <v>0</v>
      </c>
      <c r="BI888" s="215">
        <f>IF(N888="nulová",J888,0)</f>
        <v>0</v>
      </c>
      <c r="BJ888" s="16" t="s">
        <v>80</v>
      </c>
      <c r="BK888" s="215">
        <f>ROUND(I888*H888,2)</f>
        <v>0</v>
      </c>
      <c r="BL888" s="16" t="s">
        <v>500</v>
      </c>
      <c r="BM888" s="214" t="s">
        <v>1751</v>
      </c>
    </row>
    <row r="889" s="2" customFormat="1">
      <c r="A889" s="37"/>
      <c r="B889" s="38"/>
      <c r="C889" s="39"/>
      <c r="D889" s="216" t="s">
        <v>127</v>
      </c>
      <c r="E889" s="39"/>
      <c r="F889" s="217" t="s">
        <v>1752</v>
      </c>
      <c r="G889" s="39"/>
      <c r="H889" s="39"/>
      <c r="I889" s="218"/>
      <c r="J889" s="39"/>
      <c r="K889" s="39"/>
      <c r="L889" s="43"/>
      <c r="M889" s="219"/>
      <c r="N889" s="220"/>
      <c r="O889" s="83"/>
      <c r="P889" s="83"/>
      <c r="Q889" s="83"/>
      <c r="R889" s="83"/>
      <c r="S889" s="83"/>
      <c r="T889" s="84"/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T889" s="16" t="s">
        <v>127</v>
      </c>
      <c r="AU889" s="16" t="s">
        <v>82</v>
      </c>
    </row>
    <row r="890" s="2" customFormat="1" ht="16.5" customHeight="1">
      <c r="A890" s="37"/>
      <c r="B890" s="38"/>
      <c r="C890" s="203" t="s">
        <v>1753</v>
      </c>
      <c r="D890" s="203" t="s">
        <v>120</v>
      </c>
      <c r="E890" s="204" t="s">
        <v>1754</v>
      </c>
      <c r="F890" s="205" t="s">
        <v>1755</v>
      </c>
      <c r="G890" s="206" t="s">
        <v>169</v>
      </c>
      <c r="H890" s="207">
        <v>10</v>
      </c>
      <c r="I890" s="208"/>
      <c r="J890" s="209">
        <f>ROUND(I890*H890,2)</f>
        <v>0</v>
      </c>
      <c r="K890" s="205" t="s">
        <v>124</v>
      </c>
      <c r="L890" s="43"/>
      <c r="M890" s="210" t="s">
        <v>19</v>
      </c>
      <c r="N890" s="211" t="s">
        <v>43</v>
      </c>
      <c r="O890" s="83"/>
      <c r="P890" s="212">
        <f>O890*H890</f>
        <v>0</v>
      </c>
      <c r="Q890" s="212">
        <v>0</v>
      </c>
      <c r="R890" s="212">
        <f>Q890*H890</f>
        <v>0</v>
      </c>
      <c r="S890" s="212">
        <v>0.001</v>
      </c>
      <c r="T890" s="213">
        <f>S890*H890</f>
        <v>0.01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214" t="s">
        <v>500</v>
      </c>
      <c r="AT890" s="214" t="s">
        <v>120</v>
      </c>
      <c r="AU890" s="214" t="s">
        <v>82</v>
      </c>
      <c r="AY890" s="16" t="s">
        <v>117</v>
      </c>
      <c r="BE890" s="215">
        <f>IF(N890="základní",J890,0)</f>
        <v>0</v>
      </c>
      <c r="BF890" s="215">
        <f>IF(N890="snížená",J890,0)</f>
        <v>0</v>
      </c>
      <c r="BG890" s="215">
        <f>IF(N890="zákl. přenesená",J890,0)</f>
        <v>0</v>
      </c>
      <c r="BH890" s="215">
        <f>IF(N890="sníž. přenesená",J890,0)</f>
        <v>0</v>
      </c>
      <c r="BI890" s="215">
        <f>IF(N890="nulová",J890,0)</f>
        <v>0</v>
      </c>
      <c r="BJ890" s="16" t="s">
        <v>80</v>
      </c>
      <c r="BK890" s="215">
        <f>ROUND(I890*H890,2)</f>
        <v>0</v>
      </c>
      <c r="BL890" s="16" t="s">
        <v>500</v>
      </c>
      <c r="BM890" s="214" t="s">
        <v>1756</v>
      </c>
    </row>
    <row r="891" s="2" customFormat="1">
      <c r="A891" s="37"/>
      <c r="B891" s="38"/>
      <c r="C891" s="39"/>
      <c r="D891" s="216" t="s">
        <v>127</v>
      </c>
      <c r="E891" s="39"/>
      <c r="F891" s="217" t="s">
        <v>1757</v>
      </c>
      <c r="G891" s="39"/>
      <c r="H891" s="39"/>
      <c r="I891" s="218"/>
      <c r="J891" s="39"/>
      <c r="K891" s="39"/>
      <c r="L891" s="43"/>
      <c r="M891" s="219"/>
      <c r="N891" s="220"/>
      <c r="O891" s="83"/>
      <c r="P891" s="83"/>
      <c r="Q891" s="83"/>
      <c r="R891" s="83"/>
      <c r="S891" s="83"/>
      <c r="T891" s="84"/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T891" s="16" t="s">
        <v>127</v>
      </c>
      <c r="AU891" s="16" t="s">
        <v>82</v>
      </c>
    </row>
    <row r="892" s="2" customFormat="1">
      <c r="A892" s="37"/>
      <c r="B892" s="38"/>
      <c r="C892" s="39"/>
      <c r="D892" s="221" t="s">
        <v>129</v>
      </c>
      <c r="E892" s="39"/>
      <c r="F892" s="222" t="s">
        <v>1758</v>
      </c>
      <c r="G892" s="39"/>
      <c r="H892" s="39"/>
      <c r="I892" s="218"/>
      <c r="J892" s="39"/>
      <c r="K892" s="39"/>
      <c r="L892" s="43"/>
      <c r="M892" s="219"/>
      <c r="N892" s="220"/>
      <c r="O892" s="83"/>
      <c r="P892" s="83"/>
      <c r="Q892" s="83"/>
      <c r="R892" s="83"/>
      <c r="S892" s="83"/>
      <c r="T892" s="84"/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T892" s="16" t="s">
        <v>129</v>
      </c>
      <c r="AU892" s="16" t="s">
        <v>82</v>
      </c>
    </row>
    <row r="893" s="2" customFormat="1" ht="21.75" customHeight="1">
      <c r="A893" s="37"/>
      <c r="B893" s="38"/>
      <c r="C893" s="203" t="s">
        <v>1759</v>
      </c>
      <c r="D893" s="203" t="s">
        <v>120</v>
      </c>
      <c r="E893" s="204" t="s">
        <v>1760</v>
      </c>
      <c r="F893" s="205" t="s">
        <v>1761</v>
      </c>
      <c r="G893" s="206" t="s">
        <v>169</v>
      </c>
      <c r="H893" s="207">
        <v>10</v>
      </c>
      <c r="I893" s="208"/>
      <c r="J893" s="209">
        <f>ROUND(I893*H893,2)</f>
        <v>0</v>
      </c>
      <c r="K893" s="205" t="s">
        <v>124</v>
      </c>
      <c r="L893" s="43"/>
      <c r="M893" s="210" t="s">
        <v>19</v>
      </c>
      <c r="N893" s="211" t="s">
        <v>43</v>
      </c>
      <c r="O893" s="83"/>
      <c r="P893" s="212">
        <f>O893*H893</f>
        <v>0</v>
      </c>
      <c r="Q893" s="212">
        <v>0</v>
      </c>
      <c r="R893" s="212">
        <f>Q893*H893</f>
        <v>0</v>
      </c>
      <c r="S893" s="212">
        <v>0.02</v>
      </c>
      <c r="T893" s="213">
        <f>S893*H893</f>
        <v>0.20000000000000001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214" t="s">
        <v>500</v>
      </c>
      <c r="AT893" s="214" t="s">
        <v>120</v>
      </c>
      <c r="AU893" s="214" t="s">
        <v>82</v>
      </c>
      <c r="AY893" s="16" t="s">
        <v>117</v>
      </c>
      <c r="BE893" s="215">
        <f>IF(N893="základní",J893,0)</f>
        <v>0</v>
      </c>
      <c r="BF893" s="215">
        <f>IF(N893="snížená",J893,0)</f>
        <v>0</v>
      </c>
      <c r="BG893" s="215">
        <f>IF(N893="zákl. přenesená",J893,0)</f>
        <v>0</v>
      </c>
      <c r="BH893" s="215">
        <f>IF(N893="sníž. přenesená",J893,0)</f>
        <v>0</v>
      </c>
      <c r="BI893" s="215">
        <f>IF(N893="nulová",J893,0)</f>
        <v>0</v>
      </c>
      <c r="BJ893" s="16" t="s">
        <v>80</v>
      </c>
      <c r="BK893" s="215">
        <f>ROUND(I893*H893,2)</f>
        <v>0</v>
      </c>
      <c r="BL893" s="16" t="s">
        <v>500</v>
      </c>
      <c r="BM893" s="214" t="s">
        <v>1762</v>
      </c>
    </row>
    <row r="894" s="2" customFormat="1">
      <c r="A894" s="37"/>
      <c r="B894" s="38"/>
      <c r="C894" s="39"/>
      <c r="D894" s="216" t="s">
        <v>127</v>
      </c>
      <c r="E894" s="39"/>
      <c r="F894" s="217" t="s">
        <v>1763</v>
      </c>
      <c r="G894" s="39"/>
      <c r="H894" s="39"/>
      <c r="I894" s="218"/>
      <c r="J894" s="39"/>
      <c r="K894" s="39"/>
      <c r="L894" s="43"/>
      <c r="M894" s="219"/>
      <c r="N894" s="220"/>
      <c r="O894" s="83"/>
      <c r="P894" s="83"/>
      <c r="Q894" s="83"/>
      <c r="R894" s="83"/>
      <c r="S894" s="83"/>
      <c r="T894" s="84"/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T894" s="16" t="s">
        <v>127</v>
      </c>
      <c r="AU894" s="16" t="s">
        <v>82</v>
      </c>
    </row>
    <row r="895" s="2" customFormat="1">
      <c r="A895" s="37"/>
      <c r="B895" s="38"/>
      <c r="C895" s="39"/>
      <c r="D895" s="221" t="s">
        <v>129</v>
      </c>
      <c r="E895" s="39"/>
      <c r="F895" s="222" t="s">
        <v>1764</v>
      </c>
      <c r="G895" s="39"/>
      <c r="H895" s="39"/>
      <c r="I895" s="218"/>
      <c r="J895" s="39"/>
      <c r="K895" s="39"/>
      <c r="L895" s="43"/>
      <c r="M895" s="219"/>
      <c r="N895" s="220"/>
      <c r="O895" s="83"/>
      <c r="P895" s="83"/>
      <c r="Q895" s="83"/>
      <c r="R895" s="83"/>
      <c r="S895" s="83"/>
      <c r="T895" s="84"/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T895" s="16" t="s">
        <v>129</v>
      </c>
      <c r="AU895" s="16" t="s">
        <v>82</v>
      </c>
    </row>
    <row r="896" s="2" customFormat="1" ht="16.5" customHeight="1">
      <c r="A896" s="37"/>
      <c r="B896" s="38"/>
      <c r="C896" s="203" t="s">
        <v>1765</v>
      </c>
      <c r="D896" s="203" t="s">
        <v>120</v>
      </c>
      <c r="E896" s="204" t="s">
        <v>1766</v>
      </c>
      <c r="F896" s="205" t="s">
        <v>1767</v>
      </c>
      <c r="G896" s="206" t="s">
        <v>169</v>
      </c>
      <c r="H896" s="207">
        <v>4</v>
      </c>
      <c r="I896" s="208"/>
      <c r="J896" s="209">
        <f>ROUND(I896*H896,2)</f>
        <v>0</v>
      </c>
      <c r="K896" s="205" t="s">
        <v>124</v>
      </c>
      <c r="L896" s="43"/>
      <c r="M896" s="210" t="s">
        <v>19</v>
      </c>
      <c r="N896" s="211" t="s">
        <v>43</v>
      </c>
      <c r="O896" s="83"/>
      <c r="P896" s="212">
        <f>O896*H896</f>
        <v>0</v>
      </c>
      <c r="Q896" s="212">
        <v>0</v>
      </c>
      <c r="R896" s="212">
        <f>Q896*H896</f>
        <v>0</v>
      </c>
      <c r="S896" s="212">
        <v>0.26200000000000001</v>
      </c>
      <c r="T896" s="213">
        <f>S896*H896</f>
        <v>1.048</v>
      </c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R896" s="214" t="s">
        <v>500</v>
      </c>
      <c r="AT896" s="214" t="s">
        <v>120</v>
      </c>
      <c r="AU896" s="214" t="s">
        <v>82</v>
      </c>
      <c r="AY896" s="16" t="s">
        <v>117</v>
      </c>
      <c r="BE896" s="215">
        <f>IF(N896="základní",J896,0)</f>
        <v>0</v>
      </c>
      <c r="BF896" s="215">
        <f>IF(N896="snížená",J896,0)</f>
        <v>0</v>
      </c>
      <c r="BG896" s="215">
        <f>IF(N896="zákl. přenesená",J896,0)</f>
        <v>0</v>
      </c>
      <c r="BH896" s="215">
        <f>IF(N896="sníž. přenesená",J896,0)</f>
        <v>0</v>
      </c>
      <c r="BI896" s="215">
        <f>IF(N896="nulová",J896,0)</f>
        <v>0</v>
      </c>
      <c r="BJ896" s="16" t="s">
        <v>80</v>
      </c>
      <c r="BK896" s="215">
        <f>ROUND(I896*H896,2)</f>
        <v>0</v>
      </c>
      <c r="BL896" s="16" t="s">
        <v>500</v>
      </c>
      <c r="BM896" s="214" t="s">
        <v>1768</v>
      </c>
    </row>
    <row r="897" s="2" customFormat="1">
      <c r="A897" s="37"/>
      <c r="B897" s="38"/>
      <c r="C897" s="39"/>
      <c r="D897" s="216" t="s">
        <v>127</v>
      </c>
      <c r="E897" s="39"/>
      <c r="F897" s="217" t="s">
        <v>1769</v>
      </c>
      <c r="G897" s="39"/>
      <c r="H897" s="39"/>
      <c r="I897" s="218"/>
      <c r="J897" s="39"/>
      <c r="K897" s="39"/>
      <c r="L897" s="43"/>
      <c r="M897" s="219"/>
      <c r="N897" s="220"/>
      <c r="O897" s="83"/>
      <c r="P897" s="83"/>
      <c r="Q897" s="83"/>
      <c r="R897" s="83"/>
      <c r="S897" s="83"/>
      <c r="T897" s="84"/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T897" s="16" t="s">
        <v>127</v>
      </c>
      <c r="AU897" s="16" t="s">
        <v>82</v>
      </c>
    </row>
    <row r="898" s="2" customFormat="1">
      <c r="A898" s="37"/>
      <c r="B898" s="38"/>
      <c r="C898" s="39"/>
      <c r="D898" s="221" t="s">
        <v>129</v>
      </c>
      <c r="E898" s="39"/>
      <c r="F898" s="222" t="s">
        <v>1770</v>
      </c>
      <c r="G898" s="39"/>
      <c r="H898" s="39"/>
      <c r="I898" s="218"/>
      <c r="J898" s="39"/>
      <c r="K898" s="39"/>
      <c r="L898" s="43"/>
      <c r="M898" s="219"/>
      <c r="N898" s="220"/>
      <c r="O898" s="83"/>
      <c r="P898" s="83"/>
      <c r="Q898" s="83"/>
      <c r="R898" s="83"/>
      <c r="S898" s="83"/>
      <c r="T898" s="84"/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T898" s="16" t="s">
        <v>129</v>
      </c>
      <c r="AU898" s="16" t="s">
        <v>82</v>
      </c>
    </row>
    <row r="899" s="2" customFormat="1" ht="16.5" customHeight="1">
      <c r="A899" s="37"/>
      <c r="B899" s="38"/>
      <c r="C899" s="203" t="s">
        <v>1771</v>
      </c>
      <c r="D899" s="203" t="s">
        <v>120</v>
      </c>
      <c r="E899" s="204" t="s">
        <v>1772</v>
      </c>
      <c r="F899" s="205" t="s">
        <v>1773</v>
      </c>
      <c r="G899" s="206" t="s">
        <v>169</v>
      </c>
      <c r="H899" s="207">
        <v>4</v>
      </c>
      <c r="I899" s="208"/>
      <c r="J899" s="209">
        <f>ROUND(I899*H899,2)</f>
        <v>0</v>
      </c>
      <c r="K899" s="205" t="s">
        <v>124</v>
      </c>
      <c r="L899" s="43"/>
      <c r="M899" s="210" t="s">
        <v>19</v>
      </c>
      <c r="N899" s="211" t="s">
        <v>43</v>
      </c>
      <c r="O899" s="83"/>
      <c r="P899" s="212">
        <f>O899*H899</f>
        <v>0</v>
      </c>
      <c r="Q899" s="212">
        <v>0</v>
      </c>
      <c r="R899" s="212">
        <f>Q899*H899</f>
        <v>0</v>
      </c>
      <c r="S899" s="212">
        <v>0.0040000000000000001</v>
      </c>
      <c r="T899" s="213">
        <f>S899*H899</f>
        <v>0.016</v>
      </c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R899" s="214" t="s">
        <v>500</v>
      </c>
      <c r="AT899" s="214" t="s">
        <v>120</v>
      </c>
      <c r="AU899" s="214" t="s">
        <v>82</v>
      </c>
      <c r="AY899" s="16" t="s">
        <v>117</v>
      </c>
      <c r="BE899" s="215">
        <f>IF(N899="základní",J899,0)</f>
        <v>0</v>
      </c>
      <c r="BF899" s="215">
        <f>IF(N899="snížená",J899,0)</f>
        <v>0</v>
      </c>
      <c r="BG899" s="215">
        <f>IF(N899="zákl. přenesená",J899,0)</f>
        <v>0</v>
      </c>
      <c r="BH899" s="215">
        <f>IF(N899="sníž. přenesená",J899,0)</f>
        <v>0</v>
      </c>
      <c r="BI899" s="215">
        <f>IF(N899="nulová",J899,0)</f>
        <v>0</v>
      </c>
      <c r="BJ899" s="16" t="s">
        <v>80</v>
      </c>
      <c r="BK899" s="215">
        <f>ROUND(I899*H899,2)</f>
        <v>0</v>
      </c>
      <c r="BL899" s="16" t="s">
        <v>500</v>
      </c>
      <c r="BM899" s="214" t="s">
        <v>1774</v>
      </c>
    </row>
    <row r="900" s="2" customFormat="1">
      <c r="A900" s="37"/>
      <c r="B900" s="38"/>
      <c r="C900" s="39"/>
      <c r="D900" s="216" t="s">
        <v>127</v>
      </c>
      <c r="E900" s="39"/>
      <c r="F900" s="217" t="s">
        <v>1775</v>
      </c>
      <c r="G900" s="39"/>
      <c r="H900" s="39"/>
      <c r="I900" s="218"/>
      <c r="J900" s="39"/>
      <c r="K900" s="39"/>
      <c r="L900" s="43"/>
      <c r="M900" s="219"/>
      <c r="N900" s="220"/>
      <c r="O900" s="83"/>
      <c r="P900" s="83"/>
      <c r="Q900" s="83"/>
      <c r="R900" s="83"/>
      <c r="S900" s="83"/>
      <c r="T900" s="84"/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T900" s="16" t="s">
        <v>127</v>
      </c>
      <c r="AU900" s="16" t="s">
        <v>82</v>
      </c>
    </row>
    <row r="901" s="2" customFormat="1">
      <c r="A901" s="37"/>
      <c r="B901" s="38"/>
      <c r="C901" s="39"/>
      <c r="D901" s="221" t="s">
        <v>129</v>
      </c>
      <c r="E901" s="39"/>
      <c r="F901" s="222" t="s">
        <v>1776</v>
      </c>
      <c r="G901" s="39"/>
      <c r="H901" s="39"/>
      <c r="I901" s="218"/>
      <c r="J901" s="39"/>
      <c r="K901" s="39"/>
      <c r="L901" s="43"/>
      <c r="M901" s="219"/>
      <c r="N901" s="220"/>
      <c r="O901" s="83"/>
      <c r="P901" s="83"/>
      <c r="Q901" s="83"/>
      <c r="R901" s="83"/>
      <c r="S901" s="83"/>
      <c r="T901" s="84"/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T901" s="16" t="s">
        <v>129</v>
      </c>
      <c r="AU901" s="16" t="s">
        <v>82</v>
      </c>
    </row>
    <row r="902" s="2" customFormat="1" ht="16.5" customHeight="1">
      <c r="A902" s="37"/>
      <c r="B902" s="38"/>
      <c r="C902" s="203" t="s">
        <v>1777</v>
      </c>
      <c r="D902" s="203" t="s">
        <v>120</v>
      </c>
      <c r="E902" s="204" t="s">
        <v>1778</v>
      </c>
      <c r="F902" s="205" t="s">
        <v>1779</v>
      </c>
      <c r="G902" s="206" t="s">
        <v>169</v>
      </c>
      <c r="H902" s="207">
        <v>10</v>
      </c>
      <c r="I902" s="208"/>
      <c r="J902" s="209">
        <f>ROUND(I902*H902,2)</f>
        <v>0</v>
      </c>
      <c r="K902" s="205" t="s">
        <v>124</v>
      </c>
      <c r="L902" s="43"/>
      <c r="M902" s="210" t="s">
        <v>19</v>
      </c>
      <c r="N902" s="211" t="s">
        <v>43</v>
      </c>
      <c r="O902" s="83"/>
      <c r="P902" s="212">
        <f>O902*H902</f>
        <v>0</v>
      </c>
      <c r="Q902" s="212">
        <v>0</v>
      </c>
      <c r="R902" s="212">
        <f>Q902*H902</f>
        <v>0</v>
      </c>
      <c r="S902" s="212">
        <v>0.012</v>
      </c>
      <c r="T902" s="213">
        <f>S902*H902</f>
        <v>0.12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214" t="s">
        <v>500</v>
      </c>
      <c r="AT902" s="214" t="s">
        <v>120</v>
      </c>
      <c r="AU902" s="214" t="s">
        <v>82</v>
      </c>
      <c r="AY902" s="16" t="s">
        <v>117</v>
      </c>
      <c r="BE902" s="215">
        <f>IF(N902="základní",J902,0)</f>
        <v>0</v>
      </c>
      <c r="BF902" s="215">
        <f>IF(N902="snížená",J902,0)</f>
        <v>0</v>
      </c>
      <c r="BG902" s="215">
        <f>IF(N902="zákl. přenesená",J902,0)</f>
        <v>0</v>
      </c>
      <c r="BH902" s="215">
        <f>IF(N902="sníž. přenesená",J902,0)</f>
        <v>0</v>
      </c>
      <c r="BI902" s="215">
        <f>IF(N902="nulová",J902,0)</f>
        <v>0</v>
      </c>
      <c r="BJ902" s="16" t="s">
        <v>80</v>
      </c>
      <c r="BK902" s="215">
        <f>ROUND(I902*H902,2)</f>
        <v>0</v>
      </c>
      <c r="BL902" s="16" t="s">
        <v>500</v>
      </c>
      <c r="BM902" s="214" t="s">
        <v>1780</v>
      </c>
    </row>
    <row r="903" s="2" customFormat="1">
      <c r="A903" s="37"/>
      <c r="B903" s="38"/>
      <c r="C903" s="39"/>
      <c r="D903" s="216" t="s">
        <v>127</v>
      </c>
      <c r="E903" s="39"/>
      <c r="F903" s="217" t="s">
        <v>1781</v>
      </c>
      <c r="G903" s="39"/>
      <c r="H903" s="39"/>
      <c r="I903" s="218"/>
      <c r="J903" s="39"/>
      <c r="K903" s="39"/>
      <c r="L903" s="43"/>
      <c r="M903" s="219"/>
      <c r="N903" s="220"/>
      <c r="O903" s="83"/>
      <c r="P903" s="83"/>
      <c r="Q903" s="83"/>
      <c r="R903" s="83"/>
      <c r="S903" s="83"/>
      <c r="T903" s="84"/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T903" s="16" t="s">
        <v>127</v>
      </c>
      <c r="AU903" s="16" t="s">
        <v>82</v>
      </c>
    </row>
    <row r="904" s="2" customFormat="1">
      <c r="A904" s="37"/>
      <c r="B904" s="38"/>
      <c r="C904" s="39"/>
      <c r="D904" s="221" t="s">
        <v>129</v>
      </c>
      <c r="E904" s="39"/>
      <c r="F904" s="222" t="s">
        <v>1782</v>
      </c>
      <c r="G904" s="39"/>
      <c r="H904" s="39"/>
      <c r="I904" s="218"/>
      <c r="J904" s="39"/>
      <c r="K904" s="39"/>
      <c r="L904" s="43"/>
      <c r="M904" s="219"/>
      <c r="N904" s="220"/>
      <c r="O904" s="83"/>
      <c r="P904" s="83"/>
      <c r="Q904" s="83"/>
      <c r="R904" s="83"/>
      <c r="S904" s="83"/>
      <c r="T904" s="84"/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T904" s="16" t="s">
        <v>129</v>
      </c>
      <c r="AU904" s="16" t="s">
        <v>82</v>
      </c>
    </row>
    <row r="905" s="2" customFormat="1" ht="21.75" customHeight="1">
      <c r="A905" s="37"/>
      <c r="B905" s="38"/>
      <c r="C905" s="203" t="s">
        <v>1783</v>
      </c>
      <c r="D905" s="203" t="s">
        <v>120</v>
      </c>
      <c r="E905" s="204" t="s">
        <v>1784</v>
      </c>
      <c r="F905" s="205" t="s">
        <v>1785</v>
      </c>
      <c r="G905" s="206" t="s">
        <v>169</v>
      </c>
      <c r="H905" s="207">
        <v>10</v>
      </c>
      <c r="I905" s="208"/>
      <c r="J905" s="209">
        <f>ROUND(I905*H905,2)</f>
        <v>0</v>
      </c>
      <c r="K905" s="205" t="s">
        <v>124</v>
      </c>
      <c r="L905" s="43"/>
      <c r="M905" s="210" t="s">
        <v>19</v>
      </c>
      <c r="N905" s="211" t="s">
        <v>43</v>
      </c>
      <c r="O905" s="83"/>
      <c r="P905" s="212">
        <f>O905*H905</f>
        <v>0</v>
      </c>
      <c r="Q905" s="212">
        <v>0</v>
      </c>
      <c r="R905" s="212">
        <f>Q905*H905</f>
        <v>0</v>
      </c>
      <c r="S905" s="212">
        <v>0.025000000000000001</v>
      </c>
      <c r="T905" s="213">
        <f>S905*H905</f>
        <v>0.25</v>
      </c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R905" s="214" t="s">
        <v>500</v>
      </c>
      <c r="AT905" s="214" t="s">
        <v>120</v>
      </c>
      <c r="AU905" s="214" t="s">
        <v>82</v>
      </c>
      <c r="AY905" s="16" t="s">
        <v>117</v>
      </c>
      <c r="BE905" s="215">
        <f>IF(N905="základní",J905,0)</f>
        <v>0</v>
      </c>
      <c r="BF905" s="215">
        <f>IF(N905="snížená",J905,0)</f>
        <v>0</v>
      </c>
      <c r="BG905" s="215">
        <f>IF(N905="zákl. přenesená",J905,0)</f>
        <v>0</v>
      </c>
      <c r="BH905" s="215">
        <f>IF(N905="sníž. přenesená",J905,0)</f>
        <v>0</v>
      </c>
      <c r="BI905" s="215">
        <f>IF(N905="nulová",J905,0)</f>
        <v>0</v>
      </c>
      <c r="BJ905" s="16" t="s">
        <v>80</v>
      </c>
      <c r="BK905" s="215">
        <f>ROUND(I905*H905,2)</f>
        <v>0</v>
      </c>
      <c r="BL905" s="16" t="s">
        <v>500</v>
      </c>
      <c r="BM905" s="214" t="s">
        <v>1786</v>
      </c>
    </row>
    <row r="906" s="2" customFormat="1">
      <c r="A906" s="37"/>
      <c r="B906" s="38"/>
      <c r="C906" s="39"/>
      <c r="D906" s="216" t="s">
        <v>127</v>
      </c>
      <c r="E906" s="39"/>
      <c r="F906" s="217" t="s">
        <v>1787</v>
      </c>
      <c r="G906" s="39"/>
      <c r="H906" s="39"/>
      <c r="I906" s="218"/>
      <c r="J906" s="39"/>
      <c r="K906" s="39"/>
      <c r="L906" s="43"/>
      <c r="M906" s="219"/>
      <c r="N906" s="220"/>
      <c r="O906" s="83"/>
      <c r="P906" s="83"/>
      <c r="Q906" s="83"/>
      <c r="R906" s="83"/>
      <c r="S906" s="83"/>
      <c r="T906" s="84"/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T906" s="16" t="s">
        <v>127</v>
      </c>
      <c r="AU906" s="16" t="s">
        <v>82</v>
      </c>
    </row>
    <row r="907" s="2" customFormat="1">
      <c r="A907" s="37"/>
      <c r="B907" s="38"/>
      <c r="C907" s="39"/>
      <c r="D907" s="221" t="s">
        <v>129</v>
      </c>
      <c r="E907" s="39"/>
      <c r="F907" s="222" t="s">
        <v>1788</v>
      </c>
      <c r="G907" s="39"/>
      <c r="H907" s="39"/>
      <c r="I907" s="218"/>
      <c r="J907" s="39"/>
      <c r="K907" s="39"/>
      <c r="L907" s="43"/>
      <c r="M907" s="219"/>
      <c r="N907" s="220"/>
      <c r="O907" s="83"/>
      <c r="P907" s="83"/>
      <c r="Q907" s="83"/>
      <c r="R907" s="83"/>
      <c r="S907" s="83"/>
      <c r="T907" s="84"/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T907" s="16" t="s">
        <v>129</v>
      </c>
      <c r="AU907" s="16" t="s">
        <v>82</v>
      </c>
    </row>
    <row r="908" s="2" customFormat="1" ht="21.75" customHeight="1">
      <c r="A908" s="37"/>
      <c r="B908" s="38"/>
      <c r="C908" s="203" t="s">
        <v>1789</v>
      </c>
      <c r="D908" s="203" t="s">
        <v>120</v>
      </c>
      <c r="E908" s="204" t="s">
        <v>1790</v>
      </c>
      <c r="F908" s="205" t="s">
        <v>1791</v>
      </c>
      <c r="G908" s="206" t="s">
        <v>169</v>
      </c>
      <c r="H908" s="207">
        <v>4</v>
      </c>
      <c r="I908" s="208"/>
      <c r="J908" s="209">
        <f>ROUND(I908*H908,2)</f>
        <v>0</v>
      </c>
      <c r="K908" s="205" t="s">
        <v>124</v>
      </c>
      <c r="L908" s="43"/>
      <c r="M908" s="210" t="s">
        <v>19</v>
      </c>
      <c r="N908" s="211" t="s">
        <v>43</v>
      </c>
      <c r="O908" s="83"/>
      <c r="P908" s="212">
        <f>O908*H908</f>
        <v>0</v>
      </c>
      <c r="Q908" s="212">
        <v>0</v>
      </c>
      <c r="R908" s="212">
        <f>Q908*H908</f>
        <v>0</v>
      </c>
      <c r="S908" s="212">
        <v>0.073999999999999996</v>
      </c>
      <c r="T908" s="213">
        <f>S908*H908</f>
        <v>0.29599999999999999</v>
      </c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R908" s="214" t="s">
        <v>500</v>
      </c>
      <c r="AT908" s="214" t="s">
        <v>120</v>
      </c>
      <c r="AU908" s="214" t="s">
        <v>82</v>
      </c>
      <c r="AY908" s="16" t="s">
        <v>117</v>
      </c>
      <c r="BE908" s="215">
        <f>IF(N908="základní",J908,0)</f>
        <v>0</v>
      </c>
      <c r="BF908" s="215">
        <f>IF(N908="snížená",J908,0)</f>
        <v>0</v>
      </c>
      <c r="BG908" s="215">
        <f>IF(N908="zákl. přenesená",J908,0)</f>
        <v>0</v>
      </c>
      <c r="BH908" s="215">
        <f>IF(N908="sníž. přenesená",J908,0)</f>
        <v>0</v>
      </c>
      <c r="BI908" s="215">
        <f>IF(N908="nulová",J908,0)</f>
        <v>0</v>
      </c>
      <c r="BJ908" s="16" t="s">
        <v>80</v>
      </c>
      <c r="BK908" s="215">
        <f>ROUND(I908*H908,2)</f>
        <v>0</v>
      </c>
      <c r="BL908" s="16" t="s">
        <v>500</v>
      </c>
      <c r="BM908" s="214" t="s">
        <v>1792</v>
      </c>
    </row>
    <row r="909" s="2" customFormat="1">
      <c r="A909" s="37"/>
      <c r="B909" s="38"/>
      <c r="C909" s="39"/>
      <c r="D909" s="216" t="s">
        <v>127</v>
      </c>
      <c r="E909" s="39"/>
      <c r="F909" s="217" t="s">
        <v>1793</v>
      </c>
      <c r="G909" s="39"/>
      <c r="H909" s="39"/>
      <c r="I909" s="218"/>
      <c r="J909" s="39"/>
      <c r="K909" s="39"/>
      <c r="L909" s="43"/>
      <c r="M909" s="219"/>
      <c r="N909" s="220"/>
      <c r="O909" s="83"/>
      <c r="P909" s="83"/>
      <c r="Q909" s="83"/>
      <c r="R909" s="83"/>
      <c r="S909" s="83"/>
      <c r="T909" s="84"/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T909" s="16" t="s">
        <v>127</v>
      </c>
      <c r="AU909" s="16" t="s">
        <v>82</v>
      </c>
    </row>
    <row r="910" s="2" customFormat="1">
      <c r="A910" s="37"/>
      <c r="B910" s="38"/>
      <c r="C910" s="39"/>
      <c r="D910" s="221" t="s">
        <v>129</v>
      </c>
      <c r="E910" s="39"/>
      <c r="F910" s="222" t="s">
        <v>1794</v>
      </c>
      <c r="G910" s="39"/>
      <c r="H910" s="39"/>
      <c r="I910" s="218"/>
      <c r="J910" s="39"/>
      <c r="K910" s="39"/>
      <c r="L910" s="43"/>
      <c r="M910" s="219"/>
      <c r="N910" s="220"/>
      <c r="O910" s="83"/>
      <c r="P910" s="83"/>
      <c r="Q910" s="83"/>
      <c r="R910" s="83"/>
      <c r="S910" s="83"/>
      <c r="T910" s="84"/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T910" s="16" t="s">
        <v>129</v>
      </c>
      <c r="AU910" s="16" t="s">
        <v>82</v>
      </c>
    </row>
    <row r="911" s="2" customFormat="1" ht="16.5" customHeight="1">
      <c r="A911" s="37"/>
      <c r="B911" s="38"/>
      <c r="C911" s="203" t="s">
        <v>1795</v>
      </c>
      <c r="D911" s="203" t="s">
        <v>120</v>
      </c>
      <c r="E911" s="204" t="s">
        <v>1796</v>
      </c>
      <c r="F911" s="205" t="s">
        <v>1797</v>
      </c>
      <c r="G911" s="206" t="s">
        <v>169</v>
      </c>
      <c r="H911" s="207">
        <v>2</v>
      </c>
      <c r="I911" s="208"/>
      <c r="J911" s="209">
        <f>ROUND(I911*H911,2)</f>
        <v>0</v>
      </c>
      <c r="K911" s="205" t="s">
        <v>124</v>
      </c>
      <c r="L911" s="43"/>
      <c r="M911" s="210" t="s">
        <v>19</v>
      </c>
      <c r="N911" s="211" t="s">
        <v>43</v>
      </c>
      <c r="O911" s="83"/>
      <c r="P911" s="212">
        <f>O911*H911</f>
        <v>0</v>
      </c>
      <c r="Q911" s="212">
        <v>0</v>
      </c>
      <c r="R911" s="212">
        <f>Q911*H911</f>
        <v>0</v>
      </c>
      <c r="S911" s="212">
        <v>0.034000000000000002</v>
      </c>
      <c r="T911" s="213">
        <f>S911*H911</f>
        <v>0.068000000000000005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214" t="s">
        <v>500</v>
      </c>
      <c r="AT911" s="214" t="s">
        <v>120</v>
      </c>
      <c r="AU911" s="214" t="s">
        <v>82</v>
      </c>
      <c r="AY911" s="16" t="s">
        <v>117</v>
      </c>
      <c r="BE911" s="215">
        <f>IF(N911="základní",J911,0)</f>
        <v>0</v>
      </c>
      <c r="BF911" s="215">
        <f>IF(N911="snížená",J911,0)</f>
        <v>0</v>
      </c>
      <c r="BG911" s="215">
        <f>IF(N911="zákl. přenesená",J911,0)</f>
        <v>0</v>
      </c>
      <c r="BH911" s="215">
        <f>IF(N911="sníž. přenesená",J911,0)</f>
        <v>0</v>
      </c>
      <c r="BI911" s="215">
        <f>IF(N911="nulová",J911,0)</f>
        <v>0</v>
      </c>
      <c r="BJ911" s="16" t="s">
        <v>80</v>
      </c>
      <c r="BK911" s="215">
        <f>ROUND(I911*H911,2)</f>
        <v>0</v>
      </c>
      <c r="BL911" s="16" t="s">
        <v>500</v>
      </c>
      <c r="BM911" s="214" t="s">
        <v>1798</v>
      </c>
    </row>
    <row r="912" s="2" customFormat="1">
      <c r="A912" s="37"/>
      <c r="B912" s="38"/>
      <c r="C912" s="39"/>
      <c r="D912" s="216" t="s">
        <v>127</v>
      </c>
      <c r="E912" s="39"/>
      <c r="F912" s="217" t="s">
        <v>1799</v>
      </c>
      <c r="G912" s="39"/>
      <c r="H912" s="39"/>
      <c r="I912" s="218"/>
      <c r="J912" s="39"/>
      <c r="K912" s="39"/>
      <c r="L912" s="43"/>
      <c r="M912" s="219"/>
      <c r="N912" s="220"/>
      <c r="O912" s="83"/>
      <c r="P912" s="83"/>
      <c r="Q912" s="83"/>
      <c r="R912" s="83"/>
      <c r="S912" s="83"/>
      <c r="T912" s="84"/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T912" s="16" t="s">
        <v>127</v>
      </c>
      <c r="AU912" s="16" t="s">
        <v>82</v>
      </c>
    </row>
    <row r="913" s="2" customFormat="1">
      <c r="A913" s="37"/>
      <c r="B913" s="38"/>
      <c r="C913" s="39"/>
      <c r="D913" s="221" t="s">
        <v>129</v>
      </c>
      <c r="E913" s="39"/>
      <c r="F913" s="222" t="s">
        <v>1800</v>
      </c>
      <c r="G913" s="39"/>
      <c r="H913" s="39"/>
      <c r="I913" s="218"/>
      <c r="J913" s="39"/>
      <c r="K913" s="39"/>
      <c r="L913" s="43"/>
      <c r="M913" s="219"/>
      <c r="N913" s="220"/>
      <c r="O913" s="83"/>
      <c r="P913" s="83"/>
      <c r="Q913" s="83"/>
      <c r="R913" s="83"/>
      <c r="S913" s="83"/>
      <c r="T913" s="84"/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T913" s="16" t="s">
        <v>129</v>
      </c>
      <c r="AU913" s="16" t="s">
        <v>82</v>
      </c>
    </row>
    <row r="914" s="2" customFormat="1" ht="21.75" customHeight="1">
      <c r="A914" s="37"/>
      <c r="B914" s="38"/>
      <c r="C914" s="203" t="s">
        <v>1801</v>
      </c>
      <c r="D914" s="203" t="s">
        <v>120</v>
      </c>
      <c r="E914" s="204" t="s">
        <v>1802</v>
      </c>
      <c r="F914" s="205" t="s">
        <v>1803</v>
      </c>
      <c r="G914" s="206" t="s">
        <v>169</v>
      </c>
      <c r="H914" s="207">
        <v>4</v>
      </c>
      <c r="I914" s="208"/>
      <c r="J914" s="209">
        <f>ROUND(I914*H914,2)</f>
        <v>0</v>
      </c>
      <c r="K914" s="205" t="s">
        <v>124</v>
      </c>
      <c r="L914" s="43"/>
      <c r="M914" s="210" t="s">
        <v>19</v>
      </c>
      <c r="N914" s="211" t="s">
        <v>43</v>
      </c>
      <c r="O914" s="83"/>
      <c r="P914" s="212">
        <f>O914*H914</f>
        <v>0</v>
      </c>
      <c r="Q914" s="212">
        <v>0</v>
      </c>
      <c r="R914" s="212">
        <f>Q914*H914</f>
        <v>0</v>
      </c>
      <c r="S914" s="212">
        <v>0.092999999999999999</v>
      </c>
      <c r="T914" s="213">
        <f>S914*H914</f>
        <v>0.372</v>
      </c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R914" s="214" t="s">
        <v>500</v>
      </c>
      <c r="AT914" s="214" t="s">
        <v>120</v>
      </c>
      <c r="AU914" s="214" t="s">
        <v>82</v>
      </c>
      <c r="AY914" s="16" t="s">
        <v>117</v>
      </c>
      <c r="BE914" s="215">
        <f>IF(N914="základní",J914,0)</f>
        <v>0</v>
      </c>
      <c r="BF914" s="215">
        <f>IF(N914="snížená",J914,0)</f>
        <v>0</v>
      </c>
      <c r="BG914" s="215">
        <f>IF(N914="zákl. přenesená",J914,0)</f>
        <v>0</v>
      </c>
      <c r="BH914" s="215">
        <f>IF(N914="sníž. přenesená",J914,0)</f>
        <v>0</v>
      </c>
      <c r="BI914" s="215">
        <f>IF(N914="nulová",J914,0)</f>
        <v>0</v>
      </c>
      <c r="BJ914" s="16" t="s">
        <v>80</v>
      </c>
      <c r="BK914" s="215">
        <f>ROUND(I914*H914,2)</f>
        <v>0</v>
      </c>
      <c r="BL914" s="16" t="s">
        <v>500</v>
      </c>
      <c r="BM914" s="214" t="s">
        <v>1804</v>
      </c>
    </row>
    <row r="915" s="2" customFormat="1">
      <c r="A915" s="37"/>
      <c r="B915" s="38"/>
      <c r="C915" s="39"/>
      <c r="D915" s="216" t="s">
        <v>127</v>
      </c>
      <c r="E915" s="39"/>
      <c r="F915" s="217" t="s">
        <v>1805</v>
      </c>
      <c r="G915" s="39"/>
      <c r="H915" s="39"/>
      <c r="I915" s="218"/>
      <c r="J915" s="39"/>
      <c r="K915" s="39"/>
      <c r="L915" s="43"/>
      <c r="M915" s="219"/>
      <c r="N915" s="220"/>
      <c r="O915" s="83"/>
      <c r="P915" s="83"/>
      <c r="Q915" s="83"/>
      <c r="R915" s="83"/>
      <c r="S915" s="83"/>
      <c r="T915" s="84"/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T915" s="16" t="s">
        <v>127</v>
      </c>
      <c r="AU915" s="16" t="s">
        <v>82</v>
      </c>
    </row>
    <row r="916" s="2" customFormat="1">
      <c r="A916" s="37"/>
      <c r="B916" s="38"/>
      <c r="C916" s="39"/>
      <c r="D916" s="221" t="s">
        <v>129</v>
      </c>
      <c r="E916" s="39"/>
      <c r="F916" s="222" t="s">
        <v>1806</v>
      </c>
      <c r="G916" s="39"/>
      <c r="H916" s="39"/>
      <c r="I916" s="218"/>
      <c r="J916" s="39"/>
      <c r="K916" s="39"/>
      <c r="L916" s="43"/>
      <c r="M916" s="219"/>
      <c r="N916" s="220"/>
      <c r="O916" s="83"/>
      <c r="P916" s="83"/>
      <c r="Q916" s="83"/>
      <c r="R916" s="83"/>
      <c r="S916" s="83"/>
      <c r="T916" s="84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T916" s="16" t="s">
        <v>129</v>
      </c>
      <c r="AU916" s="16" t="s">
        <v>82</v>
      </c>
    </row>
    <row r="917" s="2" customFormat="1" ht="21.75" customHeight="1">
      <c r="A917" s="37"/>
      <c r="B917" s="38"/>
      <c r="C917" s="203" t="s">
        <v>1807</v>
      </c>
      <c r="D917" s="203" t="s">
        <v>120</v>
      </c>
      <c r="E917" s="204" t="s">
        <v>1808</v>
      </c>
      <c r="F917" s="205" t="s">
        <v>1809</v>
      </c>
      <c r="G917" s="206" t="s">
        <v>169</v>
      </c>
      <c r="H917" s="207">
        <v>4</v>
      </c>
      <c r="I917" s="208"/>
      <c r="J917" s="209">
        <f>ROUND(I917*H917,2)</f>
        <v>0</v>
      </c>
      <c r="K917" s="205" t="s">
        <v>124</v>
      </c>
      <c r="L917" s="43"/>
      <c r="M917" s="210" t="s">
        <v>19</v>
      </c>
      <c r="N917" s="211" t="s">
        <v>43</v>
      </c>
      <c r="O917" s="83"/>
      <c r="P917" s="212">
        <f>O917*H917</f>
        <v>0</v>
      </c>
      <c r="Q917" s="212">
        <v>0</v>
      </c>
      <c r="R917" s="212">
        <f>Q917*H917</f>
        <v>0</v>
      </c>
      <c r="S917" s="212">
        <v>3.0000000000000001E-05</v>
      </c>
      <c r="T917" s="213">
        <f>S917*H917</f>
        <v>0.00012</v>
      </c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R917" s="214" t="s">
        <v>500</v>
      </c>
      <c r="AT917" s="214" t="s">
        <v>120</v>
      </c>
      <c r="AU917" s="214" t="s">
        <v>82</v>
      </c>
      <c r="AY917" s="16" t="s">
        <v>117</v>
      </c>
      <c r="BE917" s="215">
        <f>IF(N917="základní",J917,0)</f>
        <v>0</v>
      </c>
      <c r="BF917" s="215">
        <f>IF(N917="snížená",J917,0)</f>
        <v>0</v>
      </c>
      <c r="BG917" s="215">
        <f>IF(N917="zákl. přenesená",J917,0)</f>
        <v>0</v>
      </c>
      <c r="BH917" s="215">
        <f>IF(N917="sníž. přenesená",J917,0)</f>
        <v>0</v>
      </c>
      <c r="BI917" s="215">
        <f>IF(N917="nulová",J917,0)</f>
        <v>0</v>
      </c>
      <c r="BJ917" s="16" t="s">
        <v>80</v>
      </c>
      <c r="BK917" s="215">
        <f>ROUND(I917*H917,2)</f>
        <v>0</v>
      </c>
      <c r="BL917" s="16" t="s">
        <v>500</v>
      </c>
      <c r="BM917" s="214" t="s">
        <v>1810</v>
      </c>
    </row>
    <row r="918" s="2" customFormat="1">
      <c r="A918" s="37"/>
      <c r="B918" s="38"/>
      <c r="C918" s="39"/>
      <c r="D918" s="216" t="s">
        <v>127</v>
      </c>
      <c r="E918" s="39"/>
      <c r="F918" s="217" t="s">
        <v>1811</v>
      </c>
      <c r="G918" s="39"/>
      <c r="H918" s="39"/>
      <c r="I918" s="218"/>
      <c r="J918" s="39"/>
      <c r="K918" s="39"/>
      <c r="L918" s="43"/>
      <c r="M918" s="219"/>
      <c r="N918" s="220"/>
      <c r="O918" s="83"/>
      <c r="P918" s="83"/>
      <c r="Q918" s="83"/>
      <c r="R918" s="83"/>
      <c r="S918" s="83"/>
      <c r="T918" s="84"/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T918" s="16" t="s">
        <v>127</v>
      </c>
      <c r="AU918" s="16" t="s">
        <v>82</v>
      </c>
    </row>
    <row r="919" s="2" customFormat="1">
      <c r="A919" s="37"/>
      <c r="B919" s="38"/>
      <c r="C919" s="39"/>
      <c r="D919" s="221" t="s">
        <v>129</v>
      </c>
      <c r="E919" s="39"/>
      <c r="F919" s="222" t="s">
        <v>1812</v>
      </c>
      <c r="G919" s="39"/>
      <c r="H919" s="39"/>
      <c r="I919" s="218"/>
      <c r="J919" s="39"/>
      <c r="K919" s="39"/>
      <c r="L919" s="43"/>
      <c r="M919" s="219"/>
      <c r="N919" s="220"/>
      <c r="O919" s="83"/>
      <c r="P919" s="83"/>
      <c r="Q919" s="83"/>
      <c r="R919" s="83"/>
      <c r="S919" s="83"/>
      <c r="T919" s="84"/>
      <c r="U919" s="37"/>
      <c r="V919" s="37"/>
      <c r="W919" s="37"/>
      <c r="X919" s="37"/>
      <c r="Y919" s="37"/>
      <c r="Z919" s="37"/>
      <c r="AA919" s="37"/>
      <c r="AB919" s="37"/>
      <c r="AC919" s="37"/>
      <c r="AD919" s="37"/>
      <c r="AE919" s="37"/>
      <c r="AT919" s="16" t="s">
        <v>129</v>
      </c>
      <c r="AU919" s="16" t="s">
        <v>82</v>
      </c>
    </row>
    <row r="920" s="2" customFormat="1" ht="21.75" customHeight="1">
      <c r="A920" s="37"/>
      <c r="B920" s="38"/>
      <c r="C920" s="203" t="s">
        <v>1813</v>
      </c>
      <c r="D920" s="203" t="s">
        <v>120</v>
      </c>
      <c r="E920" s="204" t="s">
        <v>1814</v>
      </c>
      <c r="F920" s="205" t="s">
        <v>1815</v>
      </c>
      <c r="G920" s="206" t="s">
        <v>169</v>
      </c>
      <c r="H920" s="207">
        <v>4</v>
      </c>
      <c r="I920" s="208"/>
      <c r="J920" s="209">
        <f>ROUND(I920*H920,2)</f>
        <v>0</v>
      </c>
      <c r="K920" s="205" t="s">
        <v>124</v>
      </c>
      <c r="L920" s="43"/>
      <c r="M920" s="210" t="s">
        <v>19</v>
      </c>
      <c r="N920" s="211" t="s">
        <v>43</v>
      </c>
      <c r="O920" s="83"/>
      <c r="P920" s="212">
        <f>O920*H920</f>
        <v>0</v>
      </c>
      <c r="Q920" s="212">
        <v>0</v>
      </c>
      <c r="R920" s="212">
        <f>Q920*H920</f>
        <v>0</v>
      </c>
      <c r="S920" s="212">
        <v>0.001</v>
      </c>
      <c r="T920" s="213">
        <f>S920*H920</f>
        <v>0.0040000000000000001</v>
      </c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R920" s="214" t="s">
        <v>500</v>
      </c>
      <c r="AT920" s="214" t="s">
        <v>120</v>
      </c>
      <c r="AU920" s="214" t="s">
        <v>82</v>
      </c>
      <c r="AY920" s="16" t="s">
        <v>117</v>
      </c>
      <c r="BE920" s="215">
        <f>IF(N920="základní",J920,0)</f>
        <v>0</v>
      </c>
      <c r="BF920" s="215">
        <f>IF(N920="snížená",J920,0)</f>
        <v>0</v>
      </c>
      <c r="BG920" s="215">
        <f>IF(N920="zákl. přenesená",J920,0)</f>
        <v>0</v>
      </c>
      <c r="BH920" s="215">
        <f>IF(N920="sníž. přenesená",J920,0)</f>
        <v>0</v>
      </c>
      <c r="BI920" s="215">
        <f>IF(N920="nulová",J920,0)</f>
        <v>0</v>
      </c>
      <c r="BJ920" s="16" t="s">
        <v>80</v>
      </c>
      <c r="BK920" s="215">
        <f>ROUND(I920*H920,2)</f>
        <v>0</v>
      </c>
      <c r="BL920" s="16" t="s">
        <v>500</v>
      </c>
      <c r="BM920" s="214" t="s">
        <v>1816</v>
      </c>
    </row>
    <row r="921" s="2" customFormat="1">
      <c r="A921" s="37"/>
      <c r="B921" s="38"/>
      <c r="C921" s="39"/>
      <c r="D921" s="216" t="s">
        <v>127</v>
      </c>
      <c r="E921" s="39"/>
      <c r="F921" s="217" t="s">
        <v>1817</v>
      </c>
      <c r="G921" s="39"/>
      <c r="H921" s="39"/>
      <c r="I921" s="218"/>
      <c r="J921" s="39"/>
      <c r="K921" s="39"/>
      <c r="L921" s="43"/>
      <c r="M921" s="219"/>
      <c r="N921" s="220"/>
      <c r="O921" s="83"/>
      <c r="P921" s="83"/>
      <c r="Q921" s="83"/>
      <c r="R921" s="83"/>
      <c r="S921" s="83"/>
      <c r="T921" s="84"/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T921" s="16" t="s">
        <v>127</v>
      </c>
      <c r="AU921" s="16" t="s">
        <v>82</v>
      </c>
    </row>
    <row r="922" s="2" customFormat="1">
      <c r="A922" s="37"/>
      <c r="B922" s="38"/>
      <c r="C922" s="39"/>
      <c r="D922" s="221" t="s">
        <v>129</v>
      </c>
      <c r="E922" s="39"/>
      <c r="F922" s="222" t="s">
        <v>1818</v>
      </c>
      <c r="G922" s="39"/>
      <c r="H922" s="39"/>
      <c r="I922" s="218"/>
      <c r="J922" s="39"/>
      <c r="K922" s="39"/>
      <c r="L922" s="43"/>
      <c r="M922" s="219"/>
      <c r="N922" s="220"/>
      <c r="O922" s="83"/>
      <c r="P922" s="83"/>
      <c r="Q922" s="83"/>
      <c r="R922" s="83"/>
      <c r="S922" s="83"/>
      <c r="T922" s="84"/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T922" s="16" t="s">
        <v>129</v>
      </c>
      <c r="AU922" s="16" t="s">
        <v>82</v>
      </c>
    </row>
    <row r="923" s="2" customFormat="1" ht="21.75" customHeight="1">
      <c r="A923" s="37"/>
      <c r="B923" s="38"/>
      <c r="C923" s="203" t="s">
        <v>1819</v>
      </c>
      <c r="D923" s="203" t="s">
        <v>120</v>
      </c>
      <c r="E923" s="204" t="s">
        <v>1820</v>
      </c>
      <c r="F923" s="205" t="s">
        <v>1821</v>
      </c>
      <c r="G923" s="206" t="s">
        <v>169</v>
      </c>
      <c r="H923" s="207">
        <v>4</v>
      </c>
      <c r="I923" s="208"/>
      <c r="J923" s="209">
        <f>ROUND(I923*H923,2)</f>
        <v>0</v>
      </c>
      <c r="K923" s="205" t="s">
        <v>124</v>
      </c>
      <c r="L923" s="43"/>
      <c r="M923" s="210" t="s">
        <v>19</v>
      </c>
      <c r="N923" s="211" t="s">
        <v>43</v>
      </c>
      <c r="O923" s="83"/>
      <c r="P923" s="212">
        <f>O923*H923</f>
        <v>0</v>
      </c>
      <c r="Q923" s="212">
        <v>0</v>
      </c>
      <c r="R923" s="212">
        <f>Q923*H923</f>
        <v>0</v>
      </c>
      <c r="S923" s="212">
        <v>0.002</v>
      </c>
      <c r="T923" s="213">
        <f>S923*H923</f>
        <v>0.0080000000000000002</v>
      </c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R923" s="214" t="s">
        <v>500</v>
      </c>
      <c r="AT923" s="214" t="s">
        <v>120</v>
      </c>
      <c r="AU923" s="214" t="s">
        <v>82</v>
      </c>
      <c r="AY923" s="16" t="s">
        <v>117</v>
      </c>
      <c r="BE923" s="215">
        <f>IF(N923="základní",J923,0)</f>
        <v>0</v>
      </c>
      <c r="BF923" s="215">
        <f>IF(N923="snížená",J923,0)</f>
        <v>0</v>
      </c>
      <c r="BG923" s="215">
        <f>IF(N923="zákl. přenesená",J923,0)</f>
        <v>0</v>
      </c>
      <c r="BH923" s="215">
        <f>IF(N923="sníž. přenesená",J923,0)</f>
        <v>0</v>
      </c>
      <c r="BI923" s="215">
        <f>IF(N923="nulová",J923,0)</f>
        <v>0</v>
      </c>
      <c r="BJ923" s="16" t="s">
        <v>80</v>
      </c>
      <c r="BK923" s="215">
        <f>ROUND(I923*H923,2)</f>
        <v>0</v>
      </c>
      <c r="BL923" s="16" t="s">
        <v>500</v>
      </c>
      <c r="BM923" s="214" t="s">
        <v>1822</v>
      </c>
    </row>
    <row r="924" s="2" customFormat="1">
      <c r="A924" s="37"/>
      <c r="B924" s="38"/>
      <c r="C924" s="39"/>
      <c r="D924" s="216" t="s">
        <v>127</v>
      </c>
      <c r="E924" s="39"/>
      <c r="F924" s="217" t="s">
        <v>1823</v>
      </c>
      <c r="G924" s="39"/>
      <c r="H924" s="39"/>
      <c r="I924" s="218"/>
      <c r="J924" s="39"/>
      <c r="K924" s="39"/>
      <c r="L924" s="43"/>
      <c r="M924" s="219"/>
      <c r="N924" s="220"/>
      <c r="O924" s="83"/>
      <c r="P924" s="83"/>
      <c r="Q924" s="83"/>
      <c r="R924" s="83"/>
      <c r="S924" s="83"/>
      <c r="T924" s="84"/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T924" s="16" t="s">
        <v>127</v>
      </c>
      <c r="AU924" s="16" t="s">
        <v>82</v>
      </c>
    </row>
    <row r="925" s="2" customFormat="1">
      <c r="A925" s="37"/>
      <c r="B925" s="38"/>
      <c r="C925" s="39"/>
      <c r="D925" s="221" t="s">
        <v>129</v>
      </c>
      <c r="E925" s="39"/>
      <c r="F925" s="222" t="s">
        <v>1824</v>
      </c>
      <c r="G925" s="39"/>
      <c r="H925" s="39"/>
      <c r="I925" s="218"/>
      <c r="J925" s="39"/>
      <c r="K925" s="39"/>
      <c r="L925" s="43"/>
      <c r="M925" s="219"/>
      <c r="N925" s="220"/>
      <c r="O925" s="83"/>
      <c r="P925" s="83"/>
      <c r="Q925" s="83"/>
      <c r="R925" s="83"/>
      <c r="S925" s="83"/>
      <c r="T925" s="84"/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T925" s="16" t="s">
        <v>129</v>
      </c>
      <c r="AU925" s="16" t="s">
        <v>82</v>
      </c>
    </row>
    <row r="926" s="2" customFormat="1" ht="16.5" customHeight="1">
      <c r="A926" s="37"/>
      <c r="B926" s="38"/>
      <c r="C926" s="203" t="s">
        <v>1825</v>
      </c>
      <c r="D926" s="203" t="s">
        <v>120</v>
      </c>
      <c r="E926" s="204" t="s">
        <v>1826</v>
      </c>
      <c r="F926" s="205" t="s">
        <v>1827</v>
      </c>
      <c r="G926" s="206" t="s">
        <v>1017</v>
      </c>
      <c r="H926" s="207">
        <v>50</v>
      </c>
      <c r="I926" s="208"/>
      <c r="J926" s="209">
        <f>ROUND(I926*H926,2)</f>
        <v>0</v>
      </c>
      <c r="K926" s="205" t="s">
        <v>124</v>
      </c>
      <c r="L926" s="43"/>
      <c r="M926" s="210" t="s">
        <v>19</v>
      </c>
      <c r="N926" s="211" t="s">
        <v>43</v>
      </c>
      <c r="O926" s="83"/>
      <c r="P926" s="212">
        <f>O926*H926</f>
        <v>0</v>
      </c>
      <c r="Q926" s="212">
        <v>0</v>
      </c>
      <c r="R926" s="212">
        <f>Q926*H926</f>
        <v>0</v>
      </c>
      <c r="S926" s="212">
        <v>0.33000000000000002</v>
      </c>
      <c r="T926" s="213">
        <f>S926*H926</f>
        <v>16.5</v>
      </c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R926" s="214" t="s">
        <v>500</v>
      </c>
      <c r="AT926" s="214" t="s">
        <v>120</v>
      </c>
      <c r="AU926" s="214" t="s">
        <v>82</v>
      </c>
      <c r="AY926" s="16" t="s">
        <v>117</v>
      </c>
      <c r="BE926" s="215">
        <f>IF(N926="základní",J926,0)</f>
        <v>0</v>
      </c>
      <c r="BF926" s="215">
        <f>IF(N926="snížená",J926,0)</f>
        <v>0</v>
      </c>
      <c r="BG926" s="215">
        <f>IF(N926="zákl. přenesená",J926,0)</f>
        <v>0</v>
      </c>
      <c r="BH926" s="215">
        <f>IF(N926="sníž. přenesená",J926,0)</f>
        <v>0</v>
      </c>
      <c r="BI926" s="215">
        <f>IF(N926="nulová",J926,0)</f>
        <v>0</v>
      </c>
      <c r="BJ926" s="16" t="s">
        <v>80</v>
      </c>
      <c r="BK926" s="215">
        <f>ROUND(I926*H926,2)</f>
        <v>0</v>
      </c>
      <c r="BL926" s="16" t="s">
        <v>500</v>
      </c>
      <c r="BM926" s="214" t="s">
        <v>1828</v>
      </c>
    </row>
    <row r="927" s="2" customFormat="1">
      <c r="A927" s="37"/>
      <c r="B927" s="38"/>
      <c r="C927" s="39"/>
      <c r="D927" s="216" t="s">
        <v>127</v>
      </c>
      <c r="E927" s="39"/>
      <c r="F927" s="217" t="s">
        <v>1829</v>
      </c>
      <c r="G927" s="39"/>
      <c r="H927" s="39"/>
      <c r="I927" s="218"/>
      <c r="J927" s="39"/>
      <c r="K927" s="39"/>
      <c r="L927" s="43"/>
      <c r="M927" s="219"/>
      <c r="N927" s="220"/>
      <c r="O927" s="83"/>
      <c r="P927" s="83"/>
      <c r="Q927" s="83"/>
      <c r="R927" s="83"/>
      <c r="S927" s="83"/>
      <c r="T927" s="84"/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T927" s="16" t="s">
        <v>127</v>
      </c>
      <c r="AU927" s="16" t="s">
        <v>82</v>
      </c>
    </row>
    <row r="928" s="2" customFormat="1">
      <c r="A928" s="37"/>
      <c r="B928" s="38"/>
      <c r="C928" s="39"/>
      <c r="D928" s="221" t="s">
        <v>129</v>
      </c>
      <c r="E928" s="39"/>
      <c r="F928" s="222" t="s">
        <v>1830</v>
      </c>
      <c r="G928" s="39"/>
      <c r="H928" s="39"/>
      <c r="I928" s="218"/>
      <c r="J928" s="39"/>
      <c r="K928" s="39"/>
      <c r="L928" s="43"/>
      <c r="M928" s="219"/>
      <c r="N928" s="220"/>
      <c r="O928" s="83"/>
      <c r="P928" s="83"/>
      <c r="Q928" s="83"/>
      <c r="R928" s="83"/>
      <c r="S928" s="83"/>
      <c r="T928" s="84"/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T928" s="16" t="s">
        <v>129</v>
      </c>
      <c r="AU928" s="16" t="s">
        <v>82</v>
      </c>
    </row>
    <row r="929" s="2" customFormat="1" ht="16.5" customHeight="1">
      <c r="A929" s="37"/>
      <c r="B929" s="38"/>
      <c r="C929" s="203" t="s">
        <v>1831</v>
      </c>
      <c r="D929" s="203" t="s">
        <v>120</v>
      </c>
      <c r="E929" s="204" t="s">
        <v>1832</v>
      </c>
      <c r="F929" s="205" t="s">
        <v>1833</v>
      </c>
      <c r="G929" s="206" t="s">
        <v>1017</v>
      </c>
      <c r="H929" s="207">
        <v>20</v>
      </c>
      <c r="I929" s="208"/>
      <c r="J929" s="209">
        <f>ROUND(I929*H929,2)</f>
        <v>0</v>
      </c>
      <c r="K929" s="205" t="s">
        <v>124</v>
      </c>
      <c r="L929" s="43"/>
      <c r="M929" s="210" t="s">
        <v>19</v>
      </c>
      <c r="N929" s="211" t="s">
        <v>43</v>
      </c>
      <c r="O929" s="83"/>
      <c r="P929" s="212">
        <f>O929*H929</f>
        <v>0</v>
      </c>
      <c r="Q929" s="212">
        <v>0</v>
      </c>
      <c r="R929" s="212">
        <f>Q929*H929</f>
        <v>0</v>
      </c>
      <c r="S929" s="212">
        <v>0.66000000000000003</v>
      </c>
      <c r="T929" s="213">
        <f>S929*H929</f>
        <v>13.200000000000001</v>
      </c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R929" s="214" t="s">
        <v>500</v>
      </c>
      <c r="AT929" s="214" t="s">
        <v>120</v>
      </c>
      <c r="AU929" s="214" t="s">
        <v>82</v>
      </c>
      <c r="AY929" s="16" t="s">
        <v>117</v>
      </c>
      <c r="BE929" s="215">
        <f>IF(N929="základní",J929,0)</f>
        <v>0</v>
      </c>
      <c r="BF929" s="215">
        <f>IF(N929="snížená",J929,0)</f>
        <v>0</v>
      </c>
      <c r="BG929" s="215">
        <f>IF(N929="zákl. přenesená",J929,0)</f>
        <v>0</v>
      </c>
      <c r="BH929" s="215">
        <f>IF(N929="sníž. přenesená",J929,0)</f>
        <v>0</v>
      </c>
      <c r="BI929" s="215">
        <f>IF(N929="nulová",J929,0)</f>
        <v>0</v>
      </c>
      <c r="BJ929" s="16" t="s">
        <v>80</v>
      </c>
      <c r="BK929" s="215">
        <f>ROUND(I929*H929,2)</f>
        <v>0</v>
      </c>
      <c r="BL929" s="16" t="s">
        <v>500</v>
      </c>
      <c r="BM929" s="214" t="s">
        <v>1834</v>
      </c>
    </row>
    <row r="930" s="2" customFormat="1">
      <c r="A930" s="37"/>
      <c r="B930" s="38"/>
      <c r="C930" s="39"/>
      <c r="D930" s="216" t="s">
        <v>127</v>
      </c>
      <c r="E930" s="39"/>
      <c r="F930" s="217" t="s">
        <v>1835</v>
      </c>
      <c r="G930" s="39"/>
      <c r="H930" s="39"/>
      <c r="I930" s="218"/>
      <c r="J930" s="39"/>
      <c r="K930" s="39"/>
      <c r="L930" s="43"/>
      <c r="M930" s="219"/>
      <c r="N930" s="220"/>
      <c r="O930" s="83"/>
      <c r="P930" s="83"/>
      <c r="Q930" s="83"/>
      <c r="R930" s="83"/>
      <c r="S930" s="83"/>
      <c r="T930" s="84"/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T930" s="16" t="s">
        <v>127</v>
      </c>
      <c r="AU930" s="16" t="s">
        <v>82</v>
      </c>
    </row>
    <row r="931" s="2" customFormat="1">
      <c r="A931" s="37"/>
      <c r="B931" s="38"/>
      <c r="C931" s="39"/>
      <c r="D931" s="221" t="s">
        <v>129</v>
      </c>
      <c r="E931" s="39"/>
      <c r="F931" s="222" t="s">
        <v>1836</v>
      </c>
      <c r="G931" s="39"/>
      <c r="H931" s="39"/>
      <c r="I931" s="218"/>
      <c r="J931" s="39"/>
      <c r="K931" s="39"/>
      <c r="L931" s="43"/>
      <c r="M931" s="219"/>
      <c r="N931" s="220"/>
      <c r="O931" s="83"/>
      <c r="P931" s="83"/>
      <c r="Q931" s="83"/>
      <c r="R931" s="83"/>
      <c r="S931" s="83"/>
      <c r="T931" s="84"/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T931" s="16" t="s">
        <v>129</v>
      </c>
      <c r="AU931" s="16" t="s">
        <v>82</v>
      </c>
    </row>
    <row r="932" s="2" customFormat="1" ht="21.75" customHeight="1">
      <c r="A932" s="37"/>
      <c r="B932" s="38"/>
      <c r="C932" s="203" t="s">
        <v>1837</v>
      </c>
      <c r="D932" s="203" t="s">
        <v>120</v>
      </c>
      <c r="E932" s="204" t="s">
        <v>1838</v>
      </c>
      <c r="F932" s="205" t="s">
        <v>1839</v>
      </c>
      <c r="G932" s="206" t="s">
        <v>123</v>
      </c>
      <c r="H932" s="207">
        <v>100</v>
      </c>
      <c r="I932" s="208"/>
      <c r="J932" s="209">
        <f>ROUND(I932*H932,2)</f>
        <v>0</v>
      </c>
      <c r="K932" s="205" t="s">
        <v>124</v>
      </c>
      <c r="L932" s="43"/>
      <c r="M932" s="210" t="s">
        <v>19</v>
      </c>
      <c r="N932" s="211" t="s">
        <v>43</v>
      </c>
      <c r="O932" s="83"/>
      <c r="P932" s="212">
        <f>O932*H932</f>
        <v>0</v>
      </c>
      <c r="Q932" s="212">
        <v>0.0055849999999999997</v>
      </c>
      <c r="R932" s="212">
        <f>Q932*H932</f>
        <v>0.5585</v>
      </c>
      <c r="S932" s="212">
        <v>0</v>
      </c>
      <c r="T932" s="213">
        <f>S932*H932</f>
        <v>0</v>
      </c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R932" s="214" t="s">
        <v>500</v>
      </c>
      <c r="AT932" s="214" t="s">
        <v>120</v>
      </c>
      <c r="AU932" s="214" t="s">
        <v>82</v>
      </c>
      <c r="AY932" s="16" t="s">
        <v>117</v>
      </c>
      <c r="BE932" s="215">
        <f>IF(N932="základní",J932,0)</f>
        <v>0</v>
      </c>
      <c r="BF932" s="215">
        <f>IF(N932="snížená",J932,0)</f>
        <v>0</v>
      </c>
      <c r="BG932" s="215">
        <f>IF(N932="zákl. přenesená",J932,0)</f>
        <v>0</v>
      </c>
      <c r="BH932" s="215">
        <f>IF(N932="sníž. přenesená",J932,0)</f>
        <v>0</v>
      </c>
      <c r="BI932" s="215">
        <f>IF(N932="nulová",J932,0)</f>
        <v>0</v>
      </c>
      <c r="BJ932" s="16" t="s">
        <v>80</v>
      </c>
      <c r="BK932" s="215">
        <f>ROUND(I932*H932,2)</f>
        <v>0</v>
      </c>
      <c r="BL932" s="16" t="s">
        <v>500</v>
      </c>
      <c r="BM932" s="214" t="s">
        <v>1840</v>
      </c>
    </row>
    <row r="933" s="2" customFormat="1">
      <c r="A933" s="37"/>
      <c r="B933" s="38"/>
      <c r="C933" s="39"/>
      <c r="D933" s="216" t="s">
        <v>127</v>
      </c>
      <c r="E933" s="39"/>
      <c r="F933" s="217" t="s">
        <v>1841</v>
      </c>
      <c r="G933" s="39"/>
      <c r="H933" s="39"/>
      <c r="I933" s="218"/>
      <c r="J933" s="39"/>
      <c r="K933" s="39"/>
      <c r="L933" s="43"/>
      <c r="M933" s="219"/>
      <c r="N933" s="220"/>
      <c r="O933" s="83"/>
      <c r="P933" s="83"/>
      <c r="Q933" s="83"/>
      <c r="R933" s="83"/>
      <c r="S933" s="83"/>
      <c r="T933" s="84"/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T933" s="16" t="s">
        <v>127</v>
      </c>
      <c r="AU933" s="16" t="s">
        <v>82</v>
      </c>
    </row>
    <row r="934" s="2" customFormat="1">
      <c r="A934" s="37"/>
      <c r="B934" s="38"/>
      <c r="C934" s="39"/>
      <c r="D934" s="221" t="s">
        <v>129</v>
      </c>
      <c r="E934" s="39"/>
      <c r="F934" s="222" t="s">
        <v>1842</v>
      </c>
      <c r="G934" s="39"/>
      <c r="H934" s="39"/>
      <c r="I934" s="218"/>
      <c r="J934" s="39"/>
      <c r="K934" s="39"/>
      <c r="L934" s="43"/>
      <c r="M934" s="219"/>
      <c r="N934" s="220"/>
      <c r="O934" s="83"/>
      <c r="P934" s="83"/>
      <c r="Q934" s="83"/>
      <c r="R934" s="83"/>
      <c r="S934" s="83"/>
      <c r="T934" s="84"/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T934" s="16" t="s">
        <v>129</v>
      </c>
      <c r="AU934" s="16" t="s">
        <v>82</v>
      </c>
    </row>
    <row r="935" s="2" customFormat="1" ht="24.15" customHeight="1">
      <c r="A935" s="37"/>
      <c r="B935" s="38"/>
      <c r="C935" s="203" t="s">
        <v>1843</v>
      </c>
      <c r="D935" s="203" t="s">
        <v>120</v>
      </c>
      <c r="E935" s="204" t="s">
        <v>1844</v>
      </c>
      <c r="F935" s="205" t="s">
        <v>1845</v>
      </c>
      <c r="G935" s="206" t="s">
        <v>123</v>
      </c>
      <c r="H935" s="207">
        <v>60</v>
      </c>
      <c r="I935" s="208"/>
      <c r="J935" s="209">
        <f>ROUND(I935*H935,2)</f>
        <v>0</v>
      </c>
      <c r="K935" s="205" t="s">
        <v>124</v>
      </c>
      <c r="L935" s="43"/>
      <c r="M935" s="210" t="s">
        <v>19</v>
      </c>
      <c r="N935" s="211" t="s">
        <v>43</v>
      </c>
      <c r="O935" s="83"/>
      <c r="P935" s="212">
        <f>O935*H935</f>
        <v>0</v>
      </c>
      <c r="Q935" s="212">
        <v>0.011169999999999999</v>
      </c>
      <c r="R935" s="212">
        <f>Q935*H935</f>
        <v>0.67019999999999991</v>
      </c>
      <c r="S935" s="212">
        <v>0</v>
      </c>
      <c r="T935" s="213">
        <f>S935*H935</f>
        <v>0</v>
      </c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R935" s="214" t="s">
        <v>500</v>
      </c>
      <c r="AT935" s="214" t="s">
        <v>120</v>
      </c>
      <c r="AU935" s="214" t="s">
        <v>82</v>
      </c>
      <c r="AY935" s="16" t="s">
        <v>117</v>
      </c>
      <c r="BE935" s="215">
        <f>IF(N935="základní",J935,0)</f>
        <v>0</v>
      </c>
      <c r="BF935" s="215">
        <f>IF(N935="snížená",J935,0)</f>
        <v>0</v>
      </c>
      <c r="BG935" s="215">
        <f>IF(N935="zákl. přenesená",J935,0)</f>
        <v>0</v>
      </c>
      <c r="BH935" s="215">
        <f>IF(N935="sníž. přenesená",J935,0)</f>
        <v>0</v>
      </c>
      <c r="BI935" s="215">
        <f>IF(N935="nulová",J935,0)</f>
        <v>0</v>
      </c>
      <c r="BJ935" s="16" t="s">
        <v>80</v>
      </c>
      <c r="BK935" s="215">
        <f>ROUND(I935*H935,2)</f>
        <v>0</v>
      </c>
      <c r="BL935" s="16" t="s">
        <v>500</v>
      </c>
      <c r="BM935" s="214" t="s">
        <v>1846</v>
      </c>
    </row>
    <row r="936" s="2" customFormat="1">
      <c r="A936" s="37"/>
      <c r="B936" s="38"/>
      <c r="C936" s="39"/>
      <c r="D936" s="216" t="s">
        <v>127</v>
      </c>
      <c r="E936" s="39"/>
      <c r="F936" s="217" t="s">
        <v>1847</v>
      </c>
      <c r="G936" s="39"/>
      <c r="H936" s="39"/>
      <c r="I936" s="218"/>
      <c r="J936" s="39"/>
      <c r="K936" s="39"/>
      <c r="L936" s="43"/>
      <c r="M936" s="219"/>
      <c r="N936" s="220"/>
      <c r="O936" s="83"/>
      <c r="P936" s="83"/>
      <c r="Q936" s="83"/>
      <c r="R936" s="83"/>
      <c r="S936" s="83"/>
      <c r="T936" s="84"/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T936" s="16" t="s">
        <v>127</v>
      </c>
      <c r="AU936" s="16" t="s">
        <v>82</v>
      </c>
    </row>
    <row r="937" s="2" customFormat="1">
      <c r="A937" s="37"/>
      <c r="B937" s="38"/>
      <c r="C937" s="39"/>
      <c r="D937" s="221" t="s">
        <v>129</v>
      </c>
      <c r="E937" s="39"/>
      <c r="F937" s="222" t="s">
        <v>1848</v>
      </c>
      <c r="G937" s="39"/>
      <c r="H937" s="39"/>
      <c r="I937" s="218"/>
      <c r="J937" s="39"/>
      <c r="K937" s="39"/>
      <c r="L937" s="43"/>
      <c r="M937" s="219"/>
      <c r="N937" s="220"/>
      <c r="O937" s="83"/>
      <c r="P937" s="83"/>
      <c r="Q937" s="83"/>
      <c r="R937" s="83"/>
      <c r="S937" s="83"/>
      <c r="T937" s="84"/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T937" s="16" t="s">
        <v>129</v>
      </c>
      <c r="AU937" s="16" t="s">
        <v>82</v>
      </c>
    </row>
    <row r="938" s="2" customFormat="1" ht="24.15" customHeight="1">
      <c r="A938" s="37"/>
      <c r="B938" s="38"/>
      <c r="C938" s="203" t="s">
        <v>1849</v>
      </c>
      <c r="D938" s="203" t="s">
        <v>120</v>
      </c>
      <c r="E938" s="204" t="s">
        <v>1850</v>
      </c>
      <c r="F938" s="205" t="s">
        <v>1851</v>
      </c>
      <c r="G938" s="206" t="s">
        <v>123</v>
      </c>
      <c r="H938" s="207">
        <v>50</v>
      </c>
      <c r="I938" s="208"/>
      <c r="J938" s="209">
        <f>ROUND(I938*H938,2)</f>
        <v>0</v>
      </c>
      <c r="K938" s="205" t="s">
        <v>124</v>
      </c>
      <c r="L938" s="43"/>
      <c r="M938" s="210" t="s">
        <v>19</v>
      </c>
      <c r="N938" s="211" t="s">
        <v>43</v>
      </c>
      <c r="O938" s="83"/>
      <c r="P938" s="212">
        <f>O938*H938</f>
        <v>0</v>
      </c>
      <c r="Q938" s="212">
        <v>0.015637999999999999</v>
      </c>
      <c r="R938" s="212">
        <f>Q938*H938</f>
        <v>0.78189999999999993</v>
      </c>
      <c r="S938" s="212">
        <v>0</v>
      </c>
      <c r="T938" s="213">
        <f>S938*H938</f>
        <v>0</v>
      </c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R938" s="214" t="s">
        <v>500</v>
      </c>
      <c r="AT938" s="214" t="s">
        <v>120</v>
      </c>
      <c r="AU938" s="214" t="s">
        <v>82</v>
      </c>
      <c r="AY938" s="16" t="s">
        <v>117</v>
      </c>
      <c r="BE938" s="215">
        <f>IF(N938="základní",J938,0)</f>
        <v>0</v>
      </c>
      <c r="BF938" s="215">
        <f>IF(N938="snížená",J938,0)</f>
        <v>0</v>
      </c>
      <c r="BG938" s="215">
        <f>IF(N938="zákl. přenesená",J938,0)</f>
        <v>0</v>
      </c>
      <c r="BH938" s="215">
        <f>IF(N938="sníž. přenesená",J938,0)</f>
        <v>0</v>
      </c>
      <c r="BI938" s="215">
        <f>IF(N938="nulová",J938,0)</f>
        <v>0</v>
      </c>
      <c r="BJ938" s="16" t="s">
        <v>80</v>
      </c>
      <c r="BK938" s="215">
        <f>ROUND(I938*H938,2)</f>
        <v>0</v>
      </c>
      <c r="BL938" s="16" t="s">
        <v>500</v>
      </c>
      <c r="BM938" s="214" t="s">
        <v>1852</v>
      </c>
    </row>
    <row r="939" s="2" customFormat="1">
      <c r="A939" s="37"/>
      <c r="B939" s="38"/>
      <c r="C939" s="39"/>
      <c r="D939" s="216" t="s">
        <v>127</v>
      </c>
      <c r="E939" s="39"/>
      <c r="F939" s="217" t="s">
        <v>1853</v>
      </c>
      <c r="G939" s="39"/>
      <c r="H939" s="39"/>
      <c r="I939" s="218"/>
      <c r="J939" s="39"/>
      <c r="K939" s="39"/>
      <c r="L939" s="43"/>
      <c r="M939" s="219"/>
      <c r="N939" s="220"/>
      <c r="O939" s="83"/>
      <c r="P939" s="83"/>
      <c r="Q939" s="83"/>
      <c r="R939" s="83"/>
      <c r="S939" s="83"/>
      <c r="T939" s="84"/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T939" s="16" t="s">
        <v>127</v>
      </c>
      <c r="AU939" s="16" t="s">
        <v>82</v>
      </c>
    </row>
    <row r="940" s="2" customFormat="1">
      <c r="A940" s="37"/>
      <c r="B940" s="38"/>
      <c r="C940" s="39"/>
      <c r="D940" s="221" t="s">
        <v>129</v>
      </c>
      <c r="E940" s="39"/>
      <c r="F940" s="222" t="s">
        <v>1854</v>
      </c>
      <c r="G940" s="39"/>
      <c r="H940" s="39"/>
      <c r="I940" s="218"/>
      <c r="J940" s="39"/>
      <c r="K940" s="39"/>
      <c r="L940" s="43"/>
      <c r="M940" s="219"/>
      <c r="N940" s="220"/>
      <c r="O940" s="83"/>
      <c r="P940" s="83"/>
      <c r="Q940" s="83"/>
      <c r="R940" s="83"/>
      <c r="S940" s="83"/>
      <c r="T940" s="84"/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T940" s="16" t="s">
        <v>129</v>
      </c>
      <c r="AU940" s="16" t="s">
        <v>82</v>
      </c>
    </row>
    <row r="941" s="12" customFormat="1" ht="22.8" customHeight="1">
      <c r="A941" s="12"/>
      <c r="B941" s="187"/>
      <c r="C941" s="188"/>
      <c r="D941" s="189" t="s">
        <v>71</v>
      </c>
      <c r="E941" s="201" t="s">
        <v>1855</v>
      </c>
      <c r="F941" s="201" t="s">
        <v>1856</v>
      </c>
      <c r="G941" s="188"/>
      <c r="H941" s="188"/>
      <c r="I941" s="191"/>
      <c r="J941" s="202">
        <f>BK941</f>
        <v>0</v>
      </c>
      <c r="K941" s="188"/>
      <c r="L941" s="193"/>
      <c r="M941" s="194"/>
      <c r="N941" s="195"/>
      <c r="O941" s="195"/>
      <c r="P941" s="196">
        <f>SUM(P942:P1310)</f>
        <v>0</v>
      </c>
      <c r="Q941" s="195"/>
      <c r="R941" s="196">
        <f>SUM(R942:R1310)</f>
        <v>16.203760000000003</v>
      </c>
      <c r="S941" s="195"/>
      <c r="T941" s="197">
        <f>SUM(T942:T1310)</f>
        <v>0</v>
      </c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R941" s="198" t="s">
        <v>136</v>
      </c>
      <c r="AT941" s="199" t="s">
        <v>71</v>
      </c>
      <c r="AU941" s="199" t="s">
        <v>80</v>
      </c>
      <c r="AY941" s="198" t="s">
        <v>117</v>
      </c>
      <c r="BK941" s="200">
        <f>SUM(BK942:BK1310)</f>
        <v>0</v>
      </c>
    </row>
    <row r="942" s="2" customFormat="1" ht="16.5" customHeight="1">
      <c r="A942" s="37"/>
      <c r="B942" s="38"/>
      <c r="C942" s="203" t="s">
        <v>1857</v>
      </c>
      <c r="D942" s="203" t="s">
        <v>120</v>
      </c>
      <c r="E942" s="204" t="s">
        <v>1858</v>
      </c>
      <c r="F942" s="205" t="s">
        <v>1859</v>
      </c>
      <c r="G942" s="206" t="s">
        <v>1860</v>
      </c>
      <c r="H942" s="207">
        <v>50</v>
      </c>
      <c r="I942" s="208"/>
      <c r="J942" s="209">
        <f>ROUND(I942*H942,2)</f>
        <v>0</v>
      </c>
      <c r="K942" s="205" t="s">
        <v>124</v>
      </c>
      <c r="L942" s="43"/>
      <c r="M942" s="210" t="s">
        <v>19</v>
      </c>
      <c r="N942" s="211" t="s">
        <v>43</v>
      </c>
      <c r="O942" s="83"/>
      <c r="P942" s="212">
        <f>O942*H942</f>
        <v>0</v>
      </c>
      <c r="Q942" s="212">
        <v>0</v>
      </c>
      <c r="R942" s="212">
        <f>Q942*H942</f>
        <v>0</v>
      </c>
      <c r="S942" s="212">
        <v>0</v>
      </c>
      <c r="T942" s="213">
        <f>S942*H942</f>
        <v>0</v>
      </c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R942" s="214" t="s">
        <v>500</v>
      </c>
      <c r="AT942" s="214" t="s">
        <v>120</v>
      </c>
      <c r="AU942" s="214" t="s">
        <v>82</v>
      </c>
      <c r="AY942" s="16" t="s">
        <v>117</v>
      </c>
      <c r="BE942" s="215">
        <f>IF(N942="základní",J942,0)</f>
        <v>0</v>
      </c>
      <c r="BF942" s="215">
        <f>IF(N942="snížená",J942,0)</f>
        <v>0</v>
      </c>
      <c r="BG942" s="215">
        <f>IF(N942="zákl. přenesená",J942,0)</f>
        <v>0</v>
      </c>
      <c r="BH942" s="215">
        <f>IF(N942="sníž. přenesená",J942,0)</f>
        <v>0</v>
      </c>
      <c r="BI942" s="215">
        <f>IF(N942="nulová",J942,0)</f>
        <v>0</v>
      </c>
      <c r="BJ942" s="16" t="s">
        <v>80</v>
      </c>
      <c r="BK942" s="215">
        <f>ROUND(I942*H942,2)</f>
        <v>0</v>
      </c>
      <c r="BL942" s="16" t="s">
        <v>500</v>
      </c>
      <c r="BM942" s="214" t="s">
        <v>1861</v>
      </c>
    </row>
    <row r="943" s="2" customFormat="1">
      <c r="A943" s="37"/>
      <c r="B943" s="38"/>
      <c r="C943" s="39"/>
      <c r="D943" s="216" t="s">
        <v>127</v>
      </c>
      <c r="E943" s="39"/>
      <c r="F943" s="217" t="s">
        <v>1862</v>
      </c>
      <c r="G943" s="39"/>
      <c r="H943" s="39"/>
      <c r="I943" s="218"/>
      <c r="J943" s="39"/>
      <c r="K943" s="39"/>
      <c r="L943" s="43"/>
      <c r="M943" s="219"/>
      <c r="N943" s="220"/>
      <c r="O943" s="83"/>
      <c r="P943" s="83"/>
      <c r="Q943" s="83"/>
      <c r="R943" s="83"/>
      <c r="S943" s="83"/>
      <c r="T943" s="84"/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T943" s="16" t="s">
        <v>127</v>
      </c>
      <c r="AU943" s="16" t="s">
        <v>82</v>
      </c>
    </row>
    <row r="944" s="2" customFormat="1">
      <c r="A944" s="37"/>
      <c r="B944" s="38"/>
      <c r="C944" s="39"/>
      <c r="D944" s="221" t="s">
        <v>129</v>
      </c>
      <c r="E944" s="39"/>
      <c r="F944" s="222" t="s">
        <v>1863</v>
      </c>
      <c r="G944" s="39"/>
      <c r="H944" s="39"/>
      <c r="I944" s="218"/>
      <c r="J944" s="39"/>
      <c r="K944" s="39"/>
      <c r="L944" s="43"/>
      <c r="M944" s="219"/>
      <c r="N944" s="220"/>
      <c r="O944" s="83"/>
      <c r="P944" s="83"/>
      <c r="Q944" s="83"/>
      <c r="R944" s="83"/>
      <c r="S944" s="83"/>
      <c r="T944" s="84"/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T944" s="16" t="s">
        <v>129</v>
      </c>
      <c r="AU944" s="16" t="s">
        <v>82</v>
      </c>
    </row>
    <row r="945" s="2" customFormat="1" ht="16.5" customHeight="1">
      <c r="A945" s="37"/>
      <c r="B945" s="38"/>
      <c r="C945" s="203" t="s">
        <v>1864</v>
      </c>
      <c r="D945" s="203" t="s">
        <v>120</v>
      </c>
      <c r="E945" s="204" t="s">
        <v>1865</v>
      </c>
      <c r="F945" s="205" t="s">
        <v>1866</v>
      </c>
      <c r="G945" s="206" t="s">
        <v>1860</v>
      </c>
      <c r="H945" s="207">
        <v>50</v>
      </c>
      <c r="I945" s="208"/>
      <c r="J945" s="209">
        <f>ROUND(I945*H945,2)</f>
        <v>0</v>
      </c>
      <c r="K945" s="205" t="s">
        <v>124</v>
      </c>
      <c r="L945" s="43"/>
      <c r="M945" s="210" t="s">
        <v>19</v>
      </c>
      <c r="N945" s="211" t="s">
        <v>43</v>
      </c>
      <c r="O945" s="83"/>
      <c r="P945" s="212">
        <f>O945*H945</f>
        <v>0</v>
      </c>
      <c r="Q945" s="212">
        <v>0</v>
      </c>
      <c r="R945" s="212">
        <f>Q945*H945</f>
        <v>0</v>
      </c>
      <c r="S945" s="212">
        <v>0</v>
      </c>
      <c r="T945" s="213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214" t="s">
        <v>500</v>
      </c>
      <c r="AT945" s="214" t="s">
        <v>120</v>
      </c>
      <c r="AU945" s="214" t="s">
        <v>82</v>
      </c>
      <c r="AY945" s="16" t="s">
        <v>117</v>
      </c>
      <c r="BE945" s="215">
        <f>IF(N945="základní",J945,0)</f>
        <v>0</v>
      </c>
      <c r="BF945" s="215">
        <f>IF(N945="snížená",J945,0)</f>
        <v>0</v>
      </c>
      <c r="BG945" s="215">
        <f>IF(N945="zákl. přenesená",J945,0)</f>
        <v>0</v>
      </c>
      <c r="BH945" s="215">
        <f>IF(N945="sníž. přenesená",J945,0)</f>
        <v>0</v>
      </c>
      <c r="BI945" s="215">
        <f>IF(N945="nulová",J945,0)</f>
        <v>0</v>
      </c>
      <c r="BJ945" s="16" t="s">
        <v>80</v>
      </c>
      <c r="BK945" s="215">
        <f>ROUND(I945*H945,2)</f>
        <v>0</v>
      </c>
      <c r="BL945" s="16" t="s">
        <v>500</v>
      </c>
      <c r="BM945" s="214" t="s">
        <v>1867</v>
      </c>
    </row>
    <row r="946" s="2" customFormat="1">
      <c r="A946" s="37"/>
      <c r="B946" s="38"/>
      <c r="C946" s="39"/>
      <c r="D946" s="216" t="s">
        <v>127</v>
      </c>
      <c r="E946" s="39"/>
      <c r="F946" s="217" t="s">
        <v>1868</v>
      </c>
      <c r="G946" s="39"/>
      <c r="H946" s="39"/>
      <c r="I946" s="218"/>
      <c r="J946" s="39"/>
      <c r="K946" s="39"/>
      <c r="L946" s="43"/>
      <c r="M946" s="219"/>
      <c r="N946" s="220"/>
      <c r="O946" s="83"/>
      <c r="P946" s="83"/>
      <c r="Q946" s="83"/>
      <c r="R946" s="83"/>
      <c r="S946" s="83"/>
      <c r="T946" s="84"/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T946" s="16" t="s">
        <v>127</v>
      </c>
      <c r="AU946" s="16" t="s">
        <v>82</v>
      </c>
    </row>
    <row r="947" s="2" customFormat="1">
      <c r="A947" s="37"/>
      <c r="B947" s="38"/>
      <c r="C947" s="39"/>
      <c r="D947" s="221" t="s">
        <v>129</v>
      </c>
      <c r="E947" s="39"/>
      <c r="F947" s="222" t="s">
        <v>1869</v>
      </c>
      <c r="G947" s="39"/>
      <c r="H947" s="39"/>
      <c r="I947" s="218"/>
      <c r="J947" s="39"/>
      <c r="K947" s="39"/>
      <c r="L947" s="43"/>
      <c r="M947" s="219"/>
      <c r="N947" s="220"/>
      <c r="O947" s="83"/>
      <c r="P947" s="83"/>
      <c r="Q947" s="83"/>
      <c r="R947" s="83"/>
      <c r="S947" s="83"/>
      <c r="T947" s="84"/>
      <c r="U947" s="37"/>
      <c r="V947" s="37"/>
      <c r="W947" s="37"/>
      <c r="X947" s="37"/>
      <c r="Y947" s="37"/>
      <c r="Z947" s="37"/>
      <c r="AA947" s="37"/>
      <c r="AB947" s="37"/>
      <c r="AC947" s="37"/>
      <c r="AD947" s="37"/>
      <c r="AE947" s="37"/>
      <c r="AT947" s="16" t="s">
        <v>129</v>
      </c>
      <c r="AU947" s="16" t="s">
        <v>82</v>
      </c>
    </row>
    <row r="948" s="2" customFormat="1" ht="16.5" customHeight="1">
      <c r="A948" s="37"/>
      <c r="B948" s="38"/>
      <c r="C948" s="203" t="s">
        <v>1870</v>
      </c>
      <c r="D948" s="203" t="s">
        <v>120</v>
      </c>
      <c r="E948" s="204" t="s">
        <v>1871</v>
      </c>
      <c r="F948" s="205" t="s">
        <v>1872</v>
      </c>
      <c r="G948" s="206" t="s">
        <v>1860</v>
      </c>
      <c r="H948" s="207">
        <v>50</v>
      </c>
      <c r="I948" s="208"/>
      <c r="J948" s="209">
        <f>ROUND(I948*H948,2)</f>
        <v>0</v>
      </c>
      <c r="K948" s="205" t="s">
        <v>124</v>
      </c>
      <c r="L948" s="43"/>
      <c r="M948" s="210" t="s">
        <v>19</v>
      </c>
      <c r="N948" s="211" t="s">
        <v>43</v>
      </c>
      <c r="O948" s="83"/>
      <c r="P948" s="212">
        <f>O948*H948</f>
        <v>0</v>
      </c>
      <c r="Q948" s="212">
        <v>0</v>
      </c>
      <c r="R948" s="212">
        <f>Q948*H948</f>
        <v>0</v>
      </c>
      <c r="S948" s="212">
        <v>0</v>
      </c>
      <c r="T948" s="213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214" t="s">
        <v>500</v>
      </c>
      <c r="AT948" s="214" t="s">
        <v>120</v>
      </c>
      <c r="AU948" s="214" t="s">
        <v>82</v>
      </c>
      <c r="AY948" s="16" t="s">
        <v>117</v>
      </c>
      <c r="BE948" s="215">
        <f>IF(N948="základní",J948,0)</f>
        <v>0</v>
      </c>
      <c r="BF948" s="215">
        <f>IF(N948="snížená",J948,0)</f>
        <v>0</v>
      </c>
      <c r="BG948" s="215">
        <f>IF(N948="zákl. přenesená",J948,0)</f>
        <v>0</v>
      </c>
      <c r="BH948" s="215">
        <f>IF(N948="sníž. přenesená",J948,0)</f>
        <v>0</v>
      </c>
      <c r="BI948" s="215">
        <f>IF(N948="nulová",J948,0)</f>
        <v>0</v>
      </c>
      <c r="BJ948" s="16" t="s">
        <v>80</v>
      </c>
      <c r="BK948" s="215">
        <f>ROUND(I948*H948,2)</f>
        <v>0</v>
      </c>
      <c r="BL948" s="16" t="s">
        <v>500</v>
      </c>
      <c r="BM948" s="214" t="s">
        <v>1873</v>
      </c>
    </row>
    <row r="949" s="2" customFormat="1">
      <c r="A949" s="37"/>
      <c r="B949" s="38"/>
      <c r="C949" s="39"/>
      <c r="D949" s="216" t="s">
        <v>127</v>
      </c>
      <c r="E949" s="39"/>
      <c r="F949" s="217" t="s">
        <v>1874</v>
      </c>
      <c r="G949" s="39"/>
      <c r="H949" s="39"/>
      <c r="I949" s="218"/>
      <c r="J949" s="39"/>
      <c r="K949" s="39"/>
      <c r="L949" s="43"/>
      <c r="M949" s="219"/>
      <c r="N949" s="220"/>
      <c r="O949" s="83"/>
      <c r="P949" s="83"/>
      <c r="Q949" s="83"/>
      <c r="R949" s="83"/>
      <c r="S949" s="83"/>
      <c r="T949" s="84"/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T949" s="16" t="s">
        <v>127</v>
      </c>
      <c r="AU949" s="16" t="s">
        <v>82</v>
      </c>
    </row>
    <row r="950" s="2" customFormat="1">
      <c r="A950" s="37"/>
      <c r="B950" s="38"/>
      <c r="C950" s="39"/>
      <c r="D950" s="221" t="s">
        <v>129</v>
      </c>
      <c r="E950" s="39"/>
      <c r="F950" s="222" t="s">
        <v>1875</v>
      </c>
      <c r="G950" s="39"/>
      <c r="H950" s="39"/>
      <c r="I950" s="218"/>
      <c r="J950" s="39"/>
      <c r="K950" s="39"/>
      <c r="L950" s="43"/>
      <c r="M950" s="219"/>
      <c r="N950" s="220"/>
      <c r="O950" s="83"/>
      <c r="P950" s="83"/>
      <c r="Q950" s="83"/>
      <c r="R950" s="83"/>
      <c r="S950" s="83"/>
      <c r="T950" s="84"/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T950" s="16" t="s">
        <v>129</v>
      </c>
      <c r="AU950" s="16" t="s">
        <v>82</v>
      </c>
    </row>
    <row r="951" s="2" customFormat="1" ht="16.5" customHeight="1">
      <c r="A951" s="37"/>
      <c r="B951" s="38"/>
      <c r="C951" s="203" t="s">
        <v>1876</v>
      </c>
      <c r="D951" s="203" t="s">
        <v>120</v>
      </c>
      <c r="E951" s="204" t="s">
        <v>1877</v>
      </c>
      <c r="F951" s="205" t="s">
        <v>1878</v>
      </c>
      <c r="G951" s="206" t="s">
        <v>1860</v>
      </c>
      <c r="H951" s="207">
        <v>20</v>
      </c>
      <c r="I951" s="208"/>
      <c r="J951" s="209">
        <f>ROUND(I951*H951,2)</f>
        <v>0</v>
      </c>
      <c r="K951" s="205" t="s">
        <v>124</v>
      </c>
      <c r="L951" s="43"/>
      <c r="M951" s="210" t="s">
        <v>19</v>
      </c>
      <c r="N951" s="211" t="s">
        <v>43</v>
      </c>
      <c r="O951" s="83"/>
      <c r="P951" s="212">
        <f>O951*H951</f>
        <v>0</v>
      </c>
      <c r="Q951" s="212">
        <v>0</v>
      </c>
      <c r="R951" s="212">
        <f>Q951*H951</f>
        <v>0</v>
      </c>
      <c r="S951" s="212">
        <v>0</v>
      </c>
      <c r="T951" s="213">
        <f>S951*H951</f>
        <v>0</v>
      </c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R951" s="214" t="s">
        <v>500</v>
      </c>
      <c r="AT951" s="214" t="s">
        <v>120</v>
      </c>
      <c r="AU951" s="214" t="s">
        <v>82</v>
      </c>
      <c r="AY951" s="16" t="s">
        <v>117</v>
      </c>
      <c r="BE951" s="215">
        <f>IF(N951="základní",J951,0)</f>
        <v>0</v>
      </c>
      <c r="BF951" s="215">
        <f>IF(N951="snížená",J951,0)</f>
        <v>0</v>
      </c>
      <c r="BG951" s="215">
        <f>IF(N951="zákl. přenesená",J951,0)</f>
        <v>0</v>
      </c>
      <c r="BH951" s="215">
        <f>IF(N951="sníž. přenesená",J951,0)</f>
        <v>0</v>
      </c>
      <c r="BI951" s="215">
        <f>IF(N951="nulová",J951,0)</f>
        <v>0</v>
      </c>
      <c r="BJ951" s="16" t="s">
        <v>80</v>
      </c>
      <c r="BK951" s="215">
        <f>ROUND(I951*H951,2)</f>
        <v>0</v>
      </c>
      <c r="BL951" s="16" t="s">
        <v>500</v>
      </c>
      <c r="BM951" s="214" t="s">
        <v>1879</v>
      </c>
    </row>
    <row r="952" s="2" customFormat="1">
      <c r="A952" s="37"/>
      <c r="B952" s="38"/>
      <c r="C952" s="39"/>
      <c r="D952" s="216" t="s">
        <v>127</v>
      </c>
      <c r="E952" s="39"/>
      <c r="F952" s="217" t="s">
        <v>1880</v>
      </c>
      <c r="G952" s="39"/>
      <c r="H952" s="39"/>
      <c r="I952" s="218"/>
      <c r="J952" s="39"/>
      <c r="K952" s="39"/>
      <c r="L952" s="43"/>
      <c r="M952" s="219"/>
      <c r="N952" s="220"/>
      <c r="O952" s="83"/>
      <c r="P952" s="83"/>
      <c r="Q952" s="83"/>
      <c r="R952" s="83"/>
      <c r="S952" s="83"/>
      <c r="T952" s="84"/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T952" s="16" t="s">
        <v>127</v>
      </c>
      <c r="AU952" s="16" t="s">
        <v>82</v>
      </c>
    </row>
    <row r="953" s="2" customFormat="1">
      <c r="A953" s="37"/>
      <c r="B953" s="38"/>
      <c r="C953" s="39"/>
      <c r="D953" s="221" t="s">
        <v>129</v>
      </c>
      <c r="E953" s="39"/>
      <c r="F953" s="222" t="s">
        <v>1881</v>
      </c>
      <c r="G953" s="39"/>
      <c r="H953" s="39"/>
      <c r="I953" s="218"/>
      <c r="J953" s="39"/>
      <c r="K953" s="39"/>
      <c r="L953" s="43"/>
      <c r="M953" s="219"/>
      <c r="N953" s="220"/>
      <c r="O953" s="83"/>
      <c r="P953" s="83"/>
      <c r="Q953" s="83"/>
      <c r="R953" s="83"/>
      <c r="S953" s="83"/>
      <c r="T953" s="84"/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T953" s="16" t="s">
        <v>129</v>
      </c>
      <c r="AU953" s="16" t="s">
        <v>82</v>
      </c>
    </row>
    <row r="954" s="2" customFormat="1" ht="16.5" customHeight="1">
      <c r="A954" s="37"/>
      <c r="B954" s="38"/>
      <c r="C954" s="203" t="s">
        <v>1882</v>
      </c>
      <c r="D954" s="203" t="s">
        <v>120</v>
      </c>
      <c r="E954" s="204" t="s">
        <v>1883</v>
      </c>
      <c r="F954" s="205" t="s">
        <v>1884</v>
      </c>
      <c r="G954" s="206" t="s">
        <v>1860</v>
      </c>
      <c r="H954" s="207">
        <v>80</v>
      </c>
      <c r="I954" s="208"/>
      <c r="J954" s="209">
        <f>ROUND(I954*H954,2)</f>
        <v>0</v>
      </c>
      <c r="K954" s="205" t="s">
        <v>124</v>
      </c>
      <c r="L954" s="43"/>
      <c r="M954" s="210" t="s">
        <v>19</v>
      </c>
      <c r="N954" s="211" t="s">
        <v>43</v>
      </c>
      <c r="O954" s="83"/>
      <c r="P954" s="212">
        <f>O954*H954</f>
        <v>0</v>
      </c>
      <c r="Q954" s="212">
        <v>0</v>
      </c>
      <c r="R954" s="212">
        <f>Q954*H954</f>
        <v>0</v>
      </c>
      <c r="S954" s="212">
        <v>0</v>
      </c>
      <c r="T954" s="213">
        <f>S954*H954</f>
        <v>0</v>
      </c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R954" s="214" t="s">
        <v>500</v>
      </c>
      <c r="AT954" s="214" t="s">
        <v>120</v>
      </c>
      <c r="AU954" s="214" t="s">
        <v>82</v>
      </c>
      <c r="AY954" s="16" t="s">
        <v>117</v>
      </c>
      <c r="BE954" s="215">
        <f>IF(N954="základní",J954,0)</f>
        <v>0</v>
      </c>
      <c r="BF954" s="215">
        <f>IF(N954="snížená",J954,0)</f>
        <v>0</v>
      </c>
      <c r="BG954" s="215">
        <f>IF(N954="zákl. přenesená",J954,0)</f>
        <v>0</v>
      </c>
      <c r="BH954" s="215">
        <f>IF(N954="sníž. přenesená",J954,0)</f>
        <v>0</v>
      </c>
      <c r="BI954" s="215">
        <f>IF(N954="nulová",J954,0)</f>
        <v>0</v>
      </c>
      <c r="BJ954" s="16" t="s">
        <v>80</v>
      </c>
      <c r="BK954" s="215">
        <f>ROUND(I954*H954,2)</f>
        <v>0</v>
      </c>
      <c r="BL954" s="16" t="s">
        <v>500</v>
      </c>
      <c r="BM954" s="214" t="s">
        <v>1885</v>
      </c>
    </row>
    <row r="955" s="2" customFormat="1">
      <c r="A955" s="37"/>
      <c r="B955" s="38"/>
      <c r="C955" s="39"/>
      <c r="D955" s="216" t="s">
        <v>127</v>
      </c>
      <c r="E955" s="39"/>
      <c r="F955" s="217" t="s">
        <v>1886</v>
      </c>
      <c r="G955" s="39"/>
      <c r="H955" s="39"/>
      <c r="I955" s="218"/>
      <c r="J955" s="39"/>
      <c r="K955" s="39"/>
      <c r="L955" s="43"/>
      <c r="M955" s="219"/>
      <c r="N955" s="220"/>
      <c r="O955" s="83"/>
      <c r="P955" s="83"/>
      <c r="Q955" s="83"/>
      <c r="R955" s="83"/>
      <c r="S955" s="83"/>
      <c r="T955" s="84"/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T955" s="16" t="s">
        <v>127</v>
      </c>
      <c r="AU955" s="16" t="s">
        <v>82</v>
      </c>
    </row>
    <row r="956" s="2" customFormat="1">
      <c r="A956" s="37"/>
      <c r="B956" s="38"/>
      <c r="C956" s="39"/>
      <c r="D956" s="221" t="s">
        <v>129</v>
      </c>
      <c r="E956" s="39"/>
      <c r="F956" s="222" t="s">
        <v>1887</v>
      </c>
      <c r="G956" s="39"/>
      <c r="H956" s="39"/>
      <c r="I956" s="218"/>
      <c r="J956" s="39"/>
      <c r="K956" s="39"/>
      <c r="L956" s="43"/>
      <c r="M956" s="219"/>
      <c r="N956" s="220"/>
      <c r="O956" s="83"/>
      <c r="P956" s="83"/>
      <c r="Q956" s="83"/>
      <c r="R956" s="83"/>
      <c r="S956" s="83"/>
      <c r="T956" s="84"/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T956" s="16" t="s">
        <v>129</v>
      </c>
      <c r="AU956" s="16" t="s">
        <v>82</v>
      </c>
    </row>
    <row r="957" s="2" customFormat="1" ht="16.5" customHeight="1">
      <c r="A957" s="37"/>
      <c r="B957" s="38"/>
      <c r="C957" s="203" t="s">
        <v>1888</v>
      </c>
      <c r="D957" s="203" t="s">
        <v>120</v>
      </c>
      <c r="E957" s="204" t="s">
        <v>1889</v>
      </c>
      <c r="F957" s="205" t="s">
        <v>1890</v>
      </c>
      <c r="G957" s="206" t="s">
        <v>1860</v>
      </c>
      <c r="H957" s="207">
        <v>40</v>
      </c>
      <c r="I957" s="208"/>
      <c r="J957" s="209">
        <f>ROUND(I957*H957,2)</f>
        <v>0</v>
      </c>
      <c r="K957" s="205" t="s">
        <v>124</v>
      </c>
      <c r="L957" s="43"/>
      <c r="M957" s="210" t="s">
        <v>19</v>
      </c>
      <c r="N957" s="211" t="s">
        <v>43</v>
      </c>
      <c r="O957" s="83"/>
      <c r="P957" s="212">
        <f>O957*H957</f>
        <v>0</v>
      </c>
      <c r="Q957" s="212">
        <v>0</v>
      </c>
      <c r="R957" s="212">
        <f>Q957*H957</f>
        <v>0</v>
      </c>
      <c r="S957" s="212">
        <v>0</v>
      </c>
      <c r="T957" s="213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214" t="s">
        <v>500</v>
      </c>
      <c r="AT957" s="214" t="s">
        <v>120</v>
      </c>
      <c r="AU957" s="214" t="s">
        <v>82</v>
      </c>
      <c r="AY957" s="16" t="s">
        <v>117</v>
      </c>
      <c r="BE957" s="215">
        <f>IF(N957="základní",J957,0)</f>
        <v>0</v>
      </c>
      <c r="BF957" s="215">
        <f>IF(N957="snížená",J957,0)</f>
        <v>0</v>
      </c>
      <c r="BG957" s="215">
        <f>IF(N957="zákl. přenesená",J957,0)</f>
        <v>0</v>
      </c>
      <c r="BH957" s="215">
        <f>IF(N957="sníž. přenesená",J957,0)</f>
        <v>0</v>
      </c>
      <c r="BI957" s="215">
        <f>IF(N957="nulová",J957,0)</f>
        <v>0</v>
      </c>
      <c r="BJ957" s="16" t="s">
        <v>80</v>
      </c>
      <c r="BK957" s="215">
        <f>ROUND(I957*H957,2)</f>
        <v>0</v>
      </c>
      <c r="BL957" s="16" t="s">
        <v>500</v>
      </c>
      <c r="BM957" s="214" t="s">
        <v>1891</v>
      </c>
    </row>
    <row r="958" s="2" customFormat="1">
      <c r="A958" s="37"/>
      <c r="B958" s="38"/>
      <c r="C958" s="39"/>
      <c r="D958" s="216" t="s">
        <v>127</v>
      </c>
      <c r="E958" s="39"/>
      <c r="F958" s="217" t="s">
        <v>1892</v>
      </c>
      <c r="G958" s="39"/>
      <c r="H958" s="39"/>
      <c r="I958" s="218"/>
      <c r="J958" s="39"/>
      <c r="K958" s="39"/>
      <c r="L958" s="43"/>
      <c r="M958" s="219"/>
      <c r="N958" s="220"/>
      <c r="O958" s="83"/>
      <c r="P958" s="83"/>
      <c r="Q958" s="83"/>
      <c r="R958" s="83"/>
      <c r="S958" s="83"/>
      <c r="T958" s="84"/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T958" s="16" t="s">
        <v>127</v>
      </c>
      <c r="AU958" s="16" t="s">
        <v>82</v>
      </c>
    </row>
    <row r="959" s="2" customFormat="1">
      <c r="A959" s="37"/>
      <c r="B959" s="38"/>
      <c r="C959" s="39"/>
      <c r="D959" s="221" t="s">
        <v>129</v>
      </c>
      <c r="E959" s="39"/>
      <c r="F959" s="222" t="s">
        <v>1893</v>
      </c>
      <c r="G959" s="39"/>
      <c r="H959" s="39"/>
      <c r="I959" s="218"/>
      <c r="J959" s="39"/>
      <c r="K959" s="39"/>
      <c r="L959" s="43"/>
      <c r="M959" s="219"/>
      <c r="N959" s="220"/>
      <c r="O959" s="83"/>
      <c r="P959" s="83"/>
      <c r="Q959" s="83"/>
      <c r="R959" s="83"/>
      <c r="S959" s="83"/>
      <c r="T959" s="84"/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T959" s="16" t="s">
        <v>129</v>
      </c>
      <c r="AU959" s="16" t="s">
        <v>82</v>
      </c>
    </row>
    <row r="960" s="2" customFormat="1" ht="16.5" customHeight="1">
      <c r="A960" s="37"/>
      <c r="B960" s="38"/>
      <c r="C960" s="203" t="s">
        <v>1894</v>
      </c>
      <c r="D960" s="203" t="s">
        <v>120</v>
      </c>
      <c r="E960" s="204" t="s">
        <v>1895</v>
      </c>
      <c r="F960" s="205" t="s">
        <v>1896</v>
      </c>
      <c r="G960" s="206" t="s">
        <v>1860</v>
      </c>
      <c r="H960" s="207">
        <v>10</v>
      </c>
      <c r="I960" s="208"/>
      <c r="J960" s="209">
        <f>ROUND(I960*H960,2)</f>
        <v>0</v>
      </c>
      <c r="K960" s="205" t="s">
        <v>124</v>
      </c>
      <c r="L960" s="43"/>
      <c r="M960" s="210" t="s">
        <v>19</v>
      </c>
      <c r="N960" s="211" t="s">
        <v>43</v>
      </c>
      <c r="O960" s="83"/>
      <c r="P960" s="212">
        <f>O960*H960</f>
        <v>0</v>
      </c>
      <c r="Q960" s="212">
        <v>0</v>
      </c>
      <c r="R960" s="212">
        <f>Q960*H960</f>
        <v>0</v>
      </c>
      <c r="S960" s="212">
        <v>0</v>
      </c>
      <c r="T960" s="213">
        <f>S960*H960</f>
        <v>0</v>
      </c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R960" s="214" t="s">
        <v>500</v>
      </c>
      <c r="AT960" s="214" t="s">
        <v>120</v>
      </c>
      <c r="AU960" s="214" t="s">
        <v>82</v>
      </c>
      <c r="AY960" s="16" t="s">
        <v>117</v>
      </c>
      <c r="BE960" s="215">
        <f>IF(N960="základní",J960,0)</f>
        <v>0</v>
      </c>
      <c r="BF960" s="215">
        <f>IF(N960="snížená",J960,0)</f>
        <v>0</v>
      </c>
      <c r="BG960" s="215">
        <f>IF(N960="zákl. přenesená",J960,0)</f>
        <v>0</v>
      </c>
      <c r="BH960" s="215">
        <f>IF(N960="sníž. přenesená",J960,0)</f>
        <v>0</v>
      </c>
      <c r="BI960" s="215">
        <f>IF(N960="nulová",J960,0)</f>
        <v>0</v>
      </c>
      <c r="BJ960" s="16" t="s">
        <v>80</v>
      </c>
      <c r="BK960" s="215">
        <f>ROUND(I960*H960,2)</f>
        <v>0</v>
      </c>
      <c r="BL960" s="16" t="s">
        <v>500</v>
      </c>
      <c r="BM960" s="214" t="s">
        <v>1897</v>
      </c>
    </row>
    <row r="961" s="2" customFormat="1">
      <c r="A961" s="37"/>
      <c r="B961" s="38"/>
      <c r="C961" s="39"/>
      <c r="D961" s="216" t="s">
        <v>127</v>
      </c>
      <c r="E961" s="39"/>
      <c r="F961" s="217" t="s">
        <v>1898</v>
      </c>
      <c r="G961" s="39"/>
      <c r="H961" s="39"/>
      <c r="I961" s="218"/>
      <c r="J961" s="39"/>
      <c r="K961" s="39"/>
      <c r="L961" s="43"/>
      <c r="M961" s="219"/>
      <c r="N961" s="220"/>
      <c r="O961" s="83"/>
      <c r="P961" s="83"/>
      <c r="Q961" s="83"/>
      <c r="R961" s="83"/>
      <c r="S961" s="83"/>
      <c r="T961" s="84"/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T961" s="16" t="s">
        <v>127</v>
      </c>
      <c r="AU961" s="16" t="s">
        <v>82</v>
      </c>
    </row>
    <row r="962" s="2" customFormat="1">
      <c r="A962" s="37"/>
      <c r="B962" s="38"/>
      <c r="C962" s="39"/>
      <c r="D962" s="221" t="s">
        <v>129</v>
      </c>
      <c r="E962" s="39"/>
      <c r="F962" s="222" t="s">
        <v>1899</v>
      </c>
      <c r="G962" s="39"/>
      <c r="H962" s="39"/>
      <c r="I962" s="218"/>
      <c r="J962" s="39"/>
      <c r="K962" s="39"/>
      <c r="L962" s="43"/>
      <c r="M962" s="219"/>
      <c r="N962" s="220"/>
      <c r="O962" s="83"/>
      <c r="P962" s="83"/>
      <c r="Q962" s="83"/>
      <c r="R962" s="83"/>
      <c r="S962" s="83"/>
      <c r="T962" s="84"/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T962" s="16" t="s">
        <v>129</v>
      </c>
      <c r="AU962" s="16" t="s">
        <v>82</v>
      </c>
    </row>
    <row r="963" s="2" customFormat="1" ht="16.5" customHeight="1">
      <c r="A963" s="37"/>
      <c r="B963" s="38"/>
      <c r="C963" s="203" t="s">
        <v>1900</v>
      </c>
      <c r="D963" s="203" t="s">
        <v>120</v>
      </c>
      <c r="E963" s="204" t="s">
        <v>1901</v>
      </c>
      <c r="F963" s="205" t="s">
        <v>1902</v>
      </c>
      <c r="G963" s="206" t="s">
        <v>1860</v>
      </c>
      <c r="H963" s="207">
        <v>60</v>
      </c>
      <c r="I963" s="208"/>
      <c r="J963" s="209">
        <f>ROUND(I963*H963,2)</f>
        <v>0</v>
      </c>
      <c r="K963" s="205" t="s">
        <v>124</v>
      </c>
      <c r="L963" s="43"/>
      <c r="M963" s="210" t="s">
        <v>19</v>
      </c>
      <c r="N963" s="211" t="s">
        <v>43</v>
      </c>
      <c r="O963" s="83"/>
      <c r="P963" s="212">
        <f>O963*H963</f>
        <v>0</v>
      </c>
      <c r="Q963" s="212">
        <v>0</v>
      </c>
      <c r="R963" s="212">
        <f>Q963*H963</f>
        <v>0</v>
      </c>
      <c r="S963" s="212">
        <v>0</v>
      </c>
      <c r="T963" s="213">
        <f>S963*H963</f>
        <v>0</v>
      </c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R963" s="214" t="s">
        <v>500</v>
      </c>
      <c r="AT963" s="214" t="s">
        <v>120</v>
      </c>
      <c r="AU963" s="214" t="s">
        <v>82</v>
      </c>
      <c r="AY963" s="16" t="s">
        <v>117</v>
      </c>
      <c r="BE963" s="215">
        <f>IF(N963="základní",J963,0)</f>
        <v>0</v>
      </c>
      <c r="BF963" s="215">
        <f>IF(N963="snížená",J963,0)</f>
        <v>0</v>
      </c>
      <c r="BG963" s="215">
        <f>IF(N963="zákl. přenesená",J963,0)</f>
        <v>0</v>
      </c>
      <c r="BH963" s="215">
        <f>IF(N963="sníž. přenesená",J963,0)</f>
        <v>0</v>
      </c>
      <c r="BI963" s="215">
        <f>IF(N963="nulová",J963,0)</f>
        <v>0</v>
      </c>
      <c r="BJ963" s="16" t="s">
        <v>80</v>
      </c>
      <c r="BK963" s="215">
        <f>ROUND(I963*H963,2)</f>
        <v>0</v>
      </c>
      <c r="BL963" s="16" t="s">
        <v>500</v>
      </c>
      <c r="BM963" s="214" t="s">
        <v>1903</v>
      </c>
    </row>
    <row r="964" s="2" customFormat="1">
      <c r="A964" s="37"/>
      <c r="B964" s="38"/>
      <c r="C964" s="39"/>
      <c r="D964" s="216" t="s">
        <v>127</v>
      </c>
      <c r="E964" s="39"/>
      <c r="F964" s="217" t="s">
        <v>1904</v>
      </c>
      <c r="G964" s="39"/>
      <c r="H964" s="39"/>
      <c r="I964" s="218"/>
      <c r="J964" s="39"/>
      <c r="K964" s="39"/>
      <c r="L964" s="43"/>
      <c r="M964" s="219"/>
      <c r="N964" s="220"/>
      <c r="O964" s="83"/>
      <c r="P964" s="83"/>
      <c r="Q964" s="83"/>
      <c r="R964" s="83"/>
      <c r="S964" s="83"/>
      <c r="T964" s="84"/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T964" s="16" t="s">
        <v>127</v>
      </c>
      <c r="AU964" s="16" t="s">
        <v>82</v>
      </c>
    </row>
    <row r="965" s="2" customFormat="1">
      <c r="A965" s="37"/>
      <c r="B965" s="38"/>
      <c r="C965" s="39"/>
      <c r="D965" s="221" t="s">
        <v>129</v>
      </c>
      <c r="E965" s="39"/>
      <c r="F965" s="222" t="s">
        <v>1905</v>
      </c>
      <c r="G965" s="39"/>
      <c r="H965" s="39"/>
      <c r="I965" s="218"/>
      <c r="J965" s="39"/>
      <c r="K965" s="39"/>
      <c r="L965" s="43"/>
      <c r="M965" s="219"/>
      <c r="N965" s="220"/>
      <c r="O965" s="83"/>
      <c r="P965" s="83"/>
      <c r="Q965" s="83"/>
      <c r="R965" s="83"/>
      <c r="S965" s="83"/>
      <c r="T965" s="84"/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T965" s="16" t="s">
        <v>129</v>
      </c>
      <c r="AU965" s="16" t="s">
        <v>82</v>
      </c>
    </row>
    <row r="966" s="2" customFormat="1" ht="16.5" customHeight="1">
      <c r="A966" s="37"/>
      <c r="B966" s="38"/>
      <c r="C966" s="203" t="s">
        <v>1906</v>
      </c>
      <c r="D966" s="203" t="s">
        <v>120</v>
      </c>
      <c r="E966" s="204" t="s">
        <v>1907</v>
      </c>
      <c r="F966" s="205" t="s">
        <v>1908</v>
      </c>
      <c r="G966" s="206" t="s">
        <v>1860</v>
      </c>
      <c r="H966" s="207">
        <v>10</v>
      </c>
      <c r="I966" s="208"/>
      <c r="J966" s="209">
        <f>ROUND(I966*H966,2)</f>
        <v>0</v>
      </c>
      <c r="K966" s="205" t="s">
        <v>124</v>
      </c>
      <c r="L966" s="43"/>
      <c r="M966" s="210" t="s">
        <v>19</v>
      </c>
      <c r="N966" s="211" t="s">
        <v>43</v>
      </c>
      <c r="O966" s="83"/>
      <c r="P966" s="212">
        <f>O966*H966</f>
        <v>0</v>
      </c>
      <c r="Q966" s="212">
        <v>0</v>
      </c>
      <c r="R966" s="212">
        <f>Q966*H966</f>
        <v>0</v>
      </c>
      <c r="S966" s="212">
        <v>0</v>
      </c>
      <c r="T966" s="213">
        <f>S966*H966</f>
        <v>0</v>
      </c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R966" s="214" t="s">
        <v>500</v>
      </c>
      <c r="AT966" s="214" t="s">
        <v>120</v>
      </c>
      <c r="AU966" s="214" t="s">
        <v>82</v>
      </c>
      <c r="AY966" s="16" t="s">
        <v>117</v>
      </c>
      <c r="BE966" s="215">
        <f>IF(N966="základní",J966,0)</f>
        <v>0</v>
      </c>
      <c r="BF966" s="215">
        <f>IF(N966="snížená",J966,0)</f>
        <v>0</v>
      </c>
      <c r="BG966" s="215">
        <f>IF(N966="zákl. přenesená",J966,0)</f>
        <v>0</v>
      </c>
      <c r="BH966" s="215">
        <f>IF(N966="sníž. přenesená",J966,0)</f>
        <v>0</v>
      </c>
      <c r="BI966" s="215">
        <f>IF(N966="nulová",J966,0)</f>
        <v>0</v>
      </c>
      <c r="BJ966" s="16" t="s">
        <v>80</v>
      </c>
      <c r="BK966" s="215">
        <f>ROUND(I966*H966,2)</f>
        <v>0</v>
      </c>
      <c r="BL966" s="16" t="s">
        <v>500</v>
      </c>
      <c r="BM966" s="214" t="s">
        <v>1909</v>
      </c>
    </row>
    <row r="967" s="2" customFormat="1">
      <c r="A967" s="37"/>
      <c r="B967" s="38"/>
      <c r="C967" s="39"/>
      <c r="D967" s="216" t="s">
        <v>127</v>
      </c>
      <c r="E967" s="39"/>
      <c r="F967" s="217" t="s">
        <v>1910</v>
      </c>
      <c r="G967" s="39"/>
      <c r="H967" s="39"/>
      <c r="I967" s="218"/>
      <c r="J967" s="39"/>
      <c r="K967" s="39"/>
      <c r="L967" s="43"/>
      <c r="M967" s="219"/>
      <c r="N967" s="220"/>
      <c r="O967" s="83"/>
      <c r="P967" s="83"/>
      <c r="Q967" s="83"/>
      <c r="R967" s="83"/>
      <c r="S967" s="83"/>
      <c r="T967" s="84"/>
      <c r="U967" s="37"/>
      <c r="V967" s="37"/>
      <c r="W967" s="37"/>
      <c r="X967" s="37"/>
      <c r="Y967" s="37"/>
      <c r="Z967" s="37"/>
      <c r="AA967" s="37"/>
      <c r="AB967" s="37"/>
      <c r="AC967" s="37"/>
      <c r="AD967" s="37"/>
      <c r="AE967" s="37"/>
      <c r="AT967" s="16" t="s">
        <v>127</v>
      </c>
      <c r="AU967" s="16" t="s">
        <v>82</v>
      </c>
    </row>
    <row r="968" s="2" customFormat="1">
      <c r="A968" s="37"/>
      <c r="B968" s="38"/>
      <c r="C968" s="39"/>
      <c r="D968" s="221" t="s">
        <v>129</v>
      </c>
      <c r="E968" s="39"/>
      <c r="F968" s="222" t="s">
        <v>1911</v>
      </c>
      <c r="G968" s="39"/>
      <c r="H968" s="39"/>
      <c r="I968" s="218"/>
      <c r="J968" s="39"/>
      <c r="K968" s="39"/>
      <c r="L968" s="43"/>
      <c r="M968" s="219"/>
      <c r="N968" s="220"/>
      <c r="O968" s="83"/>
      <c r="P968" s="83"/>
      <c r="Q968" s="83"/>
      <c r="R968" s="83"/>
      <c r="S968" s="83"/>
      <c r="T968" s="84"/>
      <c r="U968" s="37"/>
      <c r="V968" s="37"/>
      <c r="W968" s="37"/>
      <c r="X968" s="37"/>
      <c r="Y968" s="37"/>
      <c r="Z968" s="37"/>
      <c r="AA968" s="37"/>
      <c r="AB968" s="37"/>
      <c r="AC968" s="37"/>
      <c r="AD968" s="37"/>
      <c r="AE968" s="37"/>
      <c r="AT968" s="16" t="s">
        <v>129</v>
      </c>
      <c r="AU968" s="16" t="s">
        <v>82</v>
      </c>
    </row>
    <row r="969" s="2" customFormat="1" ht="16.5" customHeight="1">
      <c r="A969" s="37"/>
      <c r="B969" s="38"/>
      <c r="C969" s="203" t="s">
        <v>1912</v>
      </c>
      <c r="D969" s="203" t="s">
        <v>120</v>
      </c>
      <c r="E969" s="204" t="s">
        <v>1913</v>
      </c>
      <c r="F969" s="205" t="s">
        <v>1914</v>
      </c>
      <c r="G969" s="206" t="s">
        <v>1860</v>
      </c>
      <c r="H969" s="207">
        <v>4</v>
      </c>
      <c r="I969" s="208"/>
      <c r="J969" s="209">
        <f>ROUND(I969*H969,2)</f>
        <v>0</v>
      </c>
      <c r="K969" s="205" t="s">
        <v>124</v>
      </c>
      <c r="L969" s="43"/>
      <c r="M969" s="210" t="s">
        <v>19</v>
      </c>
      <c r="N969" s="211" t="s">
        <v>43</v>
      </c>
      <c r="O969" s="83"/>
      <c r="P969" s="212">
        <f>O969*H969</f>
        <v>0</v>
      </c>
      <c r="Q969" s="212">
        <v>0</v>
      </c>
      <c r="R969" s="212">
        <f>Q969*H969</f>
        <v>0</v>
      </c>
      <c r="S969" s="212">
        <v>0</v>
      </c>
      <c r="T969" s="213">
        <f>S969*H969</f>
        <v>0</v>
      </c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R969" s="214" t="s">
        <v>500</v>
      </c>
      <c r="AT969" s="214" t="s">
        <v>120</v>
      </c>
      <c r="AU969" s="214" t="s">
        <v>82</v>
      </c>
      <c r="AY969" s="16" t="s">
        <v>117</v>
      </c>
      <c r="BE969" s="215">
        <f>IF(N969="základní",J969,0)</f>
        <v>0</v>
      </c>
      <c r="BF969" s="215">
        <f>IF(N969="snížená",J969,0)</f>
        <v>0</v>
      </c>
      <c r="BG969" s="215">
        <f>IF(N969="zákl. přenesená",J969,0)</f>
        <v>0</v>
      </c>
      <c r="BH969" s="215">
        <f>IF(N969="sníž. přenesená",J969,0)</f>
        <v>0</v>
      </c>
      <c r="BI969" s="215">
        <f>IF(N969="nulová",J969,0)</f>
        <v>0</v>
      </c>
      <c r="BJ969" s="16" t="s">
        <v>80</v>
      </c>
      <c r="BK969" s="215">
        <f>ROUND(I969*H969,2)</f>
        <v>0</v>
      </c>
      <c r="BL969" s="16" t="s">
        <v>500</v>
      </c>
      <c r="BM969" s="214" t="s">
        <v>1915</v>
      </c>
    </row>
    <row r="970" s="2" customFormat="1">
      <c r="A970" s="37"/>
      <c r="B970" s="38"/>
      <c r="C970" s="39"/>
      <c r="D970" s="216" t="s">
        <v>127</v>
      </c>
      <c r="E970" s="39"/>
      <c r="F970" s="217" t="s">
        <v>1916</v>
      </c>
      <c r="G970" s="39"/>
      <c r="H970" s="39"/>
      <c r="I970" s="218"/>
      <c r="J970" s="39"/>
      <c r="K970" s="39"/>
      <c r="L970" s="43"/>
      <c r="M970" s="219"/>
      <c r="N970" s="220"/>
      <c r="O970" s="83"/>
      <c r="P970" s="83"/>
      <c r="Q970" s="83"/>
      <c r="R970" s="83"/>
      <c r="S970" s="83"/>
      <c r="T970" s="84"/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T970" s="16" t="s">
        <v>127</v>
      </c>
      <c r="AU970" s="16" t="s">
        <v>82</v>
      </c>
    </row>
    <row r="971" s="2" customFormat="1">
      <c r="A971" s="37"/>
      <c r="B971" s="38"/>
      <c r="C971" s="39"/>
      <c r="D971" s="221" t="s">
        <v>129</v>
      </c>
      <c r="E971" s="39"/>
      <c r="F971" s="222" t="s">
        <v>1917</v>
      </c>
      <c r="G971" s="39"/>
      <c r="H971" s="39"/>
      <c r="I971" s="218"/>
      <c r="J971" s="39"/>
      <c r="K971" s="39"/>
      <c r="L971" s="43"/>
      <c r="M971" s="219"/>
      <c r="N971" s="220"/>
      <c r="O971" s="83"/>
      <c r="P971" s="83"/>
      <c r="Q971" s="83"/>
      <c r="R971" s="83"/>
      <c r="S971" s="83"/>
      <c r="T971" s="84"/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T971" s="16" t="s">
        <v>129</v>
      </c>
      <c r="AU971" s="16" t="s">
        <v>82</v>
      </c>
    </row>
    <row r="972" s="2" customFormat="1" ht="16.5" customHeight="1">
      <c r="A972" s="37"/>
      <c r="B972" s="38"/>
      <c r="C972" s="203" t="s">
        <v>1918</v>
      </c>
      <c r="D972" s="203" t="s">
        <v>120</v>
      </c>
      <c r="E972" s="204" t="s">
        <v>1919</v>
      </c>
      <c r="F972" s="205" t="s">
        <v>1920</v>
      </c>
      <c r="G972" s="206" t="s">
        <v>1860</v>
      </c>
      <c r="H972" s="207">
        <v>2</v>
      </c>
      <c r="I972" s="208"/>
      <c r="J972" s="209">
        <f>ROUND(I972*H972,2)</f>
        <v>0</v>
      </c>
      <c r="K972" s="205" t="s">
        <v>124</v>
      </c>
      <c r="L972" s="43"/>
      <c r="M972" s="210" t="s">
        <v>19</v>
      </c>
      <c r="N972" s="211" t="s">
        <v>43</v>
      </c>
      <c r="O972" s="83"/>
      <c r="P972" s="212">
        <f>O972*H972</f>
        <v>0</v>
      </c>
      <c r="Q972" s="212">
        <v>0</v>
      </c>
      <c r="R972" s="212">
        <f>Q972*H972</f>
        <v>0</v>
      </c>
      <c r="S972" s="212">
        <v>0</v>
      </c>
      <c r="T972" s="213">
        <f>S972*H972</f>
        <v>0</v>
      </c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R972" s="214" t="s">
        <v>500</v>
      </c>
      <c r="AT972" s="214" t="s">
        <v>120</v>
      </c>
      <c r="AU972" s="214" t="s">
        <v>82</v>
      </c>
      <c r="AY972" s="16" t="s">
        <v>117</v>
      </c>
      <c r="BE972" s="215">
        <f>IF(N972="základní",J972,0)</f>
        <v>0</v>
      </c>
      <c r="BF972" s="215">
        <f>IF(N972="snížená",J972,0)</f>
        <v>0</v>
      </c>
      <c r="BG972" s="215">
        <f>IF(N972="zákl. přenesená",J972,0)</f>
        <v>0</v>
      </c>
      <c r="BH972" s="215">
        <f>IF(N972="sníž. přenesená",J972,0)</f>
        <v>0</v>
      </c>
      <c r="BI972" s="215">
        <f>IF(N972="nulová",J972,0)</f>
        <v>0</v>
      </c>
      <c r="BJ972" s="16" t="s">
        <v>80</v>
      </c>
      <c r="BK972" s="215">
        <f>ROUND(I972*H972,2)</f>
        <v>0</v>
      </c>
      <c r="BL972" s="16" t="s">
        <v>500</v>
      </c>
      <c r="BM972" s="214" t="s">
        <v>1921</v>
      </c>
    </row>
    <row r="973" s="2" customFormat="1">
      <c r="A973" s="37"/>
      <c r="B973" s="38"/>
      <c r="C973" s="39"/>
      <c r="D973" s="216" t="s">
        <v>127</v>
      </c>
      <c r="E973" s="39"/>
      <c r="F973" s="217" t="s">
        <v>1922</v>
      </c>
      <c r="G973" s="39"/>
      <c r="H973" s="39"/>
      <c r="I973" s="218"/>
      <c r="J973" s="39"/>
      <c r="K973" s="39"/>
      <c r="L973" s="43"/>
      <c r="M973" s="219"/>
      <c r="N973" s="220"/>
      <c r="O973" s="83"/>
      <c r="P973" s="83"/>
      <c r="Q973" s="83"/>
      <c r="R973" s="83"/>
      <c r="S973" s="83"/>
      <c r="T973" s="84"/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T973" s="16" t="s">
        <v>127</v>
      </c>
      <c r="AU973" s="16" t="s">
        <v>82</v>
      </c>
    </row>
    <row r="974" s="2" customFormat="1">
      <c r="A974" s="37"/>
      <c r="B974" s="38"/>
      <c r="C974" s="39"/>
      <c r="D974" s="221" t="s">
        <v>129</v>
      </c>
      <c r="E974" s="39"/>
      <c r="F974" s="222" t="s">
        <v>1923</v>
      </c>
      <c r="G974" s="39"/>
      <c r="H974" s="39"/>
      <c r="I974" s="218"/>
      <c r="J974" s="39"/>
      <c r="K974" s="39"/>
      <c r="L974" s="43"/>
      <c r="M974" s="219"/>
      <c r="N974" s="220"/>
      <c r="O974" s="83"/>
      <c r="P974" s="83"/>
      <c r="Q974" s="83"/>
      <c r="R974" s="83"/>
      <c r="S974" s="83"/>
      <c r="T974" s="84"/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T974" s="16" t="s">
        <v>129</v>
      </c>
      <c r="AU974" s="16" t="s">
        <v>82</v>
      </c>
    </row>
    <row r="975" s="2" customFormat="1" ht="24.15" customHeight="1">
      <c r="A975" s="37"/>
      <c r="B975" s="38"/>
      <c r="C975" s="203" t="s">
        <v>1924</v>
      </c>
      <c r="D975" s="203" t="s">
        <v>120</v>
      </c>
      <c r="E975" s="204" t="s">
        <v>1925</v>
      </c>
      <c r="F975" s="205" t="s">
        <v>1926</v>
      </c>
      <c r="G975" s="206" t="s">
        <v>1927</v>
      </c>
      <c r="H975" s="207">
        <v>100</v>
      </c>
      <c r="I975" s="208"/>
      <c r="J975" s="209">
        <f>ROUND(I975*H975,2)</f>
        <v>0</v>
      </c>
      <c r="K975" s="205" t="s">
        <v>124</v>
      </c>
      <c r="L975" s="43"/>
      <c r="M975" s="210" t="s">
        <v>19</v>
      </c>
      <c r="N975" s="211" t="s">
        <v>43</v>
      </c>
      <c r="O975" s="83"/>
      <c r="P975" s="212">
        <f>O975*H975</f>
        <v>0</v>
      </c>
      <c r="Q975" s="212">
        <v>0</v>
      </c>
      <c r="R975" s="212">
        <f>Q975*H975</f>
        <v>0</v>
      </c>
      <c r="S975" s="212">
        <v>0</v>
      </c>
      <c r="T975" s="213">
        <f>S975*H975</f>
        <v>0</v>
      </c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R975" s="214" t="s">
        <v>500</v>
      </c>
      <c r="AT975" s="214" t="s">
        <v>120</v>
      </c>
      <c r="AU975" s="214" t="s">
        <v>82</v>
      </c>
      <c r="AY975" s="16" t="s">
        <v>117</v>
      </c>
      <c r="BE975" s="215">
        <f>IF(N975="základní",J975,0)</f>
        <v>0</v>
      </c>
      <c r="BF975" s="215">
        <f>IF(N975="snížená",J975,0)</f>
        <v>0</v>
      </c>
      <c r="BG975" s="215">
        <f>IF(N975="zákl. přenesená",J975,0)</f>
        <v>0</v>
      </c>
      <c r="BH975" s="215">
        <f>IF(N975="sníž. přenesená",J975,0)</f>
        <v>0</v>
      </c>
      <c r="BI975" s="215">
        <f>IF(N975="nulová",J975,0)</f>
        <v>0</v>
      </c>
      <c r="BJ975" s="16" t="s">
        <v>80</v>
      </c>
      <c r="BK975" s="215">
        <f>ROUND(I975*H975,2)</f>
        <v>0</v>
      </c>
      <c r="BL975" s="16" t="s">
        <v>500</v>
      </c>
      <c r="BM975" s="214" t="s">
        <v>1928</v>
      </c>
    </row>
    <row r="976" s="2" customFormat="1">
      <c r="A976" s="37"/>
      <c r="B976" s="38"/>
      <c r="C976" s="39"/>
      <c r="D976" s="216" t="s">
        <v>127</v>
      </c>
      <c r="E976" s="39"/>
      <c r="F976" s="217" t="s">
        <v>1929</v>
      </c>
      <c r="G976" s="39"/>
      <c r="H976" s="39"/>
      <c r="I976" s="218"/>
      <c r="J976" s="39"/>
      <c r="K976" s="39"/>
      <c r="L976" s="43"/>
      <c r="M976" s="219"/>
      <c r="N976" s="220"/>
      <c r="O976" s="83"/>
      <c r="P976" s="83"/>
      <c r="Q976" s="83"/>
      <c r="R976" s="83"/>
      <c r="S976" s="83"/>
      <c r="T976" s="84"/>
      <c r="U976" s="37"/>
      <c r="V976" s="37"/>
      <c r="W976" s="37"/>
      <c r="X976" s="37"/>
      <c r="Y976" s="37"/>
      <c r="Z976" s="37"/>
      <c r="AA976" s="37"/>
      <c r="AB976" s="37"/>
      <c r="AC976" s="37"/>
      <c r="AD976" s="37"/>
      <c r="AE976" s="37"/>
      <c r="AT976" s="16" t="s">
        <v>127</v>
      </c>
      <c r="AU976" s="16" t="s">
        <v>82</v>
      </c>
    </row>
    <row r="977" s="2" customFormat="1">
      <c r="A977" s="37"/>
      <c r="B977" s="38"/>
      <c r="C977" s="39"/>
      <c r="D977" s="221" t="s">
        <v>129</v>
      </c>
      <c r="E977" s="39"/>
      <c r="F977" s="222" t="s">
        <v>1930</v>
      </c>
      <c r="G977" s="39"/>
      <c r="H977" s="39"/>
      <c r="I977" s="218"/>
      <c r="J977" s="39"/>
      <c r="K977" s="39"/>
      <c r="L977" s="43"/>
      <c r="M977" s="219"/>
      <c r="N977" s="220"/>
      <c r="O977" s="83"/>
      <c r="P977" s="83"/>
      <c r="Q977" s="83"/>
      <c r="R977" s="83"/>
      <c r="S977" s="83"/>
      <c r="T977" s="84"/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T977" s="16" t="s">
        <v>129</v>
      </c>
      <c r="AU977" s="16" t="s">
        <v>82</v>
      </c>
    </row>
    <row r="978" s="2" customFormat="1" ht="24.15" customHeight="1">
      <c r="A978" s="37"/>
      <c r="B978" s="38"/>
      <c r="C978" s="203" t="s">
        <v>1931</v>
      </c>
      <c r="D978" s="203" t="s">
        <v>120</v>
      </c>
      <c r="E978" s="204" t="s">
        <v>1932</v>
      </c>
      <c r="F978" s="205" t="s">
        <v>1933</v>
      </c>
      <c r="G978" s="206" t="s">
        <v>1927</v>
      </c>
      <c r="H978" s="207">
        <v>100</v>
      </c>
      <c r="I978" s="208"/>
      <c r="J978" s="209">
        <f>ROUND(I978*H978,2)</f>
        <v>0</v>
      </c>
      <c r="K978" s="205" t="s">
        <v>124</v>
      </c>
      <c r="L978" s="43"/>
      <c r="M978" s="210" t="s">
        <v>19</v>
      </c>
      <c r="N978" s="211" t="s">
        <v>43</v>
      </c>
      <c r="O978" s="83"/>
      <c r="P978" s="212">
        <f>O978*H978</f>
        <v>0</v>
      </c>
      <c r="Q978" s="212">
        <v>0</v>
      </c>
      <c r="R978" s="212">
        <f>Q978*H978</f>
        <v>0</v>
      </c>
      <c r="S978" s="212">
        <v>0</v>
      </c>
      <c r="T978" s="213">
        <f>S978*H978</f>
        <v>0</v>
      </c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R978" s="214" t="s">
        <v>500</v>
      </c>
      <c r="AT978" s="214" t="s">
        <v>120</v>
      </c>
      <c r="AU978" s="214" t="s">
        <v>82</v>
      </c>
      <c r="AY978" s="16" t="s">
        <v>117</v>
      </c>
      <c r="BE978" s="215">
        <f>IF(N978="základní",J978,0)</f>
        <v>0</v>
      </c>
      <c r="BF978" s="215">
        <f>IF(N978="snížená",J978,0)</f>
        <v>0</v>
      </c>
      <c r="BG978" s="215">
        <f>IF(N978="zákl. přenesená",J978,0)</f>
        <v>0</v>
      </c>
      <c r="BH978" s="215">
        <f>IF(N978="sníž. přenesená",J978,0)</f>
        <v>0</v>
      </c>
      <c r="BI978" s="215">
        <f>IF(N978="nulová",J978,0)</f>
        <v>0</v>
      </c>
      <c r="BJ978" s="16" t="s">
        <v>80</v>
      </c>
      <c r="BK978" s="215">
        <f>ROUND(I978*H978,2)</f>
        <v>0</v>
      </c>
      <c r="BL978" s="16" t="s">
        <v>500</v>
      </c>
      <c r="BM978" s="214" t="s">
        <v>1934</v>
      </c>
    </row>
    <row r="979" s="2" customFormat="1">
      <c r="A979" s="37"/>
      <c r="B979" s="38"/>
      <c r="C979" s="39"/>
      <c r="D979" s="216" t="s">
        <v>127</v>
      </c>
      <c r="E979" s="39"/>
      <c r="F979" s="217" t="s">
        <v>1935</v>
      </c>
      <c r="G979" s="39"/>
      <c r="H979" s="39"/>
      <c r="I979" s="218"/>
      <c r="J979" s="39"/>
      <c r="K979" s="39"/>
      <c r="L979" s="43"/>
      <c r="M979" s="219"/>
      <c r="N979" s="220"/>
      <c r="O979" s="83"/>
      <c r="P979" s="83"/>
      <c r="Q979" s="83"/>
      <c r="R979" s="83"/>
      <c r="S979" s="83"/>
      <c r="T979" s="84"/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T979" s="16" t="s">
        <v>127</v>
      </c>
      <c r="AU979" s="16" t="s">
        <v>82</v>
      </c>
    </row>
    <row r="980" s="2" customFormat="1">
      <c r="A980" s="37"/>
      <c r="B980" s="38"/>
      <c r="C980" s="39"/>
      <c r="D980" s="221" t="s">
        <v>129</v>
      </c>
      <c r="E980" s="39"/>
      <c r="F980" s="222" t="s">
        <v>1936</v>
      </c>
      <c r="G980" s="39"/>
      <c r="H980" s="39"/>
      <c r="I980" s="218"/>
      <c r="J980" s="39"/>
      <c r="K980" s="39"/>
      <c r="L980" s="43"/>
      <c r="M980" s="219"/>
      <c r="N980" s="220"/>
      <c r="O980" s="83"/>
      <c r="P980" s="83"/>
      <c r="Q980" s="83"/>
      <c r="R980" s="83"/>
      <c r="S980" s="83"/>
      <c r="T980" s="84"/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T980" s="16" t="s">
        <v>129</v>
      </c>
      <c r="AU980" s="16" t="s">
        <v>82</v>
      </c>
    </row>
    <row r="981" s="2" customFormat="1" ht="24.15" customHeight="1">
      <c r="A981" s="37"/>
      <c r="B981" s="38"/>
      <c r="C981" s="203" t="s">
        <v>1937</v>
      </c>
      <c r="D981" s="203" t="s">
        <v>120</v>
      </c>
      <c r="E981" s="204" t="s">
        <v>1938</v>
      </c>
      <c r="F981" s="205" t="s">
        <v>1939</v>
      </c>
      <c r="G981" s="206" t="s">
        <v>1927</v>
      </c>
      <c r="H981" s="207">
        <v>70</v>
      </c>
      <c r="I981" s="208"/>
      <c r="J981" s="209">
        <f>ROUND(I981*H981,2)</f>
        <v>0</v>
      </c>
      <c r="K981" s="205" t="s">
        <v>124</v>
      </c>
      <c r="L981" s="43"/>
      <c r="M981" s="210" t="s">
        <v>19</v>
      </c>
      <c r="N981" s="211" t="s">
        <v>43</v>
      </c>
      <c r="O981" s="83"/>
      <c r="P981" s="212">
        <f>O981*H981</f>
        <v>0</v>
      </c>
      <c r="Q981" s="212">
        <v>0</v>
      </c>
      <c r="R981" s="212">
        <f>Q981*H981</f>
        <v>0</v>
      </c>
      <c r="S981" s="212">
        <v>0</v>
      </c>
      <c r="T981" s="213">
        <f>S981*H981</f>
        <v>0</v>
      </c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R981" s="214" t="s">
        <v>500</v>
      </c>
      <c r="AT981" s="214" t="s">
        <v>120</v>
      </c>
      <c r="AU981" s="214" t="s">
        <v>82</v>
      </c>
      <c r="AY981" s="16" t="s">
        <v>117</v>
      </c>
      <c r="BE981" s="215">
        <f>IF(N981="základní",J981,0)</f>
        <v>0</v>
      </c>
      <c r="BF981" s="215">
        <f>IF(N981="snížená",J981,0)</f>
        <v>0</v>
      </c>
      <c r="BG981" s="215">
        <f>IF(N981="zákl. přenesená",J981,0)</f>
        <v>0</v>
      </c>
      <c r="BH981" s="215">
        <f>IF(N981="sníž. přenesená",J981,0)</f>
        <v>0</v>
      </c>
      <c r="BI981" s="215">
        <f>IF(N981="nulová",J981,0)</f>
        <v>0</v>
      </c>
      <c r="BJ981" s="16" t="s">
        <v>80</v>
      </c>
      <c r="BK981" s="215">
        <f>ROUND(I981*H981,2)</f>
        <v>0</v>
      </c>
      <c r="BL981" s="16" t="s">
        <v>500</v>
      </c>
      <c r="BM981" s="214" t="s">
        <v>1940</v>
      </c>
    </row>
    <row r="982" s="2" customFormat="1">
      <c r="A982" s="37"/>
      <c r="B982" s="38"/>
      <c r="C982" s="39"/>
      <c r="D982" s="216" t="s">
        <v>127</v>
      </c>
      <c r="E982" s="39"/>
      <c r="F982" s="217" t="s">
        <v>1941</v>
      </c>
      <c r="G982" s="39"/>
      <c r="H982" s="39"/>
      <c r="I982" s="218"/>
      <c r="J982" s="39"/>
      <c r="K982" s="39"/>
      <c r="L982" s="43"/>
      <c r="M982" s="219"/>
      <c r="N982" s="220"/>
      <c r="O982" s="83"/>
      <c r="P982" s="83"/>
      <c r="Q982" s="83"/>
      <c r="R982" s="83"/>
      <c r="S982" s="83"/>
      <c r="T982" s="84"/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T982" s="16" t="s">
        <v>127</v>
      </c>
      <c r="AU982" s="16" t="s">
        <v>82</v>
      </c>
    </row>
    <row r="983" s="2" customFormat="1">
      <c r="A983" s="37"/>
      <c r="B983" s="38"/>
      <c r="C983" s="39"/>
      <c r="D983" s="221" t="s">
        <v>129</v>
      </c>
      <c r="E983" s="39"/>
      <c r="F983" s="222" t="s">
        <v>1942</v>
      </c>
      <c r="G983" s="39"/>
      <c r="H983" s="39"/>
      <c r="I983" s="218"/>
      <c r="J983" s="39"/>
      <c r="K983" s="39"/>
      <c r="L983" s="43"/>
      <c r="M983" s="219"/>
      <c r="N983" s="220"/>
      <c r="O983" s="83"/>
      <c r="P983" s="83"/>
      <c r="Q983" s="83"/>
      <c r="R983" s="83"/>
      <c r="S983" s="83"/>
      <c r="T983" s="84"/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T983" s="16" t="s">
        <v>129</v>
      </c>
      <c r="AU983" s="16" t="s">
        <v>82</v>
      </c>
    </row>
    <row r="984" s="2" customFormat="1" ht="16.5" customHeight="1">
      <c r="A984" s="37"/>
      <c r="B984" s="38"/>
      <c r="C984" s="203" t="s">
        <v>1943</v>
      </c>
      <c r="D984" s="203" t="s">
        <v>120</v>
      </c>
      <c r="E984" s="204" t="s">
        <v>1944</v>
      </c>
      <c r="F984" s="205" t="s">
        <v>1945</v>
      </c>
      <c r="G984" s="206" t="s">
        <v>169</v>
      </c>
      <c r="H984" s="207">
        <v>100</v>
      </c>
      <c r="I984" s="208"/>
      <c r="J984" s="209">
        <f>ROUND(I984*H984,2)</f>
        <v>0</v>
      </c>
      <c r="K984" s="205" t="s">
        <v>124</v>
      </c>
      <c r="L984" s="43"/>
      <c r="M984" s="210" t="s">
        <v>19</v>
      </c>
      <c r="N984" s="211" t="s">
        <v>43</v>
      </c>
      <c r="O984" s="83"/>
      <c r="P984" s="212">
        <f>O984*H984</f>
        <v>0</v>
      </c>
      <c r="Q984" s="212">
        <v>0</v>
      </c>
      <c r="R984" s="212">
        <f>Q984*H984</f>
        <v>0</v>
      </c>
      <c r="S984" s="212">
        <v>0</v>
      </c>
      <c r="T984" s="213">
        <f>S984*H984</f>
        <v>0</v>
      </c>
      <c r="U984" s="37"/>
      <c r="V984" s="37"/>
      <c r="W984" s="37"/>
      <c r="X984" s="37"/>
      <c r="Y984" s="37"/>
      <c r="Z984" s="37"/>
      <c r="AA984" s="37"/>
      <c r="AB984" s="37"/>
      <c r="AC984" s="37"/>
      <c r="AD984" s="37"/>
      <c r="AE984" s="37"/>
      <c r="AR984" s="214" t="s">
        <v>500</v>
      </c>
      <c r="AT984" s="214" t="s">
        <v>120</v>
      </c>
      <c r="AU984" s="214" t="s">
        <v>82</v>
      </c>
      <c r="AY984" s="16" t="s">
        <v>117</v>
      </c>
      <c r="BE984" s="215">
        <f>IF(N984="základní",J984,0)</f>
        <v>0</v>
      </c>
      <c r="BF984" s="215">
        <f>IF(N984="snížená",J984,0)</f>
        <v>0</v>
      </c>
      <c r="BG984" s="215">
        <f>IF(N984="zákl. přenesená",J984,0)</f>
        <v>0</v>
      </c>
      <c r="BH984" s="215">
        <f>IF(N984="sníž. přenesená",J984,0)</f>
        <v>0</v>
      </c>
      <c r="BI984" s="215">
        <f>IF(N984="nulová",J984,0)</f>
        <v>0</v>
      </c>
      <c r="BJ984" s="16" t="s">
        <v>80</v>
      </c>
      <c r="BK984" s="215">
        <f>ROUND(I984*H984,2)</f>
        <v>0</v>
      </c>
      <c r="BL984" s="16" t="s">
        <v>500</v>
      </c>
      <c r="BM984" s="214" t="s">
        <v>1946</v>
      </c>
    </row>
    <row r="985" s="2" customFormat="1">
      <c r="A985" s="37"/>
      <c r="B985" s="38"/>
      <c r="C985" s="39"/>
      <c r="D985" s="216" t="s">
        <v>127</v>
      </c>
      <c r="E985" s="39"/>
      <c r="F985" s="217" t="s">
        <v>1947</v>
      </c>
      <c r="G985" s="39"/>
      <c r="H985" s="39"/>
      <c r="I985" s="218"/>
      <c r="J985" s="39"/>
      <c r="K985" s="39"/>
      <c r="L985" s="43"/>
      <c r="M985" s="219"/>
      <c r="N985" s="220"/>
      <c r="O985" s="83"/>
      <c r="P985" s="83"/>
      <c r="Q985" s="83"/>
      <c r="R985" s="83"/>
      <c r="S985" s="83"/>
      <c r="T985" s="84"/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T985" s="16" t="s">
        <v>127</v>
      </c>
      <c r="AU985" s="16" t="s">
        <v>82</v>
      </c>
    </row>
    <row r="986" s="2" customFormat="1">
      <c r="A986" s="37"/>
      <c r="B986" s="38"/>
      <c r="C986" s="39"/>
      <c r="D986" s="221" t="s">
        <v>129</v>
      </c>
      <c r="E986" s="39"/>
      <c r="F986" s="222" t="s">
        <v>1948</v>
      </c>
      <c r="G986" s="39"/>
      <c r="H986" s="39"/>
      <c r="I986" s="218"/>
      <c r="J986" s="39"/>
      <c r="K986" s="39"/>
      <c r="L986" s="43"/>
      <c r="M986" s="219"/>
      <c r="N986" s="220"/>
      <c r="O986" s="83"/>
      <c r="P986" s="83"/>
      <c r="Q986" s="83"/>
      <c r="R986" s="83"/>
      <c r="S986" s="83"/>
      <c r="T986" s="84"/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T986" s="16" t="s">
        <v>129</v>
      </c>
      <c r="AU986" s="16" t="s">
        <v>82</v>
      </c>
    </row>
    <row r="987" s="2" customFormat="1" ht="16.5" customHeight="1">
      <c r="A987" s="37"/>
      <c r="B987" s="38"/>
      <c r="C987" s="224" t="s">
        <v>1949</v>
      </c>
      <c r="D987" s="224" t="s">
        <v>664</v>
      </c>
      <c r="E987" s="225" t="s">
        <v>1950</v>
      </c>
      <c r="F987" s="226" t="s">
        <v>1951</v>
      </c>
      <c r="G987" s="227" t="s">
        <v>169</v>
      </c>
      <c r="H987" s="228">
        <v>160</v>
      </c>
      <c r="I987" s="229"/>
      <c r="J987" s="230">
        <f>ROUND(I987*H987,2)</f>
        <v>0</v>
      </c>
      <c r="K987" s="226" t="s">
        <v>124</v>
      </c>
      <c r="L987" s="231"/>
      <c r="M987" s="232" t="s">
        <v>19</v>
      </c>
      <c r="N987" s="233" t="s">
        <v>43</v>
      </c>
      <c r="O987" s="83"/>
      <c r="P987" s="212">
        <f>O987*H987</f>
        <v>0</v>
      </c>
      <c r="Q987" s="212">
        <v>0.017000000000000001</v>
      </c>
      <c r="R987" s="212">
        <f>Q987*H987</f>
        <v>2.7200000000000002</v>
      </c>
      <c r="S987" s="212">
        <v>0</v>
      </c>
      <c r="T987" s="213">
        <f>S987*H987</f>
        <v>0</v>
      </c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R987" s="214" t="s">
        <v>888</v>
      </c>
      <c r="AT987" s="214" t="s">
        <v>664</v>
      </c>
      <c r="AU987" s="214" t="s">
        <v>82</v>
      </c>
      <c r="AY987" s="16" t="s">
        <v>117</v>
      </c>
      <c r="BE987" s="215">
        <f>IF(N987="základní",J987,0)</f>
        <v>0</v>
      </c>
      <c r="BF987" s="215">
        <f>IF(N987="snížená",J987,0)</f>
        <v>0</v>
      </c>
      <c r="BG987" s="215">
        <f>IF(N987="zákl. přenesená",J987,0)</f>
        <v>0</v>
      </c>
      <c r="BH987" s="215">
        <f>IF(N987="sníž. přenesená",J987,0)</f>
        <v>0</v>
      </c>
      <c r="BI987" s="215">
        <f>IF(N987="nulová",J987,0)</f>
        <v>0</v>
      </c>
      <c r="BJ987" s="16" t="s">
        <v>80</v>
      </c>
      <c r="BK987" s="215">
        <f>ROUND(I987*H987,2)</f>
        <v>0</v>
      </c>
      <c r="BL987" s="16" t="s">
        <v>888</v>
      </c>
      <c r="BM987" s="214" t="s">
        <v>1952</v>
      </c>
    </row>
    <row r="988" s="2" customFormat="1">
      <c r="A988" s="37"/>
      <c r="B988" s="38"/>
      <c r="C988" s="39"/>
      <c r="D988" s="216" t="s">
        <v>127</v>
      </c>
      <c r="E988" s="39"/>
      <c r="F988" s="217" t="s">
        <v>1951</v>
      </c>
      <c r="G988" s="39"/>
      <c r="H988" s="39"/>
      <c r="I988" s="218"/>
      <c r="J988" s="39"/>
      <c r="K988" s="39"/>
      <c r="L988" s="43"/>
      <c r="M988" s="219"/>
      <c r="N988" s="220"/>
      <c r="O988" s="83"/>
      <c r="P988" s="83"/>
      <c r="Q988" s="83"/>
      <c r="R988" s="83"/>
      <c r="S988" s="83"/>
      <c r="T988" s="84"/>
      <c r="U988" s="37"/>
      <c r="V988" s="37"/>
      <c r="W988" s="37"/>
      <c r="X988" s="37"/>
      <c r="Y988" s="37"/>
      <c r="Z988" s="37"/>
      <c r="AA988" s="37"/>
      <c r="AB988" s="37"/>
      <c r="AC988" s="37"/>
      <c r="AD988" s="37"/>
      <c r="AE988" s="37"/>
      <c r="AT988" s="16" t="s">
        <v>127</v>
      </c>
      <c r="AU988" s="16" t="s">
        <v>82</v>
      </c>
    </row>
    <row r="989" s="2" customFormat="1" ht="16.5" customHeight="1">
      <c r="A989" s="37"/>
      <c r="B989" s="38"/>
      <c r="C989" s="224" t="s">
        <v>1953</v>
      </c>
      <c r="D989" s="224" t="s">
        <v>664</v>
      </c>
      <c r="E989" s="225" t="s">
        <v>1954</v>
      </c>
      <c r="F989" s="226" t="s">
        <v>1955</v>
      </c>
      <c r="G989" s="227" t="s">
        <v>169</v>
      </c>
      <c r="H989" s="228">
        <v>60</v>
      </c>
      <c r="I989" s="229"/>
      <c r="J989" s="230">
        <f>ROUND(I989*H989,2)</f>
        <v>0</v>
      </c>
      <c r="K989" s="226" t="s">
        <v>124</v>
      </c>
      <c r="L989" s="231"/>
      <c r="M989" s="232" t="s">
        <v>19</v>
      </c>
      <c r="N989" s="233" t="s">
        <v>43</v>
      </c>
      <c r="O989" s="83"/>
      <c r="P989" s="212">
        <f>O989*H989</f>
        <v>0</v>
      </c>
      <c r="Q989" s="212">
        <v>0.017000000000000001</v>
      </c>
      <c r="R989" s="212">
        <f>Q989*H989</f>
        <v>1.02</v>
      </c>
      <c r="S989" s="212">
        <v>0</v>
      </c>
      <c r="T989" s="213">
        <f>S989*H989</f>
        <v>0</v>
      </c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  <c r="AR989" s="214" t="s">
        <v>888</v>
      </c>
      <c r="AT989" s="214" t="s">
        <v>664</v>
      </c>
      <c r="AU989" s="214" t="s">
        <v>82</v>
      </c>
      <c r="AY989" s="16" t="s">
        <v>117</v>
      </c>
      <c r="BE989" s="215">
        <f>IF(N989="základní",J989,0)</f>
        <v>0</v>
      </c>
      <c r="BF989" s="215">
        <f>IF(N989="snížená",J989,0)</f>
        <v>0</v>
      </c>
      <c r="BG989" s="215">
        <f>IF(N989="zákl. přenesená",J989,0)</f>
        <v>0</v>
      </c>
      <c r="BH989" s="215">
        <f>IF(N989="sníž. přenesená",J989,0)</f>
        <v>0</v>
      </c>
      <c r="BI989" s="215">
        <f>IF(N989="nulová",J989,0)</f>
        <v>0</v>
      </c>
      <c r="BJ989" s="16" t="s">
        <v>80</v>
      </c>
      <c r="BK989" s="215">
        <f>ROUND(I989*H989,2)</f>
        <v>0</v>
      </c>
      <c r="BL989" s="16" t="s">
        <v>888</v>
      </c>
      <c r="BM989" s="214" t="s">
        <v>1956</v>
      </c>
    </row>
    <row r="990" s="2" customFormat="1">
      <c r="A990" s="37"/>
      <c r="B990" s="38"/>
      <c r="C990" s="39"/>
      <c r="D990" s="216" t="s">
        <v>127</v>
      </c>
      <c r="E990" s="39"/>
      <c r="F990" s="217" t="s">
        <v>1955</v>
      </c>
      <c r="G990" s="39"/>
      <c r="H990" s="39"/>
      <c r="I990" s="218"/>
      <c r="J990" s="39"/>
      <c r="K990" s="39"/>
      <c r="L990" s="43"/>
      <c r="M990" s="219"/>
      <c r="N990" s="220"/>
      <c r="O990" s="83"/>
      <c r="P990" s="83"/>
      <c r="Q990" s="83"/>
      <c r="R990" s="83"/>
      <c r="S990" s="83"/>
      <c r="T990" s="84"/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T990" s="16" t="s">
        <v>127</v>
      </c>
      <c r="AU990" s="16" t="s">
        <v>82</v>
      </c>
    </row>
    <row r="991" s="2" customFormat="1" ht="16.5" customHeight="1">
      <c r="A991" s="37"/>
      <c r="B991" s="38"/>
      <c r="C991" s="224" t="s">
        <v>1957</v>
      </c>
      <c r="D991" s="224" t="s">
        <v>664</v>
      </c>
      <c r="E991" s="225" t="s">
        <v>1958</v>
      </c>
      <c r="F991" s="226" t="s">
        <v>1959</v>
      </c>
      <c r="G991" s="227" t="s">
        <v>1960</v>
      </c>
      <c r="H991" s="228">
        <v>200</v>
      </c>
      <c r="I991" s="229"/>
      <c r="J991" s="230">
        <f>ROUND(I991*H991,2)</f>
        <v>0</v>
      </c>
      <c r="K991" s="226" t="s">
        <v>124</v>
      </c>
      <c r="L991" s="231"/>
      <c r="M991" s="232" t="s">
        <v>19</v>
      </c>
      <c r="N991" s="233" t="s">
        <v>43</v>
      </c>
      <c r="O991" s="83"/>
      <c r="P991" s="212">
        <f>O991*H991</f>
        <v>0</v>
      </c>
      <c r="Q991" s="212">
        <v>0.001</v>
      </c>
      <c r="R991" s="212">
        <f>Q991*H991</f>
        <v>0.20000000000000001</v>
      </c>
      <c r="S991" s="212">
        <v>0</v>
      </c>
      <c r="T991" s="213">
        <f>S991*H991</f>
        <v>0</v>
      </c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R991" s="214" t="s">
        <v>888</v>
      </c>
      <c r="AT991" s="214" t="s">
        <v>664</v>
      </c>
      <c r="AU991" s="214" t="s">
        <v>82</v>
      </c>
      <c r="AY991" s="16" t="s">
        <v>117</v>
      </c>
      <c r="BE991" s="215">
        <f>IF(N991="základní",J991,0)</f>
        <v>0</v>
      </c>
      <c r="BF991" s="215">
        <f>IF(N991="snížená",J991,0)</f>
        <v>0</v>
      </c>
      <c r="BG991" s="215">
        <f>IF(N991="zákl. přenesená",J991,0)</f>
        <v>0</v>
      </c>
      <c r="BH991" s="215">
        <f>IF(N991="sníž. přenesená",J991,0)</f>
        <v>0</v>
      </c>
      <c r="BI991" s="215">
        <f>IF(N991="nulová",J991,0)</f>
        <v>0</v>
      </c>
      <c r="BJ991" s="16" t="s">
        <v>80</v>
      </c>
      <c r="BK991" s="215">
        <f>ROUND(I991*H991,2)</f>
        <v>0</v>
      </c>
      <c r="BL991" s="16" t="s">
        <v>888</v>
      </c>
      <c r="BM991" s="214" t="s">
        <v>1961</v>
      </c>
    </row>
    <row r="992" s="2" customFormat="1">
      <c r="A992" s="37"/>
      <c r="B992" s="38"/>
      <c r="C992" s="39"/>
      <c r="D992" s="216" t="s">
        <v>127</v>
      </c>
      <c r="E992" s="39"/>
      <c r="F992" s="217" t="s">
        <v>1959</v>
      </c>
      <c r="G992" s="39"/>
      <c r="H992" s="39"/>
      <c r="I992" s="218"/>
      <c r="J992" s="39"/>
      <c r="K992" s="39"/>
      <c r="L992" s="43"/>
      <c r="M992" s="219"/>
      <c r="N992" s="220"/>
      <c r="O992" s="83"/>
      <c r="P992" s="83"/>
      <c r="Q992" s="83"/>
      <c r="R992" s="83"/>
      <c r="S992" s="83"/>
      <c r="T992" s="84"/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T992" s="16" t="s">
        <v>127</v>
      </c>
      <c r="AU992" s="16" t="s">
        <v>82</v>
      </c>
    </row>
    <row r="993" s="2" customFormat="1" ht="16.5" customHeight="1">
      <c r="A993" s="37"/>
      <c r="B993" s="38"/>
      <c r="C993" s="224" t="s">
        <v>1962</v>
      </c>
      <c r="D993" s="224" t="s">
        <v>664</v>
      </c>
      <c r="E993" s="225" t="s">
        <v>1963</v>
      </c>
      <c r="F993" s="226" t="s">
        <v>1964</v>
      </c>
      <c r="G993" s="227" t="s">
        <v>1960</v>
      </c>
      <c r="H993" s="228">
        <v>200</v>
      </c>
      <c r="I993" s="229"/>
      <c r="J993" s="230">
        <f>ROUND(I993*H993,2)</f>
        <v>0</v>
      </c>
      <c r="K993" s="226" t="s">
        <v>124</v>
      </c>
      <c r="L993" s="231"/>
      <c r="M993" s="232" t="s">
        <v>19</v>
      </c>
      <c r="N993" s="233" t="s">
        <v>43</v>
      </c>
      <c r="O993" s="83"/>
      <c r="P993" s="212">
        <f>O993*H993</f>
        <v>0</v>
      </c>
      <c r="Q993" s="212">
        <v>0.001</v>
      </c>
      <c r="R993" s="212">
        <f>Q993*H993</f>
        <v>0.20000000000000001</v>
      </c>
      <c r="S993" s="212">
        <v>0</v>
      </c>
      <c r="T993" s="213">
        <f>S993*H993</f>
        <v>0</v>
      </c>
      <c r="U993" s="37"/>
      <c r="V993" s="37"/>
      <c r="W993" s="37"/>
      <c r="X993" s="37"/>
      <c r="Y993" s="37"/>
      <c r="Z993" s="37"/>
      <c r="AA993" s="37"/>
      <c r="AB993" s="37"/>
      <c r="AC993" s="37"/>
      <c r="AD993" s="37"/>
      <c r="AE993" s="37"/>
      <c r="AR993" s="214" t="s">
        <v>888</v>
      </c>
      <c r="AT993" s="214" t="s">
        <v>664</v>
      </c>
      <c r="AU993" s="214" t="s">
        <v>82</v>
      </c>
      <c r="AY993" s="16" t="s">
        <v>117</v>
      </c>
      <c r="BE993" s="215">
        <f>IF(N993="základní",J993,0)</f>
        <v>0</v>
      </c>
      <c r="BF993" s="215">
        <f>IF(N993="snížená",J993,0)</f>
        <v>0</v>
      </c>
      <c r="BG993" s="215">
        <f>IF(N993="zákl. přenesená",J993,0)</f>
        <v>0</v>
      </c>
      <c r="BH993" s="215">
        <f>IF(N993="sníž. přenesená",J993,0)</f>
        <v>0</v>
      </c>
      <c r="BI993" s="215">
        <f>IF(N993="nulová",J993,0)</f>
        <v>0</v>
      </c>
      <c r="BJ993" s="16" t="s">
        <v>80</v>
      </c>
      <c r="BK993" s="215">
        <f>ROUND(I993*H993,2)</f>
        <v>0</v>
      </c>
      <c r="BL993" s="16" t="s">
        <v>888</v>
      </c>
      <c r="BM993" s="214" t="s">
        <v>1965</v>
      </c>
    </row>
    <row r="994" s="2" customFormat="1">
      <c r="A994" s="37"/>
      <c r="B994" s="38"/>
      <c r="C994" s="39"/>
      <c r="D994" s="216" t="s">
        <v>127</v>
      </c>
      <c r="E994" s="39"/>
      <c r="F994" s="217" t="s">
        <v>1964</v>
      </c>
      <c r="G994" s="39"/>
      <c r="H994" s="39"/>
      <c r="I994" s="218"/>
      <c r="J994" s="39"/>
      <c r="K994" s="39"/>
      <c r="L994" s="43"/>
      <c r="M994" s="219"/>
      <c r="N994" s="220"/>
      <c r="O994" s="83"/>
      <c r="P994" s="83"/>
      <c r="Q994" s="83"/>
      <c r="R994" s="83"/>
      <c r="S994" s="83"/>
      <c r="T994" s="84"/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  <c r="AT994" s="16" t="s">
        <v>127</v>
      </c>
      <c r="AU994" s="16" t="s">
        <v>82</v>
      </c>
    </row>
    <row r="995" s="2" customFormat="1" ht="16.5" customHeight="1">
      <c r="A995" s="37"/>
      <c r="B995" s="38"/>
      <c r="C995" s="224" t="s">
        <v>1966</v>
      </c>
      <c r="D995" s="224" t="s">
        <v>664</v>
      </c>
      <c r="E995" s="225" t="s">
        <v>1967</v>
      </c>
      <c r="F995" s="226" t="s">
        <v>1968</v>
      </c>
      <c r="G995" s="227" t="s">
        <v>1960</v>
      </c>
      <c r="H995" s="228">
        <v>100</v>
      </c>
      <c r="I995" s="229"/>
      <c r="J995" s="230">
        <f>ROUND(I995*H995,2)</f>
        <v>0</v>
      </c>
      <c r="K995" s="226" t="s">
        <v>124</v>
      </c>
      <c r="L995" s="231"/>
      <c r="M995" s="232" t="s">
        <v>19</v>
      </c>
      <c r="N995" s="233" t="s">
        <v>43</v>
      </c>
      <c r="O995" s="83"/>
      <c r="P995" s="212">
        <f>O995*H995</f>
        <v>0</v>
      </c>
      <c r="Q995" s="212">
        <v>0.001</v>
      </c>
      <c r="R995" s="212">
        <f>Q995*H995</f>
        <v>0.10000000000000001</v>
      </c>
      <c r="S995" s="212">
        <v>0</v>
      </c>
      <c r="T995" s="213">
        <f>S995*H995</f>
        <v>0</v>
      </c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R995" s="214" t="s">
        <v>888</v>
      </c>
      <c r="AT995" s="214" t="s">
        <v>664</v>
      </c>
      <c r="AU995" s="214" t="s">
        <v>82</v>
      </c>
      <c r="AY995" s="16" t="s">
        <v>117</v>
      </c>
      <c r="BE995" s="215">
        <f>IF(N995="základní",J995,0)</f>
        <v>0</v>
      </c>
      <c r="BF995" s="215">
        <f>IF(N995="snížená",J995,0)</f>
        <v>0</v>
      </c>
      <c r="BG995" s="215">
        <f>IF(N995="zákl. přenesená",J995,0)</f>
        <v>0</v>
      </c>
      <c r="BH995" s="215">
        <f>IF(N995="sníž. přenesená",J995,0)</f>
        <v>0</v>
      </c>
      <c r="BI995" s="215">
        <f>IF(N995="nulová",J995,0)</f>
        <v>0</v>
      </c>
      <c r="BJ995" s="16" t="s">
        <v>80</v>
      </c>
      <c r="BK995" s="215">
        <f>ROUND(I995*H995,2)</f>
        <v>0</v>
      </c>
      <c r="BL995" s="16" t="s">
        <v>888</v>
      </c>
      <c r="BM995" s="214" t="s">
        <v>1969</v>
      </c>
    </row>
    <row r="996" s="2" customFormat="1">
      <c r="A996" s="37"/>
      <c r="B996" s="38"/>
      <c r="C996" s="39"/>
      <c r="D996" s="216" t="s">
        <v>127</v>
      </c>
      <c r="E996" s="39"/>
      <c r="F996" s="217" t="s">
        <v>1968</v>
      </c>
      <c r="G996" s="39"/>
      <c r="H996" s="39"/>
      <c r="I996" s="218"/>
      <c r="J996" s="39"/>
      <c r="K996" s="39"/>
      <c r="L996" s="43"/>
      <c r="M996" s="219"/>
      <c r="N996" s="220"/>
      <c r="O996" s="83"/>
      <c r="P996" s="83"/>
      <c r="Q996" s="83"/>
      <c r="R996" s="83"/>
      <c r="S996" s="83"/>
      <c r="T996" s="84"/>
      <c r="U996" s="37"/>
      <c r="V996" s="37"/>
      <c r="W996" s="37"/>
      <c r="X996" s="37"/>
      <c r="Y996" s="37"/>
      <c r="Z996" s="37"/>
      <c r="AA996" s="37"/>
      <c r="AB996" s="37"/>
      <c r="AC996" s="37"/>
      <c r="AD996" s="37"/>
      <c r="AE996" s="37"/>
      <c r="AT996" s="16" t="s">
        <v>127</v>
      </c>
      <c r="AU996" s="16" t="s">
        <v>82</v>
      </c>
    </row>
    <row r="997" s="2" customFormat="1" ht="16.5" customHeight="1">
      <c r="A997" s="37"/>
      <c r="B997" s="38"/>
      <c r="C997" s="224" t="s">
        <v>1970</v>
      </c>
      <c r="D997" s="224" t="s">
        <v>664</v>
      </c>
      <c r="E997" s="225" t="s">
        <v>1971</v>
      </c>
      <c r="F997" s="226" t="s">
        <v>1972</v>
      </c>
      <c r="G997" s="227" t="s">
        <v>1960</v>
      </c>
      <c r="H997" s="228">
        <v>1500</v>
      </c>
      <c r="I997" s="229"/>
      <c r="J997" s="230">
        <f>ROUND(I997*H997,2)</f>
        <v>0</v>
      </c>
      <c r="K997" s="226" t="s">
        <v>124</v>
      </c>
      <c r="L997" s="231"/>
      <c r="M997" s="232" t="s">
        <v>19</v>
      </c>
      <c r="N997" s="233" t="s">
        <v>43</v>
      </c>
      <c r="O997" s="83"/>
      <c r="P997" s="212">
        <f>O997*H997</f>
        <v>0</v>
      </c>
      <c r="Q997" s="212">
        <v>0.001</v>
      </c>
      <c r="R997" s="212">
        <f>Q997*H997</f>
        <v>1.5</v>
      </c>
      <c r="S997" s="212">
        <v>0</v>
      </c>
      <c r="T997" s="213">
        <f>S997*H997</f>
        <v>0</v>
      </c>
      <c r="U997" s="37"/>
      <c r="V997" s="37"/>
      <c r="W997" s="37"/>
      <c r="X997" s="37"/>
      <c r="Y997" s="37"/>
      <c r="Z997" s="37"/>
      <c r="AA997" s="37"/>
      <c r="AB997" s="37"/>
      <c r="AC997" s="37"/>
      <c r="AD997" s="37"/>
      <c r="AE997" s="37"/>
      <c r="AR997" s="214" t="s">
        <v>888</v>
      </c>
      <c r="AT997" s="214" t="s">
        <v>664</v>
      </c>
      <c r="AU997" s="214" t="s">
        <v>82</v>
      </c>
      <c r="AY997" s="16" t="s">
        <v>117</v>
      </c>
      <c r="BE997" s="215">
        <f>IF(N997="základní",J997,0)</f>
        <v>0</v>
      </c>
      <c r="BF997" s="215">
        <f>IF(N997="snížená",J997,0)</f>
        <v>0</v>
      </c>
      <c r="BG997" s="215">
        <f>IF(N997="zákl. přenesená",J997,0)</f>
        <v>0</v>
      </c>
      <c r="BH997" s="215">
        <f>IF(N997="sníž. přenesená",J997,0)</f>
        <v>0</v>
      </c>
      <c r="BI997" s="215">
        <f>IF(N997="nulová",J997,0)</f>
        <v>0</v>
      </c>
      <c r="BJ997" s="16" t="s">
        <v>80</v>
      </c>
      <c r="BK997" s="215">
        <f>ROUND(I997*H997,2)</f>
        <v>0</v>
      </c>
      <c r="BL997" s="16" t="s">
        <v>888</v>
      </c>
      <c r="BM997" s="214" t="s">
        <v>1973</v>
      </c>
    </row>
    <row r="998" s="2" customFormat="1">
      <c r="A998" s="37"/>
      <c r="B998" s="38"/>
      <c r="C998" s="39"/>
      <c r="D998" s="216" t="s">
        <v>127</v>
      </c>
      <c r="E998" s="39"/>
      <c r="F998" s="217" t="s">
        <v>1972</v>
      </c>
      <c r="G998" s="39"/>
      <c r="H998" s="39"/>
      <c r="I998" s="218"/>
      <c r="J998" s="39"/>
      <c r="K998" s="39"/>
      <c r="L998" s="43"/>
      <c r="M998" s="219"/>
      <c r="N998" s="220"/>
      <c r="O998" s="83"/>
      <c r="P998" s="83"/>
      <c r="Q998" s="83"/>
      <c r="R998" s="83"/>
      <c r="S998" s="83"/>
      <c r="T998" s="84"/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T998" s="16" t="s">
        <v>127</v>
      </c>
      <c r="AU998" s="16" t="s">
        <v>82</v>
      </c>
    </row>
    <row r="999" s="2" customFormat="1" ht="16.5" customHeight="1">
      <c r="A999" s="37"/>
      <c r="B999" s="38"/>
      <c r="C999" s="224" t="s">
        <v>1974</v>
      </c>
      <c r="D999" s="224" t="s">
        <v>664</v>
      </c>
      <c r="E999" s="225" t="s">
        <v>1975</v>
      </c>
      <c r="F999" s="226" t="s">
        <v>1976</v>
      </c>
      <c r="G999" s="227" t="s">
        <v>1960</v>
      </c>
      <c r="H999" s="228">
        <v>500</v>
      </c>
      <c r="I999" s="229"/>
      <c r="J999" s="230">
        <f>ROUND(I999*H999,2)</f>
        <v>0</v>
      </c>
      <c r="K999" s="226" t="s">
        <v>124</v>
      </c>
      <c r="L999" s="231"/>
      <c r="M999" s="232" t="s">
        <v>19</v>
      </c>
      <c r="N999" s="233" t="s">
        <v>43</v>
      </c>
      <c r="O999" s="83"/>
      <c r="P999" s="212">
        <f>O999*H999</f>
        <v>0</v>
      </c>
      <c r="Q999" s="212">
        <v>0.001</v>
      </c>
      <c r="R999" s="212">
        <f>Q999*H999</f>
        <v>0.5</v>
      </c>
      <c r="S999" s="212">
        <v>0</v>
      </c>
      <c r="T999" s="213">
        <f>S999*H999</f>
        <v>0</v>
      </c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R999" s="214" t="s">
        <v>888</v>
      </c>
      <c r="AT999" s="214" t="s">
        <v>664</v>
      </c>
      <c r="AU999" s="214" t="s">
        <v>82</v>
      </c>
      <c r="AY999" s="16" t="s">
        <v>117</v>
      </c>
      <c r="BE999" s="215">
        <f>IF(N999="základní",J999,0)</f>
        <v>0</v>
      </c>
      <c r="BF999" s="215">
        <f>IF(N999="snížená",J999,0)</f>
        <v>0</v>
      </c>
      <c r="BG999" s="215">
        <f>IF(N999="zákl. přenesená",J999,0)</f>
        <v>0</v>
      </c>
      <c r="BH999" s="215">
        <f>IF(N999="sníž. přenesená",J999,0)</f>
        <v>0</v>
      </c>
      <c r="BI999" s="215">
        <f>IF(N999="nulová",J999,0)</f>
        <v>0</v>
      </c>
      <c r="BJ999" s="16" t="s">
        <v>80</v>
      </c>
      <c r="BK999" s="215">
        <f>ROUND(I999*H999,2)</f>
        <v>0</v>
      </c>
      <c r="BL999" s="16" t="s">
        <v>888</v>
      </c>
      <c r="BM999" s="214" t="s">
        <v>1977</v>
      </c>
    </row>
    <row r="1000" s="2" customFormat="1">
      <c r="A1000" s="37"/>
      <c r="B1000" s="38"/>
      <c r="C1000" s="39"/>
      <c r="D1000" s="216" t="s">
        <v>127</v>
      </c>
      <c r="E1000" s="39"/>
      <c r="F1000" s="217" t="s">
        <v>1976</v>
      </c>
      <c r="G1000" s="39"/>
      <c r="H1000" s="39"/>
      <c r="I1000" s="218"/>
      <c r="J1000" s="39"/>
      <c r="K1000" s="39"/>
      <c r="L1000" s="43"/>
      <c r="M1000" s="219"/>
      <c r="N1000" s="220"/>
      <c r="O1000" s="83"/>
      <c r="P1000" s="83"/>
      <c r="Q1000" s="83"/>
      <c r="R1000" s="83"/>
      <c r="S1000" s="83"/>
      <c r="T1000" s="84"/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T1000" s="16" t="s">
        <v>127</v>
      </c>
      <c r="AU1000" s="16" t="s">
        <v>82</v>
      </c>
    </row>
    <row r="1001" s="2" customFormat="1" ht="16.5" customHeight="1">
      <c r="A1001" s="37"/>
      <c r="B1001" s="38"/>
      <c r="C1001" s="224" t="s">
        <v>1978</v>
      </c>
      <c r="D1001" s="224" t="s">
        <v>664</v>
      </c>
      <c r="E1001" s="225" t="s">
        <v>1979</v>
      </c>
      <c r="F1001" s="226" t="s">
        <v>1980</v>
      </c>
      <c r="G1001" s="227" t="s">
        <v>1960</v>
      </c>
      <c r="H1001" s="228">
        <v>1000</v>
      </c>
      <c r="I1001" s="229"/>
      <c r="J1001" s="230">
        <f>ROUND(I1001*H1001,2)</f>
        <v>0</v>
      </c>
      <c r="K1001" s="226" t="s">
        <v>124</v>
      </c>
      <c r="L1001" s="231"/>
      <c r="M1001" s="232" t="s">
        <v>19</v>
      </c>
      <c r="N1001" s="233" t="s">
        <v>43</v>
      </c>
      <c r="O1001" s="83"/>
      <c r="P1001" s="212">
        <f>O1001*H1001</f>
        <v>0</v>
      </c>
      <c r="Q1001" s="212">
        <v>0.001</v>
      </c>
      <c r="R1001" s="212">
        <f>Q1001*H1001</f>
        <v>1</v>
      </c>
      <c r="S1001" s="212">
        <v>0</v>
      </c>
      <c r="T1001" s="213">
        <f>S1001*H1001</f>
        <v>0</v>
      </c>
      <c r="U1001" s="37"/>
      <c r="V1001" s="37"/>
      <c r="W1001" s="37"/>
      <c r="X1001" s="37"/>
      <c r="Y1001" s="37"/>
      <c r="Z1001" s="37"/>
      <c r="AA1001" s="37"/>
      <c r="AB1001" s="37"/>
      <c r="AC1001" s="37"/>
      <c r="AD1001" s="37"/>
      <c r="AE1001" s="37"/>
      <c r="AR1001" s="214" t="s">
        <v>888</v>
      </c>
      <c r="AT1001" s="214" t="s">
        <v>664</v>
      </c>
      <c r="AU1001" s="214" t="s">
        <v>82</v>
      </c>
      <c r="AY1001" s="16" t="s">
        <v>117</v>
      </c>
      <c r="BE1001" s="215">
        <f>IF(N1001="základní",J1001,0)</f>
        <v>0</v>
      </c>
      <c r="BF1001" s="215">
        <f>IF(N1001="snížená",J1001,0)</f>
        <v>0</v>
      </c>
      <c r="BG1001" s="215">
        <f>IF(N1001="zákl. přenesená",J1001,0)</f>
        <v>0</v>
      </c>
      <c r="BH1001" s="215">
        <f>IF(N1001="sníž. přenesená",J1001,0)</f>
        <v>0</v>
      </c>
      <c r="BI1001" s="215">
        <f>IF(N1001="nulová",J1001,0)</f>
        <v>0</v>
      </c>
      <c r="BJ1001" s="16" t="s">
        <v>80</v>
      </c>
      <c r="BK1001" s="215">
        <f>ROUND(I1001*H1001,2)</f>
        <v>0</v>
      </c>
      <c r="BL1001" s="16" t="s">
        <v>888</v>
      </c>
      <c r="BM1001" s="214" t="s">
        <v>1981</v>
      </c>
    </row>
    <row r="1002" s="2" customFormat="1">
      <c r="A1002" s="37"/>
      <c r="B1002" s="38"/>
      <c r="C1002" s="39"/>
      <c r="D1002" s="216" t="s">
        <v>127</v>
      </c>
      <c r="E1002" s="39"/>
      <c r="F1002" s="217" t="s">
        <v>1980</v>
      </c>
      <c r="G1002" s="39"/>
      <c r="H1002" s="39"/>
      <c r="I1002" s="218"/>
      <c r="J1002" s="39"/>
      <c r="K1002" s="39"/>
      <c r="L1002" s="43"/>
      <c r="M1002" s="219"/>
      <c r="N1002" s="220"/>
      <c r="O1002" s="83"/>
      <c r="P1002" s="83"/>
      <c r="Q1002" s="83"/>
      <c r="R1002" s="83"/>
      <c r="S1002" s="83"/>
      <c r="T1002" s="84"/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T1002" s="16" t="s">
        <v>127</v>
      </c>
      <c r="AU1002" s="16" t="s">
        <v>82</v>
      </c>
    </row>
    <row r="1003" s="2" customFormat="1" ht="16.5" customHeight="1">
      <c r="A1003" s="37"/>
      <c r="B1003" s="38"/>
      <c r="C1003" s="224" t="s">
        <v>1982</v>
      </c>
      <c r="D1003" s="224" t="s">
        <v>664</v>
      </c>
      <c r="E1003" s="225" t="s">
        <v>1983</v>
      </c>
      <c r="F1003" s="226" t="s">
        <v>1984</v>
      </c>
      <c r="G1003" s="227" t="s">
        <v>169</v>
      </c>
      <c r="H1003" s="228">
        <v>400</v>
      </c>
      <c r="I1003" s="229"/>
      <c r="J1003" s="230">
        <f>ROUND(I1003*H1003,2)</f>
        <v>0</v>
      </c>
      <c r="K1003" s="226" t="s">
        <v>124</v>
      </c>
      <c r="L1003" s="231"/>
      <c r="M1003" s="232" t="s">
        <v>19</v>
      </c>
      <c r="N1003" s="233" t="s">
        <v>43</v>
      </c>
      <c r="O1003" s="83"/>
      <c r="P1003" s="212">
        <f>O1003*H1003</f>
        <v>0</v>
      </c>
      <c r="Q1003" s="212">
        <v>0.00025999999999999998</v>
      </c>
      <c r="R1003" s="212">
        <f>Q1003*H1003</f>
        <v>0.104</v>
      </c>
      <c r="S1003" s="212">
        <v>0</v>
      </c>
      <c r="T1003" s="213">
        <f>S1003*H1003</f>
        <v>0</v>
      </c>
      <c r="U1003" s="37"/>
      <c r="V1003" s="37"/>
      <c r="W1003" s="37"/>
      <c r="X1003" s="37"/>
      <c r="Y1003" s="37"/>
      <c r="Z1003" s="37"/>
      <c r="AA1003" s="37"/>
      <c r="AB1003" s="37"/>
      <c r="AC1003" s="37"/>
      <c r="AD1003" s="37"/>
      <c r="AE1003" s="37"/>
      <c r="AR1003" s="214" t="s">
        <v>888</v>
      </c>
      <c r="AT1003" s="214" t="s">
        <v>664</v>
      </c>
      <c r="AU1003" s="214" t="s">
        <v>82</v>
      </c>
      <c r="AY1003" s="16" t="s">
        <v>117</v>
      </c>
      <c r="BE1003" s="215">
        <f>IF(N1003="základní",J1003,0)</f>
        <v>0</v>
      </c>
      <c r="BF1003" s="215">
        <f>IF(N1003="snížená",J1003,0)</f>
        <v>0</v>
      </c>
      <c r="BG1003" s="215">
        <f>IF(N1003="zákl. přenesená",J1003,0)</f>
        <v>0</v>
      </c>
      <c r="BH1003" s="215">
        <f>IF(N1003="sníž. přenesená",J1003,0)</f>
        <v>0</v>
      </c>
      <c r="BI1003" s="215">
        <f>IF(N1003="nulová",J1003,0)</f>
        <v>0</v>
      </c>
      <c r="BJ1003" s="16" t="s">
        <v>80</v>
      </c>
      <c r="BK1003" s="215">
        <f>ROUND(I1003*H1003,2)</f>
        <v>0</v>
      </c>
      <c r="BL1003" s="16" t="s">
        <v>888</v>
      </c>
      <c r="BM1003" s="214" t="s">
        <v>1985</v>
      </c>
    </row>
    <row r="1004" s="2" customFormat="1">
      <c r="A1004" s="37"/>
      <c r="B1004" s="38"/>
      <c r="C1004" s="39"/>
      <c r="D1004" s="216" t="s">
        <v>127</v>
      </c>
      <c r="E1004" s="39"/>
      <c r="F1004" s="217" t="s">
        <v>1984</v>
      </c>
      <c r="G1004" s="39"/>
      <c r="H1004" s="39"/>
      <c r="I1004" s="218"/>
      <c r="J1004" s="39"/>
      <c r="K1004" s="39"/>
      <c r="L1004" s="43"/>
      <c r="M1004" s="219"/>
      <c r="N1004" s="220"/>
      <c r="O1004" s="83"/>
      <c r="P1004" s="83"/>
      <c r="Q1004" s="83"/>
      <c r="R1004" s="83"/>
      <c r="S1004" s="83"/>
      <c r="T1004" s="84"/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T1004" s="16" t="s">
        <v>127</v>
      </c>
      <c r="AU1004" s="16" t="s">
        <v>82</v>
      </c>
    </row>
    <row r="1005" s="2" customFormat="1" ht="16.5" customHeight="1">
      <c r="A1005" s="37"/>
      <c r="B1005" s="38"/>
      <c r="C1005" s="224" t="s">
        <v>1986</v>
      </c>
      <c r="D1005" s="224" t="s">
        <v>664</v>
      </c>
      <c r="E1005" s="225" t="s">
        <v>1987</v>
      </c>
      <c r="F1005" s="226" t="s">
        <v>1988</v>
      </c>
      <c r="G1005" s="227" t="s">
        <v>169</v>
      </c>
      <c r="H1005" s="228">
        <v>200</v>
      </c>
      <c r="I1005" s="229"/>
      <c r="J1005" s="230">
        <f>ROUND(I1005*H1005,2)</f>
        <v>0</v>
      </c>
      <c r="K1005" s="226" t="s">
        <v>124</v>
      </c>
      <c r="L1005" s="231"/>
      <c r="M1005" s="232" t="s">
        <v>19</v>
      </c>
      <c r="N1005" s="233" t="s">
        <v>43</v>
      </c>
      <c r="O1005" s="83"/>
      <c r="P1005" s="212">
        <f>O1005*H1005</f>
        <v>0</v>
      </c>
      <c r="Q1005" s="212">
        <v>0.00019000000000000001</v>
      </c>
      <c r="R1005" s="212">
        <f>Q1005*H1005</f>
        <v>0.037999999999999999</v>
      </c>
      <c r="S1005" s="212">
        <v>0</v>
      </c>
      <c r="T1005" s="213">
        <f>S1005*H1005</f>
        <v>0</v>
      </c>
      <c r="U1005" s="37"/>
      <c r="V1005" s="37"/>
      <c r="W1005" s="37"/>
      <c r="X1005" s="37"/>
      <c r="Y1005" s="37"/>
      <c r="Z1005" s="37"/>
      <c r="AA1005" s="37"/>
      <c r="AB1005" s="37"/>
      <c r="AC1005" s="37"/>
      <c r="AD1005" s="37"/>
      <c r="AE1005" s="37"/>
      <c r="AR1005" s="214" t="s">
        <v>888</v>
      </c>
      <c r="AT1005" s="214" t="s">
        <v>664</v>
      </c>
      <c r="AU1005" s="214" t="s">
        <v>82</v>
      </c>
      <c r="AY1005" s="16" t="s">
        <v>117</v>
      </c>
      <c r="BE1005" s="215">
        <f>IF(N1005="základní",J1005,0)</f>
        <v>0</v>
      </c>
      <c r="BF1005" s="215">
        <f>IF(N1005="snížená",J1005,0)</f>
        <v>0</v>
      </c>
      <c r="BG1005" s="215">
        <f>IF(N1005="zákl. přenesená",J1005,0)</f>
        <v>0</v>
      </c>
      <c r="BH1005" s="215">
        <f>IF(N1005="sníž. přenesená",J1005,0)</f>
        <v>0</v>
      </c>
      <c r="BI1005" s="215">
        <f>IF(N1005="nulová",J1005,0)</f>
        <v>0</v>
      </c>
      <c r="BJ1005" s="16" t="s">
        <v>80</v>
      </c>
      <c r="BK1005" s="215">
        <f>ROUND(I1005*H1005,2)</f>
        <v>0</v>
      </c>
      <c r="BL1005" s="16" t="s">
        <v>888</v>
      </c>
      <c r="BM1005" s="214" t="s">
        <v>1989</v>
      </c>
    </row>
    <row r="1006" s="2" customFormat="1">
      <c r="A1006" s="37"/>
      <c r="B1006" s="38"/>
      <c r="C1006" s="39"/>
      <c r="D1006" s="216" t="s">
        <v>127</v>
      </c>
      <c r="E1006" s="39"/>
      <c r="F1006" s="217" t="s">
        <v>1988</v>
      </c>
      <c r="G1006" s="39"/>
      <c r="H1006" s="39"/>
      <c r="I1006" s="218"/>
      <c r="J1006" s="39"/>
      <c r="K1006" s="39"/>
      <c r="L1006" s="43"/>
      <c r="M1006" s="219"/>
      <c r="N1006" s="220"/>
      <c r="O1006" s="83"/>
      <c r="P1006" s="83"/>
      <c r="Q1006" s="83"/>
      <c r="R1006" s="83"/>
      <c r="S1006" s="83"/>
      <c r="T1006" s="84"/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T1006" s="16" t="s">
        <v>127</v>
      </c>
      <c r="AU1006" s="16" t="s">
        <v>82</v>
      </c>
    </row>
    <row r="1007" s="2" customFormat="1" ht="16.5" customHeight="1">
      <c r="A1007" s="37"/>
      <c r="B1007" s="38"/>
      <c r="C1007" s="224" t="s">
        <v>1990</v>
      </c>
      <c r="D1007" s="224" t="s">
        <v>664</v>
      </c>
      <c r="E1007" s="225" t="s">
        <v>1991</v>
      </c>
      <c r="F1007" s="226" t="s">
        <v>1992</v>
      </c>
      <c r="G1007" s="227" t="s">
        <v>169</v>
      </c>
      <c r="H1007" s="228">
        <v>200</v>
      </c>
      <c r="I1007" s="229"/>
      <c r="J1007" s="230">
        <f>ROUND(I1007*H1007,2)</f>
        <v>0</v>
      </c>
      <c r="K1007" s="226" t="s">
        <v>124</v>
      </c>
      <c r="L1007" s="231"/>
      <c r="M1007" s="232" t="s">
        <v>19</v>
      </c>
      <c r="N1007" s="233" t="s">
        <v>43</v>
      </c>
      <c r="O1007" s="83"/>
      <c r="P1007" s="212">
        <f>O1007*H1007</f>
        <v>0</v>
      </c>
      <c r="Q1007" s="212">
        <v>0.00020000000000000001</v>
      </c>
      <c r="R1007" s="212">
        <f>Q1007*H1007</f>
        <v>0.040000000000000001</v>
      </c>
      <c r="S1007" s="212">
        <v>0</v>
      </c>
      <c r="T1007" s="213">
        <f>S1007*H1007</f>
        <v>0</v>
      </c>
      <c r="U1007" s="37"/>
      <c r="V1007" s="37"/>
      <c r="W1007" s="37"/>
      <c r="X1007" s="37"/>
      <c r="Y1007" s="37"/>
      <c r="Z1007" s="37"/>
      <c r="AA1007" s="37"/>
      <c r="AB1007" s="37"/>
      <c r="AC1007" s="37"/>
      <c r="AD1007" s="37"/>
      <c r="AE1007" s="37"/>
      <c r="AR1007" s="214" t="s">
        <v>888</v>
      </c>
      <c r="AT1007" s="214" t="s">
        <v>664</v>
      </c>
      <c r="AU1007" s="214" t="s">
        <v>82</v>
      </c>
      <c r="AY1007" s="16" t="s">
        <v>117</v>
      </c>
      <c r="BE1007" s="215">
        <f>IF(N1007="základní",J1007,0)</f>
        <v>0</v>
      </c>
      <c r="BF1007" s="215">
        <f>IF(N1007="snížená",J1007,0)</f>
        <v>0</v>
      </c>
      <c r="BG1007" s="215">
        <f>IF(N1007="zákl. přenesená",J1007,0)</f>
        <v>0</v>
      </c>
      <c r="BH1007" s="215">
        <f>IF(N1007="sníž. přenesená",J1007,0)</f>
        <v>0</v>
      </c>
      <c r="BI1007" s="215">
        <f>IF(N1007="nulová",J1007,0)</f>
        <v>0</v>
      </c>
      <c r="BJ1007" s="16" t="s">
        <v>80</v>
      </c>
      <c r="BK1007" s="215">
        <f>ROUND(I1007*H1007,2)</f>
        <v>0</v>
      </c>
      <c r="BL1007" s="16" t="s">
        <v>888</v>
      </c>
      <c r="BM1007" s="214" t="s">
        <v>1993</v>
      </c>
    </row>
    <row r="1008" s="2" customFormat="1">
      <c r="A1008" s="37"/>
      <c r="B1008" s="38"/>
      <c r="C1008" s="39"/>
      <c r="D1008" s="216" t="s">
        <v>127</v>
      </c>
      <c r="E1008" s="39"/>
      <c r="F1008" s="217" t="s">
        <v>1992</v>
      </c>
      <c r="G1008" s="39"/>
      <c r="H1008" s="39"/>
      <c r="I1008" s="218"/>
      <c r="J1008" s="39"/>
      <c r="K1008" s="39"/>
      <c r="L1008" s="43"/>
      <c r="M1008" s="219"/>
      <c r="N1008" s="220"/>
      <c r="O1008" s="83"/>
      <c r="P1008" s="83"/>
      <c r="Q1008" s="83"/>
      <c r="R1008" s="83"/>
      <c r="S1008" s="83"/>
      <c r="T1008" s="84"/>
      <c r="U1008" s="37"/>
      <c r="V1008" s="37"/>
      <c r="W1008" s="37"/>
      <c r="X1008" s="37"/>
      <c r="Y1008" s="37"/>
      <c r="Z1008" s="37"/>
      <c r="AA1008" s="37"/>
      <c r="AB1008" s="37"/>
      <c r="AC1008" s="37"/>
      <c r="AD1008" s="37"/>
      <c r="AE1008" s="37"/>
      <c r="AT1008" s="16" t="s">
        <v>127</v>
      </c>
      <c r="AU1008" s="16" t="s">
        <v>82</v>
      </c>
    </row>
    <row r="1009" s="2" customFormat="1" ht="16.5" customHeight="1">
      <c r="A1009" s="37"/>
      <c r="B1009" s="38"/>
      <c r="C1009" s="224" t="s">
        <v>1994</v>
      </c>
      <c r="D1009" s="224" t="s">
        <v>664</v>
      </c>
      <c r="E1009" s="225" t="s">
        <v>1995</v>
      </c>
      <c r="F1009" s="226" t="s">
        <v>1996</v>
      </c>
      <c r="G1009" s="227" t="s">
        <v>169</v>
      </c>
      <c r="H1009" s="228">
        <v>200</v>
      </c>
      <c r="I1009" s="229"/>
      <c r="J1009" s="230">
        <f>ROUND(I1009*H1009,2)</f>
        <v>0</v>
      </c>
      <c r="K1009" s="226" t="s">
        <v>124</v>
      </c>
      <c r="L1009" s="231"/>
      <c r="M1009" s="232" t="s">
        <v>19</v>
      </c>
      <c r="N1009" s="233" t="s">
        <v>43</v>
      </c>
      <c r="O1009" s="83"/>
      <c r="P1009" s="212">
        <f>O1009*H1009</f>
        <v>0</v>
      </c>
      <c r="Q1009" s="212">
        <v>0.00029</v>
      </c>
      <c r="R1009" s="212">
        <f>Q1009*H1009</f>
        <v>0.058000000000000003</v>
      </c>
      <c r="S1009" s="212">
        <v>0</v>
      </c>
      <c r="T1009" s="213">
        <f>S1009*H1009</f>
        <v>0</v>
      </c>
      <c r="U1009" s="37"/>
      <c r="V1009" s="37"/>
      <c r="W1009" s="37"/>
      <c r="X1009" s="37"/>
      <c r="Y1009" s="37"/>
      <c r="Z1009" s="37"/>
      <c r="AA1009" s="37"/>
      <c r="AB1009" s="37"/>
      <c r="AC1009" s="37"/>
      <c r="AD1009" s="37"/>
      <c r="AE1009" s="37"/>
      <c r="AR1009" s="214" t="s">
        <v>888</v>
      </c>
      <c r="AT1009" s="214" t="s">
        <v>664</v>
      </c>
      <c r="AU1009" s="214" t="s">
        <v>82</v>
      </c>
      <c r="AY1009" s="16" t="s">
        <v>117</v>
      </c>
      <c r="BE1009" s="215">
        <f>IF(N1009="základní",J1009,0)</f>
        <v>0</v>
      </c>
      <c r="BF1009" s="215">
        <f>IF(N1009="snížená",J1009,0)</f>
        <v>0</v>
      </c>
      <c r="BG1009" s="215">
        <f>IF(N1009="zákl. přenesená",J1009,0)</f>
        <v>0</v>
      </c>
      <c r="BH1009" s="215">
        <f>IF(N1009="sníž. přenesená",J1009,0)</f>
        <v>0</v>
      </c>
      <c r="BI1009" s="215">
        <f>IF(N1009="nulová",J1009,0)</f>
        <v>0</v>
      </c>
      <c r="BJ1009" s="16" t="s">
        <v>80</v>
      </c>
      <c r="BK1009" s="215">
        <f>ROUND(I1009*H1009,2)</f>
        <v>0</v>
      </c>
      <c r="BL1009" s="16" t="s">
        <v>888</v>
      </c>
      <c r="BM1009" s="214" t="s">
        <v>1997</v>
      </c>
    </row>
    <row r="1010" s="2" customFormat="1">
      <c r="A1010" s="37"/>
      <c r="B1010" s="38"/>
      <c r="C1010" s="39"/>
      <c r="D1010" s="216" t="s">
        <v>127</v>
      </c>
      <c r="E1010" s="39"/>
      <c r="F1010" s="217" t="s">
        <v>1996</v>
      </c>
      <c r="G1010" s="39"/>
      <c r="H1010" s="39"/>
      <c r="I1010" s="218"/>
      <c r="J1010" s="39"/>
      <c r="K1010" s="39"/>
      <c r="L1010" s="43"/>
      <c r="M1010" s="219"/>
      <c r="N1010" s="220"/>
      <c r="O1010" s="83"/>
      <c r="P1010" s="83"/>
      <c r="Q1010" s="83"/>
      <c r="R1010" s="83"/>
      <c r="S1010" s="83"/>
      <c r="T1010" s="84"/>
      <c r="U1010" s="37"/>
      <c r="V1010" s="37"/>
      <c r="W1010" s="37"/>
      <c r="X1010" s="37"/>
      <c r="Y1010" s="37"/>
      <c r="Z1010" s="37"/>
      <c r="AA1010" s="37"/>
      <c r="AB1010" s="37"/>
      <c r="AC1010" s="37"/>
      <c r="AD1010" s="37"/>
      <c r="AE1010" s="37"/>
      <c r="AT1010" s="16" t="s">
        <v>127</v>
      </c>
      <c r="AU1010" s="16" t="s">
        <v>82</v>
      </c>
    </row>
    <row r="1011" s="2" customFormat="1" ht="16.5" customHeight="1">
      <c r="A1011" s="37"/>
      <c r="B1011" s="38"/>
      <c r="C1011" s="224" t="s">
        <v>1998</v>
      </c>
      <c r="D1011" s="224" t="s">
        <v>664</v>
      </c>
      <c r="E1011" s="225" t="s">
        <v>1999</v>
      </c>
      <c r="F1011" s="226" t="s">
        <v>2000</v>
      </c>
      <c r="G1011" s="227" t="s">
        <v>169</v>
      </c>
      <c r="H1011" s="228">
        <v>100</v>
      </c>
      <c r="I1011" s="229"/>
      <c r="J1011" s="230">
        <f>ROUND(I1011*H1011,2)</f>
        <v>0</v>
      </c>
      <c r="K1011" s="226" t="s">
        <v>124</v>
      </c>
      <c r="L1011" s="231"/>
      <c r="M1011" s="232" t="s">
        <v>19</v>
      </c>
      <c r="N1011" s="233" t="s">
        <v>43</v>
      </c>
      <c r="O1011" s="83"/>
      <c r="P1011" s="212">
        <f>O1011*H1011</f>
        <v>0</v>
      </c>
      <c r="Q1011" s="212">
        <v>0.00029999999999999997</v>
      </c>
      <c r="R1011" s="212">
        <f>Q1011*H1011</f>
        <v>0.029999999999999999</v>
      </c>
      <c r="S1011" s="212">
        <v>0</v>
      </c>
      <c r="T1011" s="213">
        <f>S1011*H1011</f>
        <v>0</v>
      </c>
      <c r="U1011" s="37"/>
      <c r="V1011" s="37"/>
      <c r="W1011" s="37"/>
      <c r="X1011" s="37"/>
      <c r="Y1011" s="37"/>
      <c r="Z1011" s="37"/>
      <c r="AA1011" s="37"/>
      <c r="AB1011" s="37"/>
      <c r="AC1011" s="37"/>
      <c r="AD1011" s="37"/>
      <c r="AE1011" s="37"/>
      <c r="AR1011" s="214" t="s">
        <v>888</v>
      </c>
      <c r="AT1011" s="214" t="s">
        <v>664</v>
      </c>
      <c r="AU1011" s="214" t="s">
        <v>82</v>
      </c>
      <c r="AY1011" s="16" t="s">
        <v>117</v>
      </c>
      <c r="BE1011" s="215">
        <f>IF(N1011="základní",J1011,0)</f>
        <v>0</v>
      </c>
      <c r="BF1011" s="215">
        <f>IF(N1011="snížená",J1011,0)</f>
        <v>0</v>
      </c>
      <c r="BG1011" s="215">
        <f>IF(N1011="zákl. přenesená",J1011,0)</f>
        <v>0</v>
      </c>
      <c r="BH1011" s="215">
        <f>IF(N1011="sníž. přenesená",J1011,0)</f>
        <v>0</v>
      </c>
      <c r="BI1011" s="215">
        <f>IF(N1011="nulová",J1011,0)</f>
        <v>0</v>
      </c>
      <c r="BJ1011" s="16" t="s">
        <v>80</v>
      </c>
      <c r="BK1011" s="215">
        <f>ROUND(I1011*H1011,2)</f>
        <v>0</v>
      </c>
      <c r="BL1011" s="16" t="s">
        <v>888</v>
      </c>
      <c r="BM1011" s="214" t="s">
        <v>2001</v>
      </c>
    </row>
    <row r="1012" s="2" customFormat="1">
      <c r="A1012" s="37"/>
      <c r="B1012" s="38"/>
      <c r="C1012" s="39"/>
      <c r="D1012" s="216" t="s">
        <v>127</v>
      </c>
      <c r="E1012" s="39"/>
      <c r="F1012" s="217" t="s">
        <v>2000</v>
      </c>
      <c r="G1012" s="39"/>
      <c r="H1012" s="39"/>
      <c r="I1012" s="218"/>
      <c r="J1012" s="39"/>
      <c r="K1012" s="39"/>
      <c r="L1012" s="43"/>
      <c r="M1012" s="219"/>
      <c r="N1012" s="220"/>
      <c r="O1012" s="83"/>
      <c r="P1012" s="83"/>
      <c r="Q1012" s="83"/>
      <c r="R1012" s="83"/>
      <c r="S1012" s="83"/>
      <c r="T1012" s="84"/>
      <c r="U1012" s="37"/>
      <c r="V1012" s="37"/>
      <c r="W1012" s="37"/>
      <c r="X1012" s="37"/>
      <c r="Y1012" s="37"/>
      <c r="Z1012" s="37"/>
      <c r="AA1012" s="37"/>
      <c r="AB1012" s="37"/>
      <c r="AC1012" s="37"/>
      <c r="AD1012" s="37"/>
      <c r="AE1012" s="37"/>
      <c r="AT1012" s="16" t="s">
        <v>127</v>
      </c>
      <c r="AU1012" s="16" t="s">
        <v>82</v>
      </c>
    </row>
    <row r="1013" s="2" customFormat="1" ht="16.5" customHeight="1">
      <c r="A1013" s="37"/>
      <c r="B1013" s="38"/>
      <c r="C1013" s="224" t="s">
        <v>2002</v>
      </c>
      <c r="D1013" s="224" t="s">
        <v>664</v>
      </c>
      <c r="E1013" s="225" t="s">
        <v>2003</v>
      </c>
      <c r="F1013" s="226" t="s">
        <v>2004</v>
      </c>
      <c r="G1013" s="227" t="s">
        <v>169</v>
      </c>
      <c r="H1013" s="228">
        <v>300</v>
      </c>
      <c r="I1013" s="229"/>
      <c r="J1013" s="230">
        <f>ROUND(I1013*H1013,2)</f>
        <v>0</v>
      </c>
      <c r="K1013" s="226" t="s">
        <v>124</v>
      </c>
      <c r="L1013" s="231"/>
      <c r="M1013" s="232" t="s">
        <v>19</v>
      </c>
      <c r="N1013" s="233" t="s">
        <v>43</v>
      </c>
      <c r="O1013" s="83"/>
      <c r="P1013" s="212">
        <f>O1013*H1013</f>
        <v>0</v>
      </c>
      <c r="Q1013" s="212">
        <v>0.00032000000000000003</v>
      </c>
      <c r="R1013" s="212">
        <f>Q1013*H1013</f>
        <v>0.096000000000000002</v>
      </c>
      <c r="S1013" s="212">
        <v>0</v>
      </c>
      <c r="T1013" s="213">
        <f>S1013*H1013</f>
        <v>0</v>
      </c>
      <c r="U1013" s="37"/>
      <c r="V1013" s="37"/>
      <c r="W1013" s="37"/>
      <c r="X1013" s="37"/>
      <c r="Y1013" s="37"/>
      <c r="Z1013" s="37"/>
      <c r="AA1013" s="37"/>
      <c r="AB1013" s="37"/>
      <c r="AC1013" s="37"/>
      <c r="AD1013" s="37"/>
      <c r="AE1013" s="37"/>
      <c r="AR1013" s="214" t="s">
        <v>888</v>
      </c>
      <c r="AT1013" s="214" t="s">
        <v>664</v>
      </c>
      <c r="AU1013" s="214" t="s">
        <v>82</v>
      </c>
      <c r="AY1013" s="16" t="s">
        <v>117</v>
      </c>
      <c r="BE1013" s="215">
        <f>IF(N1013="základní",J1013,0)</f>
        <v>0</v>
      </c>
      <c r="BF1013" s="215">
        <f>IF(N1013="snížená",J1013,0)</f>
        <v>0</v>
      </c>
      <c r="BG1013" s="215">
        <f>IF(N1013="zákl. přenesená",J1013,0)</f>
        <v>0</v>
      </c>
      <c r="BH1013" s="215">
        <f>IF(N1013="sníž. přenesená",J1013,0)</f>
        <v>0</v>
      </c>
      <c r="BI1013" s="215">
        <f>IF(N1013="nulová",J1013,0)</f>
        <v>0</v>
      </c>
      <c r="BJ1013" s="16" t="s">
        <v>80</v>
      </c>
      <c r="BK1013" s="215">
        <f>ROUND(I1013*H1013,2)</f>
        <v>0</v>
      </c>
      <c r="BL1013" s="16" t="s">
        <v>888</v>
      </c>
      <c r="BM1013" s="214" t="s">
        <v>2005</v>
      </c>
    </row>
    <row r="1014" s="2" customFormat="1">
      <c r="A1014" s="37"/>
      <c r="B1014" s="38"/>
      <c r="C1014" s="39"/>
      <c r="D1014" s="216" t="s">
        <v>127</v>
      </c>
      <c r="E1014" s="39"/>
      <c r="F1014" s="217" t="s">
        <v>2004</v>
      </c>
      <c r="G1014" s="39"/>
      <c r="H1014" s="39"/>
      <c r="I1014" s="218"/>
      <c r="J1014" s="39"/>
      <c r="K1014" s="39"/>
      <c r="L1014" s="43"/>
      <c r="M1014" s="219"/>
      <c r="N1014" s="220"/>
      <c r="O1014" s="83"/>
      <c r="P1014" s="83"/>
      <c r="Q1014" s="83"/>
      <c r="R1014" s="83"/>
      <c r="S1014" s="83"/>
      <c r="T1014" s="84"/>
      <c r="U1014" s="37"/>
      <c r="V1014" s="37"/>
      <c r="W1014" s="37"/>
      <c r="X1014" s="37"/>
      <c r="Y1014" s="37"/>
      <c r="Z1014" s="37"/>
      <c r="AA1014" s="37"/>
      <c r="AB1014" s="37"/>
      <c r="AC1014" s="37"/>
      <c r="AD1014" s="37"/>
      <c r="AE1014" s="37"/>
      <c r="AT1014" s="16" t="s">
        <v>127</v>
      </c>
      <c r="AU1014" s="16" t="s">
        <v>82</v>
      </c>
    </row>
    <row r="1015" s="2" customFormat="1" ht="16.5" customHeight="1">
      <c r="A1015" s="37"/>
      <c r="B1015" s="38"/>
      <c r="C1015" s="224" t="s">
        <v>2006</v>
      </c>
      <c r="D1015" s="224" t="s">
        <v>664</v>
      </c>
      <c r="E1015" s="225" t="s">
        <v>2007</v>
      </c>
      <c r="F1015" s="226" t="s">
        <v>2008</v>
      </c>
      <c r="G1015" s="227" t="s">
        <v>169</v>
      </c>
      <c r="H1015" s="228">
        <v>200</v>
      </c>
      <c r="I1015" s="229"/>
      <c r="J1015" s="230">
        <f>ROUND(I1015*H1015,2)</f>
        <v>0</v>
      </c>
      <c r="K1015" s="226" t="s">
        <v>124</v>
      </c>
      <c r="L1015" s="231"/>
      <c r="M1015" s="232" t="s">
        <v>19</v>
      </c>
      <c r="N1015" s="233" t="s">
        <v>43</v>
      </c>
      <c r="O1015" s="83"/>
      <c r="P1015" s="212">
        <f>O1015*H1015</f>
        <v>0</v>
      </c>
      <c r="Q1015" s="212">
        <v>0.00035</v>
      </c>
      <c r="R1015" s="212">
        <f>Q1015*H1015</f>
        <v>0.069999999999999993</v>
      </c>
      <c r="S1015" s="212">
        <v>0</v>
      </c>
      <c r="T1015" s="213">
        <f>S1015*H1015</f>
        <v>0</v>
      </c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R1015" s="214" t="s">
        <v>888</v>
      </c>
      <c r="AT1015" s="214" t="s">
        <v>664</v>
      </c>
      <c r="AU1015" s="214" t="s">
        <v>82</v>
      </c>
      <c r="AY1015" s="16" t="s">
        <v>117</v>
      </c>
      <c r="BE1015" s="215">
        <f>IF(N1015="základní",J1015,0)</f>
        <v>0</v>
      </c>
      <c r="BF1015" s="215">
        <f>IF(N1015="snížená",J1015,0)</f>
        <v>0</v>
      </c>
      <c r="BG1015" s="215">
        <f>IF(N1015="zákl. přenesená",J1015,0)</f>
        <v>0</v>
      </c>
      <c r="BH1015" s="215">
        <f>IF(N1015="sníž. přenesená",J1015,0)</f>
        <v>0</v>
      </c>
      <c r="BI1015" s="215">
        <f>IF(N1015="nulová",J1015,0)</f>
        <v>0</v>
      </c>
      <c r="BJ1015" s="16" t="s">
        <v>80</v>
      </c>
      <c r="BK1015" s="215">
        <f>ROUND(I1015*H1015,2)</f>
        <v>0</v>
      </c>
      <c r="BL1015" s="16" t="s">
        <v>888</v>
      </c>
      <c r="BM1015" s="214" t="s">
        <v>2009</v>
      </c>
    </row>
    <row r="1016" s="2" customFormat="1">
      <c r="A1016" s="37"/>
      <c r="B1016" s="38"/>
      <c r="C1016" s="39"/>
      <c r="D1016" s="216" t="s">
        <v>127</v>
      </c>
      <c r="E1016" s="39"/>
      <c r="F1016" s="217" t="s">
        <v>2008</v>
      </c>
      <c r="G1016" s="39"/>
      <c r="H1016" s="39"/>
      <c r="I1016" s="218"/>
      <c r="J1016" s="39"/>
      <c r="K1016" s="39"/>
      <c r="L1016" s="43"/>
      <c r="M1016" s="219"/>
      <c r="N1016" s="220"/>
      <c r="O1016" s="83"/>
      <c r="P1016" s="83"/>
      <c r="Q1016" s="83"/>
      <c r="R1016" s="83"/>
      <c r="S1016" s="83"/>
      <c r="T1016" s="84"/>
      <c r="U1016" s="37"/>
      <c r="V1016" s="37"/>
      <c r="W1016" s="37"/>
      <c r="X1016" s="37"/>
      <c r="Y1016" s="37"/>
      <c r="Z1016" s="37"/>
      <c r="AA1016" s="37"/>
      <c r="AB1016" s="37"/>
      <c r="AC1016" s="37"/>
      <c r="AD1016" s="37"/>
      <c r="AE1016" s="37"/>
      <c r="AT1016" s="16" t="s">
        <v>127</v>
      </c>
      <c r="AU1016" s="16" t="s">
        <v>82</v>
      </c>
    </row>
    <row r="1017" s="2" customFormat="1" ht="16.5" customHeight="1">
      <c r="A1017" s="37"/>
      <c r="B1017" s="38"/>
      <c r="C1017" s="224" t="s">
        <v>2010</v>
      </c>
      <c r="D1017" s="224" t="s">
        <v>664</v>
      </c>
      <c r="E1017" s="225" t="s">
        <v>2011</v>
      </c>
      <c r="F1017" s="226" t="s">
        <v>2012</v>
      </c>
      <c r="G1017" s="227" t="s">
        <v>169</v>
      </c>
      <c r="H1017" s="228">
        <v>200</v>
      </c>
      <c r="I1017" s="229"/>
      <c r="J1017" s="230">
        <f>ROUND(I1017*H1017,2)</f>
        <v>0</v>
      </c>
      <c r="K1017" s="226" t="s">
        <v>124</v>
      </c>
      <c r="L1017" s="231"/>
      <c r="M1017" s="232" t="s">
        <v>19</v>
      </c>
      <c r="N1017" s="233" t="s">
        <v>43</v>
      </c>
      <c r="O1017" s="83"/>
      <c r="P1017" s="212">
        <f>O1017*H1017</f>
        <v>0</v>
      </c>
      <c r="Q1017" s="212">
        <v>0.00032000000000000003</v>
      </c>
      <c r="R1017" s="212">
        <f>Q1017*H1017</f>
        <v>0.064000000000000001</v>
      </c>
      <c r="S1017" s="212">
        <v>0</v>
      </c>
      <c r="T1017" s="213">
        <f>S1017*H1017</f>
        <v>0</v>
      </c>
      <c r="U1017" s="37"/>
      <c r="V1017" s="37"/>
      <c r="W1017" s="37"/>
      <c r="X1017" s="37"/>
      <c r="Y1017" s="37"/>
      <c r="Z1017" s="37"/>
      <c r="AA1017" s="37"/>
      <c r="AB1017" s="37"/>
      <c r="AC1017" s="37"/>
      <c r="AD1017" s="37"/>
      <c r="AE1017" s="37"/>
      <c r="AR1017" s="214" t="s">
        <v>888</v>
      </c>
      <c r="AT1017" s="214" t="s">
        <v>664</v>
      </c>
      <c r="AU1017" s="214" t="s">
        <v>82</v>
      </c>
      <c r="AY1017" s="16" t="s">
        <v>117</v>
      </c>
      <c r="BE1017" s="215">
        <f>IF(N1017="základní",J1017,0)</f>
        <v>0</v>
      </c>
      <c r="BF1017" s="215">
        <f>IF(N1017="snížená",J1017,0)</f>
        <v>0</v>
      </c>
      <c r="BG1017" s="215">
        <f>IF(N1017="zákl. přenesená",J1017,0)</f>
        <v>0</v>
      </c>
      <c r="BH1017" s="215">
        <f>IF(N1017="sníž. přenesená",J1017,0)</f>
        <v>0</v>
      </c>
      <c r="BI1017" s="215">
        <f>IF(N1017="nulová",J1017,0)</f>
        <v>0</v>
      </c>
      <c r="BJ1017" s="16" t="s">
        <v>80</v>
      </c>
      <c r="BK1017" s="215">
        <f>ROUND(I1017*H1017,2)</f>
        <v>0</v>
      </c>
      <c r="BL1017" s="16" t="s">
        <v>888</v>
      </c>
      <c r="BM1017" s="214" t="s">
        <v>2013</v>
      </c>
    </row>
    <row r="1018" s="2" customFormat="1">
      <c r="A1018" s="37"/>
      <c r="B1018" s="38"/>
      <c r="C1018" s="39"/>
      <c r="D1018" s="216" t="s">
        <v>127</v>
      </c>
      <c r="E1018" s="39"/>
      <c r="F1018" s="217" t="s">
        <v>2012</v>
      </c>
      <c r="G1018" s="39"/>
      <c r="H1018" s="39"/>
      <c r="I1018" s="218"/>
      <c r="J1018" s="39"/>
      <c r="K1018" s="39"/>
      <c r="L1018" s="43"/>
      <c r="M1018" s="219"/>
      <c r="N1018" s="220"/>
      <c r="O1018" s="83"/>
      <c r="P1018" s="83"/>
      <c r="Q1018" s="83"/>
      <c r="R1018" s="83"/>
      <c r="S1018" s="83"/>
      <c r="T1018" s="84"/>
      <c r="U1018" s="37"/>
      <c r="V1018" s="37"/>
      <c r="W1018" s="37"/>
      <c r="X1018" s="37"/>
      <c r="Y1018" s="37"/>
      <c r="Z1018" s="37"/>
      <c r="AA1018" s="37"/>
      <c r="AB1018" s="37"/>
      <c r="AC1018" s="37"/>
      <c r="AD1018" s="37"/>
      <c r="AE1018" s="37"/>
      <c r="AT1018" s="16" t="s">
        <v>127</v>
      </c>
      <c r="AU1018" s="16" t="s">
        <v>82</v>
      </c>
    </row>
    <row r="1019" s="2" customFormat="1" ht="16.5" customHeight="1">
      <c r="A1019" s="37"/>
      <c r="B1019" s="38"/>
      <c r="C1019" s="224" t="s">
        <v>2014</v>
      </c>
      <c r="D1019" s="224" t="s">
        <v>664</v>
      </c>
      <c r="E1019" s="225" t="s">
        <v>2015</v>
      </c>
      <c r="F1019" s="226" t="s">
        <v>2016</v>
      </c>
      <c r="G1019" s="227" t="s">
        <v>169</v>
      </c>
      <c r="H1019" s="228">
        <v>600</v>
      </c>
      <c r="I1019" s="229"/>
      <c r="J1019" s="230">
        <f>ROUND(I1019*H1019,2)</f>
        <v>0</v>
      </c>
      <c r="K1019" s="226" t="s">
        <v>124</v>
      </c>
      <c r="L1019" s="231"/>
      <c r="M1019" s="232" t="s">
        <v>19</v>
      </c>
      <c r="N1019" s="233" t="s">
        <v>43</v>
      </c>
      <c r="O1019" s="83"/>
      <c r="P1019" s="212">
        <f>O1019*H1019</f>
        <v>0</v>
      </c>
      <c r="Q1019" s="212">
        <v>0.00013999999999999999</v>
      </c>
      <c r="R1019" s="212">
        <f>Q1019*H1019</f>
        <v>0.083999999999999991</v>
      </c>
      <c r="S1019" s="212">
        <v>0</v>
      </c>
      <c r="T1019" s="213">
        <f>S1019*H1019</f>
        <v>0</v>
      </c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R1019" s="214" t="s">
        <v>888</v>
      </c>
      <c r="AT1019" s="214" t="s">
        <v>664</v>
      </c>
      <c r="AU1019" s="214" t="s">
        <v>82</v>
      </c>
      <c r="AY1019" s="16" t="s">
        <v>117</v>
      </c>
      <c r="BE1019" s="215">
        <f>IF(N1019="základní",J1019,0)</f>
        <v>0</v>
      </c>
      <c r="BF1019" s="215">
        <f>IF(N1019="snížená",J1019,0)</f>
        <v>0</v>
      </c>
      <c r="BG1019" s="215">
        <f>IF(N1019="zákl. přenesená",J1019,0)</f>
        <v>0</v>
      </c>
      <c r="BH1019" s="215">
        <f>IF(N1019="sníž. přenesená",J1019,0)</f>
        <v>0</v>
      </c>
      <c r="BI1019" s="215">
        <f>IF(N1019="nulová",J1019,0)</f>
        <v>0</v>
      </c>
      <c r="BJ1019" s="16" t="s">
        <v>80</v>
      </c>
      <c r="BK1019" s="215">
        <f>ROUND(I1019*H1019,2)</f>
        <v>0</v>
      </c>
      <c r="BL1019" s="16" t="s">
        <v>888</v>
      </c>
      <c r="BM1019" s="214" t="s">
        <v>2017</v>
      </c>
    </row>
    <row r="1020" s="2" customFormat="1">
      <c r="A1020" s="37"/>
      <c r="B1020" s="38"/>
      <c r="C1020" s="39"/>
      <c r="D1020" s="216" t="s">
        <v>127</v>
      </c>
      <c r="E1020" s="39"/>
      <c r="F1020" s="217" t="s">
        <v>2016</v>
      </c>
      <c r="G1020" s="39"/>
      <c r="H1020" s="39"/>
      <c r="I1020" s="218"/>
      <c r="J1020" s="39"/>
      <c r="K1020" s="39"/>
      <c r="L1020" s="43"/>
      <c r="M1020" s="219"/>
      <c r="N1020" s="220"/>
      <c r="O1020" s="83"/>
      <c r="P1020" s="83"/>
      <c r="Q1020" s="83"/>
      <c r="R1020" s="83"/>
      <c r="S1020" s="83"/>
      <c r="T1020" s="84"/>
      <c r="U1020" s="37"/>
      <c r="V1020" s="37"/>
      <c r="W1020" s="37"/>
      <c r="X1020" s="37"/>
      <c r="Y1020" s="37"/>
      <c r="Z1020" s="37"/>
      <c r="AA1020" s="37"/>
      <c r="AB1020" s="37"/>
      <c r="AC1020" s="37"/>
      <c r="AD1020" s="37"/>
      <c r="AE1020" s="37"/>
      <c r="AT1020" s="16" t="s">
        <v>127</v>
      </c>
      <c r="AU1020" s="16" t="s">
        <v>82</v>
      </c>
    </row>
    <row r="1021" s="2" customFormat="1" ht="16.5" customHeight="1">
      <c r="A1021" s="37"/>
      <c r="B1021" s="38"/>
      <c r="C1021" s="224" t="s">
        <v>2018</v>
      </c>
      <c r="D1021" s="224" t="s">
        <v>664</v>
      </c>
      <c r="E1021" s="225" t="s">
        <v>2019</v>
      </c>
      <c r="F1021" s="226" t="s">
        <v>2020</v>
      </c>
      <c r="G1021" s="227" t="s">
        <v>169</v>
      </c>
      <c r="H1021" s="228">
        <v>100</v>
      </c>
      <c r="I1021" s="229"/>
      <c r="J1021" s="230">
        <f>ROUND(I1021*H1021,2)</f>
        <v>0</v>
      </c>
      <c r="K1021" s="226" t="s">
        <v>124</v>
      </c>
      <c r="L1021" s="231"/>
      <c r="M1021" s="232" t="s">
        <v>19</v>
      </c>
      <c r="N1021" s="233" t="s">
        <v>43</v>
      </c>
      <c r="O1021" s="83"/>
      <c r="P1021" s="212">
        <f>O1021*H1021</f>
        <v>0</v>
      </c>
      <c r="Q1021" s="212">
        <v>6.9999999999999994E-05</v>
      </c>
      <c r="R1021" s="212">
        <f>Q1021*H1021</f>
        <v>0.0069999999999999993</v>
      </c>
      <c r="S1021" s="212">
        <v>0</v>
      </c>
      <c r="T1021" s="213">
        <f>S1021*H1021</f>
        <v>0</v>
      </c>
      <c r="U1021" s="37"/>
      <c r="V1021" s="37"/>
      <c r="W1021" s="37"/>
      <c r="X1021" s="37"/>
      <c r="Y1021" s="37"/>
      <c r="Z1021" s="37"/>
      <c r="AA1021" s="37"/>
      <c r="AB1021" s="37"/>
      <c r="AC1021" s="37"/>
      <c r="AD1021" s="37"/>
      <c r="AE1021" s="37"/>
      <c r="AR1021" s="214" t="s">
        <v>888</v>
      </c>
      <c r="AT1021" s="214" t="s">
        <v>664</v>
      </c>
      <c r="AU1021" s="214" t="s">
        <v>82</v>
      </c>
      <c r="AY1021" s="16" t="s">
        <v>117</v>
      </c>
      <c r="BE1021" s="215">
        <f>IF(N1021="základní",J1021,0)</f>
        <v>0</v>
      </c>
      <c r="BF1021" s="215">
        <f>IF(N1021="snížená",J1021,0)</f>
        <v>0</v>
      </c>
      <c r="BG1021" s="215">
        <f>IF(N1021="zákl. přenesená",J1021,0)</f>
        <v>0</v>
      </c>
      <c r="BH1021" s="215">
        <f>IF(N1021="sníž. přenesená",J1021,0)</f>
        <v>0</v>
      </c>
      <c r="BI1021" s="215">
        <f>IF(N1021="nulová",J1021,0)</f>
        <v>0</v>
      </c>
      <c r="BJ1021" s="16" t="s">
        <v>80</v>
      </c>
      <c r="BK1021" s="215">
        <f>ROUND(I1021*H1021,2)</f>
        <v>0</v>
      </c>
      <c r="BL1021" s="16" t="s">
        <v>888</v>
      </c>
      <c r="BM1021" s="214" t="s">
        <v>2021</v>
      </c>
    </row>
    <row r="1022" s="2" customFormat="1">
      <c r="A1022" s="37"/>
      <c r="B1022" s="38"/>
      <c r="C1022" s="39"/>
      <c r="D1022" s="216" t="s">
        <v>127</v>
      </c>
      <c r="E1022" s="39"/>
      <c r="F1022" s="217" t="s">
        <v>2020</v>
      </c>
      <c r="G1022" s="39"/>
      <c r="H1022" s="39"/>
      <c r="I1022" s="218"/>
      <c r="J1022" s="39"/>
      <c r="K1022" s="39"/>
      <c r="L1022" s="43"/>
      <c r="M1022" s="219"/>
      <c r="N1022" s="220"/>
      <c r="O1022" s="83"/>
      <c r="P1022" s="83"/>
      <c r="Q1022" s="83"/>
      <c r="R1022" s="83"/>
      <c r="S1022" s="83"/>
      <c r="T1022" s="84"/>
      <c r="U1022" s="37"/>
      <c r="V1022" s="37"/>
      <c r="W1022" s="37"/>
      <c r="X1022" s="37"/>
      <c r="Y1022" s="37"/>
      <c r="Z1022" s="37"/>
      <c r="AA1022" s="37"/>
      <c r="AB1022" s="37"/>
      <c r="AC1022" s="37"/>
      <c r="AD1022" s="37"/>
      <c r="AE1022" s="37"/>
      <c r="AT1022" s="16" t="s">
        <v>127</v>
      </c>
      <c r="AU1022" s="16" t="s">
        <v>82</v>
      </c>
    </row>
    <row r="1023" s="2" customFormat="1" ht="16.5" customHeight="1">
      <c r="A1023" s="37"/>
      <c r="B1023" s="38"/>
      <c r="C1023" s="224" t="s">
        <v>2022</v>
      </c>
      <c r="D1023" s="224" t="s">
        <v>664</v>
      </c>
      <c r="E1023" s="225" t="s">
        <v>2023</v>
      </c>
      <c r="F1023" s="226" t="s">
        <v>2024</v>
      </c>
      <c r="G1023" s="227" t="s">
        <v>169</v>
      </c>
      <c r="H1023" s="228">
        <v>20</v>
      </c>
      <c r="I1023" s="229"/>
      <c r="J1023" s="230">
        <f>ROUND(I1023*H1023,2)</f>
        <v>0</v>
      </c>
      <c r="K1023" s="226" t="s">
        <v>124</v>
      </c>
      <c r="L1023" s="231"/>
      <c r="M1023" s="232" t="s">
        <v>19</v>
      </c>
      <c r="N1023" s="233" t="s">
        <v>43</v>
      </c>
      <c r="O1023" s="83"/>
      <c r="P1023" s="212">
        <f>O1023*H1023</f>
        <v>0</v>
      </c>
      <c r="Q1023" s="212">
        <v>0.00025000000000000001</v>
      </c>
      <c r="R1023" s="212">
        <f>Q1023*H1023</f>
        <v>0.0050000000000000001</v>
      </c>
      <c r="S1023" s="212">
        <v>0</v>
      </c>
      <c r="T1023" s="213">
        <f>S1023*H1023</f>
        <v>0</v>
      </c>
      <c r="U1023" s="37"/>
      <c r="V1023" s="37"/>
      <c r="W1023" s="37"/>
      <c r="X1023" s="37"/>
      <c r="Y1023" s="37"/>
      <c r="Z1023" s="37"/>
      <c r="AA1023" s="37"/>
      <c r="AB1023" s="37"/>
      <c r="AC1023" s="37"/>
      <c r="AD1023" s="37"/>
      <c r="AE1023" s="37"/>
      <c r="AR1023" s="214" t="s">
        <v>888</v>
      </c>
      <c r="AT1023" s="214" t="s">
        <v>664</v>
      </c>
      <c r="AU1023" s="214" t="s">
        <v>82</v>
      </c>
      <c r="AY1023" s="16" t="s">
        <v>117</v>
      </c>
      <c r="BE1023" s="215">
        <f>IF(N1023="základní",J1023,0)</f>
        <v>0</v>
      </c>
      <c r="BF1023" s="215">
        <f>IF(N1023="snížená",J1023,0)</f>
        <v>0</v>
      </c>
      <c r="BG1023" s="215">
        <f>IF(N1023="zákl. přenesená",J1023,0)</f>
        <v>0</v>
      </c>
      <c r="BH1023" s="215">
        <f>IF(N1023="sníž. přenesená",J1023,0)</f>
        <v>0</v>
      </c>
      <c r="BI1023" s="215">
        <f>IF(N1023="nulová",J1023,0)</f>
        <v>0</v>
      </c>
      <c r="BJ1023" s="16" t="s">
        <v>80</v>
      </c>
      <c r="BK1023" s="215">
        <f>ROUND(I1023*H1023,2)</f>
        <v>0</v>
      </c>
      <c r="BL1023" s="16" t="s">
        <v>888</v>
      </c>
      <c r="BM1023" s="214" t="s">
        <v>2025</v>
      </c>
    </row>
    <row r="1024" s="2" customFormat="1">
      <c r="A1024" s="37"/>
      <c r="B1024" s="38"/>
      <c r="C1024" s="39"/>
      <c r="D1024" s="216" t="s">
        <v>127</v>
      </c>
      <c r="E1024" s="39"/>
      <c r="F1024" s="217" t="s">
        <v>2024</v>
      </c>
      <c r="G1024" s="39"/>
      <c r="H1024" s="39"/>
      <c r="I1024" s="218"/>
      <c r="J1024" s="39"/>
      <c r="K1024" s="39"/>
      <c r="L1024" s="43"/>
      <c r="M1024" s="219"/>
      <c r="N1024" s="220"/>
      <c r="O1024" s="83"/>
      <c r="P1024" s="83"/>
      <c r="Q1024" s="83"/>
      <c r="R1024" s="83"/>
      <c r="S1024" s="83"/>
      <c r="T1024" s="84"/>
      <c r="U1024" s="37"/>
      <c r="V1024" s="37"/>
      <c r="W1024" s="37"/>
      <c r="X1024" s="37"/>
      <c r="Y1024" s="37"/>
      <c r="Z1024" s="37"/>
      <c r="AA1024" s="37"/>
      <c r="AB1024" s="37"/>
      <c r="AC1024" s="37"/>
      <c r="AD1024" s="37"/>
      <c r="AE1024" s="37"/>
      <c r="AT1024" s="16" t="s">
        <v>127</v>
      </c>
      <c r="AU1024" s="16" t="s">
        <v>82</v>
      </c>
    </row>
    <row r="1025" s="2" customFormat="1" ht="16.5" customHeight="1">
      <c r="A1025" s="37"/>
      <c r="B1025" s="38"/>
      <c r="C1025" s="224" t="s">
        <v>2026</v>
      </c>
      <c r="D1025" s="224" t="s">
        <v>664</v>
      </c>
      <c r="E1025" s="225" t="s">
        <v>2027</v>
      </c>
      <c r="F1025" s="226" t="s">
        <v>2028</v>
      </c>
      <c r="G1025" s="227" t="s">
        <v>169</v>
      </c>
      <c r="H1025" s="228">
        <v>100</v>
      </c>
      <c r="I1025" s="229"/>
      <c r="J1025" s="230">
        <f>ROUND(I1025*H1025,2)</f>
        <v>0</v>
      </c>
      <c r="K1025" s="226" t="s">
        <v>124</v>
      </c>
      <c r="L1025" s="231"/>
      <c r="M1025" s="232" t="s">
        <v>19</v>
      </c>
      <c r="N1025" s="233" t="s">
        <v>43</v>
      </c>
      <c r="O1025" s="83"/>
      <c r="P1025" s="212">
        <f>O1025*H1025</f>
        <v>0</v>
      </c>
      <c r="Q1025" s="212">
        <v>6.0000000000000002E-05</v>
      </c>
      <c r="R1025" s="212">
        <f>Q1025*H1025</f>
        <v>0.0060000000000000001</v>
      </c>
      <c r="S1025" s="212">
        <v>0</v>
      </c>
      <c r="T1025" s="213">
        <f>S1025*H1025</f>
        <v>0</v>
      </c>
      <c r="U1025" s="37"/>
      <c r="V1025" s="37"/>
      <c r="W1025" s="37"/>
      <c r="X1025" s="37"/>
      <c r="Y1025" s="37"/>
      <c r="Z1025" s="37"/>
      <c r="AA1025" s="37"/>
      <c r="AB1025" s="37"/>
      <c r="AC1025" s="37"/>
      <c r="AD1025" s="37"/>
      <c r="AE1025" s="37"/>
      <c r="AR1025" s="214" t="s">
        <v>888</v>
      </c>
      <c r="AT1025" s="214" t="s">
        <v>664</v>
      </c>
      <c r="AU1025" s="214" t="s">
        <v>82</v>
      </c>
      <c r="AY1025" s="16" t="s">
        <v>117</v>
      </c>
      <c r="BE1025" s="215">
        <f>IF(N1025="základní",J1025,0)</f>
        <v>0</v>
      </c>
      <c r="BF1025" s="215">
        <f>IF(N1025="snížená",J1025,0)</f>
        <v>0</v>
      </c>
      <c r="BG1025" s="215">
        <f>IF(N1025="zákl. přenesená",J1025,0)</f>
        <v>0</v>
      </c>
      <c r="BH1025" s="215">
        <f>IF(N1025="sníž. přenesená",J1025,0)</f>
        <v>0</v>
      </c>
      <c r="BI1025" s="215">
        <f>IF(N1025="nulová",J1025,0)</f>
        <v>0</v>
      </c>
      <c r="BJ1025" s="16" t="s">
        <v>80</v>
      </c>
      <c r="BK1025" s="215">
        <f>ROUND(I1025*H1025,2)</f>
        <v>0</v>
      </c>
      <c r="BL1025" s="16" t="s">
        <v>888</v>
      </c>
      <c r="BM1025" s="214" t="s">
        <v>2029</v>
      </c>
    </row>
    <row r="1026" s="2" customFormat="1">
      <c r="A1026" s="37"/>
      <c r="B1026" s="38"/>
      <c r="C1026" s="39"/>
      <c r="D1026" s="216" t="s">
        <v>127</v>
      </c>
      <c r="E1026" s="39"/>
      <c r="F1026" s="217" t="s">
        <v>2028</v>
      </c>
      <c r="G1026" s="39"/>
      <c r="H1026" s="39"/>
      <c r="I1026" s="218"/>
      <c r="J1026" s="39"/>
      <c r="K1026" s="39"/>
      <c r="L1026" s="43"/>
      <c r="M1026" s="219"/>
      <c r="N1026" s="220"/>
      <c r="O1026" s="83"/>
      <c r="P1026" s="83"/>
      <c r="Q1026" s="83"/>
      <c r="R1026" s="83"/>
      <c r="S1026" s="83"/>
      <c r="T1026" s="84"/>
      <c r="U1026" s="37"/>
      <c r="V1026" s="37"/>
      <c r="W1026" s="37"/>
      <c r="X1026" s="37"/>
      <c r="Y1026" s="37"/>
      <c r="Z1026" s="37"/>
      <c r="AA1026" s="37"/>
      <c r="AB1026" s="37"/>
      <c r="AC1026" s="37"/>
      <c r="AD1026" s="37"/>
      <c r="AE1026" s="37"/>
      <c r="AT1026" s="16" t="s">
        <v>127</v>
      </c>
      <c r="AU1026" s="16" t="s">
        <v>82</v>
      </c>
    </row>
    <row r="1027" s="2" customFormat="1" ht="16.5" customHeight="1">
      <c r="A1027" s="37"/>
      <c r="B1027" s="38"/>
      <c r="C1027" s="224" t="s">
        <v>2030</v>
      </c>
      <c r="D1027" s="224" t="s">
        <v>664</v>
      </c>
      <c r="E1027" s="225" t="s">
        <v>2031</v>
      </c>
      <c r="F1027" s="226" t="s">
        <v>2032</v>
      </c>
      <c r="G1027" s="227" t="s">
        <v>169</v>
      </c>
      <c r="H1027" s="228">
        <v>100</v>
      </c>
      <c r="I1027" s="229"/>
      <c r="J1027" s="230">
        <f>ROUND(I1027*H1027,2)</f>
        <v>0</v>
      </c>
      <c r="K1027" s="226" t="s">
        <v>124</v>
      </c>
      <c r="L1027" s="231"/>
      <c r="M1027" s="232" t="s">
        <v>19</v>
      </c>
      <c r="N1027" s="233" t="s">
        <v>43</v>
      </c>
      <c r="O1027" s="83"/>
      <c r="P1027" s="212">
        <f>O1027*H1027</f>
        <v>0</v>
      </c>
      <c r="Q1027" s="212">
        <v>0.00029999999999999997</v>
      </c>
      <c r="R1027" s="212">
        <f>Q1027*H1027</f>
        <v>0.029999999999999999</v>
      </c>
      <c r="S1027" s="212">
        <v>0</v>
      </c>
      <c r="T1027" s="213">
        <f>S1027*H1027</f>
        <v>0</v>
      </c>
      <c r="U1027" s="37"/>
      <c r="V1027" s="37"/>
      <c r="W1027" s="37"/>
      <c r="X1027" s="37"/>
      <c r="Y1027" s="37"/>
      <c r="Z1027" s="37"/>
      <c r="AA1027" s="37"/>
      <c r="AB1027" s="37"/>
      <c r="AC1027" s="37"/>
      <c r="AD1027" s="37"/>
      <c r="AE1027" s="37"/>
      <c r="AR1027" s="214" t="s">
        <v>888</v>
      </c>
      <c r="AT1027" s="214" t="s">
        <v>664</v>
      </c>
      <c r="AU1027" s="214" t="s">
        <v>82</v>
      </c>
      <c r="AY1027" s="16" t="s">
        <v>117</v>
      </c>
      <c r="BE1027" s="215">
        <f>IF(N1027="základní",J1027,0)</f>
        <v>0</v>
      </c>
      <c r="BF1027" s="215">
        <f>IF(N1027="snížená",J1027,0)</f>
        <v>0</v>
      </c>
      <c r="BG1027" s="215">
        <f>IF(N1027="zákl. přenesená",J1027,0)</f>
        <v>0</v>
      </c>
      <c r="BH1027" s="215">
        <f>IF(N1027="sníž. přenesená",J1027,0)</f>
        <v>0</v>
      </c>
      <c r="BI1027" s="215">
        <f>IF(N1027="nulová",J1027,0)</f>
        <v>0</v>
      </c>
      <c r="BJ1027" s="16" t="s">
        <v>80</v>
      </c>
      <c r="BK1027" s="215">
        <f>ROUND(I1027*H1027,2)</f>
        <v>0</v>
      </c>
      <c r="BL1027" s="16" t="s">
        <v>888</v>
      </c>
      <c r="BM1027" s="214" t="s">
        <v>2033</v>
      </c>
    </row>
    <row r="1028" s="2" customFormat="1">
      <c r="A1028" s="37"/>
      <c r="B1028" s="38"/>
      <c r="C1028" s="39"/>
      <c r="D1028" s="216" t="s">
        <v>127</v>
      </c>
      <c r="E1028" s="39"/>
      <c r="F1028" s="217" t="s">
        <v>2032</v>
      </c>
      <c r="G1028" s="39"/>
      <c r="H1028" s="39"/>
      <c r="I1028" s="218"/>
      <c r="J1028" s="39"/>
      <c r="K1028" s="39"/>
      <c r="L1028" s="43"/>
      <c r="M1028" s="219"/>
      <c r="N1028" s="220"/>
      <c r="O1028" s="83"/>
      <c r="P1028" s="83"/>
      <c r="Q1028" s="83"/>
      <c r="R1028" s="83"/>
      <c r="S1028" s="83"/>
      <c r="T1028" s="84"/>
      <c r="U1028" s="37"/>
      <c r="V1028" s="37"/>
      <c r="W1028" s="37"/>
      <c r="X1028" s="37"/>
      <c r="Y1028" s="37"/>
      <c r="Z1028" s="37"/>
      <c r="AA1028" s="37"/>
      <c r="AB1028" s="37"/>
      <c r="AC1028" s="37"/>
      <c r="AD1028" s="37"/>
      <c r="AE1028" s="37"/>
      <c r="AT1028" s="16" t="s">
        <v>127</v>
      </c>
      <c r="AU1028" s="16" t="s">
        <v>82</v>
      </c>
    </row>
    <row r="1029" s="2" customFormat="1" ht="16.5" customHeight="1">
      <c r="A1029" s="37"/>
      <c r="B1029" s="38"/>
      <c r="C1029" s="224" t="s">
        <v>2034</v>
      </c>
      <c r="D1029" s="224" t="s">
        <v>664</v>
      </c>
      <c r="E1029" s="225" t="s">
        <v>2035</v>
      </c>
      <c r="F1029" s="226" t="s">
        <v>2036</v>
      </c>
      <c r="G1029" s="227" t="s">
        <v>169</v>
      </c>
      <c r="H1029" s="228">
        <v>200</v>
      </c>
      <c r="I1029" s="229"/>
      <c r="J1029" s="230">
        <f>ROUND(I1029*H1029,2)</f>
        <v>0</v>
      </c>
      <c r="K1029" s="226" t="s">
        <v>124</v>
      </c>
      <c r="L1029" s="231"/>
      <c r="M1029" s="232" t="s">
        <v>19</v>
      </c>
      <c r="N1029" s="233" t="s">
        <v>43</v>
      </c>
      <c r="O1029" s="83"/>
      <c r="P1029" s="212">
        <f>O1029*H1029</f>
        <v>0</v>
      </c>
      <c r="Q1029" s="212">
        <v>0.00021000000000000001</v>
      </c>
      <c r="R1029" s="212">
        <f>Q1029*H1029</f>
        <v>0.042000000000000003</v>
      </c>
      <c r="S1029" s="212">
        <v>0</v>
      </c>
      <c r="T1029" s="213">
        <f>S1029*H1029</f>
        <v>0</v>
      </c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R1029" s="214" t="s">
        <v>888</v>
      </c>
      <c r="AT1029" s="214" t="s">
        <v>664</v>
      </c>
      <c r="AU1029" s="214" t="s">
        <v>82</v>
      </c>
      <c r="AY1029" s="16" t="s">
        <v>117</v>
      </c>
      <c r="BE1029" s="215">
        <f>IF(N1029="základní",J1029,0)</f>
        <v>0</v>
      </c>
      <c r="BF1029" s="215">
        <f>IF(N1029="snížená",J1029,0)</f>
        <v>0</v>
      </c>
      <c r="BG1029" s="215">
        <f>IF(N1029="zákl. přenesená",J1029,0)</f>
        <v>0</v>
      </c>
      <c r="BH1029" s="215">
        <f>IF(N1029="sníž. přenesená",J1029,0)</f>
        <v>0</v>
      </c>
      <c r="BI1029" s="215">
        <f>IF(N1029="nulová",J1029,0)</f>
        <v>0</v>
      </c>
      <c r="BJ1029" s="16" t="s">
        <v>80</v>
      </c>
      <c r="BK1029" s="215">
        <f>ROUND(I1029*H1029,2)</f>
        <v>0</v>
      </c>
      <c r="BL1029" s="16" t="s">
        <v>888</v>
      </c>
      <c r="BM1029" s="214" t="s">
        <v>2037</v>
      </c>
    </row>
    <row r="1030" s="2" customFormat="1">
      <c r="A1030" s="37"/>
      <c r="B1030" s="38"/>
      <c r="C1030" s="39"/>
      <c r="D1030" s="216" t="s">
        <v>127</v>
      </c>
      <c r="E1030" s="39"/>
      <c r="F1030" s="217" t="s">
        <v>2036</v>
      </c>
      <c r="G1030" s="39"/>
      <c r="H1030" s="39"/>
      <c r="I1030" s="218"/>
      <c r="J1030" s="39"/>
      <c r="K1030" s="39"/>
      <c r="L1030" s="43"/>
      <c r="M1030" s="219"/>
      <c r="N1030" s="220"/>
      <c r="O1030" s="83"/>
      <c r="P1030" s="83"/>
      <c r="Q1030" s="83"/>
      <c r="R1030" s="83"/>
      <c r="S1030" s="83"/>
      <c r="T1030" s="84"/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T1030" s="16" t="s">
        <v>127</v>
      </c>
      <c r="AU1030" s="16" t="s">
        <v>82</v>
      </c>
    </row>
    <row r="1031" s="2" customFormat="1" ht="16.5" customHeight="1">
      <c r="A1031" s="37"/>
      <c r="B1031" s="38"/>
      <c r="C1031" s="224" t="s">
        <v>2038</v>
      </c>
      <c r="D1031" s="224" t="s">
        <v>664</v>
      </c>
      <c r="E1031" s="225" t="s">
        <v>2039</v>
      </c>
      <c r="F1031" s="226" t="s">
        <v>2040</v>
      </c>
      <c r="G1031" s="227" t="s">
        <v>169</v>
      </c>
      <c r="H1031" s="228">
        <v>10</v>
      </c>
      <c r="I1031" s="229"/>
      <c r="J1031" s="230">
        <f>ROUND(I1031*H1031,2)</f>
        <v>0</v>
      </c>
      <c r="K1031" s="226" t="s">
        <v>124</v>
      </c>
      <c r="L1031" s="231"/>
      <c r="M1031" s="232" t="s">
        <v>19</v>
      </c>
      <c r="N1031" s="233" t="s">
        <v>43</v>
      </c>
      <c r="O1031" s="83"/>
      <c r="P1031" s="212">
        <f>O1031*H1031</f>
        <v>0</v>
      </c>
      <c r="Q1031" s="212">
        <v>0.00038000000000000002</v>
      </c>
      <c r="R1031" s="212">
        <f>Q1031*H1031</f>
        <v>0.0038000000000000004</v>
      </c>
      <c r="S1031" s="212">
        <v>0</v>
      </c>
      <c r="T1031" s="213">
        <f>S1031*H1031</f>
        <v>0</v>
      </c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R1031" s="214" t="s">
        <v>888</v>
      </c>
      <c r="AT1031" s="214" t="s">
        <v>664</v>
      </c>
      <c r="AU1031" s="214" t="s">
        <v>82</v>
      </c>
      <c r="AY1031" s="16" t="s">
        <v>117</v>
      </c>
      <c r="BE1031" s="215">
        <f>IF(N1031="základní",J1031,0)</f>
        <v>0</v>
      </c>
      <c r="BF1031" s="215">
        <f>IF(N1031="snížená",J1031,0)</f>
        <v>0</v>
      </c>
      <c r="BG1031" s="215">
        <f>IF(N1031="zákl. přenesená",J1031,0)</f>
        <v>0</v>
      </c>
      <c r="BH1031" s="215">
        <f>IF(N1031="sníž. přenesená",J1031,0)</f>
        <v>0</v>
      </c>
      <c r="BI1031" s="215">
        <f>IF(N1031="nulová",J1031,0)</f>
        <v>0</v>
      </c>
      <c r="BJ1031" s="16" t="s">
        <v>80</v>
      </c>
      <c r="BK1031" s="215">
        <f>ROUND(I1031*H1031,2)</f>
        <v>0</v>
      </c>
      <c r="BL1031" s="16" t="s">
        <v>888</v>
      </c>
      <c r="BM1031" s="214" t="s">
        <v>2041</v>
      </c>
    </row>
    <row r="1032" s="2" customFormat="1">
      <c r="A1032" s="37"/>
      <c r="B1032" s="38"/>
      <c r="C1032" s="39"/>
      <c r="D1032" s="216" t="s">
        <v>127</v>
      </c>
      <c r="E1032" s="39"/>
      <c r="F1032" s="217" t="s">
        <v>2040</v>
      </c>
      <c r="G1032" s="39"/>
      <c r="H1032" s="39"/>
      <c r="I1032" s="218"/>
      <c r="J1032" s="39"/>
      <c r="K1032" s="39"/>
      <c r="L1032" s="43"/>
      <c r="M1032" s="219"/>
      <c r="N1032" s="220"/>
      <c r="O1032" s="83"/>
      <c r="P1032" s="83"/>
      <c r="Q1032" s="83"/>
      <c r="R1032" s="83"/>
      <c r="S1032" s="83"/>
      <c r="T1032" s="84"/>
      <c r="U1032" s="37"/>
      <c r="V1032" s="37"/>
      <c r="W1032" s="37"/>
      <c r="X1032" s="37"/>
      <c r="Y1032" s="37"/>
      <c r="Z1032" s="37"/>
      <c r="AA1032" s="37"/>
      <c r="AB1032" s="37"/>
      <c r="AC1032" s="37"/>
      <c r="AD1032" s="37"/>
      <c r="AE1032" s="37"/>
      <c r="AT1032" s="16" t="s">
        <v>127</v>
      </c>
      <c r="AU1032" s="16" t="s">
        <v>82</v>
      </c>
    </row>
    <row r="1033" s="2" customFormat="1" ht="16.5" customHeight="1">
      <c r="A1033" s="37"/>
      <c r="B1033" s="38"/>
      <c r="C1033" s="224" t="s">
        <v>2042</v>
      </c>
      <c r="D1033" s="224" t="s">
        <v>664</v>
      </c>
      <c r="E1033" s="225" t="s">
        <v>2043</v>
      </c>
      <c r="F1033" s="226" t="s">
        <v>2044</v>
      </c>
      <c r="G1033" s="227" t="s">
        <v>169</v>
      </c>
      <c r="H1033" s="228">
        <v>50</v>
      </c>
      <c r="I1033" s="229"/>
      <c r="J1033" s="230">
        <f>ROUND(I1033*H1033,2)</f>
        <v>0</v>
      </c>
      <c r="K1033" s="226" t="s">
        <v>124</v>
      </c>
      <c r="L1033" s="231"/>
      <c r="M1033" s="232" t="s">
        <v>19</v>
      </c>
      <c r="N1033" s="233" t="s">
        <v>43</v>
      </c>
      <c r="O1033" s="83"/>
      <c r="P1033" s="212">
        <f>O1033*H1033</f>
        <v>0</v>
      </c>
      <c r="Q1033" s="212">
        <v>0.00055000000000000003</v>
      </c>
      <c r="R1033" s="212">
        <f>Q1033*H1033</f>
        <v>0.0275</v>
      </c>
      <c r="S1033" s="212">
        <v>0</v>
      </c>
      <c r="T1033" s="213">
        <f>S1033*H1033</f>
        <v>0</v>
      </c>
      <c r="U1033" s="37"/>
      <c r="V1033" s="37"/>
      <c r="W1033" s="37"/>
      <c r="X1033" s="37"/>
      <c r="Y1033" s="37"/>
      <c r="Z1033" s="37"/>
      <c r="AA1033" s="37"/>
      <c r="AB1033" s="37"/>
      <c r="AC1033" s="37"/>
      <c r="AD1033" s="37"/>
      <c r="AE1033" s="37"/>
      <c r="AR1033" s="214" t="s">
        <v>888</v>
      </c>
      <c r="AT1033" s="214" t="s">
        <v>664</v>
      </c>
      <c r="AU1033" s="214" t="s">
        <v>82</v>
      </c>
      <c r="AY1033" s="16" t="s">
        <v>117</v>
      </c>
      <c r="BE1033" s="215">
        <f>IF(N1033="základní",J1033,0)</f>
        <v>0</v>
      </c>
      <c r="BF1033" s="215">
        <f>IF(N1033="snížená",J1033,0)</f>
        <v>0</v>
      </c>
      <c r="BG1033" s="215">
        <f>IF(N1033="zákl. přenesená",J1033,0)</f>
        <v>0</v>
      </c>
      <c r="BH1033" s="215">
        <f>IF(N1033="sníž. přenesená",J1033,0)</f>
        <v>0</v>
      </c>
      <c r="BI1033" s="215">
        <f>IF(N1033="nulová",J1033,0)</f>
        <v>0</v>
      </c>
      <c r="BJ1033" s="16" t="s">
        <v>80</v>
      </c>
      <c r="BK1033" s="215">
        <f>ROUND(I1033*H1033,2)</f>
        <v>0</v>
      </c>
      <c r="BL1033" s="16" t="s">
        <v>888</v>
      </c>
      <c r="BM1033" s="214" t="s">
        <v>2045</v>
      </c>
    </row>
    <row r="1034" s="2" customFormat="1">
      <c r="A1034" s="37"/>
      <c r="B1034" s="38"/>
      <c r="C1034" s="39"/>
      <c r="D1034" s="216" t="s">
        <v>127</v>
      </c>
      <c r="E1034" s="39"/>
      <c r="F1034" s="217" t="s">
        <v>2044</v>
      </c>
      <c r="G1034" s="39"/>
      <c r="H1034" s="39"/>
      <c r="I1034" s="218"/>
      <c r="J1034" s="39"/>
      <c r="K1034" s="39"/>
      <c r="L1034" s="43"/>
      <c r="M1034" s="219"/>
      <c r="N1034" s="220"/>
      <c r="O1034" s="83"/>
      <c r="P1034" s="83"/>
      <c r="Q1034" s="83"/>
      <c r="R1034" s="83"/>
      <c r="S1034" s="83"/>
      <c r="T1034" s="84"/>
      <c r="U1034" s="37"/>
      <c r="V1034" s="37"/>
      <c r="W1034" s="37"/>
      <c r="X1034" s="37"/>
      <c r="Y1034" s="37"/>
      <c r="Z1034" s="37"/>
      <c r="AA1034" s="37"/>
      <c r="AB1034" s="37"/>
      <c r="AC1034" s="37"/>
      <c r="AD1034" s="37"/>
      <c r="AE1034" s="37"/>
      <c r="AT1034" s="16" t="s">
        <v>127</v>
      </c>
      <c r="AU1034" s="16" t="s">
        <v>82</v>
      </c>
    </row>
    <row r="1035" s="2" customFormat="1" ht="16.5" customHeight="1">
      <c r="A1035" s="37"/>
      <c r="B1035" s="38"/>
      <c r="C1035" s="224" t="s">
        <v>2046</v>
      </c>
      <c r="D1035" s="224" t="s">
        <v>664</v>
      </c>
      <c r="E1035" s="225" t="s">
        <v>2047</v>
      </c>
      <c r="F1035" s="226" t="s">
        <v>2048</v>
      </c>
      <c r="G1035" s="227" t="s">
        <v>169</v>
      </c>
      <c r="H1035" s="228">
        <v>100</v>
      </c>
      <c r="I1035" s="229"/>
      <c r="J1035" s="230">
        <f>ROUND(I1035*H1035,2)</f>
        <v>0</v>
      </c>
      <c r="K1035" s="226" t="s">
        <v>124</v>
      </c>
      <c r="L1035" s="231"/>
      <c r="M1035" s="232" t="s">
        <v>19</v>
      </c>
      <c r="N1035" s="233" t="s">
        <v>43</v>
      </c>
      <c r="O1035" s="83"/>
      <c r="P1035" s="212">
        <f>O1035*H1035</f>
        <v>0</v>
      </c>
      <c r="Q1035" s="212">
        <v>0.00020000000000000001</v>
      </c>
      <c r="R1035" s="212">
        <f>Q1035*H1035</f>
        <v>0.02</v>
      </c>
      <c r="S1035" s="212">
        <v>0</v>
      </c>
      <c r="T1035" s="213">
        <f>S1035*H1035</f>
        <v>0</v>
      </c>
      <c r="U1035" s="37"/>
      <c r="V1035" s="37"/>
      <c r="W1035" s="37"/>
      <c r="X1035" s="37"/>
      <c r="Y1035" s="37"/>
      <c r="Z1035" s="37"/>
      <c r="AA1035" s="37"/>
      <c r="AB1035" s="37"/>
      <c r="AC1035" s="37"/>
      <c r="AD1035" s="37"/>
      <c r="AE1035" s="37"/>
      <c r="AR1035" s="214" t="s">
        <v>888</v>
      </c>
      <c r="AT1035" s="214" t="s">
        <v>664</v>
      </c>
      <c r="AU1035" s="214" t="s">
        <v>82</v>
      </c>
      <c r="AY1035" s="16" t="s">
        <v>117</v>
      </c>
      <c r="BE1035" s="215">
        <f>IF(N1035="základní",J1035,0)</f>
        <v>0</v>
      </c>
      <c r="BF1035" s="215">
        <f>IF(N1035="snížená",J1035,0)</f>
        <v>0</v>
      </c>
      <c r="BG1035" s="215">
        <f>IF(N1035="zákl. přenesená",J1035,0)</f>
        <v>0</v>
      </c>
      <c r="BH1035" s="215">
        <f>IF(N1035="sníž. přenesená",J1035,0)</f>
        <v>0</v>
      </c>
      <c r="BI1035" s="215">
        <f>IF(N1035="nulová",J1035,0)</f>
        <v>0</v>
      </c>
      <c r="BJ1035" s="16" t="s">
        <v>80</v>
      </c>
      <c r="BK1035" s="215">
        <f>ROUND(I1035*H1035,2)</f>
        <v>0</v>
      </c>
      <c r="BL1035" s="16" t="s">
        <v>888</v>
      </c>
      <c r="BM1035" s="214" t="s">
        <v>2049</v>
      </c>
    </row>
    <row r="1036" s="2" customFormat="1">
      <c r="A1036" s="37"/>
      <c r="B1036" s="38"/>
      <c r="C1036" s="39"/>
      <c r="D1036" s="216" t="s">
        <v>127</v>
      </c>
      <c r="E1036" s="39"/>
      <c r="F1036" s="217" t="s">
        <v>2048</v>
      </c>
      <c r="G1036" s="39"/>
      <c r="H1036" s="39"/>
      <c r="I1036" s="218"/>
      <c r="J1036" s="39"/>
      <c r="K1036" s="39"/>
      <c r="L1036" s="43"/>
      <c r="M1036" s="219"/>
      <c r="N1036" s="220"/>
      <c r="O1036" s="83"/>
      <c r="P1036" s="83"/>
      <c r="Q1036" s="83"/>
      <c r="R1036" s="83"/>
      <c r="S1036" s="83"/>
      <c r="T1036" s="84"/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T1036" s="16" t="s">
        <v>127</v>
      </c>
      <c r="AU1036" s="16" t="s">
        <v>82</v>
      </c>
    </row>
    <row r="1037" s="2" customFormat="1" ht="16.5" customHeight="1">
      <c r="A1037" s="37"/>
      <c r="B1037" s="38"/>
      <c r="C1037" s="224" t="s">
        <v>2050</v>
      </c>
      <c r="D1037" s="224" t="s">
        <v>664</v>
      </c>
      <c r="E1037" s="225" t="s">
        <v>2051</v>
      </c>
      <c r="F1037" s="226" t="s">
        <v>2052</v>
      </c>
      <c r="G1037" s="227" t="s">
        <v>169</v>
      </c>
      <c r="H1037" s="228">
        <v>20</v>
      </c>
      <c r="I1037" s="229"/>
      <c r="J1037" s="230">
        <f>ROUND(I1037*H1037,2)</f>
        <v>0</v>
      </c>
      <c r="K1037" s="226" t="s">
        <v>124</v>
      </c>
      <c r="L1037" s="231"/>
      <c r="M1037" s="232" t="s">
        <v>19</v>
      </c>
      <c r="N1037" s="233" t="s">
        <v>43</v>
      </c>
      <c r="O1037" s="83"/>
      <c r="P1037" s="212">
        <f>O1037*H1037</f>
        <v>0</v>
      </c>
      <c r="Q1037" s="212">
        <v>0.00011</v>
      </c>
      <c r="R1037" s="212">
        <f>Q1037*H1037</f>
        <v>0.0022000000000000001</v>
      </c>
      <c r="S1037" s="212">
        <v>0</v>
      </c>
      <c r="T1037" s="213">
        <f>S1037*H1037</f>
        <v>0</v>
      </c>
      <c r="U1037" s="37"/>
      <c r="V1037" s="37"/>
      <c r="W1037" s="37"/>
      <c r="X1037" s="37"/>
      <c r="Y1037" s="37"/>
      <c r="Z1037" s="37"/>
      <c r="AA1037" s="37"/>
      <c r="AB1037" s="37"/>
      <c r="AC1037" s="37"/>
      <c r="AD1037" s="37"/>
      <c r="AE1037" s="37"/>
      <c r="AR1037" s="214" t="s">
        <v>888</v>
      </c>
      <c r="AT1037" s="214" t="s">
        <v>664</v>
      </c>
      <c r="AU1037" s="214" t="s">
        <v>82</v>
      </c>
      <c r="AY1037" s="16" t="s">
        <v>117</v>
      </c>
      <c r="BE1037" s="215">
        <f>IF(N1037="základní",J1037,0)</f>
        <v>0</v>
      </c>
      <c r="BF1037" s="215">
        <f>IF(N1037="snížená",J1037,0)</f>
        <v>0</v>
      </c>
      <c r="BG1037" s="215">
        <f>IF(N1037="zákl. přenesená",J1037,0)</f>
        <v>0</v>
      </c>
      <c r="BH1037" s="215">
        <f>IF(N1037="sníž. přenesená",J1037,0)</f>
        <v>0</v>
      </c>
      <c r="BI1037" s="215">
        <f>IF(N1037="nulová",J1037,0)</f>
        <v>0</v>
      </c>
      <c r="BJ1037" s="16" t="s">
        <v>80</v>
      </c>
      <c r="BK1037" s="215">
        <f>ROUND(I1037*H1037,2)</f>
        <v>0</v>
      </c>
      <c r="BL1037" s="16" t="s">
        <v>888</v>
      </c>
      <c r="BM1037" s="214" t="s">
        <v>2053</v>
      </c>
    </row>
    <row r="1038" s="2" customFormat="1">
      <c r="A1038" s="37"/>
      <c r="B1038" s="38"/>
      <c r="C1038" s="39"/>
      <c r="D1038" s="216" t="s">
        <v>127</v>
      </c>
      <c r="E1038" s="39"/>
      <c r="F1038" s="217" t="s">
        <v>2052</v>
      </c>
      <c r="G1038" s="39"/>
      <c r="H1038" s="39"/>
      <c r="I1038" s="218"/>
      <c r="J1038" s="39"/>
      <c r="K1038" s="39"/>
      <c r="L1038" s="43"/>
      <c r="M1038" s="219"/>
      <c r="N1038" s="220"/>
      <c r="O1038" s="83"/>
      <c r="P1038" s="83"/>
      <c r="Q1038" s="83"/>
      <c r="R1038" s="83"/>
      <c r="S1038" s="83"/>
      <c r="T1038" s="84"/>
      <c r="U1038" s="37"/>
      <c r="V1038" s="37"/>
      <c r="W1038" s="37"/>
      <c r="X1038" s="37"/>
      <c r="Y1038" s="37"/>
      <c r="Z1038" s="37"/>
      <c r="AA1038" s="37"/>
      <c r="AB1038" s="37"/>
      <c r="AC1038" s="37"/>
      <c r="AD1038" s="37"/>
      <c r="AE1038" s="37"/>
      <c r="AT1038" s="16" t="s">
        <v>127</v>
      </c>
      <c r="AU1038" s="16" t="s">
        <v>82</v>
      </c>
    </row>
    <row r="1039" s="2" customFormat="1" ht="16.5" customHeight="1">
      <c r="A1039" s="37"/>
      <c r="B1039" s="38"/>
      <c r="C1039" s="224" t="s">
        <v>2054</v>
      </c>
      <c r="D1039" s="224" t="s">
        <v>664</v>
      </c>
      <c r="E1039" s="225" t="s">
        <v>2055</v>
      </c>
      <c r="F1039" s="226" t="s">
        <v>2056</v>
      </c>
      <c r="G1039" s="227" t="s">
        <v>169</v>
      </c>
      <c r="H1039" s="228">
        <v>10</v>
      </c>
      <c r="I1039" s="229"/>
      <c r="J1039" s="230">
        <f>ROUND(I1039*H1039,2)</f>
        <v>0</v>
      </c>
      <c r="K1039" s="226" t="s">
        <v>124</v>
      </c>
      <c r="L1039" s="231"/>
      <c r="M1039" s="232" t="s">
        <v>19</v>
      </c>
      <c r="N1039" s="233" t="s">
        <v>43</v>
      </c>
      <c r="O1039" s="83"/>
      <c r="P1039" s="212">
        <f>O1039*H1039</f>
        <v>0</v>
      </c>
      <c r="Q1039" s="212">
        <v>0.00044999999999999999</v>
      </c>
      <c r="R1039" s="212">
        <f>Q1039*H1039</f>
        <v>0.0044999999999999997</v>
      </c>
      <c r="S1039" s="212">
        <v>0</v>
      </c>
      <c r="T1039" s="213">
        <f>S1039*H1039</f>
        <v>0</v>
      </c>
      <c r="U1039" s="37"/>
      <c r="V1039" s="37"/>
      <c r="W1039" s="37"/>
      <c r="X1039" s="37"/>
      <c r="Y1039" s="37"/>
      <c r="Z1039" s="37"/>
      <c r="AA1039" s="37"/>
      <c r="AB1039" s="37"/>
      <c r="AC1039" s="37"/>
      <c r="AD1039" s="37"/>
      <c r="AE1039" s="37"/>
      <c r="AR1039" s="214" t="s">
        <v>888</v>
      </c>
      <c r="AT1039" s="214" t="s">
        <v>664</v>
      </c>
      <c r="AU1039" s="214" t="s">
        <v>82</v>
      </c>
      <c r="AY1039" s="16" t="s">
        <v>117</v>
      </c>
      <c r="BE1039" s="215">
        <f>IF(N1039="základní",J1039,0)</f>
        <v>0</v>
      </c>
      <c r="BF1039" s="215">
        <f>IF(N1039="snížená",J1039,0)</f>
        <v>0</v>
      </c>
      <c r="BG1039" s="215">
        <f>IF(N1039="zákl. přenesená",J1039,0)</f>
        <v>0</v>
      </c>
      <c r="BH1039" s="215">
        <f>IF(N1039="sníž. přenesená",J1039,0)</f>
        <v>0</v>
      </c>
      <c r="BI1039" s="215">
        <f>IF(N1039="nulová",J1039,0)</f>
        <v>0</v>
      </c>
      <c r="BJ1039" s="16" t="s">
        <v>80</v>
      </c>
      <c r="BK1039" s="215">
        <f>ROUND(I1039*H1039,2)</f>
        <v>0</v>
      </c>
      <c r="BL1039" s="16" t="s">
        <v>888</v>
      </c>
      <c r="BM1039" s="214" t="s">
        <v>2057</v>
      </c>
    </row>
    <row r="1040" s="2" customFormat="1">
      <c r="A1040" s="37"/>
      <c r="B1040" s="38"/>
      <c r="C1040" s="39"/>
      <c r="D1040" s="216" t="s">
        <v>127</v>
      </c>
      <c r="E1040" s="39"/>
      <c r="F1040" s="217" t="s">
        <v>2056</v>
      </c>
      <c r="G1040" s="39"/>
      <c r="H1040" s="39"/>
      <c r="I1040" s="218"/>
      <c r="J1040" s="39"/>
      <c r="K1040" s="39"/>
      <c r="L1040" s="43"/>
      <c r="M1040" s="219"/>
      <c r="N1040" s="220"/>
      <c r="O1040" s="83"/>
      <c r="P1040" s="83"/>
      <c r="Q1040" s="83"/>
      <c r="R1040" s="83"/>
      <c r="S1040" s="83"/>
      <c r="T1040" s="84"/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T1040" s="16" t="s">
        <v>127</v>
      </c>
      <c r="AU1040" s="16" t="s">
        <v>82</v>
      </c>
    </row>
    <row r="1041" s="2" customFormat="1" ht="16.5" customHeight="1">
      <c r="A1041" s="37"/>
      <c r="B1041" s="38"/>
      <c r="C1041" s="224" t="s">
        <v>2058</v>
      </c>
      <c r="D1041" s="224" t="s">
        <v>664</v>
      </c>
      <c r="E1041" s="225" t="s">
        <v>2059</v>
      </c>
      <c r="F1041" s="226" t="s">
        <v>2060</v>
      </c>
      <c r="G1041" s="227" t="s">
        <v>169</v>
      </c>
      <c r="H1041" s="228">
        <v>10</v>
      </c>
      <c r="I1041" s="229"/>
      <c r="J1041" s="230">
        <f>ROUND(I1041*H1041,2)</f>
        <v>0</v>
      </c>
      <c r="K1041" s="226" t="s">
        <v>124</v>
      </c>
      <c r="L1041" s="231"/>
      <c r="M1041" s="232" t="s">
        <v>19</v>
      </c>
      <c r="N1041" s="233" t="s">
        <v>43</v>
      </c>
      <c r="O1041" s="83"/>
      <c r="P1041" s="212">
        <f>O1041*H1041</f>
        <v>0</v>
      </c>
      <c r="Q1041" s="212">
        <v>0.00055000000000000003</v>
      </c>
      <c r="R1041" s="212">
        <f>Q1041*H1041</f>
        <v>0.0055000000000000005</v>
      </c>
      <c r="S1041" s="212">
        <v>0</v>
      </c>
      <c r="T1041" s="213">
        <f>S1041*H1041</f>
        <v>0</v>
      </c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R1041" s="214" t="s">
        <v>888</v>
      </c>
      <c r="AT1041" s="214" t="s">
        <v>664</v>
      </c>
      <c r="AU1041" s="214" t="s">
        <v>82</v>
      </c>
      <c r="AY1041" s="16" t="s">
        <v>117</v>
      </c>
      <c r="BE1041" s="215">
        <f>IF(N1041="základní",J1041,0)</f>
        <v>0</v>
      </c>
      <c r="BF1041" s="215">
        <f>IF(N1041="snížená",J1041,0)</f>
        <v>0</v>
      </c>
      <c r="BG1041" s="215">
        <f>IF(N1041="zákl. přenesená",J1041,0)</f>
        <v>0</v>
      </c>
      <c r="BH1041" s="215">
        <f>IF(N1041="sníž. přenesená",J1041,0)</f>
        <v>0</v>
      </c>
      <c r="BI1041" s="215">
        <f>IF(N1041="nulová",J1041,0)</f>
        <v>0</v>
      </c>
      <c r="BJ1041" s="16" t="s">
        <v>80</v>
      </c>
      <c r="BK1041" s="215">
        <f>ROUND(I1041*H1041,2)</f>
        <v>0</v>
      </c>
      <c r="BL1041" s="16" t="s">
        <v>888</v>
      </c>
      <c r="BM1041" s="214" t="s">
        <v>2061</v>
      </c>
    </row>
    <row r="1042" s="2" customFormat="1">
      <c r="A1042" s="37"/>
      <c r="B1042" s="38"/>
      <c r="C1042" s="39"/>
      <c r="D1042" s="216" t="s">
        <v>127</v>
      </c>
      <c r="E1042" s="39"/>
      <c r="F1042" s="217" t="s">
        <v>2060</v>
      </c>
      <c r="G1042" s="39"/>
      <c r="H1042" s="39"/>
      <c r="I1042" s="218"/>
      <c r="J1042" s="39"/>
      <c r="K1042" s="39"/>
      <c r="L1042" s="43"/>
      <c r="M1042" s="219"/>
      <c r="N1042" s="220"/>
      <c r="O1042" s="83"/>
      <c r="P1042" s="83"/>
      <c r="Q1042" s="83"/>
      <c r="R1042" s="83"/>
      <c r="S1042" s="83"/>
      <c r="T1042" s="84"/>
      <c r="U1042" s="37"/>
      <c r="V1042" s="37"/>
      <c r="W1042" s="37"/>
      <c r="X1042" s="37"/>
      <c r="Y1042" s="37"/>
      <c r="Z1042" s="37"/>
      <c r="AA1042" s="37"/>
      <c r="AB1042" s="37"/>
      <c r="AC1042" s="37"/>
      <c r="AD1042" s="37"/>
      <c r="AE1042" s="37"/>
      <c r="AT1042" s="16" t="s">
        <v>127</v>
      </c>
      <c r="AU1042" s="16" t="s">
        <v>82</v>
      </c>
    </row>
    <row r="1043" s="2" customFormat="1" ht="16.5" customHeight="1">
      <c r="A1043" s="37"/>
      <c r="B1043" s="38"/>
      <c r="C1043" s="224" t="s">
        <v>2062</v>
      </c>
      <c r="D1043" s="224" t="s">
        <v>664</v>
      </c>
      <c r="E1043" s="225" t="s">
        <v>2063</v>
      </c>
      <c r="F1043" s="226" t="s">
        <v>2064</v>
      </c>
      <c r="G1043" s="227" t="s">
        <v>169</v>
      </c>
      <c r="H1043" s="228">
        <v>10</v>
      </c>
      <c r="I1043" s="229"/>
      <c r="J1043" s="230">
        <f>ROUND(I1043*H1043,2)</f>
        <v>0</v>
      </c>
      <c r="K1043" s="226" t="s">
        <v>19</v>
      </c>
      <c r="L1043" s="231"/>
      <c r="M1043" s="232" t="s">
        <v>19</v>
      </c>
      <c r="N1043" s="233" t="s">
        <v>43</v>
      </c>
      <c r="O1043" s="83"/>
      <c r="P1043" s="212">
        <f>O1043*H1043</f>
        <v>0</v>
      </c>
      <c r="Q1043" s="212">
        <v>0.00010000000000000001</v>
      </c>
      <c r="R1043" s="212">
        <f>Q1043*H1043</f>
        <v>0.001</v>
      </c>
      <c r="S1043" s="212">
        <v>0</v>
      </c>
      <c r="T1043" s="213">
        <f>S1043*H1043</f>
        <v>0</v>
      </c>
      <c r="U1043" s="37"/>
      <c r="V1043" s="37"/>
      <c r="W1043" s="37"/>
      <c r="X1043" s="37"/>
      <c r="Y1043" s="37"/>
      <c r="Z1043" s="37"/>
      <c r="AA1043" s="37"/>
      <c r="AB1043" s="37"/>
      <c r="AC1043" s="37"/>
      <c r="AD1043" s="37"/>
      <c r="AE1043" s="37"/>
      <c r="AR1043" s="214" t="s">
        <v>888</v>
      </c>
      <c r="AT1043" s="214" t="s">
        <v>664</v>
      </c>
      <c r="AU1043" s="214" t="s">
        <v>82</v>
      </c>
      <c r="AY1043" s="16" t="s">
        <v>117</v>
      </c>
      <c r="BE1043" s="215">
        <f>IF(N1043="základní",J1043,0)</f>
        <v>0</v>
      </c>
      <c r="BF1043" s="215">
        <f>IF(N1043="snížená",J1043,0)</f>
        <v>0</v>
      </c>
      <c r="BG1043" s="215">
        <f>IF(N1043="zákl. přenesená",J1043,0)</f>
        <v>0</v>
      </c>
      <c r="BH1043" s="215">
        <f>IF(N1043="sníž. přenesená",J1043,0)</f>
        <v>0</v>
      </c>
      <c r="BI1043" s="215">
        <f>IF(N1043="nulová",J1043,0)</f>
        <v>0</v>
      </c>
      <c r="BJ1043" s="16" t="s">
        <v>80</v>
      </c>
      <c r="BK1043" s="215">
        <f>ROUND(I1043*H1043,2)</f>
        <v>0</v>
      </c>
      <c r="BL1043" s="16" t="s">
        <v>888</v>
      </c>
      <c r="BM1043" s="214" t="s">
        <v>2065</v>
      </c>
    </row>
    <row r="1044" s="2" customFormat="1">
      <c r="A1044" s="37"/>
      <c r="B1044" s="38"/>
      <c r="C1044" s="39"/>
      <c r="D1044" s="216" t="s">
        <v>127</v>
      </c>
      <c r="E1044" s="39"/>
      <c r="F1044" s="217" t="s">
        <v>2064</v>
      </c>
      <c r="G1044" s="39"/>
      <c r="H1044" s="39"/>
      <c r="I1044" s="218"/>
      <c r="J1044" s="39"/>
      <c r="K1044" s="39"/>
      <c r="L1044" s="43"/>
      <c r="M1044" s="219"/>
      <c r="N1044" s="220"/>
      <c r="O1044" s="83"/>
      <c r="P1044" s="83"/>
      <c r="Q1044" s="83"/>
      <c r="R1044" s="83"/>
      <c r="S1044" s="83"/>
      <c r="T1044" s="84"/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T1044" s="16" t="s">
        <v>127</v>
      </c>
      <c r="AU1044" s="16" t="s">
        <v>82</v>
      </c>
    </row>
    <row r="1045" s="2" customFormat="1" ht="16.5" customHeight="1">
      <c r="A1045" s="37"/>
      <c r="B1045" s="38"/>
      <c r="C1045" s="224" t="s">
        <v>2066</v>
      </c>
      <c r="D1045" s="224" t="s">
        <v>664</v>
      </c>
      <c r="E1045" s="225" t="s">
        <v>2067</v>
      </c>
      <c r="F1045" s="226" t="s">
        <v>2068</v>
      </c>
      <c r="G1045" s="227" t="s">
        <v>169</v>
      </c>
      <c r="H1045" s="228">
        <v>10</v>
      </c>
      <c r="I1045" s="229"/>
      <c r="J1045" s="230">
        <f>ROUND(I1045*H1045,2)</f>
        <v>0</v>
      </c>
      <c r="K1045" s="226" t="s">
        <v>19</v>
      </c>
      <c r="L1045" s="231"/>
      <c r="M1045" s="232" t="s">
        <v>19</v>
      </c>
      <c r="N1045" s="233" t="s">
        <v>43</v>
      </c>
      <c r="O1045" s="83"/>
      <c r="P1045" s="212">
        <f>O1045*H1045</f>
        <v>0</v>
      </c>
      <c r="Q1045" s="212">
        <v>0.00010000000000000001</v>
      </c>
      <c r="R1045" s="212">
        <f>Q1045*H1045</f>
        <v>0.001</v>
      </c>
      <c r="S1045" s="212">
        <v>0</v>
      </c>
      <c r="T1045" s="213">
        <f>S1045*H1045</f>
        <v>0</v>
      </c>
      <c r="U1045" s="37"/>
      <c r="V1045" s="37"/>
      <c r="W1045" s="37"/>
      <c r="X1045" s="37"/>
      <c r="Y1045" s="37"/>
      <c r="Z1045" s="37"/>
      <c r="AA1045" s="37"/>
      <c r="AB1045" s="37"/>
      <c r="AC1045" s="37"/>
      <c r="AD1045" s="37"/>
      <c r="AE1045" s="37"/>
      <c r="AR1045" s="214" t="s">
        <v>888</v>
      </c>
      <c r="AT1045" s="214" t="s">
        <v>664</v>
      </c>
      <c r="AU1045" s="214" t="s">
        <v>82</v>
      </c>
      <c r="AY1045" s="16" t="s">
        <v>117</v>
      </c>
      <c r="BE1045" s="215">
        <f>IF(N1045="základní",J1045,0)</f>
        <v>0</v>
      </c>
      <c r="BF1045" s="215">
        <f>IF(N1045="snížená",J1045,0)</f>
        <v>0</v>
      </c>
      <c r="BG1045" s="215">
        <f>IF(N1045="zákl. přenesená",J1045,0)</f>
        <v>0</v>
      </c>
      <c r="BH1045" s="215">
        <f>IF(N1045="sníž. přenesená",J1045,0)</f>
        <v>0</v>
      </c>
      <c r="BI1045" s="215">
        <f>IF(N1045="nulová",J1045,0)</f>
        <v>0</v>
      </c>
      <c r="BJ1045" s="16" t="s">
        <v>80</v>
      </c>
      <c r="BK1045" s="215">
        <f>ROUND(I1045*H1045,2)</f>
        <v>0</v>
      </c>
      <c r="BL1045" s="16" t="s">
        <v>888</v>
      </c>
      <c r="BM1045" s="214" t="s">
        <v>2069</v>
      </c>
    </row>
    <row r="1046" s="2" customFormat="1">
      <c r="A1046" s="37"/>
      <c r="B1046" s="38"/>
      <c r="C1046" s="39"/>
      <c r="D1046" s="216" t="s">
        <v>127</v>
      </c>
      <c r="E1046" s="39"/>
      <c r="F1046" s="217" t="s">
        <v>2068</v>
      </c>
      <c r="G1046" s="39"/>
      <c r="H1046" s="39"/>
      <c r="I1046" s="218"/>
      <c r="J1046" s="39"/>
      <c r="K1046" s="39"/>
      <c r="L1046" s="43"/>
      <c r="M1046" s="219"/>
      <c r="N1046" s="220"/>
      <c r="O1046" s="83"/>
      <c r="P1046" s="83"/>
      <c r="Q1046" s="83"/>
      <c r="R1046" s="83"/>
      <c r="S1046" s="83"/>
      <c r="T1046" s="84"/>
      <c r="U1046" s="37"/>
      <c r="V1046" s="37"/>
      <c r="W1046" s="37"/>
      <c r="X1046" s="37"/>
      <c r="Y1046" s="37"/>
      <c r="Z1046" s="37"/>
      <c r="AA1046" s="37"/>
      <c r="AB1046" s="37"/>
      <c r="AC1046" s="37"/>
      <c r="AD1046" s="37"/>
      <c r="AE1046" s="37"/>
      <c r="AT1046" s="16" t="s">
        <v>127</v>
      </c>
      <c r="AU1046" s="16" t="s">
        <v>82</v>
      </c>
    </row>
    <row r="1047" s="2" customFormat="1" ht="16.5" customHeight="1">
      <c r="A1047" s="37"/>
      <c r="B1047" s="38"/>
      <c r="C1047" s="224" t="s">
        <v>2070</v>
      </c>
      <c r="D1047" s="224" t="s">
        <v>664</v>
      </c>
      <c r="E1047" s="225" t="s">
        <v>2071</v>
      </c>
      <c r="F1047" s="226" t="s">
        <v>2072</v>
      </c>
      <c r="G1047" s="227" t="s">
        <v>169</v>
      </c>
      <c r="H1047" s="228">
        <v>20</v>
      </c>
      <c r="I1047" s="229"/>
      <c r="J1047" s="230">
        <f>ROUND(I1047*H1047,2)</f>
        <v>0</v>
      </c>
      <c r="K1047" s="226" t="s">
        <v>19</v>
      </c>
      <c r="L1047" s="231"/>
      <c r="M1047" s="232" t="s">
        <v>19</v>
      </c>
      <c r="N1047" s="233" t="s">
        <v>43</v>
      </c>
      <c r="O1047" s="83"/>
      <c r="P1047" s="212">
        <f>O1047*H1047</f>
        <v>0</v>
      </c>
      <c r="Q1047" s="212">
        <v>0.00027999999999999998</v>
      </c>
      <c r="R1047" s="212">
        <f>Q1047*H1047</f>
        <v>0.0055999999999999991</v>
      </c>
      <c r="S1047" s="212">
        <v>0</v>
      </c>
      <c r="T1047" s="213">
        <f>S1047*H1047</f>
        <v>0</v>
      </c>
      <c r="U1047" s="37"/>
      <c r="V1047" s="37"/>
      <c r="W1047" s="37"/>
      <c r="X1047" s="37"/>
      <c r="Y1047" s="37"/>
      <c r="Z1047" s="37"/>
      <c r="AA1047" s="37"/>
      <c r="AB1047" s="37"/>
      <c r="AC1047" s="37"/>
      <c r="AD1047" s="37"/>
      <c r="AE1047" s="37"/>
      <c r="AR1047" s="214" t="s">
        <v>888</v>
      </c>
      <c r="AT1047" s="214" t="s">
        <v>664</v>
      </c>
      <c r="AU1047" s="214" t="s">
        <v>82</v>
      </c>
      <c r="AY1047" s="16" t="s">
        <v>117</v>
      </c>
      <c r="BE1047" s="215">
        <f>IF(N1047="základní",J1047,0)</f>
        <v>0</v>
      </c>
      <c r="BF1047" s="215">
        <f>IF(N1047="snížená",J1047,0)</f>
        <v>0</v>
      </c>
      <c r="BG1047" s="215">
        <f>IF(N1047="zákl. přenesená",J1047,0)</f>
        <v>0</v>
      </c>
      <c r="BH1047" s="215">
        <f>IF(N1047="sníž. přenesená",J1047,0)</f>
        <v>0</v>
      </c>
      <c r="BI1047" s="215">
        <f>IF(N1047="nulová",J1047,0)</f>
        <v>0</v>
      </c>
      <c r="BJ1047" s="16" t="s">
        <v>80</v>
      </c>
      <c r="BK1047" s="215">
        <f>ROUND(I1047*H1047,2)</f>
        <v>0</v>
      </c>
      <c r="BL1047" s="16" t="s">
        <v>888</v>
      </c>
      <c r="BM1047" s="214" t="s">
        <v>2073</v>
      </c>
    </row>
    <row r="1048" s="2" customFormat="1">
      <c r="A1048" s="37"/>
      <c r="B1048" s="38"/>
      <c r="C1048" s="39"/>
      <c r="D1048" s="216" t="s">
        <v>127</v>
      </c>
      <c r="E1048" s="39"/>
      <c r="F1048" s="217" t="s">
        <v>2072</v>
      </c>
      <c r="G1048" s="39"/>
      <c r="H1048" s="39"/>
      <c r="I1048" s="218"/>
      <c r="J1048" s="39"/>
      <c r="K1048" s="39"/>
      <c r="L1048" s="43"/>
      <c r="M1048" s="219"/>
      <c r="N1048" s="220"/>
      <c r="O1048" s="83"/>
      <c r="P1048" s="83"/>
      <c r="Q1048" s="83"/>
      <c r="R1048" s="83"/>
      <c r="S1048" s="83"/>
      <c r="T1048" s="84"/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T1048" s="16" t="s">
        <v>127</v>
      </c>
      <c r="AU1048" s="16" t="s">
        <v>82</v>
      </c>
    </row>
    <row r="1049" s="2" customFormat="1" ht="16.5" customHeight="1">
      <c r="A1049" s="37"/>
      <c r="B1049" s="38"/>
      <c r="C1049" s="224" t="s">
        <v>2074</v>
      </c>
      <c r="D1049" s="224" t="s">
        <v>664</v>
      </c>
      <c r="E1049" s="225" t="s">
        <v>2075</v>
      </c>
      <c r="F1049" s="226" t="s">
        <v>2076</v>
      </c>
      <c r="G1049" s="227" t="s">
        <v>169</v>
      </c>
      <c r="H1049" s="228">
        <v>20</v>
      </c>
      <c r="I1049" s="229"/>
      <c r="J1049" s="230">
        <f>ROUND(I1049*H1049,2)</f>
        <v>0</v>
      </c>
      <c r="K1049" s="226" t="s">
        <v>19</v>
      </c>
      <c r="L1049" s="231"/>
      <c r="M1049" s="232" t="s">
        <v>19</v>
      </c>
      <c r="N1049" s="233" t="s">
        <v>43</v>
      </c>
      <c r="O1049" s="83"/>
      <c r="P1049" s="212">
        <f>O1049*H1049</f>
        <v>0</v>
      </c>
      <c r="Q1049" s="212">
        <v>0.00044000000000000002</v>
      </c>
      <c r="R1049" s="212">
        <f>Q1049*H1049</f>
        <v>0.0088000000000000005</v>
      </c>
      <c r="S1049" s="212">
        <v>0</v>
      </c>
      <c r="T1049" s="213">
        <f>S1049*H1049</f>
        <v>0</v>
      </c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R1049" s="214" t="s">
        <v>888</v>
      </c>
      <c r="AT1049" s="214" t="s">
        <v>664</v>
      </c>
      <c r="AU1049" s="214" t="s">
        <v>82</v>
      </c>
      <c r="AY1049" s="16" t="s">
        <v>117</v>
      </c>
      <c r="BE1049" s="215">
        <f>IF(N1049="základní",J1049,0)</f>
        <v>0</v>
      </c>
      <c r="BF1049" s="215">
        <f>IF(N1049="snížená",J1049,0)</f>
        <v>0</v>
      </c>
      <c r="BG1049" s="215">
        <f>IF(N1049="zákl. přenesená",J1049,0)</f>
        <v>0</v>
      </c>
      <c r="BH1049" s="215">
        <f>IF(N1049="sníž. přenesená",J1049,0)</f>
        <v>0</v>
      </c>
      <c r="BI1049" s="215">
        <f>IF(N1049="nulová",J1049,0)</f>
        <v>0</v>
      </c>
      <c r="BJ1049" s="16" t="s">
        <v>80</v>
      </c>
      <c r="BK1049" s="215">
        <f>ROUND(I1049*H1049,2)</f>
        <v>0</v>
      </c>
      <c r="BL1049" s="16" t="s">
        <v>888</v>
      </c>
      <c r="BM1049" s="214" t="s">
        <v>2077</v>
      </c>
    </row>
    <row r="1050" s="2" customFormat="1">
      <c r="A1050" s="37"/>
      <c r="B1050" s="38"/>
      <c r="C1050" s="39"/>
      <c r="D1050" s="216" t="s">
        <v>127</v>
      </c>
      <c r="E1050" s="39"/>
      <c r="F1050" s="217" t="s">
        <v>2076</v>
      </c>
      <c r="G1050" s="39"/>
      <c r="H1050" s="39"/>
      <c r="I1050" s="218"/>
      <c r="J1050" s="39"/>
      <c r="K1050" s="39"/>
      <c r="L1050" s="43"/>
      <c r="M1050" s="219"/>
      <c r="N1050" s="220"/>
      <c r="O1050" s="83"/>
      <c r="P1050" s="83"/>
      <c r="Q1050" s="83"/>
      <c r="R1050" s="83"/>
      <c r="S1050" s="83"/>
      <c r="T1050" s="84"/>
      <c r="U1050" s="37"/>
      <c r="V1050" s="37"/>
      <c r="W1050" s="37"/>
      <c r="X1050" s="37"/>
      <c r="Y1050" s="37"/>
      <c r="Z1050" s="37"/>
      <c r="AA1050" s="37"/>
      <c r="AB1050" s="37"/>
      <c r="AC1050" s="37"/>
      <c r="AD1050" s="37"/>
      <c r="AE1050" s="37"/>
      <c r="AT1050" s="16" t="s">
        <v>127</v>
      </c>
      <c r="AU1050" s="16" t="s">
        <v>82</v>
      </c>
    </row>
    <row r="1051" s="2" customFormat="1" ht="16.5" customHeight="1">
      <c r="A1051" s="37"/>
      <c r="B1051" s="38"/>
      <c r="C1051" s="224" t="s">
        <v>2078</v>
      </c>
      <c r="D1051" s="224" t="s">
        <v>664</v>
      </c>
      <c r="E1051" s="225" t="s">
        <v>2079</v>
      </c>
      <c r="F1051" s="226" t="s">
        <v>2080</v>
      </c>
      <c r="G1051" s="227" t="s">
        <v>169</v>
      </c>
      <c r="H1051" s="228">
        <v>10</v>
      </c>
      <c r="I1051" s="229"/>
      <c r="J1051" s="230">
        <f>ROUND(I1051*H1051,2)</f>
        <v>0</v>
      </c>
      <c r="K1051" s="226" t="s">
        <v>19</v>
      </c>
      <c r="L1051" s="231"/>
      <c r="M1051" s="232" t="s">
        <v>19</v>
      </c>
      <c r="N1051" s="233" t="s">
        <v>43</v>
      </c>
      <c r="O1051" s="83"/>
      <c r="P1051" s="212">
        <f>O1051*H1051</f>
        <v>0</v>
      </c>
      <c r="Q1051" s="212">
        <v>0.00017000000000000001</v>
      </c>
      <c r="R1051" s="212">
        <f>Q1051*H1051</f>
        <v>0.0017000000000000001</v>
      </c>
      <c r="S1051" s="212">
        <v>0</v>
      </c>
      <c r="T1051" s="213">
        <f>S1051*H1051</f>
        <v>0</v>
      </c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R1051" s="214" t="s">
        <v>888</v>
      </c>
      <c r="AT1051" s="214" t="s">
        <v>664</v>
      </c>
      <c r="AU1051" s="214" t="s">
        <v>82</v>
      </c>
      <c r="AY1051" s="16" t="s">
        <v>117</v>
      </c>
      <c r="BE1051" s="215">
        <f>IF(N1051="základní",J1051,0)</f>
        <v>0</v>
      </c>
      <c r="BF1051" s="215">
        <f>IF(N1051="snížená",J1051,0)</f>
        <v>0</v>
      </c>
      <c r="BG1051" s="215">
        <f>IF(N1051="zákl. přenesená",J1051,0)</f>
        <v>0</v>
      </c>
      <c r="BH1051" s="215">
        <f>IF(N1051="sníž. přenesená",J1051,0)</f>
        <v>0</v>
      </c>
      <c r="BI1051" s="215">
        <f>IF(N1051="nulová",J1051,0)</f>
        <v>0</v>
      </c>
      <c r="BJ1051" s="16" t="s">
        <v>80</v>
      </c>
      <c r="BK1051" s="215">
        <f>ROUND(I1051*H1051,2)</f>
        <v>0</v>
      </c>
      <c r="BL1051" s="16" t="s">
        <v>888</v>
      </c>
      <c r="BM1051" s="214" t="s">
        <v>2081</v>
      </c>
    </row>
    <row r="1052" s="2" customFormat="1">
      <c r="A1052" s="37"/>
      <c r="B1052" s="38"/>
      <c r="C1052" s="39"/>
      <c r="D1052" s="216" t="s">
        <v>127</v>
      </c>
      <c r="E1052" s="39"/>
      <c r="F1052" s="217" t="s">
        <v>2080</v>
      </c>
      <c r="G1052" s="39"/>
      <c r="H1052" s="39"/>
      <c r="I1052" s="218"/>
      <c r="J1052" s="39"/>
      <c r="K1052" s="39"/>
      <c r="L1052" s="43"/>
      <c r="M1052" s="219"/>
      <c r="N1052" s="220"/>
      <c r="O1052" s="83"/>
      <c r="P1052" s="83"/>
      <c r="Q1052" s="83"/>
      <c r="R1052" s="83"/>
      <c r="S1052" s="83"/>
      <c r="T1052" s="84"/>
      <c r="U1052" s="37"/>
      <c r="V1052" s="37"/>
      <c r="W1052" s="37"/>
      <c r="X1052" s="37"/>
      <c r="Y1052" s="37"/>
      <c r="Z1052" s="37"/>
      <c r="AA1052" s="37"/>
      <c r="AB1052" s="37"/>
      <c r="AC1052" s="37"/>
      <c r="AD1052" s="37"/>
      <c r="AE1052" s="37"/>
      <c r="AT1052" s="16" t="s">
        <v>127</v>
      </c>
      <c r="AU1052" s="16" t="s">
        <v>82</v>
      </c>
    </row>
    <row r="1053" s="2" customFormat="1" ht="16.5" customHeight="1">
      <c r="A1053" s="37"/>
      <c r="B1053" s="38"/>
      <c r="C1053" s="224" t="s">
        <v>2082</v>
      </c>
      <c r="D1053" s="224" t="s">
        <v>664</v>
      </c>
      <c r="E1053" s="225" t="s">
        <v>2083</v>
      </c>
      <c r="F1053" s="226" t="s">
        <v>2084</v>
      </c>
      <c r="G1053" s="227" t="s">
        <v>169</v>
      </c>
      <c r="H1053" s="228">
        <v>10</v>
      </c>
      <c r="I1053" s="229"/>
      <c r="J1053" s="230">
        <f>ROUND(I1053*H1053,2)</f>
        <v>0</v>
      </c>
      <c r="K1053" s="226" t="s">
        <v>19</v>
      </c>
      <c r="L1053" s="231"/>
      <c r="M1053" s="232" t="s">
        <v>19</v>
      </c>
      <c r="N1053" s="233" t="s">
        <v>43</v>
      </c>
      <c r="O1053" s="83"/>
      <c r="P1053" s="212">
        <f>O1053*H1053</f>
        <v>0</v>
      </c>
      <c r="Q1053" s="212">
        <v>0.00032000000000000003</v>
      </c>
      <c r="R1053" s="212">
        <f>Q1053*H1053</f>
        <v>0.0032000000000000002</v>
      </c>
      <c r="S1053" s="212">
        <v>0</v>
      </c>
      <c r="T1053" s="213">
        <f>S1053*H1053</f>
        <v>0</v>
      </c>
      <c r="U1053" s="37"/>
      <c r="V1053" s="37"/>
      <c r="W1053" s="37"/>
      <c r="X1053" s="37"/>
      <c r="Y1053" s="37"/>
      <c r="Z1053" s="37"/>
      <c r="AA1053" s="37"/>
      <c r="AB1053" s="37"/>
      <c r="AC1053" s="37"/>
      <c r="AD1053" s="37"/>
      <c r="AE1053" s="37"/>
      <c r="AR1053" s="214" t="s">
        <v>888</v>
      </c>
      <c r="AT1053" s="214" t="s">
        <v>664</v>
      </c>
      <c r="AU1053" s="214" t="s">
        <v>82</v>
      </c>
      <c r="AY1053" s="16" t="s">
        <v>117</v>
      </c>
      <c r="BE1053" s="215">
        <f>IF(N1053="základní",J1053,0)</f>
        <v>0</v>
      </c>
      <c r="BF1053" s="215">
        <f>IF(N1053="snížená",J1053,0)</f>
        <v>0</v>
      </c>
      <c r="BG1053" s="215">
        <f>IF(N1053="zákl. přenesená",J1053,0)</f>
        <v>0</v>
      </c>
      <c r="BH1053" s="215">
        <f>IF(N1053="sníž. přenesená",J1053,0)</f>
        <v>0</v>
      </c>
      <c r="BI1053" s="215">
        <f>IF(N1053="nulová",J1053,0)</f>
        <v>0</v>
      </c>
      <c r="BJ1053" s="16" t="s">
        <v>80</v>
      </c>
      <c r="BK1053" s="215">
        <f>ROUND(I1053*H1053,2)</f>
        <v>0</v>
      </c>
      <c r="BL1053" s="16" t="s">
        <v>888</v>
      </c>
      <c r="BM1053" s="214" t="s">
        <v>2085</v>
      </c>
    </row>
    <row r="1054" s="2" customFormat="1">
      <c r="A1054" s="37"/>
      <c r="B1054" s="38"/>
      <c r="C1054" s="39"/>
      <c r="D1054" s="216" t="s">
        <v>127</v>
      </c>
      <c r="E1054" s="39"/>
      <c r="F1054" s="217" t="s">
        <v>2084</v>
      </c>
      <c r="G1054" s="39"/>
      <c r="H1054" s="39"/>
      <c r="I1054" s="218"/>
      <c r="J1054" s="39"/>
      <c r="K1054" s="39"/>
      <c r="L1054" s="43"/>
      <c r="M1054" s="219"/>
      <c r="N1054" s="220"/>
      <c r="O1054" s="83"/>
      <c r="P1054" s="83"/>
      <c r="Q1054" s="83"/>
      <c r="R1054" s="83"/>
      <c r="S1054" s="83"/>
      <c r="T1054" s="84"/>
      <c r="U1054" s="37"/>
      <c r="V1054" s="37"/>
      <c r="W1054" s="37"/>
      <c r="X1054" s="37"/>
      <c r="Y1054" s="37"/>
      <c r="Z1054" s="37"/>
      <c r="AA1054" s="37"/>
      <c r="AB1054" s="37"/>
      <c r="AC1054" s="37"/>
      <c r="AD1054" s="37"/>
      <c r="AE1054" s="37"/>
      <c r="AT1054" s="16" t="s">
        <v>127</v>
      </c>
      <c r="AU1054" s="16" t="s">
        <v>82</v>
      </c>
    </row>
    <row r="1055" s="2" customFormat="1" ht="16.5" customHeight="1">
      <c r="A1055" s="37"/>
      <c r="B1055" s="38"/>
      <c r="C1055" s="224" t="s">
        <v>2086</v>
      </c>
      <c r="D1055" s="224" t="s">
        <v>664</v>
      </c>
      <c r="E1055" s="225" t="s">
        <v>2087</v>
      </c>
      <c r="F1055" s="226" t="s">
        <v>2088</v>
      </c>
      <c r="G1055" s="227" t="s">
        <v>169</v>
      </c>
      <c r="H1055" s="228">
        <v>100</v>
      </c>
      <c r="I1055" s="229"/>
      <c r="J1055" s="230">
        <f>ROUND(I1055*H1055,2)</f>
        <v>0</v>
      </c>
      <c r="K1055" s="226" t="s">
        <v>19</v>
      </c>
      <c r="L1055" s="231"/>
      <c r="M1055" s="232" t="s">
        <v>19</v>
      </c>
      <c r="N1055" s="233" t="s">
        <v>43</v>
      </c>
      <c r="O1055" s="83"/>
      <c r="P1055" s="212">
        <f>O1055*H1055</f>
        <v>0</v>
      </c>
      <c r="Q1055" s="212">
        <v>5.0000000000000002E-05</v>
      </c>
      <c r="R1055" s="212">
        <f>Q1055*H1055</f>
        <v>0.0050000000000000001</v>
      </c>
      <c r="S1055" s="212">
        <v>0</v>
      </c>
      <c r="T1055" s="213">
        <f>S1055*H1055</f>
        <v>0</v>
      </c>
      <c r="U1055" s="37"/>
      <c r="V1055" s="37"/>
      <c r="W1055" s="37"/>
      <c r="X1055" s="37"/>
      <c r="Y1055" s="37"/>
      <c r="Z1055" s="37"/>
      <c r="AA1055" s="37"/>
      <c r="AB1055" s="37"/>
      <c r="AC1055" s="37"/>
      <c r="AD1055" s="37"/>
      <c r="AE1055" s="37"/>
      <c r="AR1055" s="214" t="s">
        <v>888</v>
      </c>
      <c r="AT1055" s="214" t="s">
        <v>664</v>
      </c>
      <c r="AU1055" s="214" t="s">
        <v>82</v>
      </c>
      <c r="AY1055" s="16" t="s">
        <v>117</v>
      </c>
      <c r="BE1055" s="215">
        <f>IF(N1055="základní",J1055,0)</f>
        <v>0</v>
      </c>
      <c r="BF1055" s="215">
        <f>IF(N1055="snížená",J1055,0)</f>
        <v>0</v>
      </c>
      <c r="BG1055" s="215">
        <f>IF(N1055="zákl. přenesená",J1055,0)</f>
        <v>0</v>
      </c>
      <c r="BH1055" s="215">
        <f>IF(N1055="sníž. přenesená",J1055,0)</f>
        <v>0</v>
      </c>
      <c r="BI1055" s="215">
        <f>IF(N1055="nulová",J1055,0)</f>
        <v>0</v>
      </c>
      <c r="BJ1055" s="16" t="s">
        <v>80</v>
      </c>
      <c r="BK1055" s="215">
        <f>ROUND(I1055*H1055,2)</f>
        <v>0</v>
      </c>
      <c r="BL1055" s="16" t="s">
        <v>888</v>
      </c>
      <c r="BM1055" s="214" t="s">
        <v>2089</v>
      </c>
    </row>
    <row r="1056" s="2" customFormat="1">
      <c r="A1056" s="37"/>
      <c r="B1056" s="38"/>
      <c r="C1056" s="39"/>
      <c r="D1056" s="216" t="s">
        <v>127</v>
      </c>
      <c r="E1056" s="39"/>
      <c r="F1056" s="217" t="s">
        <v>2088</v>
      </c>
      <c r="G1056" s="39"/>
      <c r="H1056" s="39"/>
      <c r="I1056" s="218"/>
      <c r="J1056" s="39"/>
      <c r="K1056" s="39"/>
      <c r="L1056" s="43"/>
      <c r="M1056" s="219"/>
      <c r="N1056" s="220"/>
      <c r="O1056" s="83"/>
      <c r="P1056" s="83"/>
      <c r="Q1056" s="83"/>
      <c r="R1056" s="83"/>
      <c r="S1056" s="83"/>
      <c r="T1056" s="84"/>
      <c r="U1056" s="37"/>
      <c r="V1056" s="37"/>
      <c r="W1056" s="37"/>
      <c r="X1056" s="37"/>
      <c r="Y1056" s="37"/>
      <c r="Z1056" s="37"/>
      <c r="AA1056" s="37"/>
      <c r="AB1056" s="37"/>
      <c r="AC1056" s="37"/>
      <c r="AD1056" s="37"/>
      <c r="AE1056" s="37"/>
      <c r="AT1056" s="16" t="s">
        <v>127</v>
      </c>
      <c r="AU1056" s="16" t="s">
        <v>82</v>
      </c>
    </row>
    <row r="1057" s="2" customFormat="1" ht="16.5" customHeight="1">
      <c r="A1057" s="37"/>
      <c r="B1057" s="38"/>
      <c r="C1057" s="224" t="s">
        <v>2090</v>
      </c>
      <c r="D1057" s="224" t="s">
        <v>664</v>
      </c>
      <c r="E1057" s="225" t="s">
        <v>2091</v>
      </c>
      <c r="F1057" s="226" t="s">
        <v>2092</v>
      </c>
      <c r="G1057" s="227" t="s">
        <v>169</v>
      </c>
      <c r="H1057" s="228">
        <v>100</v>
      </c>
      <c r="I1057" s="229"/>
      <c r="J1057" s="230">
        <f>ROUND(I1057*H1057,2)</f>
        <v>0</v>
      </c>
      <c r="K1057" s="226" t="s">
        <v>19</v>
      </c>
      <c r="L1057" s="231"/>
      <c r="M1057" s="232" t="s">
        <v>19</v>
      </c>
      <c r="N1057" s="233" t="s">
        <v>43</v>
      </c>
      <c r="O1057" s="83"/>
      <c r="P1057" s="212">
        <f>O1057*H1057</f>
        <v>0</v>
      </c>
      <c r="Q1057" s="212">
        <v>6.0000000000000002E-05</v>
      </c>
      <c r="R1057" s="212">
        <f>Q1057*H1057</f>
        <v>0.0060000000000000001</v>
      </c>
      <c r="S1057" s="212">
        <v>0</v>
      </c>
      <c r="T1057" s="213">
        <f>S1057*H1057</f>
        <v>0</v>
      </c>
      <c r="U1057" s="37"/>
      <c r="V1057" s="37"/>
      <c r="W1057" s="37"/>
      <c r="X1057" s="37"/>
      <c r="Y1057" s="37"/>
      <c r="Z1057" s="37"/>
      <c r="AA1057" s="37"/>
      <c r="AB1057" s="37"/>
      <c r="AC1057" s="37"/>
      <c r="AD1057" s="37"/>
      <c r="AE1057" s="37"/>
      <c r="AR1057" s="214" t="s">
        <v>888</v>
      </c>
      <c r="AT1057" s="214" t="s">
        <v>664</v>
      </c>
      <c r="AU1057" s="214" t="s">
        <v>82</v>
      </c>
      <c r="AY1057" s="16" t="s">
        <v>117</v>
      </c>
      <c r="BE1057" s="215">
        <f>IF(N1057="základní",J1057,0)</f>
        <v>0</v>
      </c>
      <c r="BF1057" s="215">
        <f>IF(N1057="snížená",J1057,0)</f>
        <v>0</v>
      </c>
      <c r="BG1057" s="215">
        <f>IF(N1057="zákl. přenesená",J1057,0)</f>
        <v>0</v>
      </c>
      <c r="BH1057" s="215">
        <f>IF(N1057="sníž. přenesená",J1057,0)</f>
        <v>0</v>
      </c>
      <c r="BI1057" s="215">
        <f>IF(N1057="nulová",J1057,0)</f>
        <v>0</v>
      </c>
      <c r="BJ1057" s="16" t="s">
        <v>80</v>
      </c>
      <c r="BK1057" s="215">
        <f>ROUND(I1057*H1057,2)</f>
        <v>0</v>
      </c>
      <c r="BL1057" s="16" t="s">
        <v>888</v>
      </c>
      <c r="BM1057" s="214" t="s">
        <v>2093</v>
      </c>
    </row>
    <row r="1058" s="2" customFormat="1">
      <c r="A1058" s="37"/>
      <c r="B1058" s="38"/>
      <c r="C1058" s="39"/>
      <c r="D1058" s="216" t="s">
        <v>127</v>
      </c>
      <c r="E1058" s="39"/>
      <c r="F1058" s="217" t="s">
        <v>2092</v>
      </c>
      <c r="G1058" s="39"/>
      <c r="H1058" s="39"/>
      <c r="I1058" s="218"/>
      <c r="J1058" s="39"/>
      <c r="K1058" s="39"/>
      <c r="L1058" s="43"/>
      <c r="M1058" s="219"/>
      <c r="N1058" s="220"/>
      <c r="O1058" s="83"/>
      <c r="P1058" s="83"/>
      <c r="Q1058" s="83"/>
      <c r="R1058" s="83"/>
      <c r="S1058" s="83"/>
      <c r="T1058" s="84"/>
      <c r="U1058" s="37"/>
      <c r="V1058" s="37"/>
      <c r="W1058" s="37"/>
      <c r="X1058" s="37"/>
      <c r="Y1058" s="37"/>
      <c r="Z1058" s="37"/>
      <c r="AA1058" s="37"/>
      <c r="AB1058" s="37"/>
      <c r="AC1058" s="37"/>
      <c r="AD1058" s="37"/>
      <c r="AE1058" s="37"/>
      <c r="AT1058" s="16" t="s">
        <v>127</v>
      </c>
      <c r="AU1058" s="16" t="s">
        <v>82</v>
      </c>
    </row>
    <row r="1059" s="2" customFormat="1" ht="16.5" customHeight="1">
      <c r="A1059" s="37"/>
      <c r="B1059" s="38"/>
      <c r="C1059" s="224" t="s">
        <v>2094</v>
      </c>
      <c r="D1059" s="224" t="s">
        <v>664</v>
      </c>
      <c r="E1059" s="225" t="s">
        <v>2095</v>
      </c>
      <c r="F1059" s="226" t="s">
        <v>2096</v>
      </c>
      <c r="G1059" s="227" t="s">
        <v>169</v>
      </c>
      <c r="H1059" s="228">
        <v>100</v>
      </c>
      <c r="I1059" s="229"/>
      <c r="J1059" s="230">
        <f>ROUND(I1059*H1059,2)</f>
        <v>0</v>
      </c>
      <c r="K1059" s="226" t="s">
        <v>19</v>
      </c>
      <c r="L1059" s="231"/>
      <c r="M1059" s="232" t="s">
        <v>19</v>
      </c>
      <c r="N1059" s="233" t="s">
        <v>43</v>
      </c>
      <c r="O1059" s="83"/>
      <c r="P1059" s="212">
        <f>O1059*H1059</f>
        <v>0</v>
      </c>
      <c r="Q1059" s="212">
        <v>2.0000000000000002E-05</v>
      </c>
      <c r="R1059" s="212">
        <f>Q1059*H1059</f>
        <v>0.002</v>
      </c>
      <c r="S1059" s="212">
        <v>0</v>
      </c>
      <c r="T1059" s="213">
        <f>S1059*H1059</f>
        <v>0</v>
      </c>
      <c r="U1059" s="37"/>
      <c r="V1059" s="37"/>
      <c r="W1059" s="37"/>
      <c r="X1059" s="37"/>
      <c r="Y1059" s="37"/>
      <c r="Z1059" s="37"/>
      <c r="AA1059" s="37"/>
      <c r="AB1059" s="37"/>
      <c r="AC1059" s="37"/>
      <c r="AD1059" s="37"/>
      <c r="AE1059" s="37"/>
      <c r="AR1059" s="214" t="s">
        <v>888</v>
      </c>
      <c r="AT1059" s="214" t="s">
        <v>664</v>
      </c>
      <c r="AU1059" s="214" t="s">
        <v>82</v>
      </c>
      <c r="AY1059" s="16" t="s">
        <v>117</v>
      </c>
      <c r="BE1059" s="215">
        <f>IF(N1059="základní",J1059,0)</f>
        <v>0</v>
      </c>
      <c r="BF1059" s="215">
        <f>IF(N1059="snížená",J1059,0)</f>
        <v>0</v>
      </c>
      <c r="BG1059" s="215">
        <f>IF(N1059="zákl. přenesená",J1059,0)</f>
        <v>0</v>
      </c>
      <c r="BH1059" s="215">
        <f>IF(N1059="sníž. přenesená",J1059,0)</f>
        <v>0</v>
      </c>
      <c r="BI1059" s="215">
        <f>IF(N1059="nulová",J1059,0)</f>
        <v>0</v>
      </c>
      <c r="BJ1059" s="16" t="s">
        <v>80</v>
      </c>
      <c r="BK1059" s="215">
        <f>ROUND(I1059*H1059,2)</f>
        <v>0</v>
      </c>
      <c r="BL1059" s="16" t="s">
        <v>888</v>
      </c>
      <c r="BM1059" s="214" t="s">
        <v>2097</v>
      </c>
    </row>
    <row r="1060" s="2" customFormat="1">
      <c r="A1060" s="37"/>
      <c r="B1060" s="38"/>
      <c r="C1060" s="39"/>
      <c r="D1060" s="216" t="s">
        <v>127</v>
      </c>
      <c r="E1060" s="39"/>
      <c r="F1060" s="217" t="s">
        <v>2096</v>
      </c>
      <c r="G1060" s="39"/>
      <c r="H1060" s="39"/>
      <c r="I1060" s="218"/>
      <c r="J1060" s="39"/>
      <c r="K1060" s="39"/>
      <c r="L1060" s="43"/>
      <c r="M1060" s="219"/>
      <c r="N1060" s="220"/>
      <c r="O1060" s="83"/>
      <c r="P1060" s="83"/>
      <c r="Q1060" s="83"/>
      <c r="R1060" s="83"/>
      <c r="S1060" s="83"/>
      <c r="T1060" s="84"/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T1060" s="16" t="s">
        <v>127</v>
      </c>
      <c r="AU1060" s="16" t="s">
        <v>82</v>
      </c>
    </row>
    <row r="1061" s="2" customFormat="1" ht="16.5" customHeight="1">
      <c r="A1061" s="37"/>
      <c r="B1061" s="38"/>
      <c r="C1061" s="224" t="s">
        <v>2098</v>
      </c>
      <c r="D1061" s="224" t="s">
        <v>664</v>
      </c>
      <c r="E1061" s="225" t="s">
        <v>2099</v>
      </c>
      <c r="F1061" s="226" t="s">
        <v>2100</v>
      </c>
      <c r="G1061" s="227" t="s">
        <v>169</v>
      </c>
      <c r="H1061" s="228">
        <v>20</v>
      </c>
      <c r="I1061" s="229"/>
      <c r="J1061" s="230">
        <f>ROUND(I1061*H1061,2)</f>
        <v>0</v>
      </c>
      <c r="K1061" s="226" t="s">
        <v>19</v>
      </c>
      <c r="L1061" s="231"/>
      <c r="M1061" s="232" t="s">
        <v>19</v>
      </c>
      <c r="N1061" s="233" t="s">
        <v>43</v>
      </c>
      <c r="O1061" s="83"/>
      <c r="P1061" s="212">
        <f>O1061*H1061</f>
        <v>0</v>
      </c>
      <c r="Q1061" s="212">
        <v>5.0000000000000002E-05</v>
      </c>
      <c r="R1061" s="212">
        <f>Q1061*H1061</f>
        <v>0.001</v>
      </c>
      <c r="S1061" s="212">
        <v>0</v>
      </c>
      <c r="T1061" s="213">
        <f>S1061*H1061</f>
        <v>0</v>
      </c>
      <c r="U1061" s="37"/>
      <c r="V1061" s="37"/>
      <c r="W1061" s="37"/>
      <c r="X1061" s="37"/>
      <c r="Y1061" s="37"/>
      <c r="Z1061" s="37"/>
      <c r="AA1061" s="37"/>
      <c r="AB1061" s="37"/>
      <c r="AC1061" s="37"/>
      <c r="AD1061" s="37"/>
      <c r="AE1061" s="37"/>
      <c r="AR1061" s="214" t="s">
        <v>888</v>
      </c>
      <c r="AT1061" s="214" t="s">
        <v>664</v>
      </c>
      <c r="AU1061" s="214" t="s">
        <v>82</v>
      </c>
      <c r="AY1061" s="16" t="s">
        <v>117</v>
      </c>
      <c r="BE1061" s="215">
        <f>IF(N1061="základní",J1061,0)</f>
        <v>0</v>
      </c>
      <c r="BF1061" s="215">
        <f>IF(N1061="snížená",J1061,0)</f>
        <v>0</v>
      </c>
      <c r="BG1061" s="215">
        <f>IF(N1061="zákl. přenesená",J1061,0)</f>
        <v>0</v>
      </c>
      <c r="BH1061" s="215">
        <f>IF(N1061="sníž. přenesená",J1061,0)</f>
        <v>0</v>
      </c>
      <c r="BI1061" s="215">
        <f>IF(N1061="nulová",J1061,0)</f>
        <v>0</v>
      </c>
      <c r="BJ1061" s="16" t="s">
        <v>80</v>
      </c>
      <c r="BK1061" s="215">
        <f>ROUND(I1061*H1061,2)</f>
        <v>0</v>
      </c>
      <c r="BL1061" s="16" t="s">
        <v>888</v>
      </c>
      <c r="BM1061" s="214" t="s">
        <v>2101</v>
      </c>
    </row>
    <row r="1062" s="2" customFormat="1">
      <c r="A1062" s="37"/>
      <c r="B1062" s="38"/>
      <c r="C1062" s="39"/>
      <c r="D1062" s="216" t="s">
        <v>127</v>
      </c>
      <c r="E1062" s="39"/>
      <c r="F1062" s="217" t="s">
        <v>2100</v>
      </c>
      <c r="G1062" s="39"/>
      <c r="H1062" s="39"/>
      <c r="I1062" s="218"/>
      <c r="J1062" s="39"/>
      <c r="K1062" s="39"/>
      <c r="L1062" s="43"/>
      <c r="M1062" s="219"/>
      <c r="N1062" s="220"/>
      <c r="O1062" s="83"/>
      <c r="P1062" s="83"/>
      <c r="Q1062" s="83"/>
      <c r="R1062" s="83"/>
      <c r="S1062" s="83"/>
      <c r="T1062" s="84"/>
      <c r="U1062" s="37"/>
      <c r="V1062" s="37"/>
      <c r="W1062" s="37"/>
      <c r="X1062" s="37"/>
      <c r="Y1062" s="37"/>
      <c r="Z1062" s="37"/>
      <c r="AA1062" s="37"/>
      <c r="AB1062" s="37"/>
      <c r="AC1062" s="37"/>
      <c r="AD1062" s="37"/>
      <c r="AE1062" s="37"/>
      <c r="AT1062" s="16" t="s">
        <v>127</v>
      </c>
      <c r="AU1062" s="16" t="s">
        <v>82</v>
      </c>
    </row>
    <row r="1063" s="2" customFormat="1" ht="16.5" customHeight="1">
      <c r="A1063" s="37"/>
      <c r="B1063" s="38"/>
      <c r="C1063" s="224" t="s">
        <v>2102</v>
      </c>
      <c r="D1063" s="224" t="s">
        <v>664</v>
      </c>
      <c r="E1063" s="225" t="s">
        <v>2103</v>
      </c>
      <c r="F1063" s="226" t="s">
        <v>2104</v>
      </c>
      <c r="G1063" s="227" t="s">
        <v>169</v>
      </c>
      <c r="H1063" s="228">
        <v>20</v>
      </c>
      <c r="I1063" s="229"/>
      <c r="J1063" s="230">
        <f>ROUND(I1063*H1063,2)</f>
        <v>0</v>
      </c>
      <c r="K1063" s="226" t="s">
        <v>19</v>
      </c>
      <c r="L1063" s="231"/>
      <c r="M1063" s="232" t="s">
        <v>19</v>
      </c>
      <c r="N1063" s="233" t="s">
        <v>43</v>
      </c>
      <c r="O1063" s="83"/>
      <c r="P1063" s="212">
        <f>O1063*H1063</f>
        <v>0</v>
      </c>
      <c r="Q1063" s="212">
        <v>0</v>
      </c>
      <c r="R1063" s="212">
        <f>Q1063*H1063</f>
        <v>0</v>
      </c>
      <c r="S1063" s="212">
        <v>0</v>
      </c>
      <c r="T1063" s="213">
        <f>S1063*H1063</f>
        <v>0</v>
      </c>
      <c r="U1063" s="37"/>
      <c r="V1063" s="37"/>
      <c r="W1063" s="37"/>
      <c r="X1063" s="37"/>
      <c r="Y1063" s="37"/>
      <c r="Z1063" s="37"/>
      <c r="AA1063" s="37"/>
      <c r="AB1063" s="37"/>
      <c r="AC1063" s="37"/>
      <c r="AD1063" s="37"/>
      <c r="AE1063" s="37"/>
      <c r="AR1063" s="214" t="s">
        <v>888</v>
      </c>
      <c r="AT1063" s="214" t="s">
        <v>664</v>
      </c>
      <c r="AU1063" s="214" t="s">
        <v>82</v>
      </c>
      <c r="AY1063" s="16" t="s">
        <v>117</v>
      </c>
      <c r="BE1063" s="215">
        <f>IF(N1063="základní",J1063,0)</f>
        <v>0</v>
      </c>
      <c r="BF1063" s="215">
        <f>IF(N1063="snížená",J1063,0)</f>
        <v>0</v>
      </c>
      <c r="BG1063" s="215">
        <f>IF(N1063="zákl. přenesená",J1063,0)</f>
        <v>0</v>
      </c>
      <c r="BH1063" s="215">
        <f>IF(N1063="sníž. přenesená",J1063,0)</f>
        <v>0</v>
      </c>
      <c r="BI1063" s="215">
        <f>IF(N1063="nulová",J1063,0)</f>
        <v>0</v>
      </c>
      <c r="BJ1063" s="16" t="s">
        <v>80</v>
      </c>
      <c r="BK1063" s="215">
        <f>ROUND(I1063*H1063,2)</f>
        <v>0</v>
      </c>
      <c r="BL1063" s="16" t="s">
        <v>888</v>
      </c>
      <c r="BM1063" s="214" t="s">
        <v>2105</v>
      </c>
    </row>
    <row r="1064" s="2" customFormat="1">
      <c r="A1064" s="37"/>
      <c r="B1064" s="38"/>
      <c r="C1064" s="39"/>
      <c r="D1064" s="216" t="s">
        <v>127</v>
      </c>
      <c r="E1064" s="39"/>
      <c r="F1064" s="217" t="s">
        <v>2104</v>
      </c>
      <c r="G1064" s="39"/>
      <c r="H1064" s="39"/>
      <c r="I1064" s="218"/>
      <c r="J1064" s="39"/>
      <c r="K1064" s="39"/>
      <c r="L1064" s="43"/>
      <c r="M1064" s="219"/>
      <c r="N1064" s="220"/>
      <c r="O1064" s="83"/>
      <c r="P1064" s="83"/>
      <c r="Q1064" s="83"/>
      <c r="R1064" s="83"/>
      <c r="S1064" s="83"/>
      <c r="T1064" s="84"/>
      <c r="U1064" s="37"/>
      <c r="V1064" s="37"/>
      <c r="W1064" s="37"/>
      <c r="X1064" s="37"/>
      <c r="Y1064" s="37"/>
      <c r="Z1064" s="37"/>
      <c r="AA1064" s="37"/>
      <c r="AB1064" s="37"/>
      <c r="AC1064" s="37"/>
      <c r="AD1064" s="37"/>
      <c r="AE1064" s="37"/>
      <c r="AT1064" s="16" t="s">
        <v>127</v>
      </c>
      <c r="AU1064" s="16" t="s">
        <v>82</v>
      </c>
    </row>
    <row r="1065" s="2" customFormat="1" ht="16.5" customHeight="1">
      <c r="A1065" s="37"/>
      <c r="B1065" s="38"/>
      <c r="C1065" s="224" t="s">
        <v>2106</v>
      </c>
      <c r="D1065" s="224" t="s">
        <v>664</v>
      </c>
      <c r="E1065" s="225" t="s">
        <v>2107</v>
      </c>
      <c r="F1065" s="226" t="s">
        <v>2108</v>
      </c>
      <c r="G1065" s="227" t="s">
        <v>169</v>
      </c>
      <c r="H1065" s="228">
        <v>20</v>
      </c>
      <c r="I1065" s="229"/>
      <c r="J1065" s="230">
        <f>ROUND(I1065*H1065,2)</f>
        <v>0</v>
      </c>
      <c r="K1065" s="226" t="s">
        <v>19</v>
      </c>
      <c r="L1065" s="231"/>
      <c r="M1065" s="232" t="s">
        <v>19</v>
      </c>
      <c r="N1065" s="233" t="s">
        <v>43</v>
      </c>
      <c r="O1065" s="83"/>
      <c r="P1065" s="212">
        <f>O1065*H1065</f>
        <v>0</v>
      </c>
      <c r="Q1065" s="212">
        <v>0.0018400000000000001</v>
      </c>
      <c r="R1065" s="212">
        <f>Q1065*H1065</f>
        <v>0.036799999999999999</v>
      </c>
      <c r="S1065" s="212">
        <v>0</v>
      </c>
      <c r="T1065" s="213">
        <f>S1065*H1065</f>
        <v>0</v>
      </c>
      <c r="U1065" s="37"/>
      <c r="V1065" s="37"/>
      <c r="W1065" s="37"/>
      <c r="X1065" s="37"/>
      <c r="Y1065" s="37"/>
      <c r="Z1065" s="37"/>
      <c r="AA1065" s="37"/>
      <c r="AB1065" s="37"/>
      <c r="AC1065" s="37"/>
      <c r="AD1065" s="37"/>
      <c r="AE1065" s="37"/>
      <c r="AR1065" s="214" t="s">
        <v>888</v>
      </c>
      <c r="AT1065" s="214" t="s">
        <v>664</v>
      </c>
      <c r="AU1065" s="214" t="s">
        <v>82</v>
      </c>
      <c r="AY1065" s="16" t="s">
        <v>117</v>
      </c>
      <c r="BE1065" s="215">
        <f>IF(N1065="základní",J1065,0)</f>
        <v>0</v>
      </c>
      <c r="BF1065" s="215">
        <f>IF(N1065="snížená",J1065,0)</f>
        <v>0</v>
      </c>
      <c r="BG1065" s="215">
        <f>IF(N1065="zákl. přenesená",J1065,0)</f>
        <v>0</v>
      </c>
      <c r="BH1065" s="215">
        <f>IF(N1065="sníž. přenesená",J1065,0)</f>
        <v>0</v>
      </c>
      <c r="BI1065" s="215">
        <f>IF(N1065="nulová",J1065,0)</f>
        <v>0</v>
      </c>
      <c r="BJ1065" s="16" t="s">
        <v>80</v>
      </c>
      <c r="BK1065" s="215">
        <f>ROUND(I1065*H1065,2)</f>
        <v>0</v>
      </c>
      <c r="BL1065" s="16" t="s">
        <v>888</v>
      </c>
      <c r="BM1065" s="214" t="s">
        <v>2109</v>
      </c>
    </row>
    <row r="1066" s="2" customFormat="1">
      <c r="A1066" s="37"/>
      <c r="B1066" s="38"/>
      <c r="C1066" s="39"/>
      <c r="D1066" s="216" t="s">
        <v>127</v>
      </c>
      <c r="E1066" s="39"/>
      <c r="F1066" s="217" t="s">
        <v>2108</v>
      </c>
      <c r="G1066" s="39"/>
      <c r="H1066" s="39"/>
      <c r="I1066" s="218"/>
      <c r="J1066" s="39"/>
      <c r="K1066" s="39"/>
      <c r="L1066" s="43"/>
      <c r="M1066" s="219"/>
      <c r="N1066" s="220"/>
      <c r="O1066" s="83"/>
      <c r="P1066" s="83"/>
      <c r="Q1066" s="83"/>
      <c r="R1066" s="83"/>
      <c r="S1066" s="83"/>
      <c r="T1066" s="84"/>
      <c r="U1066" s="37"/>
      <c r="V1066" s="37"/>
      <c r="W1066" s="37"/>
      <c r="X1066" s="37"/>
      <c r="Y1066" s="37"/>
      <c r="Z1066" s="37"/>
      <c r="AA1066" s="37"/>
      <c r="AB1066" s="37"/>
      <c r="AC1066" s="37"/>
      <c r="AD1066" s="37"/>
      <c r="AE1066" s="37"/>
      <c r="AT1066" s="16" t="s">
        <v>127</v>
      </c>
      <c r="AU1066" s="16" t="s">
        <v>82</v>
      </c>
    </row>
    <row r="1067" s="2" customFormat="1" ht="16.5" customHeight="1">
      <c r="A1067" s="37"/>
      <c r="B1067" s="38"/>
      <c r="C1067" s="224" t="s">
        <v>2110</v>
      </c>
      <c r="D1067" s="224" t="s">
        <v>664</v>
      </c>
      <c r="E1067" s="225" t="s">
        <v>2111</v>
      </c>
      <c r="F1067" s="226" t="s">
        <v>2112</v>
      </c>
      <c r="G1067" s="227" t="s">
        <v>169</v>
      </c>
      <c r="H1067" s="228">
        <v>20</v>
      </c>
      <c r="I1067" s="229"/>
      <c r="J1067" s="230">
        <f>ROUND(I1067*H1067,2)</f>
        <v>0</v>
      </c>
      <c r="K1067" s="226" t="s">
        <v>19</v>
      </c>
      <c r="L1067" s="231"/>
      <c r="M1067" s="232" t="s">
        <v>19</v>
      </c>
      <c r="N1067" s="233" t="s">
        <v>43</v>
      </c>
      <c r="O1067" s="83"/>
      <c r="P1067" s="212">
        <f>O1067*H1067</f>
        <v>0</v>
      </c>
      <c r="Q1067" s="212">
        <v>0.0016000000000000001</v>
      </c>
      <c r="R1067" s="212">
        <f>Q1067*H1067</f>
        <v>0.032000000000000001</v>
      </c>
      <c r="S1067" s="212">
        <v>0</v>
      </c>
      <c r="T1067" s="213">
        <f>S1067*H1067</f>
        <v>0</v>
      </c>
      <c r="U1067" s="37"/>
      <c r="V1067" s="37"/>
      <c r="W1067" s="37"/>
      <c r="X1067" s="37"/>
      <c r="Y1067" s="37"/>
      <c r="Z1067" s="37"/>
      <c r="AA1067" s="37"/>
      <c r="AB1067" s="37"/>
      <c r="AC1067" s="37"/>
      <c r="AD1067" s="37"/>
      <c r="AE1067" s="37"/>
      <c r="AR1067" s="214" t="s">
        <v>888</v>
      </c>
      <c r="AT1067" s="214" t="s">
        <v>664</v>
      </c>
      <c r="AU1067" s="214" t="s">
        <v>82</v>
      </c>
      <c r="AY1067" s="16" t="s">
        <v>117</v>
      </c>
      <c r="BE1067" s="215">
        <f>IF(N1067="základní",J1067,0)</f>
        <v>0</v>
      </c>
      <c r="BF1067" s="215">
        <f>IF(N1067="snížená",J1067,0)</f>
        <v>0</v>
      </c>
      <c r="BG1067" s="215">
        <f>IF(N1067="zákl. přenesená",J1067,0)</f>
        <v>0</v>
      </c>
      <c r="BH1067" s="215">
        <f>IF(N1067="sníž. přenesená",J1067,0)</f>
        <v>0</v>
      </c>
      <c r="BI1067" s="215">
        <f>IF(N1067="nulová",J1067,0)</f>
        <v>0</v>
      </c>
      <c r="BJ1067" s="16" t="s">
        <v>80</v>
      </c>
      <c r="BK1067" s="215">
        <f>ROUND(I1067*H1067,2)</f>
        <v>0</v>
      </c>
      <c r="BL1067" s="16" t="s">
        <v>888</v>
      </c>
      <c r="BM1067" s="214" t="s">
        <v>2113</v>
      </c>
    </row>
    <row r="1068" s="2" customFormat="1">
      <c r="A1068" s="37"/>
      <c r="B1068" s="38"/>
      <c r="C1068" s="39"/>
      <c r="D1068" s="216" t="s">
        <v>127</v>
      </c>
      <c r="E1068" s="39"/>
      <c r="F1068" s="217" t="s">
        <v>2112</v>
      </c>
      <c r="G1068" s="39"/>
      <c r="H1068" s="39"/>
      <c r="I1068" s="218"/>
      <c r="J1068" s="39"/>
      <c r="K1068" s="39"/>
      <c r="L1068" s="43"/>
      <c r="M1068" s="219"/>
      <c r="N1068" s="220"/>
      <c r="O1068" s="83"/>
      <c r="P1068" s="83"/>
      <c r="Q1068" s="83"/>
      <c r="R1068" s="83"/>
      <c r="S1068" s="83"/>
      <c r="T1068" s="84"/>
      <c r="U1068" s="37"/>
      <c r="V1068" s="37"/>
      <c r="W1068" s="37"/>
      <c r="X1068" s="37"/>
      <c r="Y1068" s="37"/>
      <c r="Z1068" s="37"/>
      <c r="AA1068" s="37"/>
      <c r="AB1068" s="37"/>
      <c r="AC1068" s="37"/>
      <c r="AD1068" s="37"/>
      <c r="AE1068" s="37"/>
      <c r="AT1068" s="16" t="s">
        <v>127</v>
      </c>
      <c r="AU1068" s="16" t="s">
        <v>82</v>
      </c>
    </row>
    <row r="1069" s="2" customFormat="1" ht="16.5" customHeight="1">
      <c r="A1069" s="37"/>
      <c r="B1069" s="38"/>
      <c r="C1069" s="224" t="s">
        <v>2114</v>
      </c>
      <c r="D1069" s="224" t="s">
        <v>664</v>
      </c>
      <c r="E1069" s="225" t="s">
        <v>2115</v>
      </c>
      <c r="F1069" s="226" t="s">
        <v>2116</v>
      </c>
      <c r="G1069" s="227" t="s">
        <v>169</v>
      </c>
      <c r="H1069" s="228">
        <v>200</v>
      </c>
      <c r="I1069" s="229"/>
      <c r="J1069" s="230">
        <f>ROUND(I1069*H1069,2)</f>
        <v>0</v>
      </c>
      <c r="K1069" s="226" t="s">
        <v>19</v>
      </c>
      <c r="L1069" s="231"/>
      <c r="M1069" s="232" t="s">
        <v>19</v>
      </c>
      <c r="N1069" s="233" t="s">
        <v>43</v>
      </c>
      <c r="O1069" s="83"/>
      <c r="P1069" s="212">
        <f>O1069*H1069</f>
        <v>0</v>
      </c>
      <c r="Q1069" s="212">
        <v>8.0000000000000007E-05</v>
      </c>
      <c r="R1069" s="212">
        <f>Q1069*H1069</f>
        <v>0.016</v>
      </c>
      <c r="S1069" s="212">
        <v>0</v>
      </c>
      <c r="T1069" s="213">
        <f>S1069*H1069</f>
        <v>0</v>
      </c>
      <c r="U1069" s="37"/>
      <c r="V1069" s="37"/>
      <c r="W1069" s="37"/>
      <c r="X1069" s="37"/>
      <c r="Y1069" s="37"/>
      <c r="Z1069" s="37"/>
      <c r="AA1069" s="37"/>
      <c r="AB1069" s="37"/>
      <c r="AC1069" s="37"/>
      <c r="AD1069" s="37"/>
      <c r="AE1069" s="37"/>
      <c r="AR1069" s="214" t="s">
        <v>888</v>
      </c>
      <c r="AT1069" s="214" t="s">
        <v>664</v>
      </c>
      <c r="AU1069" s="214" t="s">
        <v>82</v>
      </c>
      <c r="AY1069" s="16" t="s">
        <v>117</v>
      </c>
      <c r="BE1069" s="215">
        <f>IF(N1069="základní",J1069,0)</f>
        <v>0</v>
      </c>
      <c r="BF1069" s="215">
        <f>IF(N1069="snížená",J1069,0)</f>
        <v>0</v>
      </c>
      <c r="BG1069" s="215">
        <f>IF(N1069="zákl. přenesená",J1069,0)</f>
        <v>0</v>
      </c>
      <c r="BH1069" s="215">
        <f>IF(N1069="sníž. přenesená",J1069,0)</f>
        <v>0</v>
      </c>
      <c r="BI1069" s="215">
        <f>IF(N1069="nulová",J1069,0)</f>
        <v>0</v>
      </c>
      <c r="BJ1069" s="16" t="s">
        <v>80</v>
      </c>
      <c r="BK1069" s="215">
        <f>ROUND(I1069*H1069,2)</f>
        <v>0</v>
      </c>
      <c r="BL1069" s="16" t="s">
        <v>888</v>
      </c>
      <c r="BM1069" s="214" t="s">
        <v>2117</v>
      </c>
    </row>
    <row r="1070" s="2" customFormat="1">
      <c r="A1070" s="37"/>
      <c r="B1070" s="38"/>
      <c r="C1070" s="39"/>
      <c r="D1070" s="216" t="s">
        <v>127</v>
      </c>
      <c r="E1070" s="39"/>
      <c r="F1070" s="217" t="s">
        <v>2116</v>
      </c>
      <c r="G1070" s="39"/>
      <c r="H1070" s="39"/>
      <c r="I1070" s="218"/>
      <c r="J1070" s="39"/>
      <c r="K1070" s="39"/>
      <c r="L1070" s="43"/>
      <c r="M1070" s="219"/>
      <c r="N1070" s="220"/>
      <c r="O1070" s="83"/>
      <c r="P1070" s="83"/>
      <c r="Q1070" s="83"/>
      <c r="R1070" s="83"/>
      <c r="S1070" s="83"/>
      <c r="T1070" s="84"/>
      <c r="U1070" s="37"/>
      <c r="V1070" s="37"/>
      <c r="W1070" s="37"/>
      <c r="X1070" s="37"/>
      <c r="Y1070" s="37"/>
      <c r="Z1070" s="37"/>
      <c r="AA1070" s="37"/>
      <c r="AB1070" s="37"/>
      <c r="AC1070" s="37"/>
      <c r="AD1070" s="37"/>
      <c r="AE1070" s="37"/>
      <c r="AT1070" s="16" t="s">
        <v>127</v>
      </c>
      <c r="AU1070" s="16" t="s">
        <v>82</v>
      </c>
    </row>
    <row r="1071" s="2" customFormat="1" ht="16.5" customHeight="1">
      <c r="A1071" s="37"/>
      <c r="B1071" s="38"/>
      <c r="C1071" s="224" t="s">
        <v>2118</v>
      </c>
      <c r="D1071" s="224" t="s">
        <v>664</v>
      </c>
      <c r="E1071" s="225" t="s">
        <v>2119</v>
      </c>
      <c r="F1071" s="226" t="s">
        <v>2120</v>
      </c>
      <c r="G1071" s="227" t="s">
        <v>169</v>
      </c>
      <c r="H1071" s="228">
        <v>20</v>
      </c>
      <c r="I1071" s="229"/>
      <c r="J1071" s="230">
        <f>ROUND(I1071*H1071,2)</f>
        <v>0</v>
      </c>
      <c r="K1071" s="226" t="s">
        <v>19</v>
      </c>
      <c r="L1071" s="231"/>
      <c r="M1071" s="232" t="s">
        <v>19</v>
      </c>
      <c r="N1071" s="233" t="s">
        <v>43</v>
      </c>
      <c r="O1071" s="83"/>
      <c r="P1071" s="212">
        <f>O1071*H1071</f>
        <v>0</v>
      </c>
      <c r="Q1071" s="212">
        <v>0.00018000000000000001</v>
      </c>
      <c r="R1071" s="212">
        <f>Q1071*H1071</f>
        <v>0.0036000000000000003</v>
      </c>
      <c r="S1071" s="212">
        <v>0</v>
      </c>
      <c r="T1071" s="213">
        <f>S1071*H1071</f>
        <v>0</v>
      </c>
      <c r="U1071" s="37"/>
      <c r="V1071" s="37"/>
      <c r="W1071" s="37"/>
      <c r="X1071" s="37"/>
      <c r="Y1071" s="37"/>
      <c r="Z1071" s="37"/>
      <c r="AA1071" s="37"/>
      <c r="AB1071" s="37"/>
      <c r="AC1071" s="37"/>
      <c r="AD1071" s="37"/>
      <c r="AE1071" s="37"/>
      <c r="AR1071" s="214" t="s">
        <v>888</v>
      </c>
      <c r="AT1071" s="214" t="s">
        <v>664</v>
      </c>
      <c r="AU1071" s="214" t="s">
        <v>82</v>
      </c>
      <c r="AY1071" s="16" t="s">
        <v>117</v>
      </c>
      <c r="BE1071" s="215">
        <f>IF(N1071="základní",J1071,0)</f>
        <v>0</v>
      </c>
      <c r="BF1071" s="215">
        <f>IF(N1071="snížená",J1071,0)</f>
        <v>0</v>
      </c>
      <c r="BG1071" s="215">
        <f>IF(N1071="zákl. přenesená",J1071,0)</f>
        <v>0</v>
      </c>
      <c r="BH1071" s="215">
        <f>IF(N1071="sníž. přenesená",J1071,0)</f>
        <v>0</v>
      </c>
      <c r="BI1071" s="215">
        <f>IF(N1071="nulová",J1071,0)</f>
        <v>0</v>
      </c>
      <c r="BJ1071" s="16" t="s">
        <v>80</v>
      </c>
      <c r="BK1071" s="215">
        <f>ROUND(I1071*H1071,2)</f>
        <v>0</v>
      </c>
      <c r="BL1071" s="16" t="s">
        <v>888</v>
      </c>
      <c r="BM1071" s="214" t="s">
        <v>2121</v>
      </c>
    </row>
    <row r="1072" s="2" customFormat="1">
      <c r="A1072" s="37"/>
      <c r="B1072" s="38"/>
      <c r="C1072" s="39"/>
      <c r="D1072" s="216" t="s">
        <v>127</v>
      </c>
      <c r="E1072" s="39"/>
      <c r="F1072" s="217" t="s">
        <v>2120</v>
      </c>
      <c r="G1072" s="39"/>
      <c r="H1072" s="39"/>
      <c r="I1072" s="218"/>
      <c r="J1072" s="39"/>
      <c r="K1072" s="39"/>
      <c r="L1072" s="43"/>
      <c r="M1072" s="219"/>
      <c r="N1072" s="220"/>
      <c r="O1072" s="83"/>
      <c r="P1072" s="83"/>
      <c r="Q1072" s="83"/>
      <c r="R1072" s="83"/>
      <c r="S1072" s="83"/>
      <c r="T1072" s="84"/>
      <c r="U1072" s="37"/>
      <c r="V1072" s="37"/>
      <c r="W1072" s="37"/>
      <c r="X1072" s="37"/>
      <c r="Y1072" s="37"/>
      <c r="Z1072" s="37"/>
      <c r="AA1072" s="37"/>
      <c r="AB1072" s="37"/>
      <c r="AC1072" s="37"/>
      <c r="AD1072" s="37"/>
      <c r="AE1072" s="37"/>
      <c r="AT1072" s="16" t="s">
        <v>127</v>
      </c>
      <c r="AU1072" s="16" t="s">
        <v>82</v>
      </c>
    </row>
    <row r="1073" s="2" customFormat="1" ht="16.5" customHeight="1">
      <c r="A1073" s="37"/>
      <c r="B1073" s="38"/>
      <c r="C1073" s="224" t="s">
        <v>2122</v>
      </c>
      <c r="D1073" s="224" t="s">
        <v>664</v>
      </c>
      <c r="E1073" s="225" t="s">
        <v>2123</v>
      </c>
      <c r="F1073" s="226" t="s">
        <v>2124</v>
      </c>
      <c r="G1073" s="227" t="s">
        <v>169</v>
      </c>
      <c r="H1073" s="228">
        <v>20</v>
      </c>
      <c r="I1073" s="229"/>
      <c r="J1073" s="230">
        <f>ROUND(I1073*H1073,2)</f>
        <v>0</v>
      </c>
      <c r="K1073" s="226" t="s">
        <v>19</v>
      </c>
      <c r="L1073" s="231"/>
      <c r="M1073" s="232" t="s">
        <v>19</v>
      </c>
      <c r="N1073" s="233" t="s">
        <v>43</v>
      </c>
      <c r="O1073" s="83"/>
      <c r="P1073" s="212">
        <f>O1073*H1073</f>
        <v>0</v>
      </c>
      <c r="Q1073" s="212">
        <v>6.0000000000000002E-05</v>
      </c>
      <c r="R1073" s="212">
        <f>Q1073*H1073</f>
        <v>0.0012000000000000001</v>
      </c>
      <c r="S1073" s="212">
        <v>0</v>
      </c>
      <c r="T1073" s="213">
        <f>S1073*H1073</f>
        <v>0</v>
      </c>
      <c r="U1073" s="37"/>
      <c r="V1073" s="37"/>
      <c r="W1073" s="37"/>
      <c r="X1073" s="37"/>
      <c r="Y1073" s="37"/>
      <c r="Z1073" s="37"/>
      <c r="AA1073" s="37"/>
      <c r="AB1073" s="37"/>
      <c r="AC1073" s="37"/>
      <c r="AD1073" s="37"/>
      <c r="AE1073" s="37"/>
      <c r="AR1073" s="214" t="s">
        <v>888</v>
      </c>
      <c r="AT1073" s="214" t="s">
        <v>664</v>
      </c>
      <c r="AU1073" s="214" t="s">
        <v>82</v>
      </c>
      <c r="AY1073" s="16" t="s">
        <v>117</v>
      </c>
      <c r="BE1073" s="215">
        <f>IF(N1073="základní",J1073,0)</f>
        <v>0</v>
      </c>
      <c r="BF1073" s="215">
        <f>IF(N1073="snížená",J1073,0)</f>
        <v>0</v>
      </c>
      <c r="BG1073" s="215">
        <f>IF(N1073="zákl. přenesená",J1073,0)</f>
        <v>0</v>
      </c>
      <c r="BH1073" s="215">
        <f>IF(N1073="sníž. přenesená",J1073,0)</f>
        <v>0</v>
      </c>
      <c r="BI1073" s="215">
        <f>IF(N1073="nulová",J1073,0)</f>
        <v>0</v>
      </c>
      <c r="BJ1073" s="16" t="s">
        <v>80</v>
      </c>
      <c r="BK1073" s="215">
        <f>ROUND(I1073*H1073,2)</f>
        <v>0</v>
      </c>
      <c r="BL1073" s="16" t="s">
        <v>888</v>
      </c>
      <c r="BM1073" s="214" t="s">
        <v>2125</v>
      </c>
    </row>
    <row r="1074" s="2" customFormat="1">
      <c r="A1074" s="37"/>
      <c r="B1074" s="38"/>
      <c r="C1074" s="39"/>
      <c r="D1074" s="216" t="s">
        <v>127</v>
      </c>
      <c r="E1074" s="39"/>
      <c r="F1074" s="217" t="s">
        <v>2124</v>
      </c>
      <c r="G1074" s="39"/>
      <c r="H1074" s="39"/>
      <c r="I1074" s="218"/>
      <c r="J1074" s="39"/>
      <c r="K1074" s="39"/>
      <c r="L1074" s="43"/>
      <c r="M1074" s="219"/>
      <c r="N1074" s="220"/>
      <c r="O1074" s="83"/>
      <c r="P1074" s="83"/>
      <c r="Q1074" s="83"/>
      <c r="R1074" s="83"/>
      <c r="S1074" s="83"/>
      <c r="T1074" s="84"/>
      <c r="U1074" s="37"/>
      <c r="V1074" s="37"/>
      <c r="W1074" s="37"/>
      <c r="X1074" s="37"/>
      <c r="Y1074" s="37"/>
      <c r="Z1074" s="37"/>
      <c r="AA1074" s="37"/>
      <c r="AB1074" s="37"/>
      <c r="AC1074" s="37"/>
      <c r="AD1074" s="37"/>
      <c r="AE1074" s="37"/>
      <c r="AT1074" s="16" t="s">
        <v>127</v>
      </c>
      <c r="AU1074" s="16" t="s">
        <v>82</v>
      </c>
    </row>
    <row r="1075" s="2" customFormat="1" ht="16.5" customHeight="1">
      <c r="A1075" s="37"/>
      <c r="B1075" s="38"/>
      <c r="C1075" s="224" t="s">
        <v>2126</v>
      </c>
      <c r="D1075" s="224" t="s">
        <v>664</v>
      </c>
      <c r="E1075" s="225" t="s">
        <v>2127</v>
      </c>
      <c r="F1075" s="226" t="s">
        <v>2128</v>
      </c>
      <c r="G1075" s="227" t="s">
        <v>169</v>
      </c>
      <c r="H1075" s="228">
        <v>20</v>
      </c>
      <c r="I1075" s="229"/>
      <c r="J1075" s="230">
        <f>ROUND(I1075*H1075,2)</f>
        <v>0</v>
      </c>
      <c r="K1075" s="226" t="s">
        <v>19</v>
      </c>
      <c r="L1075" s="231"/>
      <c r="M1075" s="232" t="s">
        <v>19</v>
      </c>
      <c r="N1075" s="233" t="s">
        <v>43</v>
      </c>
      <c r="O1075" s="83"/>
      <c r="P1075" s="212">
        <f>O1075*H1075</f>
        <v>0</v>
      </c>
      <c r="Q1075" s="212">
        <v>0.00040000000000000002</v>
      </c>
      <c r="R1075" s="212">
        <f>Q1075*H1075</f>
        <v>0.0080000000000000002</v>
      </c>
      <c r="S1075" s="212">
        <v>0</v>
      </c>
      <c r="T1075" s="213">
        <f>S1075*H1075</f>
        <v>0</v>
      </c>
      <c r="U1075" s="37"/>
      <c r="V1075" s="37"/>
      <c r="W1075" s="37"/>
      <c r="X1075" s="37"/>
      <c r="Y1075" s="37"/>
      <c r="Z1075" s="37"/>
      <c r="AA1075" s="37"/>
      <c r="AB1075" s="37"/>
      <c r="AC1075" s="37"/>
      <c r="AD1075" s="37"/>
      <c r="AE1075" s="37"/>
      <c r="AR1075" s="214" t="s">
        <v>888</v>
      </c>
      <c r="AT1075" s="214" t="s">
        <v>664</v>
      </c>
      <c r="AU1075" s="214" t="s">
        <v>82</v>
      </c>
      <c r="AY1075" s="16" t="s">
        <v>117</v>
      </c>
      <c r="BE1075" s="215">
        <f>IF(N1075="základní",J1075,0)</f>
        <v>0</v>
      </c>
      <c r="BF1075" s="215">
        <f>IF(N1075="snížená",J1075,0)</f>
        <v>0</v>
      </c>
      <c r="BG1075" s="215">
        <f>IF(N1075="zákl. přenesená",J1075,0)</f>
        <v>0</v>
      </c>
      <c r="BH1075" s="215">
        <f>IF(N1075="sníž. přenesená",J1075,0)</f>
        <v>0</v>
      </c>
      <c r="BI1075" s="215">
        <f>IF(N1075="nulová",J1075,0)</f>
        <v>0</v>
      </c>
      <c r="BJ1075" s="16" t="s">
        <v>80</v>
      </c>
      <c r="BK1075" s="215">
        <f>ROUND(I1075*H1075,2)</f>
        <v>0</v>
      </c>
      <c r="BL1075" s="16" t="s">
        <v>888</v>
      </c>
      <c r="BM1075" s="214" t="s">
        <v>2129</v>
      </c>
    </row>
    <row r="1076" s="2" customFormat="1">
      <c r="A1076" s="37"/>
      <c r="B1076" s="38"/>
      <c r="C1076" s="39"/>
      <c r="D1076" s="216" t="s">
        <v>127</v>
      </c>
      <c r="E1076" s="39"/>
      <c r="F1076" s="217" t="s">
        <v>2128</v>
      </c>
      <c r="G1076" s="39"/>
      <c r="H1076" s="39"/>
      <c r="I1076" s="218"/>
      <c r="J1076" s="39"/>
      <c r="K1076" s="39"/>
      <c r="L1076" s="43"/>
      <c r="M1076" s="219"/>
      <c r="N1076" s="220"/>
      <c r="O1076" s="83"/>
      <c r="P1076" s="83"/>
      <c r="Q1076" s="83"/>
      <c r="R1076" s="83"/>
      <c r="S1076" s="83"/>
      <c r="T1076" s="84"/>
      <c r="U1076" s="37"/>
      <c r="V1076" s="37"/>
      <c r="W1076" s="37"/>
      <c r="X1076" s="37"/>
      <c r="Y1076" s="37"/>
      <c r="Z1076" s="37"/>
      <c r="AA1076" s="37"/>
      <c r="AB1076" s="37"/>
      <c r="AC1076" s="37"/>
      <c r="AD1076" s="37"/>
      <c r="AE1076" s="37"/>
      <c r="AT1076" s="16" t="s">
        <v>127</v>
      </c>
      <c r="AU1076" s="16" t="s">
        <v>82</v>
      </c>
    </row>
    <row r="1077" s="2" customFormat="1" ht="16.5" customHeight="1">
      <c r="A1077" s="37"/>
      <c r="B1077" s="38"/>
      <c r="C1077" s="224" t="s">
        <v>2130</v>
      </c>
      <c r="D1077" s="224" t="s">
        <v>664</v>
      </c>
      <c r="E1077" s="225" t="s">
        <v>2131</v>
      </c>
      <c r="F1077" s="226" t="s">
        <v>2132</v>
      </c>
      <c r="G1077" s="227" t="s">
        <v>169</v>
      </c>
      <c r="H1077" s="228">
        <v>20</v>
      </c>
      <c r="I1077" s="229"/>
      <c r="J1077" s="230">
        <f>ROUND(I1077*H1077,2)</f>
        <v>0</v>
      </c>
      <c r="K1077" s="226" t="s">
        <v>19</v>
      </c>
      <c r="L1077" s="231"/>
      <c r="M1077" s="232" t="s">
        <v>19</v>
      </c>
      <c r="N1077" s="233" t="s">
        <v>43</v>
      </c>
      <c r="O1077" s="83"/>
      <c r="P1077" s="212">
        <f>O1077*H1077</f>
        <v>0</v>
      </c>
      <c r="Q1077" s="212">
        <v>0.00010000000000000001</v>
      </c>
      <c r="R1077" s="212">
        <f>Q1077*H1077</f>
        <v>0.002</v>
      </c>
      <c r="S1077" s="212">
        <v>0</v>
      </c>
      <c r="T1077" s="213">
        <f>S1077*H1077</f>
        <v>0</v>
      </c>
      <c r="U1077" s="37"/>
      <c r="V1077" s="37"/>
      <c r="W1077" s="37"/>
      <c r="X1077" s="37"/>
      <c r="Y1077" s="37"/>
      <c r="Z1077" s="37"/>
      <c r="AA1077" s="37"/>
      <c r="AB1077" s="37"/>
      <c r="AC1077" s="37"/>
      <c r="AD1077" s="37"/>
      <c r="AE1077" s="37"/>
      <c r="AR1077" s="214" t="s">
        <v>888</v>
      </c>
      <c r="AT1077" s="214" t="s">
        <v>664</v>
      </c>
      <c r="AU1077" s="214" t="s">
        <v>82</v>
      </c>
      <c r="AY1077" s="16" t="s">
        <v>117</v>
      </c>
      <c r="BE1077" s="215">
        <f>IF(N1077="základní",J1077,0)</f>
        <v>0</v>
      </c>
      <c r="BF1077" s="215">
        <f>IF(N1077="snížená",J1077,0)</f>
        <v>0</v>
      </c>
      <c r="BG1077" s="215">
        <f>IF(N1077="zákl. přenesená",J1077,0)</f>
        <v>0</v>
      </c>
      <c r="BH1077" s="215">
        <f>IF(N1077="sníž. přenesená",J1077,0)</f>
        <v>0</v>
      </c>
      <c r="BI1077" s="215">
        <f>IF(N1077="nulová",J1077,0)</f>
        <v>0</v>
      </c>
      <c r="BJ1077" s="16" t="s">
        <v>80</v>
      </c>
      <c r="BK1077" s="215">
        <f>ROUND(I1077*H1077,2)</f>
        <v>0</v>
      </c>
      <c r="BL1077" s="16" t="s">
        <v>888</v>
      </c>
      <c r="BM1077" s="214" t="s">
        <v>2133</v>
      </c>
    </row>
    <row r="1078" s="2" customFormat="1">
      <c r="A1078" s="37"/>
      <c r="B1078" s="38"/>
      <c r="C1078" s="39"/>
      <c r="D1078" s="216" t="s">
        <v>127</v>
      </c>
      <c r="E1078" s="39"/>
      <c r="F1078" s="217" t="s">
        <v>2132</v>
      </c>
      <c r="G1078" s="39"/>
      <c r="H1078" s="39"/>
      <c r="I1078" s="218"/>
      <c r="J1078" s="39"/>
      <c r="K1078" s="39"/>
      <c r="L1078" s="43"/>
      <c r="M1078" s="219"/>
      <c r="N1078" s="220"/>
      <c r="O1078" s="83"/>
      <c r="P1078" s="83"/>
      <c r="Q1078" s="83"/>
      <c r="R1078" s="83"/>
      <c r="S1078" s="83"/>
      <c r="T1078" s="84"/>
      <c r="U1078" s="37"/>
      <c r="V1078" s="37"/>
      <c r="W1078" s="37"/>
      <c r="X1078" s="37"/>
      <c r="Y1078" s="37"/>
      <c r="Z1078" s="37"/>
      <c r="AA1078" s="37"/>
      <c r="AB1078" s="37"/>
      <c r="AC1078" s="37"/>
      <c r="AD1078" s="37"/>
      <c r="AE1078" s="37"/>
      <c r="AT1078" s="16" t="s">
        <v>127</v>
      </c>
      <c r="AU1078" s="16" t="s">
        <v>82</v>
      </c>
    </row>
    <row r="1079" s="2" customFormat="1" ht="16.5" customHeight="1">
      <c r="A1079" s="37"/>
      <c r="B1079" s="38"/>
      <c r="C1079" s="224" t="s">
        <v>2134</v>
      </c>
      <c r="D1079" s="224" t="s">
        <v>664</v>
      </c>
      <c r="E1079" s="225" t="s">
        <v>2135</v>
      </c>
      <c r="F1079" s="226" t="s">
        <v>2136</v>
      </c>
      <c r="G1079" s="227" t="s">
        <v>169</v>
      </c>
      <c r="H1079" s="228">
        <v>20</v>
      </c>
      <c r="I1079" s="229"/>
      <c r="J1079" s="230">
        <f>ROUND(I1079*H1079,2)</f>
        <v>0</v>
      </c>
      <c r="K1079" s="226" t="s">
        <v>19</v>
      </c>
      <c r="L1079" s="231"/>
      <c r="M1079" s="232" t="s">
        <v>19</v>
      </c>
      <c r="N1079" s="233" t="s">
        <v>43</v>
      </c>
      <c r="O1079" s="83"/>
      <c r="P1079" s="212">
        <f>O1079*H1079</f>
        <v>0</v>
      </c>
      <c r="Q1079" s="212">
        <v>0.00073999999999999999</v>
      </c>
      <c r="R1079" s="212">
        <f>Q1079*H1079</f>
        <v>0.014800000000000001</v>
      </c>
      <c r="S1079" s="212">
        <v>0</v>
      </c>
      <c r="T1079" s="213">
        <f>S1079*H1079</f>
        <v>0</v>
      </c>
      <c r="U1079" s="37"/>
      <c r="V1079" s="37"/>
      <c r="W1079" s="37"/>
      <c r="X1079" s="37"/>
      <c r="Y1079" s="37"/>
      <c r="Z1079" s="37"/>
      <c r="AA1079" s="37"/>
      <c r="AB1079" s="37"/>
      <c r="AC1079" s="37"/>
      <c r="AD1079" s="37"/>
      <c r="AE1079" s="37"/>
      <c r="AR1079" s="214" t="s">
        <v>888</v>
      </c>
      <c r="AT1079" s="214" t="s">
        <v>664</v>
      </c>
      <c r="AU1079" s="214" t="s">
        <v>82</v>
      </c>
      <c r="AY1079" s="16" t="s">
        <v>117</v>
      </c>
      <c r="BE1079" s="215">
        <f>IF(N1079="základní",J1079,0)</f>
        <v>0</v>
      </c>
      <c r="BF1079" s="215">
        <f>IF(N1079="snížená",J1079,0)</f>
        <v>0</v>
      </c>
      <c r="BG1079" s="215">
        <f>IF(N1079="zákl. přenesená",J1079,0)</f>
        <v>0</v>
      </c>
      <c r="BH1079" s="215">
        <f>IF(N1079="sníž. přenesená",J1079,0)</f>
        <v>0</v>
      </c>
      <c r="BI1079" s="215">
        <f>IF(N1079="nulová",J1079,0)</f>
        <v>0</v>
      </c>
      <c r="BJ1079" s="16" t="s">
        <v>80</v>
      </c>
      <c r="BK1079" s="215">
        <f>ROUND(I1079*H1079,2)</f>
        <v>0</v>
      </c>
      <c r="BL1079" s="16" t="s">
        <v>888</v>
      </c>
      <c r="BM1079" s="214" t="s">
        <v>2137</v>
      </c>
    </row>
    <row r="1080" s="2" customFormat="1">
      <c r="A1080" s="37"/>
      <c r="B1080" s="38"/>
      <c r="C1080" s="39"/>
      <c r="D1080" s="216" t="s">
        <v>127</v>
      </c>
      <c r="E1080" s="39"/>
      <c r="F1080" s="217" t="s">
        <v>2136</v>
      </c>
      <c r="G1080" s="39"/>
      <c r="H1080" s="39"/>
      <c r="I1080" s="218"/>
      <c r="J1080" s="39"/>
      <c r="K1080" s="39"/>
      <c r="L1080" s="43"/>
      <c r="M1080" s="219"/>
      <c r="N1080" s="220"/>
      <c r="O1080" s="83"/>
      <c r="P1080" s="83"/>
      <c r="Q1080" s="83"/>
      <c r="R1080" s="83"/>
      <c r="S1080" s="83"/>
      <c r="T1080" s="84"/>
      <c r="U1080" s="37"/>
      <c r="V1080" s="37"/>
      <c r="W1080" s="37"/>
      <c r="X1080" s="37"/>
      <c r="Y1080" s="37"/>
      <c r="Z1080" s="37"/>
      <c r="AA1080" s="37"/>
      <c r="AB1080" s="37"/>
      <c r="AC1080" s="37"/>
      <c r="AD1080" s="37"/>
      <c r="AE1080" s="37"/>
      <c r="AT1080" s="16" t="s">
        <v>127</v>
      </c>
      <c r="AU1080" s="16" t="s">
        <v>82</v>
      </c>
    </row>
    <row r="1081" s="2" customFormat="1" ht="16.5" customHeight="1">
      <c r="A1081" s="37"/>
      <c r="B1081" s="38"/>
      <c r="C1081" s="224" t="s">
        <v>2138</v>
      </c>
      <c r="D1081" s="224" t="s">
        <v>664</v>
      </c>
      <c r="E1081" s="225" t="s">
        <v>2139</v>
      </c>
      <c r="F1081" s="226" t="s">
        <v>2140</v>
      </c>
      <c r="G1081" s="227" t="s">
        <v>169</v>
      </c>
      <c r="H1081" s="228">
        <v>20</v>
      </c>
      <c r="I1081" s="229"/>
      <c r="J1081" s="230">
        <f>ROUND(I1081*H1081,2)</f>
        <v>0</v>
      </c>
      <c r="K1081" s="226" t="s">
        <v>19</v>
      </c>
      <c r="L1081" s="231"/>
      <c r="M1081" s="232" t="s">
        <v>19</v>
      </c>
      <c r="N1081" s="233" t="s">
        <v>43</v>
      </c>
      <c r="O1081" s="83"/>
      <c r="P1081" s="212">
        <f>O1081*H1081</f>
        <v>0</v>
      </c>
      <c r="Q1081" s="212">
        <v>0.00042000000000000002</v>
      </c>
      <c r="R1081" s="212">
        <f>Q1081*H1081</f>
        <v>0.0084000000000000012</v>
      </c>
      <c r="S1081" s="212">
        <v>0</v>
      </c>
      <c r="T1081" s="213">
        <f>S1081*H1081</f>
        <v>0</v>
      </c>
      <c r="U1081" s="37"/>
      <c r="V1081" s="37"/>
      <c r="W1081" s="37"/>
      <c r="X1081" s="37"/>
      <c r="Y1081" s="37"/>
      <c r="Z1081" s="37"/>
      <c r="AA1081" s="37"/>
      <c r="AB1081" s="37"/>
      <c r="AC1081" s="37"/>
      <c r="AD1081" s="37"/>
      <c r="AE1081" s="37"/>
      <c r="AR1081" s="214" t="s">
        <v>888</v>
      </c>
      <c r="AT1081" s="214" t="s">
        <v>664</v>
      </c>
      <c r="AU1081" s="214" t="s">
        <v>82</v>
      </c>
      <c r="AY1081" s="16" t="s">
        <v>117</v>
      </c>
      <c r="BE1081" s="215">
        <f>IF(N1081="základní",J1081,0)</f>
        <v>0</v>
      </c>
      <c r="BF1081" s="215">
        <f>IF(N1081="snížená",J1081,0)</f>
        <v>0</v>
      </c>
      <c r="BG1081" s="215">
        <f>IF(N1081="zákl. přenesená",J1081,0)</f>
        <v>0</v>
      </c>
      <c r="BH1081" s="215">
        <f>IF(N1081="sníž. přenesená",J1081,0)</f>
        <v>0</v>
      </c>
      <c r="BI1081" s="215">
        <f>IF(N1081="nulová",J1081,0)</f>
        <v>0</v>
      </c>
      <c r="BJ1081" s="16" t="s">
        <v>80</v>
      </c>
      <c r="BK1081" s="215">
        <f>ROUND(I1081*H1081,2)</f>
        <v>0</v>
      </c>
      <c r="BL1081" s="16" t="s">
        <v>888</v>
      </c>
      <c r="BM1081" s="214" t="s">
        <v>2141</v>
      </c>
    </row>
    <row r="1082" s="2" customFormat="1">
      <c r="A1082" s="37"/>
      <c r="B1082" s="38"/>
      <c r="C1082" s="39"/>
      <c r="D1082" s="216" t="s">
        <v>127</v>
      </c>
      <c r="E1082" s="39"/>
      <c r="F1082" s="217" t="s">
        <v>2140</v>
      </c>
      <c r="G1082" s="39"/>
      <c r="H1082" s="39"/>
      <c r="I1082" s="218"/>
      <c r="J1082" s="39"/>
      <c r="K1082" s="39"/>
      <c r="L1082" s="43"/>
      <c r="M1082" s="219"/>
      <c r="N1082" s="220"/>
      <c r="O1082" s="83"/>
      <c r="P1082" s="83"/>
      <c r="Q1082" s="83"/>
      <c r="R1082" s="83"/>
      <c r="S1082" s="83"/>
      <c r="T1082" s="84"/>
      <c r="U1082" s="37"/>
      <c r="V1082" s="37"/>
      <c r="W1082" s="37"/>
      <c r="X1082" s="37"/>
      <c r="Y1082" s="37"/>
      <c r="Z1082" s="37"/>
      <c r="AA1082" s="37"/>
      <c r="AB1082" s="37"/>
      <c r="AC1082" s="37"/>
      <c r="AD1082" s="37"/>
      <c r="AE1082" s="37"/>
      <c r="AT1082" s="16" t="s">
        <v>127</v>
      </c>
      <c r="AU1082" s="16" t="s">
        <v>82</v>
      </c>
    </row>
    <row r="1083" s="2" customFormat="1" ht="16.5" customHeight="1">
      <c r="A1083" s="37"/>
      <c r="B1083" s="38"/>
      <c r="C1083" s="224" t="s">
        <v>2142</v>
      </c>
      <c r="D1083" s="224" t="s">
        <v>664</v>
      </c>
      <c r="E1083" s="225" t="s">
        <v>2143</v>
      </c>
      <c r="F1083" s="226" t="s">
        <v>2144</v>
      </c>
      <c r="G1083" s="227" t="s">
        <v>169</v>
      </c>
      <c r="H1083" s="228">
        <v>20</v>
      </c>
      <c r="I1083" s="229"/>
      <c r="J1083" s="230">
        <f>ROUND(I1083*H1083,2)</f>
        <v>0</v>
      </c>
      <c r="K1083" s="226" t="s">
        <v>19</v>
      </c>
      <c r="L1083" s="231"/>
      <c r="M1083" s="232" t="s">
        <v>19</v>
      </c>
      <c r="N1083" s="233" t="s">
        <v>43</v>
      </c>
      <c r="O1083" s="83"/>
      <c r="P1083" s="212">
        <f>O1083*H1083</f>
        <v>0</v>
      </c>
      <c r="Q1083" s="212">
        <v>0.00042999999999999999</v>
      </c>
      <c r="R1083" s="212">
        <f>Q1083*H1083</f>
        <v>0.0086</v>
      </c>
      <c r="S1083" s="212">
        <v>0</v>
      </c>
      <c r="T1083" s="213">
        <f>S1083*H1083</f>
        <v>0</v>
      </c>
      <c r="U1083" s="37"/>
      <c r="V1083" s="37"/>
      <c r="W1083" s="37"/>
      <c r="X1083" s="37"/>
      <c r="Y1083" s="37"/>
      <c r="Z1083" s="37"/>
      <c r="AA1083" s="37"/>
      <c r="AB1083" s="37"/>
      <c r="AC1083" s="37"/>
      <c r="AD1083" s="37"/>
      <c r="AE1083" s="37"/>
      <c r="AR1083" s="214" t="s">
        <v>888</v>
      </c>
      <c r="AT1083" s="214" t="s">
        <v>664</v>
      </c>
      <c r="AU1083" s="214" t="s">
        <v>82</v>
      </c>
      <c r="AY1083" s="16" t="s">
        <v>117</v>
      </c>
      <c r="BE1083" s="215">
        <f>IF(N1083="základní",J1083,0)</f>
        <v>0</v>
      </c>
      <c r="BF1083" s="215">
        <f>IF(N1083="snížená",J1083,0)</f>
        <v>0</v>
      </c>
      <c r="BG1083" s="215">
        <f>IF(N1083="zákl. přenesená",J1083,0)</f>
        <v>0</v>
      </c>
      <c r="BH1083" s="215">
        <f>IF(N1083="sníž. přenesená",J1083,0)</f>
        <v>0</v>
      </c>
      <c r="BI1083" s="215">
        <f>IF(N1083="nulová",J1083,0)</f>
        <v>0</v>
      </c>
      <c r="BJ1083" s="16" t="s">
        <v>80</v>
      </c>
      <c r="BK1083" s="215">
        <f>ROUND(I1083*H1083,2)</f>
        <v>0</v>
      </c>
      <c r="BL1083" s="16" t="s">
        <v>888</v>
      </c>
      <c r="BM1083" s="214" t="s">
        <v>2145</v>
      </c>
    </row>
    <row r="1084" s="2" customFormat="1">
      <c r="A1084" s="37"/>
      <c r="B1084" s="38"/>
      <c r="C1084" s="39"/>
      <c r="D1084" s="216" t="s">
        <v>127</v>
      </c>
      <c r="E1084" s="39"/>
      <c r="F1084" s="217" t="s">
        <v>2144</v>
      </c>
      <c r="G1084" s="39"/>
      <c r="H1084" s="39"/>
      <c r="I1084" s="218"/>
      <c r="J1084" s="39"/>
      <c r="K1084" s="39"/>
      <c r="L1084" s="43"/>
      <c r="M1084" s="219"/>
      <c r="N1084" s="220"/>
      <c r="O1084" s="83"/>
      <c r="P1084" s="83"/>
      <c r="Q1084" s="83"/>
      <c r="R1084" s="83"/>
      <c r="S1084" s="83"/>
      <c r="T1084" s="84"/>
      <c r="U1084" s="37"/>
      <c r="V1084" s="37"/>
      <c r="W1084" s="37"/>
      <c r="X1084" s="37"/>
      <c r="Y1084" s="37"/>
      <c r="Z1084" s="37"/>
      <c r="AA1084" s="37"/>
      <c r="AB1084" s="37"/>
      <c r="AC1084" s="37"/>
      <c r="AD1084" s="37"/>
      <c r="AE1084" s="37"/>
      <c r="AT1084" s="16" t="s">
        <v>127</v>
      </c>
      <c r="AU1084" s="16" t="s">
        <v>82</v>
      </c>
    </row>
    <row r="1085" s="2" customFormat="1" ht="16.5" customHeight="1">
      <c r="A1085" s="37"/>
      <c r="B1085" s="38"/>
      <c r="C1085" s="224" t="s">
        <v>2146</v>
      </c>
      <c r="D1085" s="224" t="s">
        <v>664</v>
      </c>
      <c r="E1085" s="225" t="s">
        <v>2147</v>
      </c>
      <c r="F1085" s="226" t="s">
        <v>2148</v>
      </c>
      <c r="G1085" s="227" t="s">
        <v>169</v>
      </c>
      <c r="H1085" s="228">
        <v>20</v>
      </c>
      <c r="I1085" s="229"/>
      <c r="J1085" s="230">
        <f>ROUND(I1085*H1085,2)</f>
        <v>0</v>
      </c>
      <c r="K1085" s="226" t="s">
        <v>19</v>
      </c>
      <c r="L1085" s="231"/>
      <c r="M1085" s="232" t="s">
        <v>19</v>
      </c>
      <c r="N1085" s="233" t="s">
        <v>43</v>
      </c>
      <c r="O1085" s="83"/>
      <c r="P1085" s="212">
        <f>O1085*H1085</f>
        <v>0</v>
      </c>
      <c r="Q1085" s="212">
        <v>0.00020000000000000001</v>
      </c>
      <c r="R1085" s="212">
        <f>Q1085*H1085</f>
        <v>0.0040000000000000001</v>
      </c>
      <c r="S1085" s="212">
        <v>0</v>
      </c>
      <c r="T1085" s="213">
        <f>S1085*H1085</f>
        <v>0</v>
      </c>
      <c r="U1085" s="37"/>
      <c r="V1085" s="37"/>
      <c r="W1085" s="37"/>
      <c r="X1085" s="37"/>
      <c r="Y1085" s="37"/>
      <c r="Z1085" s="37"/>
      <c r="AA1085" s="37"/>
      <c r="AB1085" s="37"/>
      <c r="AC1085" s="37"/>
      <c r="AD1085" s="37"/>
      <c r="AE1085" s="37"/>
      <c r="AR1085" s="214" t="s">
        <v>888</v>
      </c>
      <c r="AT1085" s="214" t="s">
        <v>664</v>
      </c>
      <c r="AU1085" s="214" t="s">
        <v>82</v>
      </c>
      <c r="AY1085" s="16" t="s">
        <v>117</v>
      </c>
      <c r="BE1085" s="215">
        <f>IF(N1085="základní",J1085,0)</f>
        <v>0</v>
      </c>
      <c r="BF1085" s="215">
        <f>IF(N1085="snížená",J1085,0)</f>
        <v>0</v>
      </c>
      <c r="BG1085" s="215">
        <f>IF(N1085="zákl. přenesená",J1085,0)</f>
        <v>0</v>
      </c>
      <c r="BH1085" s="215">
        <f>IF(N1085="sníž. přenesená",J1085,0)</f>
        <v>0</v>
      </c>
      <c r="BI1085" s="215">
        <f>IF(N1085="nulová",J1085,0)</f>
        <v>0</v>
      </c>
      <c r="BJ1085" s="16" t="s">
        <v>80</v>
      </c>
      <c r="BK1085" s="215">
        <f>ROUND(I1085*H1085,2)</f>
        <v>0</v>
      </c>
      <c r="BL1085" s="16" t="s">
        <v>888</v>
      </c>
      <c r="BM1085" s="214" t="s">
        <v>2149</v>
      </c>
    </row>
    <row r="1086" s="2" customFormat="1">
      <c r="A1086" s="37"/>
      <c r="B1086" s="38"/>
      <c r="C1086" s="39"/>
      <c r="D1086" s="216" t="s">
        <v>127</v>
      </c>
      <c r="E1086" s="39"/>
      <c r="F1086" s="217" t="s">
        <v>2148</v>
      </c>
      <c r="G1086" s="39"/>
      <c r="H1086" s="39"/>
      <c r="I1086" s="218"/>
      <c r="J1086" s="39"/>
      <c r="K1086" s="39"/>
      <c r="L1086" s="43"/>
      <c r="M1086" s="219"/>
      <c r="N1086" s="220"/>
      <c r="O1086" s="83"/>
      <c r="P1086" s="83"/>
      <c r="Q1086" s="83"/>
      <c r="R1086" s="83"/>
      <c r="S1086" s="83"/>
      <c r="T1086" s="84"/>
      <c r="U1086" s="37"/>
      <c r="V1086" s="37"/>
      <c r="W1086" s="37"/>
      <c r="X1086" s="37"/>
      <c r="Y1086" s="37"/>
      <c r="Z1086" s="37"/>
      <c r="AA1086" s="37"/>
      <c r="AB1086" s="37"/>
      <c r="AC1086" s="37"/>
      <c r="AD1086" s="37"/>
      <c r="AE1086" s="37"/>
      <c r="AT1086" s="16" t="s">
        <v>127</v>
      </c>
      <c r="AU1086" s="16" t="s">
        <v>82</v>
      </c>
    </row>
    <row r="1087" s="2" customFormat="1" ht="16.5" customHeight="1">
      <c r="A1087" s="37"/>
      <c r="B1087" s="38"/>
      <c r="C1087" s="224" t="s">
        <v>2150</v>
      </c>
      <c r="D1087" s="224" t="s">
        <v>664</v>
      </c>
      <c r="E1087" s="225" t="s">
        <v>2151</v>
      </c>
      <c r="F1087" s="226" t="s">
        <v>2152</v>
      </c>
      <c r="G1087" s="227" t="s">
        <v>169</v>
      </c>
      <c r="H1087" s="228">
        <v>20</v>
      </c>
      <c r="I1087" s="229"/>
      <c r="J1087" s="230">
        <f>ROUND(I1087*H1087,2)</f>
        <v>0</v>
      </c>
      <c r="K1087" s="226" t="s">
        <v>19</v>
      </c>
      <c r="L1087" s="231"/>
      <c r="M1087" s="232" t="s">
        <v>19</v>
      </c>
      <c r="N1087" s="233" t="s">
        <v>43</v>
      </c>
      <c r="O1087" s="83"/>
      <c r="P1087" s="212">
        <f>O1087*H1087</f>
        <v>0</v>
      </c>
      <c r="Q1087" s="212">
        <v>6.9999999999999994E-05</v>
      </c>
      <c r="R1087" s="212">
        <f>Q1087*H1087</f>
        <v>0.0013999999999999998</v>
      </c>
      <c r="S1087" s="212">
        <v>0</v>
      </c>
      <c r="T1087" s="213">
        <f>S1087*H1087</f>
        <v>0</v>
      </c>
      <c r="U1087" s="37"/>
      <c r="V1087" s="37"/>
      <c r="W1087" s="37"/>
      <c r="X1087" s="37"/>
      <c r="Y1087" s="37"/>
      <c r="Z1087" s="37"/>
      <c r="AA1087" s="37"/>
      <c r="AB1087" s="37"/>
      <c r="AC1087" s="37"/>
      <c r="AD1087" s="37"/>
      <c r="AE1087" s="37"/>
      <c r="AR1087" s="214" t="s">
        <v>888</v>
      </c>
      <c r="AT1087" s="214" t="s">
        <v>664</v>
      </c>
      <c r="AU1087" s="214" t="s">
        <v>82</v>
      </c>
      <c r="AY1087" s="16" t="s">
        <v>117</v>
      </c>
      <c r="BE1087" s="215">
        <f>IF(N1087="základní",J1087,0)</f>
        <v>0</v>
      </c>
      <c r="BF1087" s="215">
        <f>IF(N1087="snížená",J1087,0)</f>
        <v>0</v>
      </c>
      <c r="BG1087" s="215">
        <f>IF(N1087="zákl. přenesená",J1087,0)</f>
        <v>0</v>
      </c>
      <c r="BH1087" s="215">
        <f>IF(N1087="sníž. přenesená",J1087,0)</f>
        <v>0</v>
      </c>
      <c r="BI1087" s="215">
        <f>IF(N1087="nulová",J1087,0)</f>
        <v>0</v>
      </c>
      <c r="BJ1087" s="16" t="s">
        <v>80</v>
      </c>
      <c r="BK1087" s="215">
        <f>ROUND(I1087*H1087,2)</f>
        <v>0</v>
      </c>
      <c r="BL1087" s="16" t="s">
        <v>888</v>
      </c>
      <c r="BM1087" s="214" t="s">
        <v>2153</v>
      </c>
    </row>
    <row r="1088" s="2" customFormat="1">
      <c r="A1088" s="37"/>
      <c r="B1088" s="38"/>
      <c r="C1088" s="39"/>
      <c r="D1088" s="216" t="s">
        <v>127</v>
      </c>
      <c r="E1088" s="39"/>
      <c r="F1088" s="217" t="s">
        <v>2152</v>
      </c>
      <c r="G1088" s="39"/>
      <c r="H1088" s="39"/>
      <c r="I1088" s="218"/>
      <c r="J1088" s="39"/>
      <c r="K1088" s="39"/>
      <c r="L1088" s="43"/>
      <c r="M1088" s="219"/>
      <c r="N1088" s="220"/>
      <c r="O1088" s="83"/>
      <c r="P1088" s="83"/>
      <c r="Q1088" s="83"/>
      <c r="R1088" s="83"/>
      <c r="S1088" s="83"/>
      <c r="T1088" s="84"/>
      <c r="U1088" s="37"/>
      <c r="V1088" s="37"/>
      <c r="W1088" s="37"/>
      <c r="X1088" s="37"/>
      <c r="Y1088" s="37"/>
      <c r="Z1088" s="37"/>
      <c r="AA1088" s="37"/>
      <c r="AB1088" s="37"/>
      <c r="AC1088" s="37"/>
      <c r="AD1088" s="37"/>
      <c r="AE1088" s="37"/>
      <c r="AT1088" s="16" t="s">
        <v>127</v>
      </c>
      <c r="AU1088" s="16" t="s">
        <v>82</v>
      </c>
    </row>
    <row r="1089" s="2" customFormat="1" ht="16.5" customHeight="1">
      <c r="A1089" s="37"/>
      <c r="B1089" s="38"/>
      <c r="C1089" s="224" t="s">
        <v>2154</v>
      </c>
      <c r="D1089" s="224" t="s">
        <v>664</v>
      </c>
      <c r="E1089" s="225" t="s">
        <v>2155</v>
      </c>
      <c r="F1089" s="226" t="s">
        <v>2156</v>
      </c>
      <c r="G1089" s="227" t="s">
        <v>169</v>
      </c>
      <c r="H1089" s="228">
        <v>20</v>
      </c>
      <c r="I1089" s="229"/>
      <c r="J1089" s="230">
        <f>ROUND(I1089*H1089,2)</f>
        <v>0</v>
      </c>
      <c r="K1089" s="226" t="s">
        <v>19</v>
      </c>
      <c r="L1089" s="231"/>
      <c r="M1089" s="232" t="s">
        <v>19</v>
      </c>
      <c r="N1089" s="233" t="s">
        <v>43</v>
      </c>
      <c r="O1089" s="83"/>
      <c r="P1089" s="212">
        <f>O1089*H1089</f>
        <v>0</v>
      </c>
      <c r="Q1089" s="212">
        <v>0.00020000000000000001</v>
      </c>
      <c r="R1089" s="212">
        <f>Q1089*H1089</f>
        <v>0.0040000000000000001</v>
      </c>
      <c r="S1089" s="212">
        <v>0</v>
      </c>
      <c r="T1089" s="213">
        <f>S1089*H1089</f>
        <v>0</v>
      </c>
      <c r="U1089" s="37"/>
      <c r="V1089" s="37"/>
      <c r="W1089" s="37"/>
      <c r="X1089" s="37"/>
      <c r="Y1089" s="37"/>
      <c r="Z1089" s="37"/>
      <c r="AA1089" s="37"/>
      <c r="AB1089" s="37"/>
      <c r="AC1089" s="37"/>
      <c r="AD1089" s="37"/>
      <c r="AE1089" s="37"/>
      <c r="AR1089" s="214" t="s">
        <v>888</v>
      </c>
      <c r="AT1089" s="214" t="s">
        <v>664</v>
      </c>
      <c r="AU1089" s="214" t="s">
        <v>82</v>
      </c>
      <c r="AY1089" s="16" t="s">
        <v>117</v>
      </c>
      <c r="BE1089" s="215">
        <f>IF(N1089="základní",J1089,0)</f>
        <v>0</v>
      </c>
      <c r="BF1089" s="215">
        <f>IF(N1089="snížená",J1089,0)</f>
        <v>0</v>
      </c>
      <c r="BG1089" s="215">
        <f>IF(N1089="zákl. přenesená",J1089,0)</f>
        <v>0</v>
      </c>
      <c r="BH1089" s="215">
        <f>IF(N1089="sníž. přenesená",J1089,0)</f>
        <v>0</v>
      </c>
      <c r="BI1089" s="215">
        <f>IF(N1089="nulová",J1089,0)</f>
        <v>0</v>
      </c>
      <c r="BJ1089" s="16" t="s">
        <v>80</v>
      </c>
      <c r="BK1089" s="215">
        <f>ROUND(I1089*H1089,2)</f>
        <v>0</v>
      </c>
      <c r="BL1089" s="16" t="s">
        <v>888</v>
      </c>
      <c r="BM1089" s="214" t="s">
        <v>2157</v>
      </c>
    </row>
    <row r="1090" s="2" customFormat="1">
      <c r="A1090" s="37"/>
      <c r="B1090" s="38"/>
      <c r="C1090" s="39"/>
      <c r="D1090" s="216" t="s">
        <v>127</v>
      </c>
      <c r="E1090" s="39"/>
      <c r="F1090" s="217" t="s">
        <v>2156</v>
      </c>
      <c r="G1090" s="39"/>
      <c r="H1090" s="39"/>
      <c r="I1090" s="218"/>
      <c r="J1090" s="39"/>
      <c r="K1090" s="39"/>
      <c r="L1090" s="43"/>
      <c r="M1090" s="219"/>
      <c r="N1090" s="220"/>
      <c r="O1090" s="83"/>
      <c r="P1090" s="83"/>
      <c r="Q1090" s="83"/>
      <c r="R1090" s="83"/>
      <c r="S1090" s="83"/>
      <c r="T1090" s="84"/>
      <c r="U1090" s="37"/>
      <c r="V1090" s="37"/>
      <c r="W1090" s="37"/>
      <c r="X1090" s="37"/>
      <c r="Y1090" s="37"/>
      <c r="Z1090" s="37"/>
      <c r="AA1090" s="37"/>
      <c r="AB1090" s="37"/>
      <c r="AC1090" s="37"/>
      <c r="AD1090" s="37"/>
      <c r="AE1090" s="37"/>
      <c r="AT1090" s="16" t="s">
        <v>127</v>
      </c>
      <c r="AU1090" s="16" t="s">
        <v>82</v>
      </c>
    </row>
    <row r="1091" s="2" customFormat="1" ht="16.5" customHeight="1">
      <c r="A1091" s="37"/>
      <c r="B1091" s="38"/>
      <c r="C1091" s="224" t="s">
        <v>2158</v>
      </c>
      <c r="D1091" s="224" t="s">
        <v>664</v>
      </c>
      <c r="E1091" s="225" t="s">
        <v>2159</v>
      </c>
      <c r="F1091" s="226" t="s">
        <v>2160</v>
      </c>
      <c r="G1091" s="227" t="s">
        <v>169</v>
      </c>
      <c r="H1091" s="228">
        <v>20</v>
      </c>
      <c r="I1091" s="229"/>
      <c r="J1091" s="230">
        <f>ROUND(I1091*H1091,2)</f>
        <v>0</v>
      </c>
      <c r="K1091" s="226" t="s">
        <v>19</v>
      </c>
      <c r="L1091" s="231"/>
      <c r="M1091" s="232" t="s">
        <v>19</v>
      </c>
      <c r="N1091" s="233" t="s">
        <v>43</v>
      </c>
      <c r="O1091" s="83"/>
      <c r="P1091" s="212">
        <f>O1091*H1091</f>
        <v>0</v>
      </c>
      <c r="Q1091" s="212">
        <v>6.0000000000000002E-05</v>
      </c>
      <c r="R1091" s="212">
        <f>Q1091*H1091</f>
        <v>0.0012000000000000001</v>
      </c>
      <c r="S1091" s="212">
        <v>0</v>
      </c>
      <c r="T1091" s="213">
        <f>S1091*H1091</f>
        <v>0</v>
      </c>
      <c r="U1091" s="37"/>
      <c r="V1091" s="37"/>
      <c r="W1091" s="37"/>
      <c r="X1091" s="37"/>
      <c r="Y1091" s="37"/>
      <c r="Z1091" s="37"/>
      <c r="AA1091" s="37"/>
      <c r="AB1091" s="37"/>
      <c r="AC1091" s="37"/>
      <c r="AD1091" s="37"/>
      <c r="AE1091" s="37"/>
      <c r="AR1091" s="214" t="s">
        <v>888</v>
      </c>
      <c r="AT1091" s="214" t="s">
        <v>664</v>
      </c>
      <c r="AU1091" s="214" t="s">
        <v>82</v>
      </c>
      <c r="AY1091" s="16" t="s">
        <v>117</v>
      </c>
      <c r="BE1091" s="215">
        <f>IF(N1091="základní",J1091,0)</f>
        <v>0</v>
      </c>
      <c r="BF1091" s="215">
        <f>IF(N1091="snížená",J1091,0)</f>
        <v>0</v>
      </c>
      <c r="BG1091" s="215">
        <f>IF(N1091="zákl. přenesená",J1091,0)</f>
        <v>0</v>
      </c>
      <c r="BH1091" s="215">
        <f>IF(N1091="sníž. přenesená",J1091,0)</f>
        <v>0</v>
      </c>
      <c r="BI1091" s="215">
        <f>IF(N1091="nulová",J1091,0)</f>
        <v>0</v>
      </c>
      <c r="BJ1091" s="16" t="s">
        <v>80</v>
      </c>
      <c r="BK1091" s="215">
        <f>ROUND(I1091*H1091,2)</f>
        <v>0</v>
      </c>
      <c r="BL1091" s="16" t="s">
        <v>888</v>
      </c>
      <c r="BM1091" s="214" t="s">
        <v>2161</v>
      </c>
    </row>
    <row r="1092" s="2" customFormat="1">
      <c r="A1092" s="37"/>
      <c r="B1092" s="38"/>
      <c r="C1092" s="39"/>
      <c r="D1092" s="216" t="s">
        <v>127</v>
      </c>
      <c r="E1092" s="39"/>
      <c r="F1092" s="217" t="s">
        <v>2160</v>
      </c>
      <c r="G1092" s="39"/>
      <c r="H1092" s="39"/>
      <c r="I1092" s="218"/>
      <c r="J1092" s="39"/>
      <c r="K1092" s="39"/>
      <c r="L1092" s="43"/>
      <c r="M1092" s="219"/>
      <c r="N1092" s="220"/>
      <c r="O1092" s="83"/>
      <c r="P1092" s="83"/>
      <c r="Q1092" s="83"/>
      <c r="R1092" s="83"/>
      <c r="S1092" s="83"/>
      <c r="T1092" s="84"/>
      <c r="U1092" s="37"/>
      <c r="V1092" s="37"/>
      <c r="W1092" s="37"/>
      <c r="X1092" s="37"/>
      <c r="Y1092" s="37"/>
      <c r="Z1092" s="37"/>
      <c r="AA1092" s="37"/>
      <c r="AB1092" s="37"/>
      <c r="AC1092" s="37"/>
      <c r="AD1092" s="37"/>
      <c r="AE1092" s="37"/>
      <c r="AT1092" s="16" t="s">
        <v>127</v>
      </c>
      <c r="AU1092" s="16" t="s">
        <v>82</v>
      </c>
    </row>
    <row r="1093" s="2" customFormat="1" ht="16.5" customHeight="1">
      <c r="A1093" s="37"/>
      <c r="B1093" s="38"/>
      <c r="C1093" s="224" t="s">
        <v>2162</v>
      </c>
      <c r="D1093" s="224" t="s">
        <v>664</v>
      </c>
      <c r="E1093" s="225" t="s">
        <v>2163</v>
      </c>
      <c r="F1093" s="226" t="s">
        <v>2164</v>
      </c>
      <c r="G1093" s="227" t="s">
        <v>169</v>
      </c>
      <c r="H1093" s="228">
        <v>20</v>
      </c>
      <c r="I1093" s="229"/>
      <c r="J1093" s="230">
        <f>ROUND(I1093*H1093,2)</f>
        <v>0</v>
      </c>
      <c r="K1093" s="226" t="s">
        <v>19</v>
      </c>
      <c r="L1093" s="231"/>
      <c r="M1093" s="232" t="s">
        <v>19</v>
      </c>
      <c r="N1093" s="233" t="s">
        <v>43</v>
      </c>
      <c r="O1093" s="83"/>
      <c r="P1093" s="212">
        <f>O1093*H1093</f>
        <v>0</v>
      </c>
      <c r="Q1093" s="212">
        <v>0.00021000000000000001</v>
      </c>
      <c r="R1093" s="212">
        <f>Q1093*H1093</f>
        <v>0.0042000000000000006</v>
      </c>
      <c r="S1093" s="212">
        <v>0</v>
      </c>
      <c r="T1093" s="213">
        <f>S1093*H1093</f>
        <v>0</v>
      </c>
      <c r="U1093" s="37"/>
      <c r="V1093" s="37"/>
      <c r="W1093" s="37"/>
      <c r="X1093" s="37"/>
      <c r="Y1093" s="37"/>
      <c r="Z1093" s="37"/>
      <c r="AA1093" s="37"/>
      <c r="AB1093" s="37"/>
      <c r="AC1093" s="37"/>
      <c r="AD1093" s="37"/>
      <c r="AE1093" s="37"/>
      <c r="AR1093" s="214" t="s">
        <v>888</v>
      </c>
      <c r="AT1093" s="214" t="s">
        <v>664</v>
      </c>
      <c r="AU1093" s="214" t="s">
        <v>82</v>
      </c>
      <c r="AY1093" s="16" t="s">
        <v>117</v>
      </c>
      <c r="BE1093" s="215">
        <f>IF(N1093="základní",J1093,0)</f>
        <v>0</v>
      </c>
      <c r="BF1093" s="215">
        <f>IF(N1093="snížená",J1093,0)</f>
        <v>0</v>
      </c>
      <c r="BG1093" s="215">
        <f>IF(N1093="zákl. přenesená",J1093,0)</f>
        <v>0</v>
      </c>
      <c r="BH1093" s="215">
        <f>IF(N1093="sníž. přenesená",J1093,0)</f>
        <v>0</v>
      </c>
      <c r="BI1093" s="215">
        <f>IF(N1093="nulová",J1093,0)</f>
        <v>0</v>
      </c>
      <c r="BJ1093" s="16" t="s">
        <v>80</v>
      </c>
      <c r="BK1093" s="215">
        <f>ROUND(I1093*H1093,2)</f>
        <v>0</v>
      </c>
      <c r="BL1093" s="16" t="s">
        <v>888</v>
      </c>
      <c r="BM1093" s="214" t="s">
        <v>2165</v>
      </c>
    </row>
    <row r="1094" s="2" customFormat="1">
      <c r="A1094" s="37"/>
      <c r="B1094" s="38"/>
      <c r="C1094" s="39"/>
      <c r="D1094" s="216" t="s">
        <v>127</v>
      </c>
      <c r="E1094" s="39"/>
      <c r="F1094" s="217" t="s">
        <v>2164</v>
      </c>
      <c r="G1094" s="39"/>
      <c r="H1094" s="39"/>
      <c r="I1094" s="218"/>
      <c r="J1094" s="39"/>
      <c r="K1094" s="39"/>
      <c r="L1094" s="43"/>
      <c r="M1094" s="219"/>
      <c r="N1094" s="220"/>
      <c r="O1094" s="83"/>
      <c r="P1094" s="83"/>
      <c r="Q1094" s="83"/>
      <c r="R1094" s="83"/>
      <c r="S1094" s="83"/>
      <c r="T1094" s="84"/>
      <c r="U1094" s="37"/>
      <c r="V1094" s="37"/>
      <c r="W1094" s="37"/>
      <c r="X1094" s="37"/>
      <c r="Y1094" s="37"/>
      <c r="Z1094" s="37"/>
      <c r="AA1094" s="37"/>
      <c r="AB1094" s="37"/>
      <c r="AC1094" s="37"/>
      <c r="AD1094" s="37"/>
      <c r="AE1094" s="37"/>
      <c r="AT1094" s="16" t="s">
        <v>127</v>
      </c>
      <c r="AU1094" s="16" t="s">
        <v>82</v>
      </c>
    </row>
    <row r="1095" s="2" customFormat="1" ht="16.5" customHeight="1">
      <c r="A1095" s="37"/>
      <c r="B1095" s="38"/>
      <c r="C1095" s="224" t="s">
        <v>2166</v>
      </c>
      <c r="D1095" s="224" t="s">
        <v>664</v>
      </c>
      <c r="E1095" s="225" t="s">
        <v>2167</v>
      </c>
      <c r="F1095" s="226" t="s">
        <v>2168</v>
      </c>
      <c r="G1095" s="227" t="s">
        <v>169</v>
      </c>
      <c r="H1095" s="228">
        <v>20</v>
      </c>
      <c r="I1095" s="229"/>
      <c r="J1095" s="230">
        <f>ROUND(I1095*H1095,2)</f>
        <v>0</v>
      </c>
      <c r="K1095" s="226" t="s">
        <v>19</v>
      </c>
      <c r="L1095" s="231"/>
      <c r="M1095" s="232" t="s">
        <v>19</v>
      </c>
      <c r="N1095" s="233" t="s">
        <v>43</v>
      </c>
      <c r="O1095" s="83"/>
      <c r="P1095" s="212">
        <f>O1095*H1095</f>
        <v>0</v>
      </c>
      <c r="Q1095" s="212">
        <v>0.00017000000000000001</v>
      </c>
      <c r="R1095" s="212">
        <f>Q1095*H1095</f>
        <v>0.0034000000000000002</v>
      </c>
      <c r="S1095" s="212">
        <v>0</v>
      </c>
      <c r="T1095" s="213">
        <f>S1095*H1095</f>
        <v>0</v>
      </c>
      <c r="U1095" s="37"/>
      <c r="V1095" s="37"/>
      <c r="W1095" s="37"/>
      <c r="X1095" s="37"/>
      <c r="Y1095" s="37"/>
      <c r="Z1095" s="37"/>
      <c r="AA1095" s="37"/>
      <c r="AB1095" s="37"/>
      <c r="AC1095" s="37"/>
      <c r="AD1095" s="37"/>
      <c r="AE1095" s="37"/>
      <c r="AR1095" s="214" t="s">
        <v>888</v>
      </c>
      <c r="AT1095" s="214" t="s">
        <v>664</v>
      </c>
      <c r="AU1095" s="214" t="s">
        <v>82</v>
      </c>
      <c r="AY1095" s="16" t="s">
        <v>117</v>
      </c>
      <c r="BE1095" s="215">
        <f>IF(N1095="základní",J1095,0)</f>
        <v>0</v>
      </c>
      <c r="BF1095" s="215">
        <f>IF(N1095="snížená",J1095,0)</f>
        <v>0</v>
      </c>
      <c r="BG1095" s="215">
        <f>IF(N1095="zákl. přenesená",J1095,0)</f>
        <v>0</v>
      </c>
      <c r="BH1095" s="215">
        <f>IF(N1095="sníž. přenesená",J1095,0)</f>
        <v>0</v>
      </c>
      <c r="BI1095" s="215">
        <f>IF(N1095="nulová",J1095,0)</f>
        <v>0</v>
      </c>
      <c r="BJ1095" s="16" t="s">
        <v>80</v>
      </c>
      <c r="BK1095" s="215">
        <f>ROUND(I1095*H1095,2)</f>
        <v>0</v>
      </c>
      <c r="BL1095" s="16" t="s">
        <v>888</v>
      </c>
      <c r="BM1095" s="214" t="s">
        <v>2169</v>
      </c>
    </row>
    <row r="1096" s="2" customFormat="1">
      <c r="A1096" s="37"/>
      <c r="B1096" s="38"/>
      <c r="C1096" s="39"/>
      <c r="D1096" s="216" t="s">
        <v>127</v>
      </c>
      <c r="E1096" s="39"/>
      <c r="F1096" s="217" t="s">
        <v>2168</v>
      </c>
      <c r="G1096" s="39"/>
      <c r="H1096" s="39"/>
      <c r="I1096" s="218"/>
      <c r="J1096" s="39"/>
      <c r="K1096" s="39"/>
      <c r="L1096" s="43"/>
      <c r="M1096" s="219"/>
      <c r="N1096" s="220"/>
      <c r="O1096" s="83"/>
      <c r="P1096" s="83"/>
      <c r="Q1096" s="83"/>
      <c r="R1096" s="83"/>
      <c r="S1096" s="83"/>
      <c r="T1096" s="84"/>
      <c r="U1096" s="37"/>
      <c r="V1096" s="37"/>
      <c r="W1096" s="37"/>
      <c r="X1096" s="37"/>
      <c r="Y1096" s="37"/>
      <c r="Z1096" s="37"/>
      <c r="AA1096" s="37"/>
      <c r="AB1096" s="37"/>
      <c r="AC1096" s="37"/>
      <c r="AD1096" s="37"/>
      <c r="AE1096" s="37"/>
      <c r="AT1096" s="16" t="s">
        <v>127</v>
      </c>
      <c r="AU1096" s="16" t="s">
        <v>82</v>
      </c>
    </row>
    <row r="1097" s="2" customFormat="1" ht="16.5" customHeight="1">
      <c r="A1097" s="37"/>
      <c r="B1097" s="38"/>
      <c r="C1097" s="224" t="s">
        <v>2170</v>
      </c>
      <c r="D1097" s="224" t="s">
        <v>664</v>
      </c>
      <c r="E1097" s="225" t="s">
        <v>2171</v>
      </c>
      <c r="F1097" s="226" t="s">
        <v>2172</v>
      </c>
      <c r="G1097" s="227" t="s">
        <v>169</v>
      </c>
      <c r="H1097" s="228">
        <v>20</v>
      </c>
      <c r="I1097" s="229"/>
      <c r="J1097" s="230">
        <f>ROUND(I1097*H1097,2)</f>
        <v>0</v>
      </c>
      <c r="K1097" s="226" t="s">
        <v>19</v>
      </c>
      <c r="L1097" s="231"/>
      <c r="M1097" s="232" t="s">
        <v>19</v>
      </c>
      <c r="N1097" s="233" t="s">
        <v>43</v>
      </c>
      <c r="O1097" s="83"/>
      <c r="P1097" s="212">
        <f>O1097*H1097</f>
        <v>0</v>
      </c>
      <c r="Q1097" s="212">
        <v>0.00025999999999999998</v>
      </c>
      <c r="R1097" s="212">
        <f>Q1097*H1097</f>
        <v>0.0051999999999999998</v>
      </c>
      <c r="S1097" s="212">
        <v>0</v>
      </c>
      <c r="T1097" s="213">
        <f>S1097*H1097</f>
        <v>0</v>
      </c>
      <c r="U1097" s="37"/>
      <c r="V1097" s="37"/>
      <c r="W1097" s="37"/>
      <c r="X1097" s="37"/>
      <c r="Y1097" s="37"/>
      <c r="Z1097" s="37"/>
      <c r="AA1097" s="37"/>
      <c r="AB1097" s="37"/>
      <c r="AC1097" s="37"/>
      <c r="AD1097" s="37"/>
      <c r="AE1097" s="37"/>
      <c r="AR1097" s="214" t="s">
        <v>888</v>
      </c>
      <c r="AT1097" s="214" t="s">
        <v>664</v>
      </c>
      <c r="AU1097" s="214" t="s">
        <v>82</v>
      </c>
      <c r="AY1097" s="16" t="s">
        <v>117</v>
      </c>
      <c r="BE1097" s="215">
        <f>IF(N1097="základní",J1097,0)</f>
        <v>0</v>
      </c>
      <c r="BF1097" s="215">
        <f>IF(N1097="snížená",J1097,0)</f>
        <v>0</v>
      </c>
      <c r="BG1097" s="215">
        <f>IF(N1097="zákl. přenesená",J1097,0)</f>
        <v>0</v>
      </c>
      <c r="BH1097" s="215">
        <f>IF(N1097="sníž. přenesená",J1097,0)</f>
        <v>0</v>
      </c>
      <c r="BI1097" s="215">
        <f>IF(N1097="nulová",J1097,0)</f>
        <v>0</v>
      </c>
      <c r="BJ1097" s="16" t="s">
        <v>80</v>
      </c>
      <c r="BK1097" s="215">
        <f>ROUND(I1097*H1097,2)</f>
        <v>0</v>
      </c>
      <c r="BL1097" s="16" t="s">
        <v>888</v>
      </c>
      <c r="BM1097" s="214" t="s">
        <v>2173</v>
      </c>
    </row>
    <row r="1098" s="2" customFormat="1">
      <c r="A1098" s="37"/>
      <c r="B1098" s="38"/>
      <c r="C1098" s="39"/>
      <c r="D1098" s="216" t="s">
        <v>127</v>
      </c>
      <c r="E1098" s="39"/>
      <c r="F1098" s="217" t="s">
        <v>2172</v>
      </c>
      <c r="G1098" s="39"/>
      <c r="H1098" s="39"/>
      <c r="I1098" s="218"/>
      <c r="J1098" s="39"/>
      <c r="K1098" s="39"/>
      <c r="L1098" s="43"/>
      <c r="M1098" s="219"/>
      <c r="N1098" s="220"/>
      <c r="O1098" s="83"/>
      <c r="P1098" s="83"/>
      <c r="Q1098" s="83"/>
      <c r="R1098" s="83"/>
      <c r="S1098" s="83"/>
      <c r="T1098" s="84"/>
      <c r="U1098" s="37"/>
      <c r="V1098" s="37"/>
      <c r="W1098" s="37"/>
      <c r="X1098" s="37"/>
      <c r="Y1098" s="37"/>
      <c r="Z1098" s="37"/>
      <c r="AA1098" s="37"/>
      <c r="AB1098" s="37"/>
      <c r="AC1098" s="37"/>
      <c r="AD1098" s="37"/>
      <c r="AE1098" s="37"/>
      <c r="AT1098" s="16" t="s">
        <v>127</v>
      </c>
      <c r="AU1098" s="16" t="s">
        <v>82</v>
      </c>
    </row>
    <row r="1099" s="2" customFormat="1" ht="16.5" customHeight="1">
      <c r="A1099" s="37"/>
      <c r="B1099" s="38"/>
      <c r="C1099" s="224" t="s">
        <v>2174</v>
      </c>
      <c r="D1099" s="224" t="s">
        <v>664</v>
      </c>
      <c r="E1099" s="225" t="s">
        <v>2175</v>
      </c>
      <c r="F1099" s="226" t="s">
        <v>2176</v>
      </c>
      <c r="G1099" s="227" t="s">
        <v>169</v>
      </c>
      <c r="H1099" s="228">
        <v>20</v>
      </c>
      <c r="I1099" s="229"/>
      <c r="J1099" s="230">
        <f>ROUND(I1099*H1099,2)</f>
        <v>0</v>
      </c>
      <c r="K1099" s="226" t="s">
        <v>19</v>
      </c>
      <c r="L1099" s="231"/>
      <c r="M1099" s="232" t="s">
        <v>19</v>
      </c>
      <c r="N1099" s="233" t="s">
        <v>43</v>
      </c>
      <c r="O1099" s="83"/>
      <c r="P1099" s="212">
        <f>O1099*H1099</f>
        <v>0</v>
      </c>
      <c r="Q1099" s="212">
        <v>0.00018000000000000001</v>
      </c>
      <c r="R1099" s="212">
        <f>Q1099*H1099</f>
        <v>0.0036000000000000003</v>
      </c>
      <c r="S1099" s="212">
        <v>0</v>
      </c>
      <c r="T1099" s="213">
        <f>S1099*H1099</f>
        <v>0</v>
      </c>
      <c r="U1099" s="37"/>
      <c r="V1099" s="37"/>
      <c r="W1099" s="37"/>
      <c r="X1099" s="37"/>
      <c r="Y1099" s="37"/>
      <c r="Z1099" s="37"/>
      <c r="AA1099" s="37"/>
      <c r="AB1099" s="37"/>
      <c r="AC1099" s="37"/>
      <c r="AD1099" s="37"/>
      <c r="AE1099" s="37"/>
      <c r="AR1099" s="214" t="s">
        <v>888</v>
      </c>
      <c r="AT1099" s="214" t="s">
        <v>664</v>
      </c>
      <c r="AU1099" s="214" t="s">
        <v>82</v>
      </c>
      <c r="AY1099" s="16" t="s">
        <v>117</v>
      </c>
      <c r="BE1099" s="215">
        <f>IF(N1099="základní",J1099,0)</f>
        <v>0</v>
      </c>
      <c r="BF1099" s="215">
        <f>IF(N1099="snížená",J1099,0)</f>
        <v>0</v>
      </c>
      <c r="BG1099" s="215">
        <f>IF(N1099="zákl. přenesená",J1099,0)</f>
        <v>0</v>
      </c>
      <c r="BH1099" s="215">
        <f>IF(N1099="sníž. přenesená",J1099,0)</f>
        <v>0</v>
      </c>
      <c r="BI1099" s="215">
        <f>IF(N1099="nulová",J1099,0)</f>
        <v>0</v>
      </c>
      <c r="BJ1099" s="16" t="s">
        <v>80</v>
      </c>
      <c r="BK1099" s="215">
        <f>ROUND(I1099*H1099,2)</f>
        <v>0</v>
      </c>
      <c r="BL1099" s="16" t="s">
        <v>888</v>
      </c>
      <c r="BM1099" s="214" t="s">
        <v>2177</v>
      </c>
    </row>
    <row r="1100" s="2" customFormat="1">
      <c r="A1100" s="37"/>
      <c r="B1100" s="38"/>
      <c r="C1100" s="39"/>
      <c r="D1100" s="216" t="s">
        <v>127</v>
      </c>
      <c r="E1100" s="39"/>
      <c r="F1100" s="217" t="s">
        <v>2176</v>
      </c>
      <c r="G1100" s="39"/>
      <c r="H1100" s="39"/>
      <c r="I1100" s="218"/>
      <c r="J1100" s="39"/>
      <c r="K1100" s="39"/>
      <c r="L1100" s="43"/>
      <c r="M1100" s="219"/>
      <c r="N1100" s="220"/>
      <c r="O1100" s="83"/>
      <c r="P1100" s="83"/>
      <c r="Q1100" s="83"/>
      <c r="R1100" s="83"/>
      <c r="S1100" s="83"/>
      <c r="T1100" s="84"/>
      <c r="U1100" s="37"/>
      <c r="V1100" s="37"/>
      <c r="W1100" s="37"/>
      <c r="X1100" s="37"/>
      <c r="Y1100" s="37"/>
      <c r="Z1100" s="37"/>
      <c r="AA1100" s="37"/>
      <c r="AB1100" s="37"/>
      <c r="AC1100" s="37"/>
      <c r="AD1100" s="37"/>
      <c r="AE1100" s="37"/>
      <c r="AT1100" s="16" t="s">
        <v>127</v>
      </c>
      <c r="AU1100" s="16" t="s">
        <v>82</v>
      </c>
    </row>
    <row r="1101" s="2" customFormat="1" ht="16.5" customHeight="1">
      <c r="A1101" s="37"/>
      <c r="B1101" s="38"/>
      <c r="C1101" s="224" t="s">
        <v>2178</v>
      </c>
      <c r="D1101" s="224" t="s">
        <v>664</v>
      </c>
      <c r="E1101" s="225" t="s">
        <v>2179</v>
      </c>
      <c r="F1101" s="226" t="s">
        <v>2180</v>
      </c>
      <c r="G1101" s="227" t="s">
        <v>169</v>
      </c>
      <c r="H1101" s="228">
        <v>20</v>
      </c>
      <c r="I1101" s="229"/>
      <c r="J1101" s="230">
        <f>ROUND(I1101*H1101,2)</f>
        <v>0</v>
      </c>
      <c r="K1101" s="226" t="s">
        <v>19</v>
      </c>
      <c r="L1101" s="231"/>
      <c r="M1101" s="232" t="s">
        <v>19</v>
      </c>
      <c r="N1101" s="233" t="s">
        <v>43</v>
      </c>
      <c r="O1101" s="83"/>
      <c r="P1101" s="212">
        <f>O1101*H1101</f>
        <v>0</v>
      </c>
      <c r="Q1101" s="212">
        <v>0.00022000000000000001</v>
      </c>
      <c r="R1101" s="212">
        <f>Q1101*H1101</f>
        <v>0.0044000000000000003</v>
      </c>
      <c r="S1101" s="212">
        <v>0</v>
      </c>
      <c r="T1101" s="213">
        <f>S1101*H1101</f>
        <v>0</v>
      </c>
      <c r="U1101" s="37"/>
      <c r="V1101" s="37"/>
      <c r="W1101" s="37"/>
      <c r="X1101" s="37"/>
      <c r="Y1101" s="37"/>
      <c r="Z1101" s="37"/>
      <c r="AA1101" s="37"/>
      <c r="AB1101" s="37"/>
      <c r="AC1101" s="37"/>
      <c r="AD1101" s="37"/>
      <c r="AE1101" s="37"/>
      <c r="AR1101" s="214" t="s">
        <v>888</v>
      </c>
      <c r="AT1101" s="214" t="s">
        <v>664</v>
      </c>
      <c r="AU1101" s="214" t="s">
        <v>82</v>
      </c>
      <c r="AY1101" s="16" t="s">
        <v>117</v>
      </c>
      <c r="BE1101" s="215">
        <f>IF(N1101="základní",J1101,0)</f>
        <v>0</v>
      </c>
      <c r="BF1101" s="215">
        <f>IF(N1101="snížená",J1101,0)</f>
        <v>0</v>
      </c>
      <c r="BG1101" s="215">
        <f>IF(N1101="zákl. přenesená",J1101,0)</f>
        <v>0</v>
      </c>
      <c r="BH1101" s="215">
        <f>IF(N1101="sníž. přenesená",J1101,0)</f>
        <v>0</v>
      </c>
      <c r="BI1101" s="215">
        <f>IF(N1101="nulová",J1101,0)</f>
        <v>0</v>
      </c>
      <c r="BJ1101" s="16" t="s">
        <v>80</v>
      </c>
      <c r="BK1101" s="215">
        <f>ROUND(I1101*H1101,2)</f>
        <v>0</v>
      </c>
      <c r="BL1101" s="16" t="s">
        <v>888</v>
      </c>
      <c r="BM1101" s="214" t="s">
        <v>2181</v>
      </c>
    </row>
    <row r="1102" s="2" customFormat="1">
      <c r="A1102" s="37"/>
      <c r="B1102" s="38"/>
      <c r="C1102" s="39"/>
      <c r="D1102" s="216" t="s">
        <v>127</v>
      </c>
      <c r="E1102" s="39"/>
      <c r="F1102" s="217" t="s">
        <v>2180</v>
      </c>
      <c r="G1102" s="39"/>
      <c r="H1102" s="39"/>
      <c r="I1102" s="218"/>
      <c r="J1102" s="39"/>
      <c r="K1102" s="39"/>
      <c r="L1102" s="43"/>
      <c r="M1102" s="219"/>
      <c r="N1102" s="220"/>
      <c r="O1102" s="83"/>
      <c r="P1102" s="83"/>
      <c r="Q1102" s="83"/>
      <c r="R1102" s="83"/>
      <c r="S1102" s="83"/>
      <c r="T1102" s="84"/>
      <c r="U1102" s="37"/>
      <c r="V1102" s="37"/>
      <c r="W1102" s="37"/>
      <c r="X1102" s="37"/>
      <c r="Y1102" s="37"/>
      <c r="Z1102" s="37"/>
      <c r="AA1102" s="37"/>
      <c r="AB1102" s="37"/>
      <c r="AC1102" s="37"/>
      <c r="AD1102" s="37"/>
      <c r="AE1102" s="37"/>
      <c r="AT1102" s="16" t="s">
        <v>127</v>
      </c>
      <c r="AU1102" s="16" t="s">
        <v>82</v>
      </c>
    </row>
    <row r="1103" s="2" customFormat="1" ht="16.5" customHeight="1">
      <c r="A1103" s="37"/>
      <c r="B1103" s="38"/>
      <c r="C1103" s="224" t="s">
        <v>2182</v>
      </c>
      <c r="D1103" s="224" t="s">
        <v>664</v>
      </c>
      <c r="E1103" s="225" t="s">
        <v>2183</v>
      </c>
      <c r="F1103" s="226" t="s">
        <v>2184</v>
      </c>
      <c r="G1103" s="227" t="s">
        <v>169</v>
      </c>
      <c r="H1103" s="228">
        <v>20</v>
      </c>
      <c r="I1103" s="229"/>
      <c r="J1103" s="230">
        <f>ROUND(I1103*H1103,2)</f>
        <v>0</v>
      </c>
      <c r="K1103" s="226" t="s">
        <v>19</v>
      </c>
      <c r="L1103" s="231"/>
      <c r="M1103" s="232" t="s">
        <v>19</v>
      </c>
      <c r="N1103" s="233" t="s">
        <v>43</v>
      </c>
      <c r="O1103" s="83"/>
      <c r="P1103" s="212">
        <f>O1103*H1103</f>
        <v>0</v>
      </c>
      <c r="Q1103" s="212">
        <v>0.00021000000000000001</v>
      </c>
      <c r="R1103" s="212">
        <f>Q1103*H1103</f>
        <v>0.0042000000000000006</v>
      </c>
      <c r="S1103" s="212">
        <v>0</v>
      </c>
      <c r="T1103" s="213">
        <f>S1103*H1103</f>
        <v>0</v>
      </c>
      <c r="U1103" s="37"/>
      <c r="V1103" s="37"/>
      <c r="W1103" s="37"/>
      <c r="X1103" s="37"/>
      <c r="Y1103" s="37"/>
      <c r="Z1103" s="37"/>
      <c r="AA1103" s="37"/>
      <c r="AB1103" s="37"/>
      <c r="AC1103" s="37"/>
      <c r="AD1103" s="37"/>
      <c r="AE1103" s="37"/>
      <c r="AR1103" s="214" t="s">
        <v>888</v>
      </c>
      <c r="AT1103" s="214" t="s">
        <v>664</v>
      </c>
      <c r="AU1103" s="214" t="s">
        <v>82</v>
      </c>
      <c r="AY1103" s="16" t="s">
        <v>117</v>
      </c>
      <c r="BE1103" s="215">
        <f>IF(N1103="základní",J1103,0)</f>
        <v>0</v>
      </c>
      <c r="BF1103" s="215">
        <f>IF(N1103="snížená",J1103,0)</f>
        <v>0</v>
      </c>
      <c r="BG1103" s="215">
        <f>IF(N1103="zákl. přenesená",J1103,0)</f>
        <v>0</v>
      </c>
      <c r="BH1103" s="215">
        <f>IF(N1103="sníž. přenesená",J1103,0)</f>
        <v>0</v>
      </c>
      <c r="BI1103" s="215">
        <f>IF(N1103="nulová",J1103,0)</f>
        <v>0</v>
      </c>
      <c r="BJ1103" s="16" t="s">
        <v>80</v>
      </c>
      <c r="BK1103" s="215">
        <f>ROUND(I1103*H1103,2)</f>
        <v>0</v>
      </c>
      <c r="BL1103" s="16" t="s">
        <v>888</v>
      </c>
      <c r="BM1103" s="214" t="s">
        <v>2185</v>
      </c>
    </row>
    <row r="1104" s="2" customFormat="1">
      <c r="A1104" s="37"/>
      <c r="B1104" s="38"/>
      <c r="C1104" s="39"/>
      <c r="D1104" s="216" t="s">
        <v>127</v>
      </c>
      <c r="E1104" s="39"/>
      <c r="F1104" s="217" t="s">
        <v>2184</v>
      </c>
      <c r="G1104" s="39"/>
      <c r="H1104" s="39"/>
      <c r="I1104" s="218"/>
      <c r="J1104" s="39"/>
      <c r="K1104" s="39"/>
      <c r="L1104" s="43"/>
      <c r="M1104" s="219"/>
      <c r="N1104" s="220"/>
      <c r="O1104" s="83"/>
      <c r="P1104" s="83"/>
      <c r="Q1104" s="83"/>
      <c r="R1104" s="83"/>
      <c r="S1104" s="83"/>
      <c r="T1104" s="84"/>
      <c r="U1104" s="37"/>
      <c r="V1104" s="37"/>
      <c r="W1104" s="37"/>
      <c r="X1104" s="37"/>
      <c r="Y1104" s="37"/>
      <c r="Z1104" s="37"/>
      <c r="AA1104" s="37"/>
      <c r="AB1104" s="37"/>
      <c r="AC1104" s="37"/>
      <c r="AD1104" s="37"/>
      <c r="AE1104" s="37"/>
      <c r="AT1104" s="16" t="s">
        <v>127</v>
      </c>
      <c r="AU1104" s="16" t="s">
        <v>82</v>
      </c>
    </row>
    <row r="1105" s="2" customFormat="1" ht="16.5" customHeight="1">
      <c r="A1105" s="37"/>
      <c r="B1105" s="38"/>
      <c r="C1105" s="224" t="s">
        <v>2186</v>
      </c>
      <c r="D1105" s="224" t="s">
        <v>664</v>
      </c>
      <c r="E1105" s="225" t="s">
        <v>2187</v>
      </c>
      <c r="F1105" s="226" t="s">
        <v>2188</v>
      </c>
      <c r="G1105" s="227" t="s">
        <v>169</v>
      </c>
      <c r="H1105" s="228">
        <v>20</v>
      </c>
      <c r="I1105" s="229"/>
      <c r="J1105" s="230">
        <f>ROUND(I1105*H1105,2)</f>
        <v>0</v>
      </c>
      <c r="K1105" s="226" t="s">
        <v>19</v>
      </c>
      <c r="L1105" s="231"/>
      <c r="M1105" s="232" t="s">
        <v>19</v>
      </c>
      <c r="N1105" s="233" t="s">
        <v>43</v>
      </c>
      <c r="O1105" s="83"/>
      <c r="P1105" s="212">
        <f>O1105*H1105</f>
        <v>0</v>
      </c>
      <c r="Q1105" s="212">
        <v>0.00017000000000000001</v>
      </c>
      <c r="R1105" s="212">
        <f>Q1105*H1105</f>
        <v>0.0034000000000000002</v>
      </c>
      <c r="S1105" s="212">
        <v>0</v>
      </c>
      <c r="T1105" s="213">
        <f>S1105*H1105</f>
        <v>0</v>
      </c>
      <c r="U1105" s="37"/>
      <c r="V1105" s="37"/>
      <c r="W1105" s="37"/>
      <c r="X1105" s="37"/>
      <c r="Y1105" s="37"/>
      <c r="Z1105" s="37"/>
      <c r="AA1105" s="37"/>
      <c r="AB1105" s="37"/>
      <c r="AC1105" s="37"/>
      <c r="AD1105" s="37"/>
      <c r="AE1105" s="37"/>
      <c r="AR1105" s="214" t="s">
        <v>888</v>
      </c>
      <c r="AT1105" s="214" t="s">
        <v>664</v>
      </c>
      <c r="AU1105" s="214" t="s">
        <v>82</v>
      </c>
      <c r="AY1105" s="16" t="s">
        <v>117</v>
      </c>
      <c r="BE1105" s="215">
        <f>IF(N1105="základní",J1105,0)</f>
        <v>0</v>
      </c>
      <c r="BF1105" s="215">
        <f>IF(N1105="snížená",J1105,0)</f>
        <v>0</v>
      </c>
      <c r="BG1105" s="215">
        <f>IF(N1105="zákl. přenesená",J1105,0)</f>
        <v>0</v>
      </c>
      <c r="BH1105" s="215">
        <f>IF(N1105="sníž. přenesená",J1105,0)</f>
        <v>0</v>
      </c>
      <c r="BI1105" s="215">
        <f>IF(N1105="nulová",J1105,0)</f>
        <v>0</v>
      </c>
      <c r="BJ1105" s="16" t="s">
        <v>80</v>
      </c>
      <c r="BK1105" s="215">
        <f>ROUND(I1105*H1105,2)</f>
        <v>0</v>
      </c>
      <c r="BL1105" s="16" t="s">
        <v>888</v>
      </c>
      <c r="BM1105" s="214" t="s">
        <v>2189</v>
      </c>
    </row>
    <row r="1106" s="2" customFormat="1">
      <c r="A1106" s="37"/>
      <c r="B1106" s="38"/>
      <c r="C1106" s="39"/>
      <c r="D1106" s="216" t="s">
        <v>127</v>
      </c>
      <c r="E1106" s="39"/>
      <c r="F1106" s="217" t="s">
        <v>2188</v>
      </c>
      <c r="G1106" s="39"/>
      <c r="H1106" s="39"/>
      <c r="I1106" s="218"/>
      <c r="J1106" s="39"/>
      <c r="K1106" s="39"/>
      <c r="L1106" s="43"/>
      <c r="M1106" s="219"/>
      <c r="N1106" s="220"/>
      <c r="O1106" s="83"/>
      <c r="P1106" s="83"/>
      <c r="Q1106" s="83"/>
      <c r="R1106" s="83"/>
      <c r="S1106" s="83"/>
      <c r="T1106" s="84"/>
      <c r="U1106" s="37"/>
      <c r="V1106" s="37"/>
      <c r="W1106" s="37"/>
      <c r="X1106" s="37"/>
      <c r="Y1106" s="37"/>
      <c r="Z1106" s="37"/>
      <c r="AA1106" s="37"/>
      <c r="AB1106" s="37"/>
      <c r="AC1106" s="37"/>
      <c r="AD1106" s="37"/>
      <c r="AE1106" s="37"/>
      <c r="AT1106" s="16" t="s">
        <v>127</v>
      </c>
      <c r="AU1106" s="16" t="s">
        <v>82</v>
      </c>
    </row>
    <row r="1107" s="2" customFormat="1" ht="16.5" customHeight="1">
      <c r="A1107" s="37"/>
      <c r="B1107" s="38"/>
      <c r="C1107" s="224" t="s">
        <v>2190</v>
      </c>
      <c r="D1107" s="224" t="s">
        <v>664</v>
      </c>
      <c r="E1107" s="225" t="s">
        <v>2191</v>
      </c>
      <c r="F1107" s="226" t="s">
        <v>2192</v>
      </c>
      <c r="G1107" s="227" t="s">
        <v>169</v>
      </c>
      <c r="H1107" s="228">
        <v>20</v>
      </c>
      <c r="I1107" s="229"/>
      <c r="J1107" s="230">
        <f>ROUND(I1107*H1107,2)</f>
        <v>0</v>
      </c>
      <c r="K1107" s="226" t="s">
        <v>19</v>
      </c>
      <c r="L1107" s="231"/>
      <c r="M1107" s="232" t="s">
        <v>19</v>
      </c>
      <c r="N1107" s="233" t="s">
        <v>43</v>
      </c>
      <c r="O1107" s="83"/>
      <c r="P1107" s="212">
        <f>O1107*H1107</f>
        <v>0</v>
      </c>
      <c r="Q1107" s="212">
        <v>2.0000000000000002E-05</v>
      </c>
      <c r="R1107" s="212">
        <f>Q1107*H1107</f>
        <v>0.00040000000000000002</v>
      </c>
      <c r="S1107" s="212">
        <v>0</v>
      </c>
      <c r="T1107" s="213">
        <f>S1107*H1107</f>
        <v>0</v>
      </c>
      <c r="U1107" s="37"/>
      <c r="V1107" s="37"/>
      <c r="W1107" s="37"/>
      <c r="X1107" s="37"/>
      <c r="Y1107" s="37"/>
      <c r="Z1107" s="37"/>
      <c r="AA1107" s="37"/>
      <c r="AB1107" s="37"/>
      <c r="AC1107" s="37"/>
      <c r="AD1107" s="37"/>
      <c r="AE1107" s="37"/>
      <c r="AR1107" s="214" t="s">
        <v>888</v>
      </c>
      <c r="AT1107" s="214" t="s">
        <v>664</v>
      </c>
      <c r="AU1107" s="214" t="s">
        <v>82</v>
      </c>
      <c r="AY1107" s="16" t="s">
        <v>117</v>
      </c>
      <c r="BE1107" s="215">
        <f>IF(N1107="základní",J1107,0)</f>
        <v>0</v>
      </c>
      <c r="BF1107" s="215">
        <f>IF(N1107="snížená",J1107,0)</f>
        <v>0</v>
      </c>
      <c r="BG1107" s="215">
        <f>IF(N1107="zákl. přenesená",J1107,0)</f>
        <v>0</v>
      </c>
      <c r="BH1107" s="215">
        <f>IF(N1107="sníž. přenesená",J1107,0)</f>
        <v>0</v>
      </c>
      <c r="BI1107" s="215">
        <f>IF(N1107="nulová",J1107,0)</f>
        <v>0</v>
      </c>
      <c r="BJ1107" s="16" t="s">
        <v>80</v>
      </c>
      <c r="BK1107" s="215">
        <f>ROUND(I1107*H1107,2)</f>
        <v>0</v>
      </c>
      <c r="BL1107" s="16" t="s">
        <v>888</v>
      </c>
      <c r="BM1107" s="214" t="s">
        <v>2193</v>
      </c>
    </row>
    <row r="1108" s="2" customFormat="1">
      <c r="A1108" s="37"/>
      <c r="B1108" s="38"/>
      <c r="C1108" s="39"/>
      <c r="D1108" s="216" t="s">
        <v>127</v>
      </c>
      <c r="E1108" s="39"/>
      <c r="F1108" s="217" t="s">
        <v>2192</v>
      </c>
      <c r="G1108" s="39"/>
      <c r="H1108" s="39"/>
      <c r="I1108" s="218"/>
      <c r="J1108" s="39"/>
      <c r="K1108" s="39"/>
      <c r="L1108" s="43"/>
      <c r="M1108" s="219"/>
      <c r="N1108" s="220"/>
      <c r="O1108" s="83"/>
      <c r="P1108" s="83"/>
      <c r="Q1108" s="83"/>
      <c r="R1108" s="83"/>
      <c r="S1108" s="83"/>
      <c r="T1108" s="84"/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T1108" s="16" t="s">
        <v>127</v>
      </c>
      <c r="AU1108" s="16" t="s">
        <v>82</v>
      </c>
    </row>
    <row r="1109" s="2" customFormat="1" ht="16.5" customHeight="1">
      <c r="A1109" s="37"/>
      <c r="B1109" s="38"/>
      <c r="C1109" s="224" t="s">
        <v>2194</v>
      </c>
      <c r="D1109" s="224" t="s">
        <v>664</v>
      </c>
      <c r="E1109" s="225" t="s">
        <v>2195</v>
      </c>
      <c r="F1109" s="226" t="s">
        <v>2196</v>
      </c>
      <c r="G1109" s="227" t="s">
        <v>169</v>
      </c>
      <c r="H1109" s="228">
        <v>20</v>
      </c>
      <c r="I1109" s="229"/>
      <c r="J1109" s="230">
        <f>ROUND(I1109*H1109,2)</f>
        <v>0</v>
      </c>
      <c r="K1109" s="226" t="s">
        <v>19</v>
      </c>
      <c r="L1109" s="231"/>
      <c r="M1109" s="232" t="s">
        <v>19</v>
      </c>
      <c r="N1109" s="233" t="s">
        <v>43</v>
      </c>
      <c r="O1109" s="83"/>
      <c r="P1109" s="212">
        <f>O1109*H1109</f>
        <v>0</v>
      </c>
      <c r="Q1109" s="212">
        <v>0.00017000000000000001</v>
      </c>
      <c r="R1109" s="212">
        <f>Q1109*H1109</f>
        <v>0.0034000000000000002</v>
      </c>
      <c r="S1109" s="212">
        <v>0</v>
      </c>
      <c r="T1109" s="213">
        <f>S1109*H1109</f>
        <v>0</v>
      </c>
      <c r="U1109" s="37"/>
      <c r="V1109" s="37"/>
      <c r="W1109" s="37"/>
      <c r="X1109" s="37"/>
      <c r="Y1109" s="37"/>
      <c r="Z1109" s="37"/>
      <c r="AA1109" s="37"/>
      <c r="AB1109" s="37"/>
      <c r="AC1109" s="37"/>
      <c r="AD1109" s="37"/>
      <c r="AE1109" s="37"/>
      <c r="AR1109" s="214" t="s">
        <v>888</v>
      </c>
      <c r="AT1109" s="214" t="s">
        <v>664</v>
      </c>
      <c r="AU1109" s="214" t="s">
        <v>82</v>
      </c>
      <c r="AY1109" s="16" t="s">
        <v>117</v>
      </c>
      <c r="BE1109" s="215">
        <f>IF(N1109="základní",J1109,0)</f>
        <v>0</v>
      </c>
      <c r="BF1109" s="215">
        <f>IF(N1109="snížená",J1109,0)</f>
        <v>0</v>
      </c>
      <c r="BG1109" s="215">
        <f>IF(N1109="zákl. přenesená",J1109,0)</f>
        <v>0</v>
      </c>
      <c r="BH1109" s="215">
        <f>IF(N1109="sníž. přenesená",J1109,0)</f>
        <v>0</v>
      </c>
      <c r="BI1109" s="215">
        <f>IF(N1109="nulová",J1109,0)</f>
        <v>0</v>
      </c>
      <c r="BJ1109" s="16" t="s">
        <v>80</v>
      </c>
      <c r="BK1109" s="215">
        <f>ROUND(I1109*H1109,2)</f>
        <v>0</v>
      </c>
      <c r="BL1109" s="16" t="s">
        <v>888</v>
      </c>
      <c r="BM1109" s="214" t="s">
        <v>2197</v>
      </c>
    </row>
    <row r="1110" s="2" customFormat="1">
      <c r="A1110" s="37"/>
      <c r="B1110" s="38"/>
      <c r="C1110" s="39"/>
      <c r="D1110" s="216" t="s">
        <v>127</v>
      </c>
      <c r="E1110" s="39"/>
      <c r="F1110" s="217" t="s">
        <v>2196</v>
      </c>
      <c r="G1110" s="39"/>
      <c r="H1110" s="39"/>
      <c r="I1110" s="218"/>
      <c r="J1110" s="39"/>
      <c r="K1110" s="39"/>
      <c r="L1110" s="43"/>
      <c r="M1110" s="219"/>
      <c r="N1110" s="220"/>
      <c r="O1110" s="83"/>
      <c r="P1110" s="83"/>
      <c r="Q1110" s="83"/>
      <c r="R1110" s="83"/>
      <c r="S1110" s="83"/>
      <c r="T1110" s="84"/>
      <c r="U1110" s="37"/>
      <c r="V1110" s="37"/>
      <c r="W1110" s="37"/>
      <c r="X1110" s="37"/>
      <c r="Y1110" s="37"/>
      <c r="Z1110" s="37"/>
      <c r="AA1110" s="37"/>
      <c r="AB1110" s="37"/>
      <c r="AC1110" s="37"/>
      <c r="AD1110" s="37"/>
      <c r="AE1110" s="37"/>
      <c r="AT1110" s="16" t="s">
        <v>127</v>
      </c>
      <c r="AU1110" s="16" t="s">
        <v>82</v>
      </c>
    </row>
    <row r="1111" s="2" customFormat="1" ht="16.5" customHeight="1">
      <c r="A1111" s="37"/>
      <c r="B1111" s="38"/>
      <c r="C1111" s="224" t="s">
        <v>2198</v>
      </c>
      <c r="D1111" s="224" t="s">
        <v>664</v>
      </c>
      <c r="E1111" s="225" t="s">
        <v>2199</v>
      </c>
      <c r="F1111" s="226" t="s">
        <v>2200</v>
      </c>
      <c r="G1111" s="227" t="s">
        <v>169</v>
      </c>
      <c r="H1111" s="228">
        <v>20</v>
      </c>
      <c r="I1111" s="229"/>
      <c r="J1111" s="230">
        <f>ROUND(I1111*H1111,2)</f>
        <v>0</v>
      </c>
      <c r="K1111" s="226" t="s">
        <v>19</v>
      </c>
      <c r="L1111" s="231"/>
      <c r="M1111" s="232" t="s">
        <v>19</v>
      </c>
      <c r="N1111" s="233" t="s">
        <v>43</v>
      </c>
      <c r="O1111" s="83"/>
      <c r="P1111" s="212">
        <f>O1111*H1111</f>
        <v>0</v>
      </c>
      <c r="Q1111" s="212">
        <v>4.0000000000000003E-05</v>
      </c>
      <c r="R1111" s="212">
        <f>Q1111*H1111</f>
        <v>0.00080000000000000004</v>
      </c>
      <c r="S1111" s="212">
        <v>0</v>
      </c>
      <c r="T1111" s="213">
        <f>S1111*H1111</f>
        <v>0</v>
      </c>
      <c r="U1111" s="37"/>
      <c r="V1111" s="37"/>
      <c r="W1111" s="37"/>
      <c r="X1111" s="37"/>
      <c r="Y1111" s="37"/>
      <c r="Z1111" s="37"/>
      <c r="AA1111" s="37"/>
      <c r="AB1111" s="37"/>
      <c r="AC1111" s="37"/>
      <c r="AD1111" s="37"/>
      <c r="AE1111" s="37"/>
      <c r="AR1111" s="214" t="s">
        <v>888</v>
      </c>
      <c r="AT1111" s="214" t="s">
        <v>664</v>
      </c>
      <c r="AU1111" s="214" t="s">
        <v>82</v>
      </c>
      <c r="AY1111" s="16" t="s">
        <v>117</v>
      </c>
      <c r="BE1111" s="215">
        <f>IF(N1111="základní",J1111,0)</f>
        <v>0</v>
      </c>
      <c r="BF1111" s="215">
        <f>IF(N1111="snížená",J1111,0)</f>
        <v>0</v>
      </c>
      <c r="BG1111" s="215">
        <f>IF(N1111="zákl. přenesená",J1111,0)</f>
        <v>0</v>
      </c>
      <c r="BH1111" s="215">
        <f>IF(N1111="sníž. přenesená",J1111,0)</f>
        <v>0</v>
      </c>
      <c r="BI1111" s="215">
        <f>IF(N1111="nulová",J1111,0)</f>
        <v>0</v>
      </c>
      <c r="BJ1111" s="16" t="s">
        <v>80</v>
      </c>
      <c r="BK1111" s="215">
        <f>ROUND(I1111*H1111,2)</f>
        <v>0</v>
      </c>
      <c r="BL1111" s="16" t="s">
        <v>888</v>
      </c>
      <c r="BM1111" s="214" t="s">
        <v>2201</v>
      </c>
    </row>
    <row r="1112" s="2" customFormat="1">
      <c r="A1112" s="37"/>
      <c r="B1112" s="38"/>
      <c r="C1112" s="39"/>
      <c r="D1112" s="216" t="s">
        <v>127</v>
      </c>
      <c r="E1112" s="39"/>
      <c r="F1112" s="217" t="s">
        <v>2200</v>
      </c>
      <c r="G1112" s="39"/>
      <c r="H1112" s="39"/>
      <c r="I1112" s="218"/>
      <c r="J1112" s="39"/>
      <c r="K1112" s="39"/>
      <c r="L1112" s="43"/>
      <c r="M1112" s="219"/>
      <c r="N1112" s="220"/>
      <c r="O1112" s="83"/>
      <c r="P1112" s="83"/>
      <c r="Q1112" s="83"/>
      <c r="R1112" s="83"/>
      <c r="S1112" s="83"/>
      <c r="T1112" s="84"/>
      <c r="U1112" s="37"/>
      <c r="V1112" s="37"/>
      <c r="W1112" s="37"/>
      <c r="X1112" s="37"/>
      <c r="Y1112" s="37"/>
      <c r="Z1112" s="37"/>
      <c r="AA1112" s="37"/>
      <c r="AB1112" s="37"/>
      <c r="AC1112" s="37"/>
      <c r="AD1112" s="37"/>
      <c r="AE1112" s="37"/>
      <c r="AT1112" s="16" t="s">
        <v>127</v>
      </c>
      <c r="AU1112" s="16" t="s">
        <v>82</v>
      </c>
    </row>
    <row r="1113" s="2" customFormat="1" ht="16.5" customHeight="1">
      <c r="A1113" s="37"/>
      <c r="B1113" s="38"/>
      <c r="C1113" s="224" t="s">
        <v>2202</v>
      </c>
      <c r="D1113" s="224" t="s">
        <v>664</v>
      </c>
      <c r="E1113" s="225" t="s">
        <v>2203</v>
      </c>
      <c r="F1113" s="226" t="s">
        <v>2204</v>
      </c>
      <c r="G1113" s="227" t="s">
        <v>169</v>
      </c>
      <c r="H1113" s="228">
        <v>20</v>
      </c>
      <c r="I1113" s="229"/>
      <c r="J1113" s="230">
        <f>ROUND(I1113*H1113,2)</f>
        <v>0</v>
      </c>
      <c r="K1113" s="226" t="s">
        <v>19</v>
      </c>
      <c r="L1113" s="231"/>
      <c r="M1113" s="232" t="s">
        <v>19</v>
      </c>
      <c r="N1113" s="233" t="s">
        <v>43</v>
      </c>
      <c r="O1113" s="83"/>
      <c r="P1113" s="212">
        <f>O1113*H1113</f>
        <v>0</v>
      </c>
      <c r="Q1113" s="212">
        <v>0.00032000000000000003</v>
      </c>
      <c r="R1113" s="212">
        <f>Q1113*H1113</f>
        <v>0.0064000000000000003</v>
      </c>
      <c r="S1113" s="212">
        <v>0</v>
      </c>
      <c r="T1113" s="213">
        <f>S1113*H1113</f>
        <v>0</v>
      </c>
      <c r="U1113" s="37"/>
      <c r="V1113" s="37"/>
      <c r="W1113" s="37"/>
      <c r="X1113" s="37"/>
      <c r="Y1113" s="37"/>
      <c r="Z1113" s="37"/>
      <c r="AA1113" s="37"/>
      <c r="AB1113" s="37"/>
      <c r="AC1113" s="37"/>
      <c r="AD1113" s="37"/>
      <c r="AE1113" s="37"/>
      <c r="AR1113" s="214" t="s">
        <v>888</v>
      </c>
      <c r="AT1113" s="214" t="s">
        <v>664</v>
      </c>
      <c r="AU1113" s="214" t="s">
        <v>82</v>
      </c>
      <c r="AY1113" s="16" t="s">
        <v>117</v>
      </c>
      <c r="BE1113" s="215">
        <f>IF(N1113="základní",J1113,0)</f>
        <v>0</v>
      </c>
      <c r="BF1113" s="215">
        <f>IF(N1113="snížená",J1113,0)</f>
        <v>0</v>
      </c>
      <c r="BG1113" s="215">
        <f>IF(N1113="zákl. přenesená",J1113,0)</f>
        <v>0</v>
      </c>
      <c r="BH1113" s="215">
        <f>IF(N1113="sníž. přenesená",J1113,0)</f>
        <v>0</v>
      </c>
      <c r="BI1113" s="215">
        <f>IF(N1113="nulová",J1113,0)</f>
        <v>0</v>
      </c>
      <c r="BJ1113" s="16" t="s">
        <v>80</v>
      </c>
      <c r="BK1113" s="215">
        <f>ROUND(I1113*H1113,2)</f>
        <v>0</v>
      </c>
      <c r="BL1113" s="16" t="s">
        <v>888</v>
      </c>
      <c r="BM1113" s="214" t="s">
        <v>2205</v>
      </c>
    </row>
    <row r="1114" s="2" customFormat="1">
      <c r="A1114" s="37"/>
      <c r="B1114" s="38"/>
      <c r="C1114" s="39"/>
      <c r="D1114" s="216" t="s">
        <v>127</v>
      </c>
      <c r="E1114" s="39"/>
      <c r="F1114" s="217" t="s">
        <v>2204</v>
      </c>
      <c r="G1114" s="39"/>
      <c r="H1114" s="39"/>
      <c r="I1114" s="218"/>
      <c r="J1114" s="39"/>
      <c r="K1114" s="39"/>
      <c r="L1114" s="43"/>
      <c r="M1114" s="219"/>
      <c r="N1114" s="220"/>
      <c r="O1114" s="83"/>
      <c r="P1114" s="83"/>
      <c r="Q1114" s="83"/>
      <c r="R1114" s="83"/>
      <c r="S1114" s="83"/>
      <c r="T1114" s="84"/>
      <c r="U1114" s="37"/>
      <c r="V1114" s="37"/>
      <c r="W1114" s="37"/>
      <c r="X1114" s="37"/>
      <c r="Y1114" s="37"/>
      <c r="Z1114" s="37"/>
      <c r="AA1114" s="37"/>
      <c r="AB1114" s="37"/>
      <c r="AC1114" s="37"/>
      <c r="AD1114" s="37"/>
      <c r="AE1114" s="37"/>
      <c r="AT1114" s="16" t="s">
        <v>127</v>
      </c>
      <c r="AU1114" s="16" t="s">
        <v>82</v>
      </c>
    </row>
    <row r="1115" s="2" customFormat="1" ht="16.5" customHeight="1">
      <c r="A1115" s="37"/>
      <c r="B1115" s="38"/>
      <c r="C1115" s="224" t="s">
        <v>2206</v>
      </c>
      <c r="D1115" s="224" t="s">
        <v>664</v>
      </c>
      <c r="E1115" s="225" t="s">
        <v>2207</v>
      </c>
      <c r="F1115" s="226" t="s">
        <v>2208</v>
      </c>
      <c r="G1115" s="227" t="s">
        <v>169</v>
      </c>
      <c r="H1115" s="228">
        <v>20</v>
      </c>
      <c r="I1115" s="229"/>
      <c r="J1115" s="230">
        <f>ROUND(I1115*H1115,2)</f>
        <v>0</v>
      </c>
      <c r="K1115" s="226" t="s">
        <v>19</v>
      </c>
      <c r="L1115" s="231"/>
      <c r="M1115" s="232" t="s">
        <v>19</v>
      </c>
      <c r="N1115" s="233" t="s">
        <v>43</v>
      </c>
      <c r="O1115" s="83"/>
      <c r="P1115" s="212">
        <f>O1115*H1115</f>
        <v>0</v>
      </c>
      <c r="Q1115" s="212">
        <v>0.00035</v>
      </c>
      <c r="R1115" s="212">
        <f>Q1115*H1115</f>
        <v>0.0070000000000000001</v>
      </c>
      <c r="S1115" s="212">
        <v>0</v>
      </c>
      <c r="T1115" s="213">
        <f>S1115*H1115</f>
        <v>0</v>
      </c>
      <c r="U1115" s="37"/>
      <c r="V1115" s="37"/>
      <c r="W1115" s="37"/>
      <c r="X1115" s="37"/>
      <c r="Y1115" s="37"/>
      <c r="Z1115" s="37"/>
      <c r="AA1115" s="37"/>
      <c r="AB1115" s="37"/>
      <c r="AC1115" s="37"/>
      <c r="AD1115" s="37"/>
      <c r="AE1115" s="37"/>
      <c r="AR1115" s="214" t="s">
        <v>888</v>
      </c>
      <c r="AT1115" s="214" t="s">
        <v>664</v>
      </c>
      <c r="AU1115" s="214" t="s">
        <v>82</v>
      </c>
      <c r="AY1115" s="16" t="s">
        <v>117</v>
      </c>
      <c r="BE1115" s="215">
        <f>IF(N1115="základní",J1115,0)</f>
        <v>0</v>
      </c>
      <c r="BF1115" s="215">
        <f>IF(N1115="snížená",J1115,0)</f>
        <v>0</v>
      </c>
      <c r="BG1115" s="215">
        <f>IF(N1115="zákl. přenesená",J1115,0)</f>
        <v>0</v>
      </c>
      <c r="BH1115" s="215">
        <f>IF(N1115="sníž. přenesená",J1115,0)</f>
        <v>0</v>
      </c>
      <c r="BI1115" s="215">
        <f>IF(N1115="nulová",J1115,0)</f>
        <v>0</v>
      </c>
      <c r="BJ1115" s="16" t="s">
        <v>80</v>
      </c>
      <c r="BK1115" s="215">
        <f>ROUND(I1115*H1115,2)</f>
        <v>0</v>
      </c>
      <c r="BL1115" s="16" t="s">
        <v>888</v>
      </c>
      <c r="BM1115" s="214" t="s">
        <v>2209</v>
      </c>
    </row>
    <row r="1116" s="2" customFormat="1">
      <c r="A1116" s="37"/>
      <c r="B1116" s="38"/>
      <c r="C1116" s="39"/>
      <c r="D1116" s="216" t="s">
        <v>127</v>
      </c>
      <c r="E1116" s="39"/>
      <c r="F1116" s="217" t="s">
        <v>2208</v>
      </c>
      <c r="G1116" s="39"/>
      <c r="H1116" s="39"/>
      <c r="I1116" s="218"/>
      <c r="J1116" s="39"/>
      <c r="K1116" s="39"/>
      <c r="L1116" s="43"/>
      <c r="M1116" s="219"/>
      <c r="N1116" s="220"/>
      <c r="O1116" s="83"/>
      <c r="P1116" s="83"/>
      <c r="Q1116" s="83"/>
      <c r="R1116" s="83"/>
      <c r="S1116" s="83"/>
      <c r="T1116" s="84"/>
      <c r="U1116" s="37"/>
      <c r="V1116" s="37"/>
      <c r="W1116" s="37"/>
      <c r="X1116" s="37"/>
      <c r="Y1116" s="37"/>
      <c r="Z1116" s="37"/>
      <c r="AA1116" s="37"/>
      <c r="AB1116" s="37"/>
      <c r="AC1116" s="37"/>
      <c r="AD1116" s="37"/>
      <c r="AE1116" s="37"/>
      <c r="AT1116" s="16" t="s">
        <v>127</v>
      </c>
      <c r="AU1116" s="16" t="s">
        <v>82</v>
      </c>
    </row>
    <row r="1117" s="2" customFormat="1" ht="16.5" customHeight="1">
      <c r="A1117" s="37"/>
      <c r="B1117" s="38"/>
      <c r="C1117" s="224" t="s">
        <v>2210</v>
      </c>
      <c r="D1117" s="224" t="s">
        <v>664</v>
      </c>
      <c r="E1117" s="225" t="s">
        <v>2211</v>
      </c>
      <c r="F1117" s="226" t="s">
        <v>2212</v>
      </c>
      <c r="G1117" s="227" t="s">
        <v>169</v>
      </c>
      <c r="H1117" s="228">
        <v>20</v>
      </c>
      <c r="I1117" s="229"/>
      <c r="J1117" s="230">
        <f>ROUND(I1117*H1117,2)</f>
        <v>0</v>
      </c>
      <c r="K1117" s="226" t="s">
        <v>19</v>
      </c>
      <c r="L1117" s="231"/>
      <c r="M1117" s="232" t="s">
        <v>19</v>
      </c>
      <c r="N1117" s="233" t="s">
        <v>43</v>
      </c>
      <c r="O1117" s="83"/>
      <c r="P1117" s="212">
        <f>O1117*H1117</f>
        <v>0</v>
      </c>
      <c r="Q1117" s="212">
        <v>0.00027</v>
      </c>
      <c r="R1117" s="212">
        <f>Q1117*H1117</f>
        <v>0.0054000000000000003</v>
      </c>
      <c r="S1117" s="212">
        <v>0</v>
      </c>
      <c r="T1117" s="213">
        <f>S1117*H1117</f>
        <v>0</v>
      </c>
      <c r="U1117" s="37"/>
      <c r="V1117" s="37"/>
      <c r="W1117" s="37"/>
      <c r="X1117" s="37"/>
      <c r="Y1117" s="37"/>
      <c r="Z1117" s="37"/>
      <c r="AA1117" s="37"/>
      <c r="AB1117" s="37"/>
      <c r="AC1117" s="37"/>
      <c r="AD1117" s="37"/>
      <c r="AE1117" s="37"/>
      <c r="AR1117" s="214" t="s">
        <v>888</v>
      </c>
      <c r="AT1117" s="214" t="s">
        <v>664</v>
      </c>
      <c r="AU1117" s="214" t="s">
        <v>82</v>
      </c>
      <c r="AY1117" s="16" t="s">
        <v>117</v>
      </c>
      <c r="BE1117" s="215">
        <f>IF(N1117="základní",J1117,0)</f>
        <v>0</v>
      </c>
      <c r="BF1117" s="215">
        <f>IF(N1117="snížená",J1117,0)</f>
        <v>0</v>
      </c>
      <c r="BG1117" s="215">
        <f>IF(N1117="zákl. přenesená",J1117,0)</f>
        <v>0</v>
      </c>
      <c r="BH1117" s="215">
        <f>IF(N1117="sníž. přenesená",J1117,0)</f>
        <v>0</v>
      </c>
      <c r="BI1117" s="215">
        <f>IF(N1117="nulová",J1117,0)</f>
        <v>0</v>
      </c>
      <c r="BJ1117" s="16" t="s">
        <v>80</v>
      </c>
      <c r="BK1117" s="215">
        <f>ROUND(I1117*H1117,2)</f>
        <v>0</v>
      </c>
      <c r="BL1117" s="16" t="s">
        <v>888</v>
      </c>
      <c r="BM1117" s="214" t="s">
        <v>2213</v>
      </c>
    </row>
    <row r="1118" s="2" customFormat="1">
      <c r="A1118" s="37"/>
      <c r="B1118" s="38"/>
      <c r="C1118" s="39"/>
      <c r="D1118" s="216" t="s">
        <v>127</v>
      </c>
      <c r="E1118" s="39"/>
      <c r="F1118" s="217" t="s">
        <v>2212</v>
      </c>
      <c r="G1118" s="39"/>
      <c r="H1118" s="39"/>
      <c r="I1118" s="218"/>
      <c r="J1118" s="39"/>
      <c r="K1118" s="39"/>
      <c r="L1118" s="43"/>
      <c r="M1118" s="219"/>
      <c r="N1118" s="220"/>
      <c r="O1118" s="83"/>
      <c r="P1118" s="83"/>
      <c r="Q1118" s="83"/>
      <c r="R1118" s="83"/>
      <c r="S1118" s="83"/>
      <c r="T1118" s="84"/>
      <c r="U1118" s="37"/>
      <c r="V1118" s="37"/>
      <c r="W1118" s="37"/>
      <c r="X1118" s="37"/>
      <c r="Y1118" s="37"/>
      <c r="Z1118" s="37"/>
      <c r="AA1118" s="37"/>
      <c r="AB1118" s="37"/>
      <c r="AC1118" s="37"/>
      <c r="AD1118" s="37"/>
      <c r="AE1118" s="37"/>
      <c r="AT1118" s="16" t="s">
        <v>127</v>
      </c>
      <c r="AU1118" s="16" t="s">
        <v>82</v>
      </c>
    </row>
    <row r="1119" s="2" customFormat="1" ht="16.5" customHeight="1">
      <c r="A1119" s="37"/>
      <c r="B1119" s="38"/>
      <c r="C1119" s="224" t="s">
        <v>2214</v>
      </c>
      <c r="D1119" s="224" t="s">
        <v>664</v>
      </c>
      <c r="E1119" s="225" t="s">
        <v>2215</v>
      </c>
      <c r="F1119" s="226" t="s">
        <v>2216</v>
      </c>
      <c r="G1119" s="227" t="s">
        <v>169</v>
      </c>
      <c r="H1119" s="228">
        <v>20</v>
      </c>
      <c r="I1119" s="229"/>
      <c r="J1119" s="230">
        <f>ROUND(I1119*H1119,2)</f>
        <v>0</v>
      </c>
      <c r="K1119" s="226" t="s">
        <v>19</v>
      </c>
      <c r="L1119" s="231"/>
      <c r="M1119" s="232" t="s">
        <v>19</v>
      </c>
      <c r="N1119" s="233" t="s">
        <v>43</v>
      </c>
      <c r="O1119" s="83"/>
      <c r="P1119" s="212">
        <f>O1119*H1119</f>
        <v>0</v>
      </c>
      <c r="Q1119" s="212">
        <v>0.00035</v>
      </c>
      <c r="R1119" s="212">
        <f>Q1119*H1119</f>
        <v>0.0070000000000000001</v>
      </c>
      <c r="S1119" s="212">
        <v>0</v>
      </c>
      <c r="T1119" s="213">
        <f>S1119*H1119</f>
        <v>0</v>
      </c>
      <c r="U1119" s="37"/>
      <c r="V1119" s="37"/>
      <c r="W1119" s="37"/>
      <c r="X1119" s="37"/>
      <c r="Y1119" s="37"/>
      <c r="Z1119" s="37"/>
      <c r="AA1119" s="37"/>
      <c r="AB1119" s="37"/>
      <c r="AC1119" s="37"/>
      <c r="AD1119" s="37"/>
      <c r="AE1119" s="37"/>
      <c r="AR1119" s="214" t="s">
        <v>888</v>
      </c>
      <c r="AT1119" s="214" t="s">
        <v>664</v>
      </c>
      <c r="AU1119" s="214" t="s">
        <v>82</v>
      </c>
      <c r="AY1119" s="16" t="s">
        <v>117</v>
      </c>
      <c r="BE1119" s="215">
        <f>IF(N1119="základní",J1119,0)</f>
        <v>0</v>
      </c>
      <c r="BF1119" s="215">
        <f>IF(N1119="snížená",J1119,0)</f>
        <v>0</v>
      </c>
      <c r="BG1119" s="215">
        <f>IF(N1119="zákl. přenesená",J1119,0)</f>
        <v>0</v>
      </c>
      <c r="BH1119" s="215">
        <f>IF(N1119="sníž. přenesená",J1119,0)</f>
        <v>0</v>
      </c>
      <c r="BI1119" s="215">
        <f>IF(N1119="nulová",J1119,0)</f>
        <v>0</v>
      </c>
      <c r="BJ1119" s="16" t="s">
        <v>80</v>
      </c>
      <c r="BK1119" s="215">
        <f>ROUND(I1119*H1119,2)</f>
        <v>0</v>
      </c>
      <c r="BL1119" s="16" t="s">
        <v>888</v>
      </c>
      <c r="BM1119" s="214" t="s">
        <v>2217</v>
      </c>
    </row>
    <row r="1120" s="2" customFormat="1">
      <c r="A1120" s="37"/>
      <c r="B1120" s="38"/>
      <c r="C1120" s="39"/>
      <c r="D1120" s="216" t="s">
        <v>127</v>
      </c>
      <c r="E1120" s="39"/>
      <c r="F1120" s="217" t="s">
        <v>2216</v>
      </c>
      <c r="G1120" s="39"/>
      <c r="H1120" s="39"/>
      <c r="I1120" s="218"/>
      <c r="J1120" s="39"/>
      <c r="K1120" s="39"/>
      <c r="L1120" s="43"/>
      <c r="M1120" s="219"/>
      <c r="N1120" s="220"/>
      <c r="O1120" s="83"/>
      <c r="P1120" s="83"/>
      <c r="Q1120" s="83"/>
      <c r="R1120" s="83"/>
      <c r="S1120" s="83"/>
      <c r="T1120" s="84"/>
      <c r="U1120" s="37"/>
      <c r="V1120" s="37"/>
      <c r="W1120" s="37"/>
      <c r="X1120" s="37"/>
      <c r="Y1120" s="37"/>
      <c r="Z1120" s="37"/>
      <c r="AA1120" s="37"/>
      <c r="AB1120" s="37"/>
      <c r="AC1120" s="37"/>
      <c r="AD1120" s="37"/>
      <c r="AE1120" s="37"/>
      <c r="AT1120" s="16" t="s">
        <v>127</v>
      </c>
      <c r="AU1120" s="16" t="s">
        <v>82</v>
      </c>
    </row>
    <row r="1121" s="2" customFormat="1" ht="16.5" customHeight="1">
      <c r="A1121" s="37"/>
      <c r="B1121" s="38"/>
      <c r="C1121" s="224" t="s">
        <v>2218</v>
      </c>
      <c r="D1121" s="224" t="s">
        <v>664</v>
      </c>
      <c r="E1121" s="225" t="s">
        <v>2219</v>
      </c>
      <c r="F1121" s="226" t="s">
        <v>2220</v>
      </c>
      <c r="G1121" s="227" t="s">
        <v>169</v>
      </c>
      <c r="H1121" s="228">
        <v>20</v>
      </c>
      <c r="I1121" s="229"/>
      <c r="J1121" s="230">
        <f>ROUND(I1121*H1121,2)</f>
        <v>0</v>
      </c>
      <c r="K1121" s="226" t="s">
        <v>19</v>
      </c>
      <c r="L1121" s="231"/>
      <c r="M1121" s="232" t="s">
        <v>19</v>
      </c>
      <c r="N1121" s="233" t="s">
        <v>43</v>
      </c>
      <c r="O1121" s="83"/>
      <c r="P1121" s="212">
        <f>O1121*H1121</f>
        <v>0</v>
      </c>
      <c r="Q1121" s="212">
        <v>0.00032000000000000003</v>
      </c>
      <c r="R1121" s="212">
        <f>Q1121*H1121</f>
        <v>0.0064000000000000003</v>
      </c>
      <c r="S1121" s="212">
        <v>0</v>
      </c>
      <c r="T1121" s="213">
        <f>S1121*H1121</f>
        <v>0</v>
      </c>
      <c r="U1121" s="37"/>
      <c r="V1121" s="37"/>
      <c r="W1121" s="37"/>
      <c r="X1121" s="37"/>
      <c r="Y1121" s="37"/>
      <c r="Z1121" s="37"/>
      <c r="AA1121" s="37"/>
      <c r="AB1121" s="37"/>
      <c r="AC1121" s="37"/>
      <c r="AD1121" s="37"/>
      <c r="AE1121" s="37"/>
      <c r="AR1121" s="214" t="s">
        <v>888</v>
      </c>
      <c r="AT1121" s="214" t="s">
        <v>664</v>
      </c>
      <c r="AU1121" s="214" t="s">
        <v>82</v>
      </c>
      <c r="AY1121" s="16" t="s">
        <v>117</v>
      </c>
      <c r="BE1121" s="215">
        <f>IF(N1121="základní",J1121,0)</f>
        <v>0</v>
      </c>
      <c r="BF1121" s="215">
        <f>IF(N1121="snížená",J1121,0)</f>
        <v>0</v>
      </c>
      <c r="BG1121" s="215">
        <f>IF(N1121="zákl. přenesená",J1121,0)</f>
        <v>0</v>
      </c>
      <c r="BH1121" s="215">
        <f>IF(N1121="sníž. přenesená",J1121,0)</f>
        <v>0</v>
      </c>
      <c r="BI1121" s="215">
        <f>IF(N1121="nulová",J1121,0)</f>
        <v>0</v>
      </c>
      <c r="BJ1121" s="16" t="s">
        <v>80</v>
      </c>
      <c r="BK1121" s="215">
        <f>ROUND(I1121*H1121,2)</f>
        <v>0</v>
      </c>
      <c r="BL1121" s="16" t="s">
        <v>888</v>
      </c>
      <c r="BM1121" s="214" t="s">
        <v>2221</v>
      </c>
    </row>
    <row r="1122" s="2" customFormat="1">
      <c r="A1122" s="37"/>
      <c r="B1122" s="38"/>
      <c r="C1122" s="39"/>
      <c r="D1122" s="216" t="s">
        <v>127</v>
      </c>
      <c r="E1122" s="39"/>
      <c r="F1122" s="217" t="s">
        <v>2220</v>
      </c>
      <c r="G1122" s="39"/>
      <c r="H1122" s="39"/>
      <c r="I1122" s="218"/>
      <c r="J1122" s="39"/>
      <c r="K1122" s="39"/>
      <c r="L1122" s="43"/>
      <c r="M1122" s="219"/>
      <c r="N1122" s="220"/>
      <c r="O1122" s="83"/>
      <c r="P1122" s="83"/>
      <c r="Q1122" s="83"/>
      <c r="R1122" s="83"/>
      <c r="S1122" s="83"/>
      <c r="T1122" s="84"/>
      <c r="U1122" s="37"/>
      <c r="V1122" s="37"/>
      <c r="W1122" s="37"/>
      <c r="X1122" s="37"/>
      <c r="Y1122" s="37"/>
      <c r="Z1122" s="37"/>
      <c r="AA1122" s="37"/>
      <c r="AB1122" s="37"/>
      <c r="AC1122" s="37"/>
      <c r="AD1122" s="37"/>
      <c r="AE1122" s="37"/>
      <c r="AT1122" s="16" t="s">
        <v>127</v>
      </c>
      <c r="AU1122" s="16" t="s">
        <v>82</v>
      </c>
    </row>
    <row r="1123" s="2" customFormat="1" ht="16.5" customHeight="1">
      <c r="A1123" s="37"/>
      <c r="B1123" s="38"/>
      <c r="C1123" s="224" t="s">
        <v>2222</v>
      </c>
      <c r="D1123" s="224" t="s">
        <v>664</v>
      </c>
      <c r="E1123" s="225" t="s">
        <v>2223</v>
      </c>
      <c r="F1123" s="226" t="s">
        <v>2224</v>
      </c>
      <c r="G1123" s="227" t="s">
        <v>169</v>
      </c>
      <c r="H1123" s="228">
        <v>20</v>
      </c>
      <c r="I1123" s="229"/>
      <c r="J1123" s="230">
        <f>ROUND(I1123*H1123,2)</f>
        <v>0</v>
      </c>
      <c r="K1123" s="226" t="s">
        <v>19</v>
      </c>
      <c r="L1123" s="231"/>
      <c r="M1123" s="232" t="s">
        <v>19</v>
      </c>
      <c r="N1123" s="233" t="s">
        <v>43</v>
      </c>
      <c r="O1123" s="83"/>
      <c r="P1123" s="212">
        <f>O1123*H1123</f>
        <v>0</v>
      </c>
      <c r="Q1123" s="212">
        <v>0.00029999999999999997</v>
      </c>
      <c r="R1123" s="212">
        <f>Q1123*H1123</f>
        <v>0.0059999999999999993</v>
      </c>
      <c r="S1123" s="212">
        <v>0</v>
      </c>
      <c r="T1123" s="213">
        <f>S1123*H1123</f>
        <v>0</v>
      </c>
      <c r="U1123" s="37"/>
      <c r="V1123" s="37"/>
      <c r="W1123" s="37"/>
      <c r="X1123" s="37"/>
      <c r="Y1123" s="37"/>
      <c r="Z1123" s="37"/>
      <c r="AA1123" s="37"/>
      <c r="AB1123" s="37"/>
      <c r="AC1123" s="37"/>
      <c r="AD1123" s="37"/>
      <c r="AE1123" s="37"/>
      <c r="AR1123" s="214" t="s">
        <v>888</v>
      </c>
      <c r="AT1123" s="214" t="s">
        <v>664</v>
      </c>
      <c r="AU1123" s="214" t="s">
        <v>82</v>
      </c>
      <c r="AY1123" s="16" t="s">
        <v>117</v>
      </c>
      <c r="BE1123" s="215">
        <f>IF(N1123="základní",J1123,0)</f>
        <v>0</v>
      </c>
      <c r="BF1123" s="215">
        <f>IF(N1123="snížená",J1123,0)</f>
        <v>0</v>
      </c>
      <c r="BG1123" s="215">
        <f>IF(N1123="zákl. přenesená",J1123,0)</f>
        <v>0</v>
      </c>
      <c r="BH1123" s="215">
        <f>IF(N1123="sníž. přenesená",J1123,0)</f>
        <v>0</v>
      </c>
      <c r="BI1123" s="215">
        <f>IF(N1123="nulová",J1123,0)</f>
        <v>0</v>
      </c>
      <c r="BJ1123" s="16" t="s">
        <v>80</v>
      </c>
      <c r="BK1123" s="215">
        <f>ROUND(I1123*H1123,2)</f>
        <v>0</v>
      </c>
      <c r="BL1123" s="16" t="s">
        <v>888</v>
      </c>
      <c r="BM1123" s="214" t="s">
        <v>2225</v>
      </c>
    </row>
    <row r="1124" s="2" customFormat="1">
      <c r="A1124" s="37"/>
      <c r="B1124" s="38"/>
      <c r="C1124" s="39"/>
      <c r="D1124" s="216" t="s">
        <v>127</v>
      </c>
      <c r="E1124" s="39"/>
      <c r="F1124" s="217" t="s">
        <v>2224</v>
      </c>
      <c r="G1124" s="39"/>
      <c r="H1124" s="39"/>
      <c r="I1124" s="218"/>
      <c r="J1124" s="39"/>
      <c r="K1124" s="39"/>
      <c r="L1124" s="43"/>
      <c r="M1124" s="219"/>
      <c r="N1124" s="220"/>
      <c r="O1124" s="83"/>
      <c r="P1124" s="83"/>
      <c r="Q1124" s="83"/>
      <c r="R1124" s="83"/>
      <c r="S1124" s="83"/>
      <c r="T1124" s="84"/>
      <c r="U1124" s="37"/>
      <c r="V1124" s="37"/>
      <c r="W1124" s="37"/>
      <c r="X1124" s="37"/>
      <c r="Y1124" s="37"/>
      <c r="Z1124" s="37"/>
      <c r="AA1124" s="37"/>
      <c r="AB1124" s="37"/>
      <c r="AC1124" s="37"/>
      <c r="AD1124" s="37"/>
      <c r="AE1124" s="37"/>
      <c r="AT1124" s="16" t="s">
        <v>127</v>
      </c>
      <c r="AU1124" s="16" t="s">
        <v>82</v>
      </c>
    </row>
    <row r="1125" s="2" customFormat="1" ht="16.5" customHeight="1">
      <c r="A1125" s="37"/>
      <c r="B1125" s="38"/>
      <c r="C1125" s="224" t="s">
        <v>2226</v>
      </c>
      <c r="D1125" s="224" t="s">
        <v>664</v>
      </c>
      <c r="E1125" s="225" t="s">
        <v>2227</v>
      </c>
      <c r="F1125" s="226" t="s">
        <v>2228</v>
      </c>
      <c r="G1125" s="227" t="s">
        <v>169</v>
      </c>
      <c r="H1125" s="228">
        <v>20</v>
      </c>
      <c r="I1125" s="229"/>
      <c r="J1125" s="230">
        <f>ROUND(I1125*H1125,2)</f>
        <v>0</v>
      </c>
      <c r="K1125" s="226" t="s">
        <v>19</v>
      </c>
      <c r="L1125" s="231"/>
      <c r="M1125" s="232" t="s">
        <v>19</v>
      </c>
      <c r="N1125" s="233" t="s">
        <v>43</v>
      </c>
      <c r="O1125" s="83"/>
      <c r="P1125" s="212">
        <f>O1125*H1125</f>
        <v>0</v>
      </c>
      <c r="Q1125" s="212">
        <v>0.00029</v>
      </c>
      <c r="R1125" s="212">
        <f>Q1125*H1125</f>
        <v>0.0057999999999999996</v>
      </c>
      <c r="S1125" s="212">
        <v>0</v>
      </c>
      <c r="T1125" s="213">
        <f>S1125*H1125</f>
        <v>0</v>
      </c>
      <c r="U1125" s="37"/>
      <c r="V1125" s="37"/>
      <c r="W1125" s="37"/>
      <c r="X1125" s="37"/>
      <c r="Y1125" s="37"/>
      <c r="Z1125" s="37"/>
      <c r="AA1125" s="37"/>
      <c r="AB1125" s="37"/>
      <c r="AC1125" s="37"/>
      <c r="AD1125" s="37"/>
      <c r="AE1125" s="37"/>
      <c r="AR1125" s="214" t="s">
        <v>888</v>
      </c>
      <c r="AT1125" s="214" t="s">
        <v>664</v>
      </c>
      <c r="AU1125" s="214" t="s">
        <v>82</v>
      </c>
      <c r="AY1125" s="16" t="s">
        <v>117</v>
      </c>
      <c r="BE1125" s="215">
        <f>IF(N1125="základní",J1125,0)</f>
        <v>0</v>
      </c>
      <c r="BF1125" s="215">
        <f>IF(N1125="snížená",J1125,0)</f>
        <v>0</v>
      </c>
      <c r="BG1125" s="215">
        <f>IF(N1125="zákl. přenesená",J1125,0)</f>
        <v>0</v>
      </c>
      <c r="BH1125" s="215">
        <f>IF(N1125="sníž. přenesená",J1125,0)</f>
        <v>0</v>
      </c>
      <c r="BI1125" s="215">
        <f>IF(N1125="nulová",J1125,0)</f>
        <v>0</v>
      </c>
      <c r="BJ1125" s="16" t="s">
        <v>80</v>
      </c>
      <c r="BK1125" s="215">
        <f>ROUND(I1125*H1125,2)</f>
        <v>0</v>
      </c>
      <c r="BL1125" s="16" t="s">
        <v>888</v>
      </c>
      <c r="BM1125" s="214" t="s">
        <v>2229</v>
      </c>
    </row>
    <row r="1126" s="2" customFormat="1">
      <c r="A1126" s="37"/>
      <c r="B1126" s="38"/>
      <c r="C1126" s="39"/>
      <c r="D1126" s="216" t="s">
        <v>127</v>
      </c>
      <c r="E1126" s="39"/>
      <c r="F1126" s="217" t="s">
        <v>2228</v>
      </c>
      <c r="G1126" s="39"/>
      <c r="H1126" s="39"/>
      <c r="I1126" s="218"/>
      <c r="J1126" s="39"/>
      <c r="K1126" s="39"/>
      <c r="L1126" s="43"/>
      <c r="M1126" s="219"/>
      <c r="N1126" s="220"/>
      <c r="O1126" s="83"/>
      <c r="P1126" s="83"/>
      <c r="Q1126" s="83"/>
      <c r="R1126" s="83"/>
      <c r="S1126" s="83"/>
      <c r="T1126" s="84"/>
      <c r="U1126" s="37"/>
      <c r="V1126" s="37"/>
      <c r="W1126" s="37"/>
      <c r="X1126" s="37"/>
      <c r="Y1126" s="37"/>
      <c r="Z1126" s="37"/>
      <c r="AA1126" s="37"/>
      <c r="AB1126" s="37"/>
      <c r="AC1126" s="37"/>
      <c r="AD1126" s="37"/>
      <c r="AE1126" s="37"/>
      <c r="AT1126" s="16" t="s">
        <v>127</v>
      </c>
      <c r="AU1126" s="16" t="s">
        <v>82</v>
      </c>
    </row>
    <row r="1127" s="2" customFormat="1" ht="16.5" customHeight="1">
      <c r="A1127" s="37"/>
      <c r="B1127" s="38"/>
      <c r="C1127" s="224" t="s">
        <v>2230</v>
      </c>
      <c r="D1127" s="224" t="s">
        <v>664</v>
      </c>
      <c r="E1127" s="225" t="s">
        <v>2231</v>
      </c>
      <c r="F1127" s="226" t="s">
        <v>2232</v>
      </c>
      <c r="G1127" s="227" t="s">
        <v>169</v>
      </c>
      <c r="H1127" s="228">
        <v>20</v>
      </c>
      <c r="I1127" s="229"/>
      <c r="J1127" s="230">
        <f>ROUND(I1127*H1127,2)</f>
        <v>0</v>
      </c>
      <c r="K1127" s="226" t="s">
        <v>19</v>
      </c>
      <c r="L1127" s="231"/>
      <c r="M1127" s="232" t="s">
        <v>19</v>
      </c>
      <c r="N1127" s="233" t="s">
        <v>43</v>
      </c>
      <c r="O1127" s="83"/>
      <c r="P1127" s="212">
        <f>O1127*H1127</f>
        <v>0</v>
      </c>
      <c r="Q1127" s="212">
        <v>0.00012999999999999999</v>
      </c>
      <c r="R1127" s="212">
        <f>Q1127*H1127</f>
        <v>0.0025999999999999999</v>
      </c>
      <c r="S1127" s="212">
        <v>0</v>
      </c>
      <c r="T1127" s="213">
        <f>S1127*H1127</f>
        <v>0</v>
      </c>
      <c r="U1127" s="37"/>
      <c r="V1127" s="37"/>
      <c r="W1127" s="37"/>
      <c r="X1127" s="37"/>
      <c r="Y1127" s="37"/>
      <c r="Z1127" s="37"/>
      <c r="AA1127" s="37"/>
      <c r="AB1127" s="37"/>
      <c r="AC1127" s="37"/>
      <c r="AD1127" s="37"/>
      <c r="AE1127" s="37"/>
      <c r="AR1127" s="214" t="s">
        <v>888</v>
      </c>
      <c r="AT1127" s="214" t="s">
        <v>664</v>
      </c>
      <c r="AU1127" s="214" t="s">
        <v>82</v>
      </c>
      <c r="AY1127" s="16" t="s">
        <v>117</v>
      </c>
      <c r="BE1127" s="215">
        <f>IF(N1127="základní",J1127,0)</f>
        <v>0</v>
      </c>
      <c r="BF1127" s="215">
        <f>IF(N1127="snížená",J1127,0)</f>
        <v>0</v>
      </c>
      <c r="BG1127" s="215">
        <f>IF(N1127="zákl. přenesená",J1127,0)</f>
        <v>0</v>
      </c>
      <c r="BH1127" s="215">
        <f>IF(N1127="sníž. přenesená",J1127,0)</f>
        <v>0</v>
      </c>
      <c r="BI1127" s="215">
        <f>IF(N1127="nulová",J1127,0)</f>
        <v>0</v>
      </c>
      <c r="BJ1127" s="16" t="s">
        <v>80</v>
      </c>
      <c r="BK1127" s="215">
        <f>ROUND(I1127*H1127,2)</f>
        <v>0</v>
      </c>
      <c r="BL1127" s="16" t="s">
        <v>888</v>
      </c>
      <c r="BM1127" s="214" t="s">
        <v>2233</v>
      </c>
    </row>
    <row r="1128" s="2" customFormat="1">
      <c r="A1128" s="37"/>
      <c r="B1128" s="38"/>
      <c r="C1128" s="39"/>
      <c r="D1128" s="216" t="s">
        <v>127</v>
      </c>
      <c r="E1128" s="39"/>
      <c r="F1128" s="217" t="s">
        <v>2232</v>
      </c>
      <c r="G1128" s="39"/>
      <c r="H1128" s="39"/>
      <c r="I1128" s="218"/>
      <c r="J1128" s="39"/>
      <c r="K1128" s="39"/>
      <c r="L1128" s="43"/>
      <c r="M1128" s="219"/>
      <c r="N1128" s="220"/>
      <c r="O1128" s="83"/>
      <c r="P1128" s="83"/>
      <c r="Q1128" s="83"/>
      <c r="R1128" s="83"/>
      <c r="S1128" s="83"/>
      <c r="T1128" s="84"/>
      <c r="U1128" s="37"/>
      <c r="V1128" s="37"/>
      <c r="W1128" s="37"/>
      <c r="X1128" s="37"/>
      <c r="Y1128" s="37"/>
      <c r="Z1128" s="37"/>
      <c r="AA1128" s="37"/>
      <c r="AB1128" s="37"/>
      <c r="AC1128" s="37"/>
      <c r="AD1128" s="37"/>
      <c r="AE1128" s="37"/>
      <c r="AT1128" s="16" t="s">
        <v>127</v>
      </c>
      <c r="AU1128" s="16" t="s">
        <v>82</v>
      </c>
    </row>
    <row r="1129" s="2" customFormat="1" ht="16.5" customHeight="1">
      <c r="A1129" s="37"/>
      <c r="B1129" s="38"/>
      <c r="C1129" s="224" t="s">
        <v>2234</v>
      </c>
      <c r="D1129" s="224" t="s">
        <v>664</v>
      </c>
      <c r="E1129" s="225" t="s">
        <v>2235</v>
      </c>
      <c r="F1129" s="226" t="s">
        <v>2236</v>
      </c>
      <c r="G1129" s="227" t="s">
        <v>169</v>
      </c>
      <c r="H1129" s="228">
        <v>400</v>
      </c>
      <c r="I1129" s="229"/>
      <c r="J1129" s="230">
        <f>ROUND(I1129*H1129,2)</f>
        <v>0</v>
      </c>
      <c r="K1129" s="226" t="s">
        <v>19</v>
      </c>
      <c r="L1129" s="231"/>
      <c r="M1129" s="232" t="s">
        <v>19</v>
      </c>
      <c r="N1129" s="233" t="s">
        <v>43</v>
      </c>
      <c r="O1129" s="83"/>
      <c r="P1129" s="212">
        <f>O1129*H1129</f>
        <v>0</v>
      </c>
      <c r="Q1129" s="212">
        <v>0.001</v>
      </c>
      <c r="R1129" s="212">
        <f>Q1129*H1129</f>
        <v>0.40000000000000002</v>
      </c>
      <c r="S1129" s="212">
        <v>0</v>
      </c>
      <c r="T1129" s="213">
        <f>S1129*H1129</f>
        <v>0</v>
      </c>
      <c r="U1129" s="37"/>
      <c r="V1129" s="37"/>
      <c r="W1129" s="37"/>
      <c r="X1129" s="37"/>
      <c r="Y1129" s="37"/>
      <c r="Z1129" s="37"/>
      <c r="AA1129" s="37"/>
      <c r="AB1129" s="37"/>
      <c r="AC1129" s="37"/>
      <c r="AD1129" s="37"/>
      <c r="AE1129" s="37"/>
      <c r="AR1129" s="214" t="s">
        <v>888</v>
      </c>
      <c r="AT1129" s="214" t="s">
        <v>664</v>
      </c>
      <c r="AU1129" s="214" t="s">
        <v>82</v>
      </c>
      <c r="AY1129" s="16" t="s">
        <v>117</v>
      </c>
      <c r="BE1129" s="215">
        <f>IF(N1129="základní",J1129,0)</f>
        <v>0</v>
      </c>
      <c r="BF1129" s="215">
        <f>IF(N1129="snížená",J1129,0)</f>
        <v>0</v>
      </c>
      <c r="BG1129" s="215">
        <f>IF(N1129="zákl. přenesená",J1129,0)</f>
        <v>0</v>
      </c>
      <c r="BH1129" s="215">
        <f>IF(N1129="sníž. přenesená",J1129,0)</f>
        <v>0</v>
      </c>
      <c r="BI1129" s="215">
        <f>IF(N1129="nulová",J1129,0)</f>
        <v>0</v>
      </c>
      <c r="BJ1129" s="16" t="s">
        <v>80</v>
      </c>
      <c r="BK1129" s="215">
        <f>ROUND(I1129*H1129,2)</f>
        <v>0</v>
      </c>
      <c r="BL1129" s="16" t="s">
        <v>888</v>
      </c>
      <c r="BM1129" s="214" t="s">
        <v>2237</v>
      </c>
    </row>
    <row r="1130" s="2" customFormat="1">
      <c r="A1130" s="37"/>
      <c r="B1130" s="38"/>
      <c r="C1130" s="39"/>
      <c r="D1130" s="216" t="s">
        <v>127</v>
      </c>
      <c r="E1130" s="39"/>
      <c r="F1130" s="217" t="s">
        <v>2236</v>
      </c>
      <c r="G1130" s="39"/>
      <c r="H1130" s="39"/>
      <c r="I1130" s="218"/>
      <c r="J1130" s="39"/>
      <c r="K1130" s="39"/>
      <c r="L1130" s="43"/>
      <c r="M1130" s="219"/>
      <c r="N1130" s="220"/>
      <c r="O1130" s="83"/>
      <c r="P1130" s="83"/>
      <c r="Q1130" s="83"/>
      <c r="R1130" s="83"/>
      <c r="S1130" s="83"/>
      <c r="T1130" s="84"/>
      <c r="U1130" s="37"/>
      <c r="V1130" s="37"/>
      <c r="W1130" s="37"/>
      <c r="X1130" s="37"/>
      <c r="Y1130" s="37"/>
      <c r="Z1130" s="37"/>
      <c r="AA1130" s="37"/>
      <c r="AB1130" s="37"/>
      <c r="AC1130" s="37"/>
      <c r="AD1130" s="37"/>
      <c r="AE1130" s="37"/>
      <c r="AT1130" s="16" t="s">
        <v>127</v>
      </c>
      <c r="AU1130" s="16" t="s">
        <v>82</v>
      </c>
    </row>
    <row r="1131" s="2" customFormat="1" ht="16.5" customHeight="1">
      <c r="A1131" s="37"/>
      <c r="B1131" s="38"/>
      <c r="C1131" s="224" t="s">
        <v>2238</v>
      </c>
      <c r="D1131" s="224" t="s">
        <v>664</v>
      </c>
      <c r="E1131" s="225" t="s">
        <v>2239</v>
      </c>
      <c r="F1131" s="226" t="s">
        <v>2240</v>
      </c>
      <c r="G1131" s="227" t="s">
        <v>169</v>
      </c>
      <c r="H1131" s="228">
        <v>400</v>
      </c>
      <c r="I1131" s="229"/>
      <c r="J1131" s="230">
        <f>ROUND(I1131*H1131,2)</f>
        <v>0</v>
      </c>
      <c r="K1131" s="226" t="s">
        <v>19</v>
      </c>
      <c r="L1131" s="231"/>
      <c r="M1131" s="232" t="s">
        <v>19</v>
      </c>
      <c r="N1131" s="233" t="s">
        <v>43</v>
      </c>
      <c r="O1131" s="83"/>
      <c r="P1131" s="212">
        <f>O1131*H1131</f>
        <v>0</v>
      </c>
      <c r="Q1131" s="212">
        <v>0.001</v>
      </c>
      <c r="R1131" s="212">
        <f>Q1131*H1131</f>
        <v>0.40000000000000002</v>
      </c>
      <c r="S1131" s="212">
        <v>0</v>
      </c>
      <c r="T1131" s="213">
        <f>S1131*H1131</f>
        <v>0</v>
      </c>
      <c r="U1131" s="37"/>
      <c r="V1131" s="37"/>
      <c r="W1131" s="37"/>
      <c r="X1131" s="37"/>
      <c r="Y1131" s="37"/>
      <c r="Z1131" s="37"/>
      <c r="AA1131" s="37"/>
      <c r="AB1131" s="37"/>
      <c r="AC1131" s="37"/>
      <c r="AD1131" s="37"/>
      <c r="AE1131" s="37"/>
      <c r="AR1131" s="214" t="s">
        <v>888</v>
      </c>
      <c r="AT1131" s="214" t="s">
        <v>664</v>
      </c>
      <c r="AU1131" s="214" t="s">
        <v>82</v>
      </c>
      <c r="AY1131" s="16" t="s">
        <v>117</v>
      </c>
      <c r="BE1131" s="215">
        <f>IF(N1131="základní",J1131,0)</f>
        <v>0</v>
      </c>
      <c r="BF1131" s="215">
        <f>IF(N1131="snížená",J1131,0)</f>
        <v>0</v>
      </c>
      <c r="BG1131" s="215">
        <f>IF(N1131="zákl. přenesená",J1131,0)</f>
        <v>0</v>
      </c>
      <c r="BH1131" s="215">
        <f>IF(N1131="sníž. přenesená",J1131,0)</f>
        <v>0</v>
      </c>
      <c r="BI1131" s="215">
        <f>IF(N1131="nulová",J1131,0)</f>
        <v>0</v>
      </c>
      <c r="BJ1131" s="16" t="s">
        <v>80</v>
      </c>
      <c r="BK1131" s="215">
        <f>ROUND(I1131*H1131,2)</f>
        <v>0</v>
      </c>
      <c r="BL1131" s="16" t="s">
        <v>888</v>
      </c>
      <c r="BM1131" s="214" t="s">
        <v>2241</v>
      </c>
    </row>
    <row r="1132" s="2" customFormat="1">
      <c r="A1132" s="37"/>
      <c r="B1132" s="38"/>
      <c r="C1132" s="39"/>
      <c r="D1132" s="216" t="s">
        <v>127</v>
      </c>
      <c r="E1132" s="39"/>
      <c r="F1132" s="217" t="s">
        <v>2240</v>
      </c>
      <c r="G1132" s="39"/>
      <c r="H1132" s="39"/>
      <c r="I1132" s="218"/>
      <c r="J1132" s="39"/>
      <c r="K1132" s="39"/>
      <c r="L1132" s="43"/>
      <c r="M1132" s="219"/>
      <c r="N1132" s="220"/>
      <c r="O1132" s="83"/>
      <c r="P1132" s="83"/>
      <c r="Q1132" s="83"/>
      <c r="R1132" s="83"/>
      <c r="S1132" s="83"/>
      <c r="T1132" s="84"/>
      <c r="U1132" s="37"/>
      <c r="V1132" s="37"/>
      <c r="W1132" s="37"/>
      <c r="X1132" s="37"/>
      <c r="Y1132" s="37"/>
      <c r="Z1132" s="37"/>
      <c r="AA1132" s="37"/>
      <c r="AB1132" s="37"/>
      <c r="AC1132" s="37"/>
      <c r="AD1132" s="37"/>
      <c r="AE1132" s="37"/>
      <c r="AT1132" s="16" t="s">
        <v>127</v>
      </c>
      <c r="AU1132" s="16" t="s">
        <v>82</v>
      </c>
    </row>
    <row r="1133" s="2" customFormat="1" ht="16.5" customHeight="1">
      <c r="A1133" s="37"/>
      <c r="B1133" s="38"/>
      <c r="C1133" s="224" t="s">
        <v>2242</v>
      </c>
      <c r="D1133" s="224" t="s">
        <v>664</v>
      </c>
      <c r="E1133" s="225" t="s">
        <v>2243</v>
      </c>
      <c r="F1133" s="226" t="s">
        <v>2244</v>
      </c>
      <c r="G1133" s="227" t="s">
        <v>169</v>
      </c>
      <c r="H1133" s="228">
        <v>100</v>
      </c>
      <c r="I1133" s="229"/>
      <c r="J1133" s="230">
        <f>ROUND(I1133*H1133,2)</f>
        <v>0</v>
      </c>
      <c r="K1133" s="226" t="s">
        <v>19</v>
      </c>
      <c r="L1133" s="231"/>
      <c r="M1133" s="232" t="s">
        <v>19</v>
      </c>
      <c r="N1133" s="233" t="s">
        <v>43</v>
      </c>
      <c r="O1133" s="83"/>
      <c r="P1133" s="212">
        <f>O1133*H1133</f>
        <v>0</v>
      </c>
      <c r="Q1133" s="212">
        <v>0.012</v>
      </c>
      <c r="R1133" s="212">
        <f>Q1133*H1133</f>
        <v>1.2</v>
      </c>
      <c r="S1133" s="212">
        <v>0</v>
      </c>
      <c r="T1133" s="213">
        <f>S1133*H1133</f>
        <v>0</v>
      </c>
      <c r="U1133" s="37"/>
      <c r="V1133" s="37"/>
      <c r="W1133" s="37"/>
      <c r="X1133" s="37"/>
      <c r="Y1133" s="37"/>
      <c r="Z1133" s="37"/>
      <c r="AA1133" s="37"/>
      <c r="AB1133" s="37"/>
      <c r="AC1133" s="37"/>
      <c r="AD1133" s="37"/>
      <c r="AE1133" s="37"/>
      <c r="AR1133" s="214" t="s">
        <v>888</v>
      </c>
      <c r="AT1133" s="214" t="s">
        <v>664</v>
      </c>
      <c r="AU1133" s="214" t="s">
        <v>82</v>
      </c>
      <c r="AY1133" s="16" t="s">
        <v>117</v>
      </c>
      <c r="BE1133" s="215">
        <f>IF(N1133="základní",J1133,0)</f>
        <v>0</v>
      </c>
      <c r="BF1133" s="215">
        <f>IF(N1133="snížená",J1133,0)</f>
        <v>0</v>
      </c>
      <c r="BG1133" s="215">
        <f>IF(N1133="zákl. přenesená",J1133,0)</f>
        <v>0</v>
      </c>
      <c r="BH1133" s="215">
        <f>IF(N1133="sníž. přenesená",J1133,0)</f>
        <v>0</v>
      </c>
      <c r="BI1133" s="215">
        <f>IF(N1133="nulová",J1133,0)</f>
        <v>0</v>
      </c>
      <c r="BJ1133" s="16" t="s">
        <v>80</v>
      </c>
      <c r="BK1133" s="215">
        <f>ROUND(I1133*H1133,2)</f>
        <v>0</v>
      </c>
      <c r="BL1133" s="16" t="s">
        <v>888</v>
      </c>
      <c r="BM1133" s="214" t="s">
        <v>2245</v>
      </c>
    </row>
    <row r="1134" s="2" customFormat="1">
      <c r="A1134" s="37"/>
      <c r="B1134" s="38"/>
      <c r="C1134" s="39"/>
      <c r="D1134" s="216" t="s">
        <v>127</v>
      </c>
      <c r="E1134" s="39"/>
      <c r="F1134" s="217" t="s">
        <v>2244</v>
      </c>
      <c r="G1134" s="39"/>
      <c r="H1134" s="39"/>
      <c r="I1134" s="218"/>
      <c r="J1134" s="39"/>
      <c r="K1134" s="39"/>
      <c r="L1134" s="43"/>
      <c r="M1134" s="219"/>
      <c r="N1134" s="220"/>
      <c r="O1134" s="83"/>
      <c r="P1134" s="83"/>
      <c r="Q1134" s="83"/>
      <c r="R1134" s="83"/>
      <c r="S1134" s="83"/>
      <c r="T1134" s="84"/>
      <c r="U1134" s="37"/>
      <c r="V1134" s="37"/>
      <c r="W1134" s="37"/>
      <c r="X1134" s="37"/>
      <c r="Y1134" s="37"/>
      <c r="Z1134" s="37"/>
      <c r="AA1134" s="37"/>
      <c r="AB1134" s="37"/>
      <c r="AC1134" s="37"/>
      <c r="AD1134" s="37"/>
      <c r="AE1134" s="37"/>
      <c r="AT1134" s="16" t="s">
        <v>127</v>
      </c>
      <c r="AU1134" s="16" t="s">
        <v>82</v>
      </c>
    </row>
    <row r="1135" s="2" customFormat="1" ht="16.5" customHeight="1">
      <c r="A1135" s="37"/>
      <c r="B1135" s="38"/>
      <c r="C1135" s="224" t="s">
        <v>2246</v>
      </c>
      <c r="D1135" s="224" t="s">
        <v>664</v>
      </c>
      <c r="E1135" s="225" t="s">
        <v>2247</v>
      </c>
      <c r="F1135" s="226" t="s">
        <v>2248</v>
      </c>
      <c r="G1135" s="227" t="s">
        <v>169</v>
      </c>
      <c r="H1135" s="228">
        <v>40</v>
      </c>
      <c r="I1135" s="229"/>
      <c r="J1135" s="230">
        <f>ROUND(I1135*H1135,2)</f>
        <v>0</v>
      </c>
      <c r="K1135" s="226" t="s">
        <v>19</v>
      </c>
      <c r="L1135" s="231"/>
      <c r="M1135" s="232" t="s">
        <v>19</v>
      </c>
      <c r="N1135" s="233" t="s">
        <v>43</v>
      </c>
      <c r="O1135" s="83"/>
      <c r="P1135" s="212">
        <f>O1135*H1135</f>
        <v>0</v>
      </c>
      <c r="Q1135" s="212">
        <v>0.00022000000000000001</v>
      </c>
      <c r="R1135" s="212">
        <f>Q1135*H1135</f>
        <v>0.0088000000000000005</v>
      </c>
      <c r="S1135" s="212">
        <v>0</v>
      </c>
      <c r="T1135" s="213">
        <f>S1135*H1135</f>
        <v>0</v>
      </c>
      <c r="U1135" s="37"/>
      <c r="V1135" s="37"/>
      <c r="W1135" s="37"/>
      <c r="X1135" s="37"/>
      <c r="Y1135" s="37"/>
      <c r="Z1135" s="37"/>
      <c r="AA1135" s="37"/>
      <c r="AB1135" s="37"/>
      <c r="AC1135" s="37"/>
      <c r="AD1135" s="37"/>
      <c r="AE1135" s="37"/>
      <c r="AR1135" s="214" t="s">
        <v>888</v>
      </c>
      <c r="AT1135" s="214" t="s">
        <v>664</v>
      </c>
      <c r="AU1135" s="214" t="s">
        <v>82</v>
      </c>
      <c r="AY1135" s="16" t="s">
        <v>117</v>
      </c>
      <c r="BE1135" s="215">
        <f>IF(N1135="základní",J1135,0)</f>
        <v>0</v>
      </c>
      <c r="BF1135" s="215">
        <f>IF(N1135="snížená",J1135,0)</f>
        <v>0</v>
      </c>
      <c r="BG1135" s="215">
        <f>IF(N1135="zákl. přenesená",J1135,0)</f>
        <v>0</v>
      </c>
      <c r="BH1135" s="215">
        <f>IF(N1135="sníž. přenesená",J1135,0)</f>
        <v>0</v>
      </c>
      <c r="BI1135" s="215">
        <f>IF(N1135="nulová",J1135,0)</f>
        <v>0</v>
      </c>
      <c r="BJ1135" s="16" t="s">
        <v>80</v>
      </c>
      <c r="BK1135" s="215">
        <f>ROUND(I1135*H1135,2)</f>
        <v>0</v>
      </c>
      <c r="BL1135" s="16" t="s">
        <v>888</v>
      </c>
      <c r="BM1135" s="214" t="s">
        <v>2249</v>
      </c>
    </row>
    <row r="1136" s="2" customFormat="1">
      <c r="A1136" s="37"/>
      <c r="B1136" s="38"/>
      <c r="C1136" s="39"/>
      <c r="D1136" s="216" t="s">
        <v>127</v>
      </c>
      <c r="E1136" s="39"/>
      <c r="F1136" s="217" t="s">
        <v>2248</v>
      </c>
      <c r="G1136" s="39"/>
      <c r="H1136" s="39"/>
      <c r="I1136" s="218"/>
      <c r="J1136" s="39"/>
      <c r="K1136" s="39"/>
      <c r="L1136" s="43"/>
      <c r="M1136" s="219"/>
      <c r="N1136" s="220"/>
      <c r="O1136" s="83"/>
      <c r="P1136" s="83"/>
      <c r="Q1136" s="83"/>
      <c r="R1136" s="83"/>
      <c r="S1136" s="83"/>
      <c r="T1136" s="84"/>
      <c r="U1136" s="37"/>
      <c r="V1136" s="37"/>
      <c r="W1136" s="37"/>
      <c r="X1136" s="37"/>
      <c r="Y1136" s="37"/>
      <c r="Z1136" s="37"/>
      <c r="AA1136" s="37"/>
      <c r="AB1136" s="37"/>
      <c r="AC1136" s="37"/>
      <c r="AD1136" s="37"/>
      <c r="AE1136" s="37"/>
      <c r="AT1136" s="16" t="s">
        <v>127</v>
      </c>
      <c r="AU1136" s="16" t="s">
        <v>82</v>
      </c>
    </row>
    <row r="1137" s="2" customFormat="1" ht="16.5" customHeight="1">
      <c r="A1137" s="37"/>
      <c r="B1137" s="38"/>
      <c r="C1137" s="224" t="s">
        <v>2250</v>
      </c>
      <c r="D1137" s="224" t="s">
        <v>664</v>
      </c>
      <c r="E1137" s="225" t="s">
        <v>2251</v>
      </c>
      <c r="F1137" s="226" t="s">
        <v>2252</v>
      </c>
      <c r="G1137" s="227" t="s">
        <v>169</v>
      </c>
      <c r="H1137" s="228">
        <v>20</v>
      </c>
      <c r="I1137" s="229"/>
      <c r="J1137" s="230">
        <f>ROUND(I1137*H1137,2)</f>
        <v>0</v>
      </c>
      <c r="K1137" s="226" t="s">
        <v>19</v>
      </c>
      <c r="L1137" s="231"/>
      <c r="M1137" s="232" t="s">
        <v>19</v>
      </c>
      <c r="N1137" s="233" t="s">
        <v>43</v>
      </c>
      <c r="O1137" s="83"/>
      <c r="P1137" s="212">
        <f>O1137*H1137</f>
        <v>0</v>
      </c>
      <c r="Q1137" s="212">
        <v>0.00022000000000000001</v>
      </c>
      <c r="R1137" s="212">
        <f>Q1137*H1137</f>
        <v>0.0044000000000000003</v>
      </c>
      <c r="S1137" s="212">
        <v>0</v>
      </c>
      <c r="T1137" s="213">
        <f>S1137*H1137</f>
        <v>0</v>
      </c>
      <c r="U1137" s="37"/>
      <c r="V1137" s="37"/>
      <c r="W1137" s="37"/>
      <c r="X1137" s="37"/>
      <c r="Y1137" s="37"/>
      <c r="Z1137" s="37"/>
      <c r="AA1137" s="37"/>
      <c r="AB1137" s="37"/>
      <c r="AC1137" s="37"/>
      <c r="AD1137" s="37"/>
      <c r="AE1137" s="37"/>
      <c r="AR1137" s="214" t="s">
        <v>888</v>
      </c>
      <c r="AT1137" s="214" t="s">
        <v>664</v>
      </c>
      <c r="AU1137" s="214" t="s">
        <v>82</v>
      </c>
      <c r="AY1137" s="16" t="s">
        <v>117</v>
      </c>
      <c r="BE1137" s="215">
        <f>IF(N1137="základní",J1137,0)</f>
        <v>0</v>
      </c>
      <c r="BF1137" s="215">
        <f>IF(N1137="snížená",J1137,0)</f>
        <v>0</v>
      </c>
      <c r="BG1137" s="215">
        <f>IF(N1137="zákl. přenesená",J1137,0)</f>
        <v>0</v>
      </c>
      <c r="BH1137" s="215">
        <f>IF(N1137="sníž. přenesená",J1137,0)</f>
        <v>0</v>
      </c>
      <c r="BI1137" s="215">
        <f>IF(N1137="nulová",J1137,0)</f>
        <v>0</v>
      </c>
      <c r="BJ1137" s="16" t="s">
        <v>80</v>
      </c>
      <c r="BK1137" s="215">
        <f>ROUND(I1137*H1137,2)</f>
        <v>0</v>
      </c>
      <c r="BL1137" s="16" t="s">
        <v>888</v>
      </c>
      <c r="BM1137" s="214" t="s">
        <v>2253</v>
      </c>
    </row>
    <row r="1138" s="2" customFormat="1">
      <c r="A1138" s="37"/>
      <c r="B1138" s="38"/>
      <c r="C1138" s="39"/>
      <c r="D1138" s="216" t="s">
        <v>127</v>
      </c>
      <c r="E1138" s="39"/>
      <c r="F1138" s="217" t="s">
        <v>2252</v>
      </c>
      <c r="G1138" s="39"/>
      <c r="H1138" s="39"/>
      <c r="I1138" s="218"/>
      <c r="J1138" s="39"/>
      <c r="K1138" s="39"/>
      <c r="L1138" s="43"/>
      <c r="M1138" s="219"/>
      <c r="N1138" s="220"/>
      <c r="O1138" s="83"/>
      <c r="P1138" s="83"/>
      <c r="Q1138" s="83"/>
      <c r="R1138" s="83"/>
      <c r="S1138" s="83"/>
      <c r="T1138" s="84"/>
      <c r="U1138" s="37"/>
      <c r="V1138" s="37"/>
      <c r="W1138" s="37"/>
      <c r="X1138" s="37"/>
      <c r="Y1138" s="37"/>
      <c r="Z1138" s="37"/>
      <c r="AA1138" s="37"/>
      <c r="AB1138" s="37"/>
      <c r="AC1138" s="37"/>
      <c r="AD1138" s="37"/>
      <c r="AE1138" s="37"/>
      <c r="AT1138" s="16" t="s">
        <v>127</v>
      </c>
      <c r="AU1138" s="16" t="s">
        <v>82</v>
      </c>
    </row>
    <row r="1139" s="2" customFormat="1" ht="16.5" customHeight="1">
      <c r="A1139" s="37"/>
      <c r="B1139" s="38"/>
      <c r="C1139" s="224" t="s">
        <v>2254</v>
      </c>
      <c r="D1139" s="224" t="s">
        <v>664</v>
      </c>
      <c r="E1139" s="225" t="s">
        <v>2255</v>
      </c>
      <c r="F1139" s="226" t="s">
        <v>2256</v>
      </c>
      <c r="G1139" s="227" t="s">
        <v>169</v>
      </c>
      <c r="H1139" s="228">
        <v>20</v>
      </c>
      <c r="I1139" s="229"/>
      <c r="J1139" s="230">
        <f>ROUND(I1139*H1139,2)</f>
        <v>0</v>
      </c>
      <c r="K1139" s="226" t="s">
        <v>19</v>
      </c>
      <c r="L1139" s="231"/>
      <c r="M1139" s="232" t="s">
        <v>19</v>
      </c>
      <c r="N1139" s="233" t="s">
        <v>43</v>
      </c>
      <c r="O1139" s="83"/>
      <c r="P1139" s="212">
        <f>O1139*H1139</f>
        <v>0</v>
      </c>
      <c r="Q1139" s="212">
        <v>0.00022000000000000001</v>
      </c>
      <c r="R1139" s="212">
        <f>Q1139*H1139</f>
        <v>0.0044000000000000003</v>
      </c>
      <c r="S1139" s="212">
        <v>0</v>
      </c>
      <c r="T1139" s="213">
        <f>S1139*H1139</f>
        <v>0</v>
      </c>
      <c r="U1139" s="37"/>
      <c r="V1139" s="37"/>
      <c r="W1139" s="37"/>
      <c r="X1139" s="37"/>
      <c r="Y1139" s="37"/>
      <c r="Z1139" s="37"/>
      <c r="AA1139" s="37"/>
      <c r="AB1139" s="37"/>
      <c r="AC1139" s="37"/>
      <c r="AD1139" s="37"/>
      <c r="AE1139" s="37"/>
      <c r="AR1139" s="214" t="s">
        <v>888</v>
      </c>
      <c r="AT1139" s="214" t="s">
        <v>664</v>
      </c>
      <c r="AU1139" s="214" t="s">
        <v>82</v>
      </c>
      <c r="AY1139" s="16" t="s">
        <v>117</v>
      </c>
      <c r="BE1139" s="215">
        <f>IF(N1139="základní",J1139,0)</f>
        <v>0</v>
      </c>
      <c r="BF1139" s="215">
        <f>IF(N1139="snížená",J1139,0)</f>
        <v>0</v>
      </c>
      <c r="BG1139" s="215">
        <f>IF(N1139="zákl. přenesená",J1139,0)</f>
        <v>0</v>
      </c>
      <c r="BH1139" s="215">
        <f>IF(N1139="sníž. přenesená",J1139,0)</f>
        <v>0</v>
      </c>
      <c r="BI1139" s="215">
        <f>IF(N1139="nulová",J1139,0)</f>
        <v>0</v>
      </c>
      <c r="BJ1139" s="16" t="s">
        <v>80</v>
      </c>
      <c r="BK1139" s="215">
        <f>ROUND(I1139*H1139,2)</f>
        <v>0</v>
      </c>
      <c r="BL1139" s="16" t="s">
        <v>888</v>
      </c>
      <c r="BM1139" s="214" t="s">
        <v>2257</v>
      </c>
    </row>
    <row r="1140" s="2" customFormat="1">
      <c r="A1140" s="37"/>
      <c r="B1140" s="38"/>
      <c r="C1140" s="39"/>
      <c r="D1140" s="216" t="s">
        <v>127</v>
      </c>
      <c r="E1140" s="39"/>
      <c r="F1140" s="217" t="s">
        <v>2256</v>
      </c>
      <c r="G1140" s="39"/>
      <c r="H1140" s="39"/>
      <c r="I1140" s="218"/>
      <c r="J1140" s="39"/>
      <c r="K1140" s="39"/>
      <c r="L1140" s="43"/>
      <c r="M1140" s="219"/>
      <c r="N1140" s="220"/>
      <c r="O1140" s="83"/>
      <c r="P1140" s="83"/>
      <c r="Q1140" s="83"/>
      <c r="R1140" s="83"/>
      <c r="S1140" s="83"/>
      <c r="T1140" s="84"/>
      <c r="U1140" s="37"/>
      <c r="V1140" s="37"/>
      <c r="W1140" s="37"/>
      <c r="X1140" s="37"/>
      <c r="Y1140" s="37"/>
      <c r="Z1140" s="37"/>
      <c r="AA1140" s="37"/>
      <c r="AB1140" s="37"/>
      <c r="AC1140" s="37"/>
      <c r="AD1140" s="37"/>
      <c r="AE1140" s="37"/>
      <c r="AT1140" s="16" t="s">
        <v>127</v>
      </c>
      <c r="AU1140" s="16" t="s">
        <v>82</v>
      </c>
    </row>
    <row r="1141" s="2" customFormat="1" ht="16.5" customHeight="1">
      <c r="A1141" s="37"/>
      <c r="B1141" s="38"/>
      <c r="C1141" s="224" t="s">
        <v>2258</v>
      </c>
      <c r="D1141" s="224" t="s">
        <v>664</v>
      </c>
      <c r="E1141" s="225" t="s">
        <v>2259</v>
      </c>
      <c r="F1141" s="226" t="s">
        <v>2260</v>
      </c>
      <c r="G1141" s="227" t="s">
        <v>169</v>
      </c>
      <c r="H1141" s="228">
        <v>20</v>
      </c>
      <c r="I1141" s="229"/>
      <c r="J1141" s="230">
        <f>ROUND(I1141*H1141,2)</f>
        <v>0</v>
      </c>
      <c r="K1141" s="226" t="s">
        <v>19</v>
      </c>
      <c r="L1141" s="231"/>
      <c r="M1141" s="232" t="s">
        <v>19</v>
      </c>
      <c r="N1141" s="233" t="s">
        <v>43</v>
      </c>
      <c r="O1141" s="83"/>
      <c r="P1141" s="212">
        <f>O1141*H1141</f>
        <v>0</v>
      </c>
      <c r="Q1141" s="212">
        <v>0.00014999999999999999</v>
      </c>
      <c r="R1141" s="212">
        <f>Q1141*H1141</f>
        <v>0.0029999999999999996</v>
      </c>
      <c r="S1141" s="212">
        <v>0</v>
      </c>
      <c r="T1141" s="213">
        <f>S1141*H1141</f>
        <v>0</v>
      </c>
      <c r="U1141" s="37"/>
      <c r="V1141" s="37"/>
      <c r="W1141" s="37"/>
      <c r="X1141" s="37"/>
      <c r="Y1141" s="37"/>
      <c r="Z1141" s="37"/>
      <c r="AA1141" s="37"/>
      <c r="AB1141" s="37"/>
      <c r="AC1141" s="37"/>
      <c r="AD1141" s="37"/>
      <c r="AE1141" s="37"/>
      <c r="AR1141" s="214" t="s">
        <v>888</v>
      </c>
      <c r="AT1141" s="214" t="s">
        <v>664</v>
      </c>
      <c r="AU1141" s="214" t="s">
        <v>82</v>
      </c>
      <c r="AY1141" s="16" t="s">
        <v>117</v>
      </c>
      <c r="BE1141" s="215">
        <f>IF(N1141="základní",J1141,0)</f>
        <v>0</v>
      </c>
      <c r="BF1141" s="215">
        <f>IF(N1141="snížená",J1141,0)</f>
        <v>0</v>
      </c>
      <c r="BG1141" s="215">
        <f>IF(N1141="zákl. přenesená",J1141,0)</f>
        <v>0</v>
      </c>
      <c r="BH1141" s="215">
        <f>IF(N1141="sníž. přenesená",J1141,0)</f>
        <v>0</v>
      </c>
      <c r="BI1141" s="215">
        <f>IF(N1141="nulová",J1141,0)</f>
        <v>0</v>
      </c>
      <c r="BJ1141" s="16" t="s">
        <v>80</v>
      </c>
      <c r="BK1141" s="215">
        <f>ROUND(I1141*H1141,2)</f>
        <v>0</v>
      </c>
      <c r="BL1141" s="16" t="s">
        <v>888</v>
      </c>
      <c r="BM1141" s="214" t="s">
        <v>2261</v>
      </c>
    </row>
    <row r="1142" s="2" customFormat="1">
      <c r="A1142" s="37"/>
      <c r="B1142" s="38"/>
      <c r="C1142" s="39"/>
      <c r="D1142" s="216" t="s">
        <v>127</v>
      </c>
      <c r="E1142" s="39"/>
      <c r="F1142" s="217" t="s">
        <v>2260</v>
      </c>
      <c r="G1142" s="39"/>
      <c r="H1142" s="39"/>
      <c r="I1142" s="218"/>
      <c r="J1142" s="39"/>
      <c r="K1142" s="39"/>
      <c r="L1142" s="43"/>
      <c r="M1142" s="219"/>
      <c r="N1142" s="220"/>
      <c r="O1142" s="83"/>
      <c r="P1142" s="83"/>
      <c r="Q1142" s="83"/>
      <c r="R1142" s="83"/>
      <c r="S1142" s="83"/>
      <c r="T1142" s="84"/>
      <c r="U1142" s="37"/>
      <c r="V1142" s="37"/>
      <c r="W1142" s="37"/>
      <c r="X1142" s="37"/>
      <c r="Y1142" s="37"/>
      <c r="Z1142" s="37"/>
      <c r="AA1142" s="37"/>
      <c r="AB1142" s="37"/>
      <c r="AC1142" s="37"/>
      <c r="AD1142" s="37"/>
      <c r="AE1142" s="37"/>
      <c r="AT1142" s="16" t="s">
        <v>127</v>
      </c>
      <c r="AU1142" s="16" t="s">
        <v>82</v>
      </c>
    </row>
    <row r="1143" s="2" customFormat="1" ht="16.5" customHeight="1">
      <c r="A1143" s="37"/>
      <c r="B1143" s="38"/>
      <c r="C1143" s="224" t="s">
        <v>2262</v>
      </c>
      <c r="D1143" s="224" t="s">
        <v>664</v>
      </c>
      <c r="E1143" s="225" t="s">
        <v>2263</v>
      </c>
      <c r="F1143" s="226" t="s">
        <v>2264</v>
      </c>
      <c r="G1143" s="227" t="s">
        <v>169</v>
      </c>
      <c r="H1143" s="228">
        <v>20</v>
      </c>
      <c r="I1143" s="229"/>
      <c r="J1143" s="230">
        <f>ROUND(I1143*H1143,2)</f>
        <v>0</v>
      </c>
      <c r="K1143" s="226" t="s">
        <v>19</v>
      </c>
      <c r="L1143" s="231"/>
      <c r="M1143" s="232" t="s">
        <v>19</v>
      </c>
      <c r="N1143" s="233" t="s">
        <v>43</v>
      </c>
      <c r="O1143" s="83"/>
      <c r="P1143" s="212">
        <f>O1143*H1143</f>
        <v>0</v>
      </c>
      <c r="Q1143" s="212">
        <v>0.00022000000000000001</v>
      </c>
      <c r="R1143" s="212">
        <f>Q1143*H1143</f>
        <v>0.0044000000000000003</v>
      </c>
      <c r="S1143" s="212">
        <v>0</v>
      </c>
      <c r="T1143" s="213">
        <f>S1143*H1143</f>
        <v>0</v>
      </c>
      <c r="U1143" s="37"/>
      <c r="V1143" s="37"/>
      <c r="W1143" s="37"/>
      <c r="X1143" s="37"/>
      <c r="Y1143" s="37"/>
      <c r="Z1143" s="37"/>
      <c r="AA1143" s="37"/>
      <c r="AB1143" s="37"/>
      <c r="AC1143" s="37"/>
      <c r="AD1143" s="37"/>
      <c r="AE1143" s="37"/>
      <c r="AR1143" s="214" t="s">
        <v>888</v>
      </c>
      <c r="AT1143" s="214" t="s">
        <v>664</v>
      </c>
      <c r="AU1143" s="214" t="s">
        <v>82</v>
      </c>
      <c r="AY1143" s="16" t="s">
        <v>117</v>
      </c>
      <c r="BE1143" s="215">
        <f>IF(N1143="základní",J1143,0)</f>
        <v>0</v>
      </c>
      <c r="BF1143" s="215">
        <f>IF(N1143="snížená",J1143,0)</f>
        <v>0</v>
      </c>
      <c r="BG1143" s="215">
        <f>IF(N1143="zákl. přenesená",J1143,0)</f>
        <v>0</v>
      </c>
      <c r="BH1143" s="215">
        <f>IF(N1143="sníž. přenesená",J1143,0)</f>
        <v>0</v>
      </c>
      <c r="BI1143" s="215">
        <f>IF(N1143="nulová",J1143,0)</f>
        <v>0</v>
      </c>
      <c r="BJ1143" s="16" t="s">
        <v>80</v>
      </c>
      <c r="BK1143" s="215">
        <f>ROUND(I1143*H1143,2)</f>
        <v>0</v>
      </c>
      <c r="BL1143" s="16" t="s">
        <v>888</v>
      </c>
      <c r="BM1143" s="214" t="s">
        <v>2265</v>
      </c>
    </row>
    <row r="1144" s="2" customFormat="1">
      <c r="A1144" s="37"/>
      <c r="B1144" s="38"/>
      <c r="C1144" s="39"/>
      <c r="D1144" s="216" t="s">
        <v>127</v>
      </c>
      <c r="E1144" s="39"/>
      <c r="F1144" s="217" t="s">
        <v>2264</v>
      </c>
      <c r="G1144" s="39"/>
      <c r="H1144" s="39"/>
      <c r="I1144" s="218"/>
      <c r="J1144" s="39"/>
      <c r="K1144" s="39"/>
      <c r="L1144" s="43"/>
      <c r="M1144" s="219"/>
      <c r="N1144" s="220"/>
      <c r="O1144" s="83"/>
      <c r="P1144" s="83"/>
      <c r="Q1144" s="83"/>
      <c r="R1144" s="83"/>
      <c r="S1144" s="83"/>
      <c r="T1144" s="84"/>
      <c r="U1144" s="37"/>
      <c r="V1144" s="37"/>
      <c r="W1144" s="37"/>
      <c r="X1144" s="37"/>
      <c r="Y1144" s="37"/>
      <c r="Z1144" s="37"/>
      <c r="AA1144" s="37"/>
      <c r="AB1144" s="37"/>
      <c r="AC1144" s="37"/>
      <c r="AD1144" s="37"/>
      <c r="AE1144" s="37"/>
      <c r="AT1144" s="16" t="s">
        <v>127</v>
      </c>
      <c r="AU1144" s="16" t="s">
        <v>82</v>
      </c>
    </row>
    <row r="1145" s="2" customFormat="1" ht="16.5" customHeight="1">
      <c r="A1145" s="37"/>
      <c r="B1145" s="38"/>
      <c r="C1145" s="224" t="s">
        <v>2266</v>
      </c>
      <c r="D1145" s="224" t="s">
        <v>664</v>
      </c>
      <c r="E1145" s="225" t="s">
        <v>2267</v>
      </c>
      <c r="F1145" s="226" t="s">
        <v>2268</v>
      </c>
      <c r="G1145" s="227" t="s">
        <v>169</v>
      </c>
      <c r="H1145" s="228">
        <v>20</v>
      </c>
      <c r="I1145" s="229"/>
      <c r="J1145" s="230">
        <f>ROUND(I1145*H1145,2)</f>
        <v>0</v>
      </c>
      <c r="K1145" s="226" t="s">
        <v>19</v>
      </c>
      <c r="L1145" s="231"/>
      <c r="M1145" s="232" t="s">
        <v>19</v>
      </c>
      <c r="N1145" s="233" t="s">
        <v>43</v>
      </c>
      <c r="O1145" s="83"/>
      <c r="P1145" s="212">
        <f>O1145*H1145</f>
        <v>0</v>
      </c>
      <c r="Q1145" s="212">
        <v>0.00022000000000000001</v>
      </c>
      <c r="R1145" s="212">
        <f>Q1145*H1145</f>
        <v>0.0044000000000000003</v>
      </c>
      <c r="S1145" s="212">
        <v>0</v>
      </c>
      <c r="T1145" s="213">
        <f>S1145*H1145</f>
        <v>0</v>
      </c>
      <c r="U1145" s="37"/>
      <c r="V1145" s="37"/>
      <c r="W1145" s="37"/>
      <c r="X1145" s="37"/>
      <c r="Y1145" s="37"/>
      <c r="Z1145" s="37"/>
      <c r="AA1145" s="37"/>
      <c r="AB1145" s="37"/>
      <c r="AC1145" s="37"/>
      <c r="AD1145" s="37"/>
      <c r="AE1145" s="37"/>
      <c r="AR1145" s="214" t="s">
        <v>888</v>
      </c>
      <c r="AT1145" s="214" t="s">
        <v>664</v>
      </c>
      <c r="AU1145" s="214" t="s">
        <v>82</v>
      </c>
      <c r="AY1145" s="16" t="s">
        <v>117</v>
      </c>
      <c r="BE1145" s="215">
        <f>IF(N1145="základní",J1145,0)</f>
        <v>0</v>
      </c>
      <c r="BF1145" s="215">
        <f>IF(N1145="snížená",J1145,0)</f>
        <v>0</v>
      </c>
      <c r="BG1145" s="215">
        <f>IF(N1145="zákl. přenesená",J1145,0)</f>
        <v>0</v>
      </c>
      <c r="BH1145" s="215">
        <f>IF(N1145="sníž. přenesená",J1145,0)</f>
        <v>0</v>
      </c>
      <c r="BI1145" s="215">
        <f>IF(N1145="nulová",J1145,0)</f>
        <v>0</v>
      </c>
      <c r="BJ1145" s="16" t="s">
        <v>80</v>
      </c>
      <c r="BK1145" s="215">
        <f>ROUND(I1145*H1145,2)</f>
        <v>0</v>
      </c>
      <c r="BL1145" s="16" t="s">
        <v>888</v>
      </c>
      <c r="BM1145" s="214" t="s">
        <v>2269</v>
      </c>
    </row>
    <row r="1146" s="2" customFormat="1">
      <c r="A1146" s="37"/>
      <c r="B1146" s="38"/>
      <c r="C1146" s="39"/>
      <c r="D1146" s="216" t="s">
        <v>127</v>
      </c>
      <c r="E1146" s="39"/>
      <c r="F1146" s="217" t="s">
        <v>2268</v>
      </c>
      <c r="G1146" s="39"/>
      <c r="H1146" s="39"/>
      <c r="I1146" s="218"/>
      <c r="J1146" s="39"/>
      <c r="K1146" s="39"/>
      <c r="L1146" s="43"/>
      <c r="M1146" s="219"/>
      <c r="N1146" s="220"/>
      <c r="O1146" s="83"/>
      <c r="P1146" s="83"/>
      <c r="Q1146" s="83"/>
      <c r="R1146" s="83"/>
      <c r="S1146" s="83"/>
      <c r="T1146" s="84"/>
      <c r="U1146" s="37"/>
      <c r="V1146" s="37"/>
      <c r="W1146" s="37"/>
      <c r="X1146" s="37"/>
      <c r="Y1146" s="37"/>
      <c r="Z1146" s="37"/>
      <c r="AA1146" s="37"/>
      <c r="AB1146" s="37"/>
      <c r="AC1146" s="37"/>
      <c r="AD1146" s="37"/>
      <c r="AE1146" s="37"/>
      <c r="AT1146" s="16" t="s">
        <v>127</v>
      </c>
      <c r="AU1146" s="16" t="s">
        <v>82</v>
      </c>
    </row>
    <row r="1147" s="2" customFormat="1" ht="16.5" customHeight="1">
      <c r="A1147" s="37"/>
      <c r="B1147" s="38"/>
      <c r="C1147" s="224" t="s">
        <v>2270</v>
      </c>
      <c r="D1147" s="224" t="s">
        <v>664</v>
      </c>
      <c r="E1147" s="225" t="s">
        <v>2271</v>
      </c>
      <c r="F1147" s="226" t="s">
        <v>2272</v>
      </c>
      <c r="G1147" s="227" t="s">
        <v>169</v>
      </c>
      <c r="H1147" s="228">
        <v>20</v>
      </c>
      <c r="I1147" s="229"/>
      <c r="J1147" s="230">
        <f>ROUND(I1147*H1147,2)</f>
        <v>0</v>
      </c>
      <c r="K1147" s="226" t="s">
        <v>19</v>
      </c>
      <c r="L1147" s="231"/>
      <c r="M1147" s="232" t="s">
        <v>19</v>
      </c>
      <c r="N1147" s="233" t="s">
        <v>43</v>
      </c>
      <c r="O1147" s="83"/>
      <c r="P1147" s="212">
        <f>O1147*H1147</f>
        <v>0</v>
      </c>
      <c r="Q1147" s="212">
        <v>0.00022000000000000001</v>
      </c>
      <c r="R1147" s="212">
        <f>Q1147*H1147</f>
        <v>0.0044000000000000003</v>
      </c>
      <c r="S1147" s="212">
        <v>0</v>
      </c>
      <c r="T1147" s="213">
        <f>S1147*H1147</f>
        <v>0</v>
      </c>
      <c r="U1147" s="37"/>
      <c r="V1147" s="37"/>
      <c r="W1147" s="37"/>
      <c r="X1147" s="37"/>
      <c r="Y1147" s="37"/>
      <c r="Z1147" s="37"/>
      <c r="AA1147" s="37"/>
      <c r="AB1147" s="37"/>
      <c r="AC1147" s="37"/>
      <c r="AD1147" s="37"/>
      <c r="AE1147" s="37"/>
      <c r="AR1147" s="214" t="s">
        <v>888</v>
      </c>
      <c r="AT1147" s="214" t="s">
        <v>664</v>
      </c>
      <c r="AU1147" s="214" t="s">
        <v>82</v>
      </c>
      <c r="AY1147" s="16" t="s">
        <v>117</v>
      </c>
      <c r="BE1147" s="215">
        <f>IF(N1147="základní",J1147,0)</f>
        <v>0</v>
      </c>
      <c r="BF1147" s="215">
        <f>IF(N1147="snížená",J1147,0)</f>
        <v>0</v>
      </c>
      <c r="BG1147" s="215">
        <f>IF(N1147="zákl. přenesená",J1147,0)</f>
        <v>0</v>
      </c>
      <c r="BH1147" s="215">
        <f>IF(N1147="sníž. přenesená",J1147,0)</f>
        <v>0</v>
      </c>
      <c r="BI1147" s="215">
        <f>IF(N1147="nulová",J1147,0)</f>
        <v>0</v>
      </c>
      <c r="BJ1147" s="16" t="s">
        <v>80</v>
      </c>
      <c r="BK1147" s="215">
        <f>ROUND(I1147*H1147,2)</f>
        <v>0</v>
      </c>
      <c r="BL1147" s="16" t="s">
        <v>888</v>
      </c>
      <c r="BM1147" s="214" t="s">
        <v>2273</v>
      </c>
    </row>
    <row r="1148" s="2" customFormat="1">
      <c r="A1148" s="37"/>
      <c r="B1148" s="38"/>
      <c r="C1148" s="39"/>
      <c r="D1148" s="216" t="s">
        <v>127</v>
      </c>
      <c r="E1148" s="39"/>
      <c r="F1148" s="217" t="s">
        <v>2272</v>
      </c>
      <c r="G1148" s="39"/>
      <c r="H1148" s="39"/>
      <c r="I1148" s="218"/>
      <c r="J1148" s="39"/>
      <c r="K1148" s="39"/>
      <c r="L1148" s="43"/>
      <c r="M1148" s="219"/>
      <c r="N1148" s="220"/>
      <c r="O1148" s="83"/>
      <c r="P1148" s="83"/>
      <c r="Q1148" s="83"/>
      <c r="R1148" s="83"/>
      <c r="S1148" s="83"/>
      <c r="T1148" s="84"/>
      <c r="U1148" s="37"/>
      <c r="V1148" s="37"/>
      <c r="W1148" s="37"/>
      <c r="X1148" s="37"/>
      <c r="Y1148" s="37"/>
      <c r="Z1148" s="37"/>
      <c r="AA1148" s="37"/>
      <c r="AB1148" s="37"/>
      <c r="AC1148" s="37"/>
      <c r="AD1148" s="37"/>
      <c r="AE1148" s="37"/>
      <c r="AT1148" s="16" t="s">
        <v>127</v>
      </c>
      <c r="AU1148" s="16" t="s">
        <v>82</v>
      </c>
    </row>
    <row r="1149" s="2" customFormat="1" ht="16.5" customHeight="1">
      <c r="A1149" s="37"/>
      <c r="B1149" s="38"/>
      <c r="C1149" s="224" t="s">
        <v>2274</v>
      </c>
      <c r="D1149" s="224" t="s">
        <v>664</v>
      </c>
      <c r="E1149" s="225" t="s">
        <v>2275</v>
      </c>
      <c r="F1149" s="226" t="s">
        <v>2276</v>
      </c>
      <c r="G1149" s="227" t="s">
        <v>169</v>
      </c>
      <c r="H1149" s="228">
        <v>20</v>
      </c>
      <c r="I1149" s="229"/>
      <c r="J1149" s="230">
        <f>ROUND(I1149*H1149,2)</f>
        <v>0</v>
      </c>
      <c r="K1149" s="226" t="s">
        <v>19</v>
      </c>
      <c r="L1149" s="231"/>
      <c r="M1149" s="232" t="s">
        <v>19</v>
      </c>
      <c r="N1149" s="233" t="s">
        <v>43</v>
      </c>
      <c r="O1149" s="83"/>
      <c r="P1149" s="212">
        <f>O1149*H1149</f>
        <v>0</v>
      </c>
      <c r="Q1149" s="212">
        <v>0.00022000000000000001</v>
      </c>
      <c r="R1149" s="212">
        <f>Q1149*H1149</f>
        <v>0.0044000000000000003</v>
      </c>
      <c r="S1149" s="212">
        <v>0</v>
      </c>
      <c r="T1149" s="213">
        <f>S1149*H1149</f>
        <v>0</v>
      </c>
      <c r="U1149" s="37"/>
      <c r="V1149" s="37"/>
      <c r="W1149" s="37"/>
      <c r="X1149" s="37"/>
      <c r="Y1149" s="37"/>
      <c r="Z1149" s="37"/>
      <c r="AA1149" s="37"/>
      <c r="AB1149" s="37"/>
      <c r="AC1149" s="37"/>
      <c r="AD1149" s="37"/>
      <c r="AE1149" s="37"/>
      <c r="AR1149" s="214" t="s">
        <v>888</v>
      </c>
      <c r="AT1149" s="214" t="s">
        <v>664</v>
      </c>
      <c r="AU1149" s="214" t="s">
        <v>82</v>
      </c>
      <c r="AY1149" s="16" t="s">
        <v>117</v>
      </c>
      <c r="BE1149" s="215">
        <f>IF(N1149="základní",J1149,0)</f>
        <v>0</v>
      </c>
      <c r="BF1149" s="215">
        <f>IF(N1149="snížená",J1149,0)</f>
        <v>0</v>
      </c>
      <c r="BG1149" s="215">
        <f>IF(N1149="zákl. přenesená",J1149,0)</f>
        <v>0</v>
      </c>
      <c r="BH1149" s="215">
        <f>IF(N1149="sníž. přenesená",J1149,0)</f>
        <v>0</v>
      </c>
      <c r="BI1149" s="215">
        <f>IF(N1149="nulová",J1149,0)</f>
        <v>0</v>
      </c>
      <c r="BJ1149" s="16" t="s">
        <v>80</v>
      </c>
      <c r="BK1149" s="215">
        <f>ROUND(I1149*H1149,2)</f>
        <v>0</v>
      </c>
      <c r="BL1149" s="16" t="s">
        <v>888</v>
      </c>
      <c r="BM1149" s="214" t="s">
        <v>2277</v>
      </c>
    </row>
    <row r="1150" s="2" customFormat="1">
      <c r="A1150" s="37"/>
      <c r="B1150" s="38"/>
      <c r="C1150" s="39"/>
      <c r="D1150" s="216" t="s">
        <v>127</v>
      </c>
      <c r="E1150" s="39"/>
      <c r="F1150" s="217" t="s">
        <v>2276</v>
      </c>
      <c r="G1150" s="39"/>
      <c r="H1150" s="39"/>
      <c r="I1150" s="218"/>
      <c r="J1150" s="39"/>
      <c r="K1150" s="39"/>
      <c r="L1150" s="43"/>
      <c r="M1150" s="219"/>
      <c r="N1150" s="220"/>
      <c r="O1150" s="83"/>
      <c r="P1150" s="83"/>
      <c r="Q1150" s="83"/>
      <c r="R1150" s="83"/>
      <c r="S1150" s="83"/>
      <c r="T1150" s="84"/>
      <c r="U1150" s="37"/>
      <c r="V1150" s="37"/>
      <c r="W1150" s="37"/>
      <c r="X1150" s="37"/>
      <c r="Y1150" s="37"/>
      <c r="Z1150" s="37"/>
      <c r="AA1150" s="37"/>
      <c r="AB1150" s="37"/>
      <c r="AC1150" s="37"/>
      <c r="AD1150" s="37"/>
      <c r="AE1150" s="37"/>
      <c r="AT1150" s="16" t="s">
        <v>127</v>
      </c>
      <c r="AU1150" s="16" t="s">
        <v>82</v>
      </c>
    </row>
    <row r="1151" s="2" customFormat="1" ht="16.5" customHeight="1">
      <c r="A1151" s="37"/>
      <c r="B1151" s="38"/>
      <c r="C1151" s="224" t="s">
        <v>2278</v>
      </c>
      <c r="D1151" s="224" t="s">
        <v>664</v>
      </c>
      <c r="E1151" s="225" t="s">
        <v>2279</v>
      </c>
      <c r="F1151" s="226" t="s">
        <v>2280</v>
      </c>
      <c r="G1151" s="227" t="s">
        <v>169</v>
      </c>
      <c r="H1151" s="228">
        <v>20</v>
      </c>
      <c r="I1151" s="229"/>
      <c r="J1151" s="230">
        <f>ROUND(I1151*H1151,2)</f>
        <v>0</v>
      </c>
      <c r="K1151" s="226" t="s">
        <v>19</v>
      </c>
      <c r="L1151" s="231"/>
      <c r="M1151" s="232" t="s">
        <v>19</v>
      </c>
      <c r="N1151" s="233" t="s">
        <v>43</v>
      </c>
      <c r="O1151" s="83"/>
      <c r="P1151" s="212">
        <f>O1151*H1151</f>
        <v>0</v>
      </c>
      <c r="Q1151" s="212">
        <v>0.00016000000000000001</v>
      </c>
      <c r="R1151" s="212">
        <f>Q1151*H1151</f>
        <v>0.0032000000000000002</v>
      </c>
      <c r="S1151" s="212">
        <v>0</v>
      </c>
      <c r="T1151" s="213">
        <f>S1151*H1151</f>
        <v>0</v>
      </c>
      <c r="U1151" s="37"/>
      <c r="V1151" s="37"/>
      <c r="W1151" s="37"/>
      <c r="X1151" s="37"/>
      <c r="Y1151" s="37"/>
      <c r="Z1151" s="37"/>
      <c r="AA1151" s="37"/>
      <c r="AB1151" s="37"/>
      <c r="AC1151" s="37"/>
      <c r="AD1151" s="37"/>
      <c r="AE1151" s="37"/>
      <c r="AR1151" s="214" t="s">
        <v>888</v>
      </c>
      <c r="AT1151" s="214" t="s">
        <v>664</v>
      </c>
      <c r="AU1151" s="214" t="s">
        <v>82</v>
      </c>
      <c r="AY1151" s="16" t="s">
        <v>117</v>
      </c>
      <c r="BE1151" s="215">
        <f>IF(N1151="základní",J1151,0)</f>
        <v>0</v>
      </c>
      <c r="BF1151" s="215">
        <f>IF(N1151="snížená",J1151,0)</f>
        <v>0</v>
      </c>
      <c r="BG1151" s="215">
        <f>IF(N1151="zákl. přenesená",J1151,0)</f>
        <v>0</v>
      </c>
      <c r="BH1151" s="215">
        <f>IF(N1151="sníž. přenesená",J1151,0)</f>
        <v>0</v>
      </c>
      <c r="BI1151" s="215">
        <f>IF(N1151="nulová",J1151,0)</f>
        <v>0</v>
      </c>
      <c r="BJ1151" s="16" t="s">
        <v>80</v>
      </c>
      <c r="BK1151" s="215">
        <f>ROUND(I1151*H1151,2)</f>
        <v>0</v>
      </c>
      <c r="BL1151" s="16" t="s">
        <v>888</v>
      </c>
      <c r="BM1151" s="214" t="s">
        <v>2281</v>
      </c>
    </row>
    <row r="1152" s="2" customFormat="1">
      <c r="A1152" s="37"/>
      <c r="B1152" s="38"/>
      <c r="C1152" s="39"/>
      <c r="D1152" s="216" t="s">
        <v>127</v>
      </c>
      <c r="E1152" s="39"/>
      <c r="F1152" s="217" t="s">
        <v>2280</v>
      </c>
      <c r="G1152" s="39"/>
      <c r="H1152" s="39"/>
      <c r="I1152" s="218"/>
      <c r="J1152" s="39"/>
      <c r="K1152" s="39"/>
      <c r="L1152" s="43"/>
      <c r="M1152" s="219"/>
      <c r="N1152" s="220"/>
      <c r="O1152" s="83"/>
      <c r="P1152" s="83"/>
      <c r="Q1152" s="83"/>
      <c r="R1152" s="83"/>
      <c r="S1152" s="83"/>
      <c r="T1152" s="84"/>
      <c r="U1152" s="37"/>
      <c r="V1152" s="37"/>
      <c r="W1152" s="37"/>
      <c r="X1152" s="37"/>
      <c r="Y1152" s="37"/>
      <c r="Z1152" s="37"/>
      <c r="AA1152" s="37"/>
      <c r="AB1152" s="37"/>
      <c r="AC1152" s="37"/>
      <c r="AD1152" s="37"/>
      <c r="AE1152" s="37"/>
      <c r="AT1152" s="16" t="s">
        <v>127</v>
      </c>
      <c r="AU1152" s="16" t="s">
        <v>82</v>
      </c>
    </row>
    <row r="1153" s="2" customFormat="1" ht="16.5" customHeight="1">
      <c r="A1153" s="37"/>
      <c r="B1153" s="38"/>
      <c r="C1153" s="224" t="s">
        <v>2282</v>
      </c>
      <c r="D1153" s="224" t="s">
        <v>664</v>
      </c>
      <c r="E1153" s="225" t="s">
        <v>2283</v>
      </c>
      <c r="F1153" s="226" t="s">
        <v>2284</v>
      </c>
      <c r="G1153" s="227" t="s">
        <v>169</v>
      </c>
      <c r="H1153" s="228">
        <v>20</v>
      </c>
      <c r="I1153" s="229"/>
      <c r="J1153" s="230">
        <f>ROUND(I1153*H1153,2)</f>
        <v>0</v>
      </c>
      <c r="K1153" s="226" t="s">
        <v>19</v>
      </c>
      <c r="L1153" s="231"/>
      <c r="M1153" s="232" t="s">
        <v>19</v>
      </c>
      <c r="N1153" s="233" t="s">
        <v>43</v>
      </c>
      <c r="O1153" s="83"/>
      <c r="P1153" s="212">
        <f>O1153*H1153</f>
        <v>0</v>
      </c>
      <c r="Q1153" s="212">
        <v>0.00019000000000000001</v>
      </c>
      <c r="R1153" s="212">
        <f>Q1153*H1153</f>
        <v>0.0038000000000000004</v>
      </c>
      <c r="S1153" s="212">
        <v>0</v>
      </c>
      <c r="T1153" s="213">
        <f>S1153*H1153</f>
        <v>0</v>
      </c>
      <c r="U1153" s="37"/>
      <c r="V1153" s="37"/>
      <c r="W1153" s="37"/>
      <c r="X1153" s="37"/>
      <c r="Y1153" s="37"/>
      <c r="Z1153" s="37"/>
      <c r="AA1153" s="37"/>
      <c r="AB1153" s="37"/>
      <c r="AC1153" s="37"/>
      <c r="AD1153" s="37"/>
      <c r="AE1153" s="37"/>
      <c r="AR1153" s="214" t="s">
        <v>888</v>
      </c>
      <c r="AT1153" s="214" t="s">
        <v>664</v>
      </c>
      <c r="AU1153" s="214" t="s">
        <v>82</v>
      </c>
      <c r="AY1153" s="16" t="s">
        <v>117</v>
      </c>
      <c r="BE1153" s="215">
        <f>IF(N1153="základní",J1153,0)</f>
        <v>0</v>
      </c>
      <c r="BF1153" s="215">
        <f>IF(N1153="snížená",J1153,0)</f>
        <v>0</v>
      </c>
      <c r="BG1153" s="215">
        <f>IF(N1153="zákl. přenesená",J1153,0)</f>
        <v>0</v>
      </c>
      <c r="BH1153" s="215">
        <f>IF(N1153="sníž. přenesená",J1153,0)</f>
        <v>0</v>
      </c>
      <c r="BI1153" s="215">
        <f>IF(N1153="nulová",J1153,0)</f>
        <v>0</v>
      </c>
      <c r="BJ1153" s="16" t="s">
        <v>80</v>
      </c>
      <c r="BK1153" s="215">
        <f>ROUND(I1153*H1153,2)</f>
        <v>0</v>
      </c>
      <c r="BL1153" s="16" t="s">
        <v>888</v>
      </c>
      <c r="BM1153" s="214" t="s">
        <v>2285</v>
      </c>
    </row>
    <row r="1154" s="2" customFormat="1">
      <c r="A1154" s="37"/>
      <c r="B1154" s="38"/>
      <c r="C1154" s="39"/>
      <c r="D1154" s="216" t="s">
        <v>127</v>
      </c>
      <c r="E1154" s="39"/>
      <c r="F1154" s="217" t="s">
        <v>2284</v>
      </c>
      <c r="G1154" s="39"/>
      <c r="H1154" s="39"/>
      <c r="I1154" s="218"/>
      <c r="J1154" s="39"/>
      <c r="K1154" s="39"/>
      <c r="L1154" s="43"/>
      <c r="M1154" s="219"/>
      <c r="N1154" s="220"/>
      <c r="O1154" s="83"/>
      <c r="P1154" s="83"/>
      <c r="Q1154" s="83"/>
      <c r="R1154" s="83"/>
      <c r="S1154" s="83"/>
      <c r="T1154" s="84"/>
      <c r="U1154" s="37"/>
      <c r="V1154" s="37"/>
      <c r="W1154" s="37"/>
      <c r="X1154" s="37"/>
      <c r="Y1154" s="37"/>
      <c r="Z1154" s="37"/>
      <c r="AA1154" s="37"/>
      <c r="AB1154" s="37"/>
      <c r="AC1154" s="37"/>
      <c r="AD1154" s="37"/>
      <c r="AE1154" s="37"/>
      <c r="AT1154" s="16" t="s">
        <v>127</v>
      </c>
      <c r="AU1154" s="16" t="s">
        <v>82</v>
      </c>
    </row>
    <row r="1155" s="2" customFormat="1" ht="16.5" customHeight="1">
      <c r="A1155" s="37"/>
      <c r="B1155" s="38"/>
      <c r="C1155" s="224" t="s">
        <v>2286</v>
      </c>
      <c r="D1155" s="224" t="s">
        <v>664</v>
      </c>
      <c r="E1155" s="225" t="s">
        <v>2287</v>
      </c>
      <c r="F1155" s="226" t="s">
        <v>2288</v>
      </c>
      <c r="G1155" s="227" t="s">
        <v>169</v>
      </c>
      <c r="H1155" s="228">
        <v>20</v>
      </c>
      <c r="I1155" s="229"/>
      <c r="J1155" s="230">
        <f>ROUND(I1155*H1155,2)</f>
        <v>0</v>
      </c>
      <c r="K1155" s="226" t="s">
        <v>19</v>
      </c>
      <c r="L1155" s="231"/>
      <c r="M1155" s="232" t="s">
        <v>19</v>
      </c>
      <c r="N1155" s="233" t="s">
        <v>43</v>
      </c>
      <c r="O1155" s="83"/>
      <c r="P1155" s="212">
        <f>O1155*H1155</f>
        <v>0</v>
      </c>
      <c r="Q1155" s="212">
        <v>0.00019000000000000001</v>
      </c>
      <c r="R1155" s="212">
        <f>Q1155*H1155</f>
        <v>0.0038000000000000004</v>
      </c>
      <c r="S1155" s="212">
        <v>0</v>
      </c>
      <c r="T1155" s="213">
        <f>S1155*H1155</f>
        <v>0</v>
      </c>
      <c r="U1155" s="37"/>
      <c r="V1155" s="37"/>
      <c r="W1155" s="37"/>
      <c r="X1155" s="37"/>
      <c r="Y1155" s="37"/>
      <c r="Z1155" s="37"/>
      <c r="AA1155" s="37"/>
      <c r="AB1155" s="37"/>
      <c r="AC1155" s="37"/>
      <c r="AD1155" s="37"/>
      <c r="AE1155" s="37"/>
      <c r="AR1155" s="214" t="s">
        <v>888</v>
      </c>
      <c r="AT1155" s="214" t="s">
        <v>664</v>
      </c>
      <c r="AU1155" s="214" t="s">
        <v>82</v>
      </c>
      <c r="AY1155" s="16" t="s">
        <v>117</v>
      </c>
      <c r="BE1155" s="215">
        <f>IF(N1155="základní",J1155,0)</f>
        <v>0</v>
      </c>
      <c r="BF1155" s="215">
        <f>IF(N1155="snížená",J1155,0)</f>
        <v>0</v>
      </c>
      <c r="BG1155" s="215">
        <f>IF(N1155="zákl. přenesená",J1155,0)</f>
        <v>0</v>
      </c>
      <c r="BH1155" s="215">
        <f>IF(N1155="sníž. přenesená",J1155,0)</f>
        <v>0</v>
      </c>
      <c r="BI1155" s="215">
        <f>IF(N1155="nulová",J1155,0)</f>
        <v>0</v>
      </c>
      <c r="BJ1155" s="16" t="s">
        <v>80</v>
      </c>
      <c r="BK1155" s="215">
        <f>ROUND(I1155*H1155,2)</f>
        <v>0</v>
      </c>
      <c r="BL1155" s="16" t="s">
        <v>888</v>
      </c>
      <c r="BM1155" s="214" t="s">
        <v>2289</v>
      </c>
    </row>
    <row r="1156" s="2" customFormat="1">
      <c r="A1156" s="37"/>
      <c r="B1156" s="38"/>
      <c r="C1156" s="39"/>
      <c r="D1156" s="216" t="s">
        <v>127</v>
      </c>
      <c r="E1156" s="39"/>
      <c r="F1156" s="217" t="s">
        <v>2288</v>
      </c>
      <c r="G1156" s="39"/>
      <c r="H1156" s="39"/>
      <c r="I1156" s="218"/>
      <c r="J1156" s="39"/>
      <c r="K1156" s="39"/>
      <c r="L1156" s="43"/>
      <c r="M1156" s="219"/>
      <c r="N1156" s="220"/>
      <c r="O1156" s="83"/>
      <c r="P1156" s="83"/>
      <c r="Q1156" s="83"/>
      <c r="R1156" s="83"/>
      <c r="S1156" s="83"/>
      <c r="T1156" s="84"/>
      <c r="U1156" s="37"/>
      <c r="V1156" s="37"/>
      <c r="W1156" s="37"/>
      <c r="X1156" s="37"/>
      <c r="Y1156" s="37"/>
      <c r="Z1156" s="37"/>
      <c r="AA1156" s="37"/>
      <c r="AB1156" s="37"/>
      <c r="AC1156" s="37"/>
      <c r="AD1156" s="37"/>
      <c r="AE1156" s="37"/>
      <c r="AT1156" s="16" t="s">
        <v>127</v>
      </c>
      <c r="AU1156" s="16" t="s">
        <v>82</v>
      </c>
    </row>
    <row r="1157" s="2" customFormat="1" ht="16.5" customHeight="1">
      <c r="A1157" s="37"/>
      <c r="B1157" s="38"/>
      <c r="C1157" s="224" t="s">
        <v>2290</v>
      </c>
      <c r="D1157" s="224" t="s">
        <v>664</v>
      </c>
      <c r="E1157" s="225" t="s">
        <v>2291</v>
      </c>
      <c r="F1157" s="226" t="s">
        <v>2292</v>
      </c>
      <c r="G1157" s="227" t="s">
        <v>169</v>
      </c>
      <c r="H1157" s="228">
        <v>40</v>
      </c>
      <c r="I1157" s="229"/>
      <c r="J1157" s="230">
        <f>ROUND(I1157*H1157,2)</f>
        <v>0</v>
      </c>
      <c r="K1157" s="226" t="s">
        <v>19</v>
      </c>
      <c r="L1157" s="231"/>
      <c r="M1157" s="232" t="s">
        <v>19</v>
      </c>
      <c r="N1157" s="233" t="s">
        <v>43</v>
      </c>
      <c r="O1157" s="83"/>
      <c r="P1157" s="212">
        <f>O1157*H1157</f>
        <v>0</v>
      </c>
      <c r="Q1157" s="212">
        <v>0.00040000000000000002</v>
      </c>
      <c r="R1157" s="212">
        <f>Q1157*H1157</f>
        <v>0.016</v>
      </c>
      <c r="S1157" s="212">
        <v>0</v>
      </c>
      <c r="T1157" s="213">
        <f>S1157*H1157</f>
        <v>0</v>
      </c>
      <c r="U1157" s="37"/>
      <c r="V1157" s="37"/>
      <c r="W1157" s="37"/>
      <c r="X1157" s="37"/>
      <c r="Y1157" s="37"/>
      <c r="Z1157" s="37"/>
      <c r="AA1157" s="37"/>
      <c r="AB1157" s="37"/>
      <c r="AC1157" s="37"/>
      <c r="AD1157" s="37"/>
      <c r="AE1157" s="37"/>
      <c r="AR1157" s="214" t="s">
        <v>888</v>
      </c>
      <c r="AT1157" s="214" t="s">
        <v>664</v>
      </c>
      <c r="AU1157" s="214" t="s">
        <v>82</v>
      </c>
      <c r="AY1157" s="16" t="s">
        <v>117</v>
      </c>
      <c r="BE1157" s="215">
        <f>IF(N1157="základní",J1157,0)</f>
        <v>0</v>
      </c>
      <c r="BF1157" s="215">
        <f>IF(N1157="snížená",J1157,0)</f>
        <v>0</v>
      </c>
      <c r="BG1157" s="215">
        <f>IF(N1157="zákl. přenesená",J1157,0)</f>
        <v>0</v>
      </c>
      <c r="BH1157" s="215">
        <f>IF(N1157="sníž. přenesená",J1157,0)</f>
        <v>0</v>
      </c>
      <c r="BI1157" s="215">
        <f>IF(N1157="nulová",J1157,0)</f>
        <v>0</v>
      </c>
      <c r="BJ1157" s="16" t="s">
        <v>80</v>
      </c>
      <c r="BK1157" s="215">
        <f>ROUND(I1157*H1157,2)</f>
        <v>0</v>
      </c>
      <c r="BL1157" s="16" t="s">
        <v>888</v>
      </c>
      <c r="BM1157" s="214" t="s">
        <v>2293</v>
      </c>
    </row>
    <row r="1158" s="2" customFormat="1">
      <c r="A1158" s="37"/>
      <c r="B1158" s="38"/>
      <c r="C1158" s="39"/>
      <c r="D1158" s="216" t="s">
        <v>127</v>
      </c>
      <c r="E1158" s="39"/>
      <c r="F1158" s="217" t="s">
        <v>2292</v>
      </c>
      <c r="G1158" s="39"/>
      <c r="H1158" s="39"/>
      <c r="I1158" s="218"/>
      <c r="J1158" s="39"/>
      <c r="K1158" s="39"/>
      <c r="L1158" s="43"/>
      <c r="M1158" s="219"/>
      <c r="N1158" s="220"/>
      <c r="O1158" s="83"/>
      <c r="P1158" s="83"/>
      <c r="Q1158" s="83"/>
      <c r="R1158" s="83"/>
      <c r="S1158" s="83"/>
      <c r="T1158" s="84"/>
      <c r="U1158" s="37"/>
      <c r="V1158" s="37"/>
      <c r="W1158" s="37"/>
      <c r="X1158" s="37"/>
      <c r="Y1158" s="37"/>
      <c r="Z1158" s="37"/>
      <c r="AA1158" s="37"/>
      <c r="AB1158" s="37"/>
      <c r="AC1158" s="37"/>
      <c r="AD1158" s="37"/>
      <c r="AE1158" s="37"/>
      <c r="AT1158" s="16" t="s">
        <v>127</v>
      </c>
      <c r="AU1158" s="16" t="s">
        <v>82</v>
      </c>
    </row>
    <row r="1159" s="2" customFormat="1" ht="16.5" customHeight="1">
      <c r="A1159" s="37"/>
      <c r="B1159" s="38"/>
      <c r="C1159" s="224" t="s">
        <v>2294</v>
      </c>
      <c r="D1159" s="224" t="s">
        <v>664</v>
      </c>
      <c r="E1159" s="225" t="s">
        <v>2295</v>
      </c>
      <c r="F1159" s="226" t="s">
        <v>2296</v>
      </c>
      <c r="G1159" s="227" t="s">
        <v>169</v>
      </c>
      <c r="H1159" s="228">
        <v>40</v>
      </c>
      <c r="I1159" s="229"/>
      <c r="J1159" s="230">
        <f>ROUND(I1159*H1159,2)</f>
        <v>0</v>
      </c>
      <c r="K1159" s="226" t="s">
        <v>19</v>
      </c>
      <c r="L1159" s="231"/>
      <c r="M1159" s="232" t="s">
        <v>19</v>
      </c>
      <c r="N1159" s="233" t="s">
        <v>43</v>
      </c>
      <c r="O1159" s="83"/>
      <c r="P1159" s="212">
        <f>O1159*H1159</f>
        <v>0</v>
      </c>
      <c r="Q1159" s="212">
        <v>0.00022000000000000001</v>
      </c>
      <c r="R1159" s="212">
        <f>Q1159*H1159</f>
        <v>0.0088000000000000005</v>
      </c>
      <c r="S1159" s="212">
        <v>0</v>
      </c>
      <c r="T1159" s="213">
        <f>S1159*H1159</f>
        <v>0</v>
      </c>
      <c r="U1159" s="37"/>
      <c r="V1159" s="37"/>
      <c r="W1159" s="37"/>
      <c r="X1159" s="37"/>
      <c r="Y1159" s="37"/>
      <c r="Z1159" s="37"/>
      <c r="AA1159" s="37"/>
      <c r="AB1159" s="37"/>
      <c r="AC1159" s="37"/>
      <c r="AD1159" s="37"/>
      <c r="AE1159" s="37"/>
      <c r="AR1159" s="214" t="s">
        <v>888</v>
      </c>
      <c r="AT1159" s="214" t="s">
        <v>664</v>
      </c>
      <c r="AU1159" s="214" t="s">
        <v>82</v>
      </c>
      <c r="AY1159" s="16" t="s">
        <v>117</v>
      </c>
      <c r="BE1159" s="215">
        <f>IF(N1159="základní",J1159,0)</f>
        <v>0</v>
      </c>
      <c r="BF1159" s="215">
        <f>IF(N1159="snížená",J1159,0)</f>
        <v>0</v>
      </c>
      <c r="BG1159" s="215">
        <f>IF(N1159="zákl. přenesená",J1159,0)</f>
        <v>0</v>
      </c>
      <c r="BH1159" s="215">
        <f>IF(N1159="sníž. přenesená",J1159,0)</f>
        <v>0</v>
      </c>
      <c r="BI1159" s="215">
        <f>IF(N1159="nulová",J1159,0)</f>
        <v>0</v>
      </c>
      <c r="BJ1159" s="16" t="s">
        <v>80</v>
      </c>
      <c r="BK1159" s="215">
        <f>ROUND(I1159*H1159,2)</f>
        <v>0</v>
      </c>
      <c r="BL1159" s="16" t="s">
        <v>888</v>
      </c>
      <c r="BM1159" s="214" t="s">
        <v>2297</v>
      </c>
    </row>
    <row r="1160" s="2" customFormat="1">
      <c r="A1160" s="37"/>
      <c r="B1160" s="38"/>
      <c r="C1160" s="39"/>
      <c r="D1160" s="216" t="s">
        <v>127</v>
      </c>
      <c r="E1160" s="39"/>
      <c r="F1160" s="217" t="s">
        <v>2296</v>
      </c>
      <c r="G1160" s="39"/>
      <c r="H1160" s="39"/>
      <c r="I1160" s="218"/>
      <c r="J1160" s="39"/>
      <c r="K1160" s="39"/>
      <c r="L1160" s="43"/>
      <c r="M1160" s="219"/>
      <c r="N1160" s="220"/>
      <c r="O1160" s="83"/>
      <c r="P1160" s="83"/>
      <c r="Q1160" s="83"/>
      <c r="R1160" s="83"/>
      <c r="S1160" s="83"/>
      <c r="T1160" s="84"/>
      <c r="U1160" s="37"/>
      <c r="V1160" s="37"/>
      <c r="W1160" s="37"/>
      <c r="X1160" s="37"/>
      <c r="Y1160" s="37"/>
      <c r="Z1160" s="37"/>
      <c r="AA1160" s="37"/>
      <c r="AB1160" s="37"/>
      <c r="AC1160" s="37"/>
      <c r="AD1160" s="37"/>
      <c r="AE1160" s="37"/>
      <c r="AT1160" s="16" t="s">
        <v>127</v>
      </c>
      <c r="AU1160" s="16" t="s">
        <v>82</v>
      </c>
    </row>
    <row r="1161" s="2" customFormat="1" ht="16.5" customHeight="1">
      <c r="A1161" s="37"/>
      <c r="B1161" s="38"/>
      <c r="C1161" s="224" t="s">
        <v>2298</v>
      </c>
      <c r="D1161" s="224" t="s">
        <v>664</v>
      </c>
      <c r="E1161" s="225" t="s">
        <v>2299</v>
      </c>
      <c r="F1161" s="226" t="s">
        <v>2300</v>
      </c>
      <c r="G1161" s="227" t="s">
        <v>169</v>
      </c>
      <c r="H1161" s="228">
        <v>20</v>
      </c>
      <c r="I1161" s="229"/>
      <c r="J1161" s="230">
        <f>ROUND(I1161*H1161,2)</f>
        <v>0</v>
      </c>
      <c r="K1161" s="226" t="s">
        <v>19</v>
      </c>
      <c r="L1161" s="231"/>
      <c r="M1161" s="232" t="s">
        <v>19</v>
      </c>
      <c r="N1161" s="233" t="s">
        <v>43</v>
      </c>
      <c r="O1161" s="83"/>
      <c r="P1161" s="212">
        <f>O1161*H1161</f>
        <v>0</v>
      </c>
      <c r="Q1161" s="212">
        <v>0.00022000000000000001</v>
      </c>
      <c r="R1161" s="212">
        <f>Q1161*H1161</f>
        <v>0.0044000000000000003</v>
      </c>
      <c r="S1161" s="212">
        <v>0</v>
      </c>
      <c r="T1161" s="213">
        <f>S1161*H1161</f>
        <v>0</v>
      </c>
      <c r="U1161" s="37"/>
      <c r="V1161" s="37"/>
      <c r="W1161" s="37"/>
      <c r="X1161" s="37"/>
      <c r="Y1161" s="37"/>
      <c r="Z1161" s="37"/>
      <c r="AA1161" s="37"/>
      <c r="AB1161" s="37"/>
      <c r="AC1161" s="37"/>
      <c r="AD1161" s="37"/>
      <c r="AE1161" s="37"/>
      <c r="AR1161" s="214" t="s">
        <v>888</v>
      </c>
      <c r="AT1161" s="214" t="s">
        <v>664</v>
      </c>
      <c r="AU1161" s="214" t="s">
        <v>82</v>
      </c>
      <c r="AY1161" s="16" t="s">
        <v>117</v>
      </c>
      <c r="BE1161" s="215">
        <f>IF(N1161="základní",J1161,0)</f>
        <v>0</v>
      </c>
      <c r="BF1161" s="215">
        <f>IF(N1161="snížená",J1161,0)</f>
        <v>0</v>
      </c>
      <c r="BG1161" s="215">
        <f>IF(N1161="zákl. přenesená",J1161,0)</f>
        <v>0</v>
      </c>
      <c r="BH1161" s="215">
        <f>IF(N1161="sníž. přenesená",J1161,0)</f>
        <v>0</v>
      </c>
      <c r="BI1161" s="215">
        <f>IF(N1161="nulová",J1161,0)</f>
        <v>0</v>
      </c>
      <c r="BJ1161" s="16" t="s">
        <v>80</v>
      </c>
      <c r="BK1161" s="215">
        <f>ROUND(I1161*H1161,2)</f>
        <v>0</v>
      </c>
      <c r="BL1161" s="16" t="s">
        <v>888</v>
      </c>
      <c r="BM1161" s="214" t="s">
        <v>2301</v>
      </c>
    </row>
    <row r="1162" s="2" customFormat="1">
      <c r="A1162" s="37"/>
      <c r="B1162" s="38"/>
      <c r="C1162" s="39"/>
      <c r="D1162" s="216" t="s">
        <v>127</v>
      </c>
      <c r="E1162" s="39"/>
      <c r="F1162" s="217" t="s">
        <v>2300</v>
      </c>
      <c r="G1162" s="39"/>
      <c r="H1162" s="39"/>
      <c r="I1162" s="218"/>
      <c r="J1162" s="39"/>
      <c r="K1162" s="39"/>
      <c r="L1162" s="43"/>
      <c r="M1162" s="219"/>
      <c r="N1162" s="220"/>
      <c r="O1162" s="83"/>
      <c r="P1162" s="83"/>
      <c r="Q1162" s="83"/>
      <c r="R1162" s="83"/>
      <c r="S1162" s="83"/>
      <c r="T1162" s="84"/>
      <c r="U1162" s="37"/>
      <c r="V1162" s="37"/>
      <c r="W1162" s="37"/>
      <c r="X1162" s="37"/>
      <c r="Y1162" s="37"/>
      <c r="Z1162" s="37"/>
      <c r="AA1162" s="37"/>
      <c r="AB1162" s="37"/>
      <c r="AC1162" s="37"/>
      <c r="AD1162" s="37"/>
      <c r="AE1162" s="37"/>
      <c r="AT1162" s="16" t="s">
        <v>127</v>
      </c>
      <c r="AU1162" s="16" t="s">
        <v>82</v>
      </c>
    </row>
    <row r="1163" s="2" customFormat="1" ht="16.5" customHeight="1">
      <c r="A1163" s="37"/>
      <c r="B1163" s="38"/>
      <c r="C1163" s="224" t="s">
        <v>2302</v>
      </c>
      <c r="D1163" s="224" t="s">
        <v>664</v>
      </c>
      <c r="E1163" s="225" t="s">
        <v>2303</v>
      </c>
      <c r="F1163" s="226" t="s">
        <v>2304</v>
      </c>
      <c r="G1163" s="227" t="s">
        <v>169</v>
      </c>
      <c r="H1163" s="228">
        <v>100</v>
      </c>
      <c r="I1163" s="229"/>
      <c r="J1163" s="230">
        <f>ROUND(I1163*H1163,2)</f>
        <v>0</v>
      </c>
      <c r="K1163" s="226" t="s">
        <v>19</v>
      </c>
      <c r="L1163" s="231"/>
      <c r="M1163" s="232" t="s">
        <v>19</v>
      </c>
      <c r="N1163" s="233" t="s">
        <v>43</v>
      </c>
      <c r="O1163" s="83"/>
      <c r="P1163" s="212">
        <f>O1163*H1163</f>
        <v>0</v>
      </c>
      <c r="Q1163" s="212">
        <v>2.0000000000000002E-05</v>
      </c>
      <c r="R1163" s="212">
        <f>Q1163*H1163</f>
        <v>0.002</v>
      </c>
      <c r="S1163" s="212">
        <v>0</v>
      </c>
      <c r="T1163" s="213">
        <f>S1163*H1163</f>
        <v>0</v>
      </c>
      <c r="U1163" s="37"/>
      <c r="V1163" s="37"/>
      <c r="W1163" s="37"/>
      <c r="X1163" s="37"/>
      <c r="Y1163" s="37"/>
      <c r="Z1163" s="37"/>
      <c r="AA1163" s="37"/>
      <c r="AB1163" s="37"/>
      <c r="AC1163" s="37"/>
      <c r="AD1163" s="37"/>
      <c r="AE1163" s="37"/>
      <c r="AR1163" s="214" t="s">
        <v>888</v>
      </c>
      <c r="AT1163" s="214" t="s">
        <v>664</v>
      </c>
      <c r="AU1163" s="214" t="s">
        <v>82</v>
      </c>
      <c r="AY1163" s="16" t="s">
        <v>117</v>
      </c>
      <c r="BE1163" s="215">
        <f>IF(N1163="základní",J1163,0)</f>
        <v>0</v>
      </c>
      <c r="BF1163" s="215">
        <f>IF(N1163="snížená",J1163,0)</f>
        <v>0</v>
      </c>
      <c r="BG1163" s="215">
        <f>IF(N1163="zákl. přenesená",J1163,0)</f>
        <v>0</v>
      </c>
      <c r="BH1163" s="215">
        <f>IF(N1163="sníž. přenesená",J1163,0)</f>
        <v>0</v>
      </c>
      <c r="BI1163" s="215">
        <f>IF(N1163="nulová",J1163,0)</f>
        <v>0</v>
      </c>
      <c r="BJ1163" s="16" t="s">
        <v>80</v>
      </c>
      <c r="BK1163" s="215">
        <f>ROUND(I1163*H1163,2)</f>
        <v>0</v>
      </c>
      <c r="BL1163" s="16" t="s">
        <v>888</v>
      </c>
      <c r="BM1163" s="214" t="s">
        <v>2305</v>
      </c>
    </row>
    <row r="1164" s="2" customFormat="1">
      <c r="A1164" s="37"/>
      <c r="B1164" s="38"/>
      <c r="C1164" s="39"/>
      <c r="D1164" s="216" t="s">
        <v>127</v>
      </c>
      <c r="E1164" s="39"/>
      <c r="F1164" s="217" t="s">
        <v>2304</v>
      </c>
      <c r="G1164" s="39"/>
      <c r="H1164" s="39"/>
      <c r="I1164" s="218"/>
      <c r="J1164" s="39"/>
      <c r="K1164" s="39"/>
      <c r="L1164" s="43"/>
      <c r="M1164" s="219"/>
      <c r="N1164" s="220"/>
      <c r="O1164" s="83"/>
      <c r="P1164" s="83"/>
      <c r="Q1164" s="83"/>
      <c r="R1164" s="83"/>
      <c r="S1164" s="83"/>
      <c r="T1164" s="84"/>
      <c r="U1164" s="37"/>
      <c r="V1164" s="37"/>
      <c r="W1164" s="37"/>
      <c r="X1164" s="37"/>
      <c r="Y1164" s="37"/>
      <c r="Z1164" s="37"/>
      <c r="AA1164" s="37"/>
      <c r="AB1164" s="37"/>
      <c r="AC1164" s="37"/>
      <c r="AD1164" s="37"/>
      <c r="AE1164" s="37"/>
      <c r="AT1164" s="16" t="s">
        <v>127</v>
      </c>
      <c r="AU1164" s="16" t="s">
        <v>82</v>
      </c>
    </row>
    <row r="1165" s="2" customFormat="1" ht="16.5" customHeight="1">
      <c r="A1165" s="37"/>
      <c r="B1165" s="38"/>
      <c r="C1165" s="224" t="s">
        <v>2306</v>
      </c>
      <c r="D1165" s="224" t="s">
        <v>664</v>
      </c>
      <c r="E1165" s="225" t="s">
        <v>2307</v>
      </c>
      <c r="F1165" s="226" t="s">
        <v>2308</v>
      </c>
      <c r="G1165" s="227" t="s">
        <v>169</v>
      </c>
      <c r="H1165" s="228">
        <v>200</v>
      </c>
      <c r="I1165" s="229"/>
      <c r="J1165" s="230">
        <f>ROUND(I1165*H1165,2)</f>
        <v>0</v>
      </c>
      <c r="K1165" s="226" t="s">
        <v>19</v>
      </c>
      <c r="L1165" s="231"/>
      <c r="M1165" s="232" t="s">
        <v>19</v>
      </c>
      <c r="N1165" s="233" t="s">
        <v>43</v>
      </c>
      <c r="O1165" s="83"/>
      <c r="P1165" s="212">
        <f>O1165*H1165</f>
        <v>0</v>
      </c>
      <c r="Q1165" s="212">
        <v>0.00038000000000000002</v>
      </c>
      <c r="R1165" s="212">
        <f>Q1165*H1165</f>
        <v>0.075999999999999998</v>
      </c>
      <c r="S1165" s="212">
        <v>0</v>
      </c>
      <c r="T1165" s="213">
        <f>S1165*H1165</f>
        <v>0</v>
      </c>
      <c r="U1165" s="37"/>
      <c r="V1165" s="37"/>
      <c r="W1165" s="37"/>
      <c r="X1165" s="37"/>
      <c r="Y1165" s="37"/>
      <c r="Z1165" s="37"/>
      <c r="AA1165" s="37"/>
      <c r="AB1165" s="37"/>
      <c r="AC1165" s="37"/>
      <c r="AD1165" s="37"/>
      <c r="AE1165" s="37"/>
      <c r="AR1165" s="214" t="s">
        <v>888</v>
      </c>
      <c r="AT1165" s="214" t="s">
        <v>664</v>
      </c>
      <c r="AU1165" s="214" t="s">
        <v>82</v>
      </c>
      <c r="AY1165" s="16" t="s">
        <v>117</v>
      </c>
      <c r="BE1165" s="215">
        <f>IF(N1165="základní",J1165,0)</f>
        <v>0</v>
      </c>
      <c r="BF1165" s="215">
        <f>IF(N1165="snížená",J1165,0)</f>
        <v>0</v>
      </c>
      <c r="BG1165" s="215">
        <f>IF(N1165="zákl. přenesená",J1165,0)</f>
        <v>0</v>
      </c>
      <c r="BH1165" s="215">
        <f>IF(N1165="sníž. přenesená",J1165,0)</f>
        <v>0</v>
      </c>
      <c r="BI1165" s="215">
        <f>IF(N1165="nulová",J1165,0)</f>
        <v>0</v>
      </c>
      <c r="BJ1165" s="16" t="s">
        <v>80</v>
      </c>
      <c r="BK1165" s="215">
        <f>ROUND(I1165*H1165,2)</f>
        <v>0</v>
      </c>
      <c r="BL1165" s="16" t="s">
        <v>888</v>
      </c>
      <c r="BM1165" s="214" t="s">
        <v>2309</v>
      </c>
    </row>
    <row r="1166" s="2" customFormat="1">
      <c r="A1166" s="37"/>
      <c r="B1166" s="38"/>
      <c r="C1166" s="39"/>
      <c r="D1166" s="216" t="s">
        <v>127</v>
      </c>
      <c r="E1166" s="39"/>
      <c r="F1166" s="217" t="s">
        <v>2308</v>
      </c>
      <c r="G1166" s="39"/>
      <c r="H1166" s="39"/>
      <c r="I1166" s="218"/>
      <c r="J1166" s="39"/>
      <c r="K1166" s="39"/>
      <c r="L1166" s="43"/>
      <c r="M1166" s="219"/>
      <c r="N1166" s="220"/>
      <c r="O1166" s="83"/>
      <c r="P1166" s="83"/>
      <c r="Q1166" s="83"/>
      <c r="R1166" s="83"/>
      <c r="S1166" s="83"/>
      <c r="T1166" s="84"/>
      <c r="U1166" s="37"/>
      <c r="V1166" s="37"/>
      <c r="W1166" s="37"/>
      <c r="X1166" s="37"/>
      <c r="Y1166" s="37"/>
      <c r="Z1166" s="37"/>
      <c r="AA1166" s="37"/>
      <c r="AB1166" s="37"/>
      <c r="AC1166" s="37"/>
      <c r="AD1166" s="37"/>
      <c r="AE1166" s="37"/>
      <c r="AT1166" s="16" t="s">
        <v>127</v>
      </c>
      <c r="AU1166" s="16" t="s">
        <v>82</v>
      </c>
    </row>
    <row r="1167" s="2" customFormat="1" ht="16.5" customHeight="1">
      <c r="A1167" s="37"/>
      <c r="B1167" s="38"/>
      <c r="C1167" s="224" t="s">
        <v>2310</v>
      </c>
      <c r="D1167" s="224" t="s">
        <v>664</v>
      </c>
      <c r="E1167" s="225" t="s">
        <v>2311</v>
      </c>
      <c r="F1167" s="226" t="s">
        <v>2312</v>
      </c>
      <c r="G1167" s="227" t="s">
        <v>169</v>
      </c>
      <c r="H1167" s="228">
        <v>2400</v>
      </c>
      <c r="I1167" s="229"/>
      <c r="J1167" s="230">
        <f>ROUND(I1167*H1167,2)</f>
        <v>0</v>
      </c>
      <c r="K1167" s="226" t="s">
        <v>19</v>
      </c>
      <c r="L1167" s="231"/>
      <c r="M1167" s="232" t="s">
        <v>19</v>
      </c>
      <c r="N1167" s="233" t="s">
        <v>43</v>
      </c>
      <c r="O1167" s="83"/>
      <c r="P1167" s="212">
        <f>O1167*H1167</f>
        <v>0</v>
      </c>
      <c r="Q1167" s="212">
        <v>0.00011</v>
      </c>
      <c r="R1167" s="212">
        <f>Q1167*H1167</f>
        <v>0.26400000000000001</v>
      </c>
      <c r="S1167" s="212">
        <v>0</v>
      </c>
      <c r="T1167" s="213">
        <f>S1167*H1167</f>
        <v>0</v>
      </c>
      <c r="U1167" s="37"/>
      <c r="V1167" s="37"/>
      <c r="W1167" s="37"/>
      <c r="X1167" s="37"/>
      <c r="Y1167" s="37"/>
      <c r="Z1167" s="37"/>
      <c r="AA1167" s="37"/>
      <c r="AB1167" s="37"/>
      <c r="AC1167" s="37"/>
      <c r="AD1167" s="37"/>
      <c r="AE1167" s="37"/>
      <c r="AR1167" s="214" t="s">
        <v>888</v>
      </c>
      <c r="AT1167" s="214" t="s">
        <v>664</v>
      </c>
      <c r="AU1167" s="214" t="s">
        <v>82</v>
      </c>
      <c r="AY1167" s="16" t="s">
        <v>117</v>
      </c>
      <c r="BE1167" s="215">
        <f>IF(N1167="základní",J1167,0)</f>
        <v>0</v>
      </c>
      <c r="BF1167" s="215">
        <f>IF(N1167="snížená",J1167,0)</f>
        <v>0</v>
      </c>
      <c r="BG1167" s="215">
        <f>IF(N1167="zákl. přenesená",J1167,0)</f>
        <v>0</v>
      </c>
      <c r="BH1167" s="215">
        <f>IF(N1167="sníž. přenesená",J1167,0)</f>
        <v>0</v>
      </c>
      <c r="BI1167" s="215">
        <f>IF(N1167="nulová",J1167,0)</f>
        <v>0</v>
      </c>
      <c r="BJ1167" s="16" t="s">
        <v>80</v>
      </c>
      <c r="BK1167" s="215">
        <f>ROUND(I1167*H1167,2)</f>
        <v>0</v>
      </c>
      <c r="BL1167" s="16" t="s">
        <v>888</v>
      </c>
      <c r="BM1167" s="214" t="s">
        <v>2313</v>
      </c>
    </row>
    <row r="1168" s="2" customFormat="1">
      <c r="A1168" s="37"/>
      <c r="B1168" s="38"/>
      <c r="C1168" s="39"/>
      <c r="D1168" s="216" t="s">
        <v>127</v>
      </c>
      <c r="E1168" s="39"/>
      <c r="F1168" s="217" t="s">
        <v>2312</v>
      </c>
      <c r="G1168" s="39"/>
      <c r="H1168" s="39"/>
      <c r="I1168" s="218"/>
      <c r="J1168" s="39"/>
      <c r="K1168" s="39"/>
      <c r="L1168" s="43"/>
      <c r="M1168" s="219"/>
      <c r="N1168" s="220"/>
      <c r="O1168" s="83"/>
      <c r="P1168" s="83"/>
      <c r="Q1168" s="83"/>
      <c r="R1168" s="83"/>
      <c r="S1168" s="83"/>
      <c r="T1168" s="84"/>
      <c r="U1168" s="37"/>
      <c r="V1168" s="37"/>
      <c r="W1168" s="37"/>
      <c r="X1168" s="37"/>
      <c r="Y1168" s="37"/>
      <c r="Z1168" s="37"/>
      <c r="AA1168" s="37"/>
      <c r="AB1168" s="37"/>
      <c r="AC1168" s="37"/>
      <c r="AD1168" s="37"/>
      <c r="AE1168" s="37"/>
      <c r="AT1168" s="16" t="s">
        <v>127</v>
      </c>
      <c r="AU1168" s="16" t="s">
        <v>82</v>
      </c>
    </row>
    <row r="1169" s="2" customFormat="1" ht="16.5" customHeight="1">
      <c r="A1169" s="37"/>
      <c r="B1169" s="38"/>
      <c r="C1169" s="224" t="s">
        <v>2314</v>
      </c>
      <c r="D1169" s="224" t="s">
        <v>664</v>
      </c>
      <c r="E1169" s="225" t="s">
        <v>2315</v>
      </c>
      <c r="F1169" s="226" t="s">
        <v>2316</v>
      </c>
      <c r="G1169" s="227" t="s">
        <v>169</v>
      </c>
      <c r="H1169" s="228">
        <v>60</v>
      </c>
      <c r="I1169" s="229"/>
      <c r="J1169" s="230">
        <f>ROUND(I1169*H1169,2)</f>
        <v>0</v>
      </c>
      <c r="K1169" s="226" t="s">
        <v>19</v>
      </c>
      <c r="L1169" s="231"/>
      <c r="M1169" s="232" t="s">
        <v>19</v>
      </c>
      <c r="N1169" s="233" t="s">
        <v>43</v>
      </c>
      <c r="O1169" s="83"/>
      <c r="P1169" s="212">
        <f>O1169*H1169</f>
        <v>0</v>
      </c>
      <c r="Q1169" s="212">
        <v>0.00018000000000000001</v>
      </c>
      <c r="R1169" s="212">
        <f>Q1169*H1169</f>
        <v>0.010800000000000001</v>
      </c>
      <c r="S1169" s="212">
        <v>0</v>
      </c>
      <c r="T1169" s="213">
        <f>S1169*H1169</f>
        <v>0</v>
      </c>
      <c r="U1169" s="37"/>
      <c r="V1169" s="37"/>
      <c r="W1169" s="37"/>
      <c r="X1169" s="37"/>
      <c r="Y1169" s="37"/>
      <c r="Z1169" s="37"/>
      <c r="AA1169" s="37"/>
      <c r="AB1169" s="37"/>
      <c r="AC1169" s="37"/>
      <c r="AD1169" s="37"/>
      <c r="AE1169" s="37"/>
      <c r="AR1169" s="214" t="s">
        <v>888</v>
      </c>
      <c r="AT1169" s="214" t="s">
        <v>664</v>
      </c>
      <c r="AU1169" s="214" t="s">
        <v>82</v>
      </c>
      <c r="AY1169" s="16" t="s">
        <v>117</v>
      </c>
      <c r="BE1169" s="215">
        <f>IF(N1169="základní",J1169,0)</f>
        <v>0</v>
      </c>
      <c r="BF1169" s="215">
        <f>IF(N1169="snížená",J1169,0)</f>
        <v>0</v>
      </c>
      <c r="BG1169" s="215">
        <f>IF(N1169="zákl. přenesená",J1169,0)</f>
        <v>0</v>
      </c>
      <c r="BH1169" s="215">
        <f>IF(N1169="sníž. přenesená",J1169,0)</f>
        <v>0</v>
      </c>
      <c r="BI1169" s="215">
        <f>IF(N1169="nulová",J1169,0)</f>
        <v>0</v>
      </c>
      <c r="BJ1169" s="16" t="s">
        <v>80</v>
      </c>
      <c r="BK1169" s="215">
        <f>ROUND(I1169*H1169,2)</f>
        <v>0</v>
      </c>
      <c r="BL1169" s="16" t="s">
        <v>888</v>
      </c>
      <c r="BM1169" s="214" t="s">
        <v>2317</v>
      </c>
    </row>
    <row r="1170" s="2" customFormat="1">
      <c r="A1170" s="37"/>
      <c r="B1170" s="38"/>
      <c r="C1170" s="39"/>
      <c r="D1170" s="216" t="s">
        <v>127</v>
      </c>
      <c r="E1170" s="39"/>
      <c r="F1170" s="217" t="s">
        <v>2316</v>
      </c>
      <c r="G1170" s="39"/>
      <c r="H1170" s="39"/>
      <c r="I1170" s="218"/>
      <c r="J1170" s="39"/>
      <c r="K1170" s="39"/>
      <c r="L1170" s="43"/>
      <c r="M1170" s="219"/>
      <c r="N1170" s="220"/>
      <c r="O1170" s="83"/>
      <c r="P1170" s="83"/>
      <c r="Q1170" s="83"/>
      <c r="R1170" s="83"/>
      <c r="S1170" s="83"/>
      <c r="T1170" s="84"/>
      <c r="U1170" s="37"/>
      <c r="V1170" s="37"/>
      <c r="W1170" s="37"/>
      <c r="X1170" s="37"/>
      <c r="Y1170" s="37"/>
      <c r="Z1170" s="37"/>
      <c r="AA1170" s="37"/>
      <c r="AB1170" s="37"/>
      <c r="AC1170" s="37"/>
      <c r="AD1170" s="37"/>
      <c r="AE1170" s="37"/>
      <c r="AT1170" s="16" t="s">
        <v>127</v>
      </c>
      <c r="AU1170" s="16" t="s">
        <v>82</v>
      </c>
    </row>
    <row r="1171" s="2" customFormat="1" ht="16.5" customHeight="1">
      <c r="A1171" s="37"/>
      <c r="B1171" s="38"/>
      <c r="C1171" s="224" t="s">
        <v>2318</v>
      </c>
      <c r="D1171" s="224" t="s">
        <v>664</v>
      </c>
      <c r="E1171" s="225" t="s">
        <v>2319</v>
      </c>
      <c r="F1171" s="226" t="s">
        <v>2320</v>
      </c>
      <c r="G1171" s="227" t="s">
        <v>169</v>
      </c>
      <c r="H1171" s="228">
        <v>10</v>
      </c>
      <c r="I1171" s="229"/>
      <c r="J1171" s="230">
        <f>ROUND(I1171*H1171,2)</f>
        <v>0</v>
      </c>
      <c r="K1171" s="226" t="s">
        <v>19</v>
      </c>
      <c r="L1171" s="231"/>
      <c r="M1171" s="232" t="s">
        <v>19</v>
      </c>
      <c r="N1171" s="233" t="s">
        <v>43</v>
      </c>
      <c r="O1171" s="83"/>
      <c r="P1171" s="212">
        <f>O1171*H1171</f>
        <v>0</v>
      </c>
      <c r="Q1171" s="212">
        <v>0.00019000000000000001</v>
      </c>
      <c r="R1171" s="212">
        <f>Q1171*H1171</f>
        <v>0.0019000000000000002</v>
      </c>
      <c r="S1171" s="212">
        <v>0</v>
      </c>
      <c r="T1171" s="213">
        <f>S1171*H1171</f>
        <v>0</v>
      </c>
      <c r="U1171" s="37"/>
      <c r="V1171" s="37"/>
      <c r="W1171" s="37"/>
      <c r="X1171" s="37"/>
      <c r="Y1171" s="37"/>
      <c r="Z1171" s="37"/>
      <c r="AA1171" s="37"/>
      <c r="AB1171" s="37"/>
      <c r="AC1171" s="37"/>
      <c r="AD1171" s="37"/>
      <c r="AE1171" s="37"/>
      <c r="AR1171" s="214" t="s">
        <v>888</v>
      </c>
      <c r="AT1171" s="214" t="s">
        <v>664</v>
      </c>
      <c r="AU1171" s="214" t="s">
        <v>82</v>
      </c>
      <c r="AY1171" s="16" t="s">
        <v>117</v>
      </c>
      <c r="BE1171" s="215">
        <f>IF(N1171="základní",J1171,0)</f>
        <v>0</v>
      </c>
      <c r="BF1171" s="215">
        <f>IF(N1171="snížená",J1171,0)</f>
        <v>0</v>
      </c>
      <c r="BG1171" s="215">
        <f>IF(N1171="zákl. přenesená",J1171,0)</f>
        <v>0</v>
      </c>
      <c r="BH1171" s="215">
        <f>IF(N1171="sníž. přenesená",J1171,0)</f>
        <v>0</v>
      </c>
      <c r="BI1171" s="215">
        <f>IF(N1171="nulová",J1171,0)</f>
        <v>0</v>
      </c>
      <c r="BJ1171" s="16" t="s">
        <v>80</v>
      </c>
      <c r="BK1171" s="215">
        <f>ROUND(I1171*H1171,2)</f>
        <v>0</v>
      </c>
      <c r="BL1171" s="16" t="s">
        <v>888</v>
      </c>
      <c r="BM1171" s="214" t="s">
        <v>2321</v>
      </c>
    </row>
    <row r="1172" s="2" customFormat="1">
      <c r="A1172" s="37"/>
      <c r="B1172" s="38"/>
      <c r="C1172" s="39"/>
      <c r="D1172" s="216" t="s">
        <v>127</v>
      </c>
      <c r="E1172" s="39"/>
      <c r="F1172" s="217" t="s">
        <v>2320</v>
      </c>
      <c r="G1172" s="39"/>
      <c r="H1172" s="39"/>
      <c r="I1172" s="218"/>
      <c r="J1172" s="39"/>
      <c r="K1172" s="39"/>
      <c r="L1172" s="43"/>
      <c r="M1172" s="219"/>
      <c r="N1172" s="220"/>
      <c r="O1172" s="83"/>
      <c r="P1172" s="83"/>
      <c r="Q1172" s="83"/>
      <c r="R1172" s="83"/>
      <c r="S1172" s="83"/>
      <c r="T1172" s="84"/>
      <c r="U1172" s="37"/>
      <c r="V1172" s="37"/>
      <c r="W1172" s="37"/>
      <c r="X1172" s="37"/>
      <c r="Y1172" s="37"/>
      <c r="Z1172" s="37"/>
      <c r="AA1172" s="37"/>
      <c r="AB1172" s="37"/>
      <c r="AC1172" s="37"/>
      <c r="AD1172" s="37"/>
      <c r="AE1172" s="37"/>
      <c r="AT1172" s="16" t="s">
        <v>127</v>
      </c>
      <c r="AU1172" s="16" t="s">
        <v>82</v>
      </c>
    </row>
    <row r="1173" s="2" customFormat="1" ht="16.5" customHeight="1">
      <c r="A1173" s="37"/>
      <c r="B1173" s="38"/>
      <c r="C1173" s="224" t="s">
        <v>2322</v>
      </c>
      <c r="D1173" s="224" t="s">
        <v>664</v>
      </c>
      <c r="E1173" s="225" t="s">
        <v>2323</v>
      </c>
      <c r="F1173" s="226" t="s">
        <v>2324</v>
      </c>
      <c r="G1173" s="227" t="s">
        <v>169</v>
      </c>
      <c r="H1173" s="228">
        <v>300</v>
      </c>
      <c r="I1173" s="229"/>
      <c r="J1173" s="230">
        <f>ROUND(I1173*H1173,2)</f>
        <v>0</v>
      </c>
      <c r="K1173" s="226" t="s">
        <v>19</v>
      </c>
      <c r="L1173" s="231"/>
      <c r="M1173" s="232" t="s">
        <v>19</v>
      </c>
      <c r="N1173" s="233" t="s">
        <v>43</v>
      </c>
      <c r="O1173" s="83"/>
      <c r="P1173" s="212">
        <f>O1173*H1173</f>
        <v>0</v>
      </c>
      <c r="Q1173" s="212">
        <v>0.00019000000000000001</v>
      </c>
      <c r="R1173" s="212">
        <f>Q1173*H1173</f>
        <v>0.057000000000000002</v>
      </c>
      <c r="S1173" s="212">
        <v>0</v>
      </c>
      <c r="T1173" s="213">
        <f>S1173*H1173</f>
        <v>0</v>
      </c>
      <c r="U1173" s="37"/>
      <c r="V1173" s="37"/>
      <c r="W1173" s="37"/>
      <c r="X1173" s="37"/>
      <c r="Y1173" s="37"/>
      <c r="Z1173" s="37"/>
      <c r="AA1173" s="37"/>
      <c r="AB1173" s="37"/>
      <c r="AC1173" s="37"/>
      <c r="AD1173" s="37"/>
      <c r="AE1173" s="37"/>
      <c r="AR1173" s="214" t="s">
        <v>888</v>
      </c>
      <c r="AT1173" s="214" t="s">
        <v>664</v>
      </c>
      <c r="AU1173" s="214" t="s">
        <v>82</v>
      </c>
      <c r="AY1173" s="16" t="s">
        <v>117</v>
      </c>
      <c r="BE1173" s="215">
        <f>IF(N1173="základní",J1173,0)</f>
        <v>0</v>
      </c>
      <c r="BF1173" s="215">
        <f>IF(N1173="snížená",J1173,0)</f>
        <v>0</v>
      </c>
      <c r="BG1173" s="215">
        <f>IF(N1173="zákl. přenesená",J1173,0)</f>
        <v>0</v>
      </c>
      <c r="BH1173" s="215">
        <f>IF(N1173="sníž. přenesená",J1173,0)</f>
        <v>0</v>
      </c>
      <c r="BI1173" s="215">
        <f>IF(N1173="nulová",J1173,0)</f>
        <v>0</v>
      </c>
      <c r="BJ1173" s="16" t="s">
        <v>80</v>
      </c>
      <c r="BK1173" s="215">
        <f>ROUND(I1173*H1173,2)</f>
        <v>0</v>
      </c>
      <c r="BL1173" s="16" t="s">
        <v>888</v>
      </c>
      <c r="BM1173" s="214" t="s">
        <v>2325</v>
      </c>
    </row>
    <row r="1174" s="2" customFormat="1">
      <c r="A1174" s="37"/>
      <c r="B1174" s="38"/>
      <c r="C1174" s="39"/>
      <c r="D1174" s="216" t="s">
        <v>127</v>
      </c>
      <c r="E1174" s="39"/>
      <c r="F1174" s="217" t="s">
        <v>2324</v>
      </c>
      <c r="G1174" s="39"/>
      <c r="H1174" s="39"/>
      <c r="I1174" s="218"/>
      <c r="J1174" s="39"/>
      <c r="K1174" s="39"/>
      <c r="L1174" s="43"/>
      <c r="M1174" s="219"/>
      <c r="N1174" s="220"/>
      <c r="O1174" s="83"/>
      <c r="P1174" s="83"/>
      <c r="Q1174" s="83"/>
      <c r="R1174" s="83"/>
      <c r="S1174" s="83"/>
      <c r="T1174" s="84"/>
      <c r="U1174" s="37"/>
      <c r="V1174" s="37"/>
      <c r="W1174" s="37"/>
      <c r="X1174" s="37"/>
      <c r="Y1174" s="37"/>
      <c r="Z1174" s="37"/>
      <c r="AA1174" s="37"/>
      <c r="AB1174" s="37"/>
      <c r="AC1174" s="37"/>
      <c r="AD1174" s="37"/>
      <c r="AE1174" s="37"/>
      <c r="AT1174" s="16" t="s">
        <v>127</v>
      </c>
      <c r="AU1174" s="16" t="s">
        <v>82</v>
      </c>
    </row>
    <row r="1175" s="2" customFormat="1" ht="16.5" customHeight="1">
      <c r="A1175" s="37"/>
      <c r="B1175" s="38"/>
      <c r="C1175" s="224" t="s">
        <v>2326</v>
      </c>
      <c r="D1175" s="224" t="s">
        <v>664</v>
      </c>
      <c r="E1175" s="225" t="s">
        <v>2327</v>
      </c>
      <c r="F1175" s="226" t="s">
        <v>2328</v>
      </c>
      <c r="G1175" s="227" t="s">
        <v>169</v>
      </c>
      <c r="H1175" s="228">
        <v>10</v>
      </c>
      <c r="I1175" s="229"/>
      <c r="J1175" s="230">
        <f>ROUND(I1175*H1175,2)</f>
        <v>0</v>
      </c>
      <c r="K1175" s="226" t="s">
        <v>19</v>
      </c>
      <c r="L1175" s="231"/>
      <c r="M1175" s="232" t="s">
        <v>19</v>
      </c>
      <c r="N1175" s="233" t="s">
        <v>43</v>
      </c>
      <c r="O1175" s="83"/>
      <c r="P1175" s="212">
        <f>O1175*H1175</f>
        <v>0</v>
      </c>
      <c r="Q1175" s="212">
        <v>0.00017000000000000001</v>
      </c>
      <c r="R1175" s="212">
        <f>Q1175*H1175</f>
        <v>0.0017000000000000001</v>
      </c>
      <c r="S1175" s="212">
        <v>0</v>
      </c>
      <c r="T1175" s="213">
        <f>S1175*H1175</f>
        <v>0</v>
      </c>
      <c r="U1175" s="37"/>
      <c r="V1175" s="37"/>
      <c r="W1175" s="37"/>
      <c r="X1175" s="37"/>
      <c r="Y1175" s="37"/>
      <c r="Z1175" s="37"/>
      <c r="AA1175" s="37"/>
      <c r="AB1175" s="37"/>
      <c r="AC1175" s="37"/>
      <c r="AD1175" s="37"/>
      <c r="AE1175" s="37"/>
      <c r="AR1175" s="214" t="s">
        <v>888</v>
      </c>
      <c r="AT1175" s="214" t="s">
        <v>664</v>
      </c>
      <c r="AU1175" s="214" t="s">
        <v>82</v>
      </c>
      <c r="AY1175" s="16" t="s">
        <v>117</v>
      </c>
      <c r="BE1175" s="215">
        <f>IF(N1175="základní",J1175,0)</f>
        <v>0</v>
      </c>
      <c r="BF1175" s="215">
        <f>IF(N1175="snížená",J1175,0)</f>
        <v>0</v>
      </c>
      <c r="BG1175" s="215">
        <f>IF(N1175="zákl. přenesená",J1175,0)</f>
        <v>0</v>
      </c>
      <c r="BH1175" s="215">
        <f>IF(N1175="sníž. přenesená",J1175,0)</f>
        <v>0</v>
      </c>
      <c r="BI1175" s="215">
        <f>IF(N1175="nulová",J1175,0)</f>
        <v>0</v>
      </c>
      <c r="BJ1175" s="16" t="s">
        <v>80</v>
      </c>
      <c r="BK1175" s="215">
        <f>ROUND(I1175*H1175,2)</f>
        <v>0</v>
      </c>
      <c r="BL1175" s="16" t="s">
        <v>888</v>
      </c>
      <c r="BM1175" s="214" t="s">
        <v>2329</v>
      </c>
    </row>
    <row r="1176" s="2" customFormat="1">
      <c r="A1176" s="37"/>
      <c r="B1176" s="38"/>
      <c r="C1176" s="39"/>
      <c r="D1176" s="216" t="s">
        <v>127</v>
      </c>
      <c r="E1176" s="39"/>
      <c r="F1176" s="217" t="s">
        <v>2328</v>
      </c>
      <c r="G1176" s="39"/>
      <c r="H1176" s="39"/>
      <c r="I1176" s="218"/>
      <c r="J1176" s="39"/>
      <c r="K1176" s="39"/>
      <c r="L1176" s="43"/>
      <c r="M1176" s="219"/>
      <c r="N1176" s="220"/>
      <c r="O1176" s="83"/>
      <c r="P1176" s="83"/>
      <c r="Q1176" s="83"/>
      <c r="R1176" s="83"/>
      <c r="S1176" s="83"/>
      <c r="T1176" s="84"/>
      <c r="U1176" s="37"/>
      <c r="V1176" s="37"/>
      <c r="W1176" s="37"/>
      <c r="X1176" s="37"/>
      <c r="Y1176" s="37"/>
      <c r="Z1176" s="37"/>
      <c r="AA1176" s="37"/>
      <c r="AB1176" s="37"/>
      <c r="AC1176" s="37"/>
      <c r="AD1176" s="37"/>
      <c r="AE1176" s="37"/>
      <c r="AT1176" s="16" t="s">
        <v>127</v>
      </c>
      <c r="AU1176" s="16" t="s">
        <v>82</v>
      </c>
    </row>
    <row r="1177" s="2" customFormat="1" ht="16.5" customHeight="1">
      <c r="A1177" s="37"/>
      <c r="B1177" s="38"/>
      <c r="C1177" s="224" t="s">
        <v>2330</v>
      </c>
      <c r="D1177" s="224" t="s">
        <v>664</v>
      </c>
      <c r="E1177" s="225" t="s">
        <v>2331</v>
      </c>
      <c r="F1177" s="226" t="s">
        <v>2332</v>
      </c>
      <c r="G1177" s="227" t="s">
        <v>169</v>
      </c>
      <c r="H1177" s="228">
        <v>50</v>
      </c>
      <c r="I1177" s="229"/>
      <c r="J1177" s="230">
        <f>ROUND(I1177*H1177,2)</f>
        <v>0</v>
      </c>
      <c r="K1177" s="226" t="s">
        <v>19</v>
      </c>
      <c r="L1177" s="231"/>
      <c r="M1177" s="232" t="s">
        <v>19</v>
      </c>
      <c r="N1177" s="233" t="s">
        <v>43</v>
      </c>
      <c r="O1177" s="83"/>
      <c r="P1177" s="212">
        <f>O1177*H1177</f>
        <v>0</v>
      </c>
      <c r="Q1177" s="212">
        <v>0.00012999999999999999</v>
      </c>
      <c r="R1177" s="212">
        <f>Q1177*H1177</f>
        <v>0.0064999999999999997</v>
      </c>
      <c r="S1177" s="212">
        <v>0</v>
      </c>
      <c r="T1177" s="213">
        <f>S1177*H1177</f>
        <v>0</v>
      </c>
      <c r="U1177" s="37"/>
      <c r="V1177" s="37"/>
      <c r="W1177" s="37"/>
      <c r="X1177" s="37"/>
      <c r="Y1177" s="37"/>
      <c r="Z1177" s="37"/>
      <c r="AA1177" s="37"/>
      <c r="AB1177" s="37"/>
      <c r="AC1177" s="37"/>
      <c r="AD1177" s="37"/>
      <c r="AE1177" s="37"/>
      <c r="AR1177" s="214" t="s">
        <v>888</v>
      </c>
      <c r="AT1177" s="214" t="s">
        <v>664</v>
      </c>
      <c r="AU1177" s="214" t="s">
        <v>82</v>
      </c>
      <c r="AY1177" s="16" t="s">
        <v>117</v>
      </c>
      <c r="BE1177" s="215">
        <f>IF(N1177="základní",J1177,0)</f>
        <v>0</v>
      </c>
      <c r="BF1177" s="215">
        <f>IF(N1177="snížená",J1177,0)</f>
        <v>0</v>
      </c>
      <c r="BG1177" s="215">
        <f>IF(N1177="zákl. přenesená",J1177,0)</f>
        <v>0</v>
      </c>
      <c r="BH1177" s="215">
        <f>IF(N1177="sníž. přenesená",J1177,0)</f>
        <v>0</v>
      </c>
      <c r="BI1177" s="215">
        <f>IF(N1177="nulová",J1177,0)</f>
        <v>0</v>
      </c>
      <c r="BJ1177" s="16" t="s">
        <v>80</v>
      </c>
      <c r="BK1177" s="215">
        <f>ROUND(I1177*H1177,2)</f>
        <v>0</v>
      </c>
      <c r="BL1177" s="16" t="s">
        <v>888</v>
      </c>
      <c r="BM1177" s="214" t="s">
        <v>2333</v>
      </c>
    </row>
    <row r="1178" s="2" customFormat="1">
      <c r="A1178" s="37"/>
      <c r="B1178" s="38"/>
      <c r="C1178" s="39"/>
      <c r="D1178" s="216" t="s">
        <v>127</v>
      </c>
      <c r="E1178" s="39"/>
      <c r="F1178" s="217" t="s">
        <v>2332</v>
      </c>
      <c r="G1178" s="39"/>
      <c r="H1178" s="39"/>
      <c r="I1178" s="218"/>
      <c r="J1178" s="39"/>
      <c r="K1178" s="39"/>
      <c r="L1178" s="43"/>
      <c r="M1178" s="219"/>
      <c r="N1178" s="220"/>
      <c r="O1178" s="83"/>
      <c r="P1178" s="83"/>
      <c r="Q1178" s="83"/>
      <c r="R1178" s="83"/>
      <c r="S1178" s="83"/>
      <c r="T1178" s="84"/>
      <c r="U1178" s="37"/>
      <c r="V1178" s="37"/>
      <c r="W1178" s="37"/>
      <c r="X1178" s="37"/>
      <c r="Y1178" s="37"/>
      <c r="Z1178" s="37"/>
      <c r="AA1178" s="37"/>
      <c r="AB1178" s="37"/>
      <c r="AC1178" s="37"/>
      <c r="AD1178" s="37"/>
      <c r="AE1178" s="37"/>
      <c r="AT1178" s="16" t="s">
        <v>127</v>
      </c>
      <c r="AU1178" s="16" t="s">
        <v>82</v>
      </c>
    </row>
    <row r="1179" s="2" customFormat="1" ht="16.5" customHeight="1">
      <c r="A1179" s="37"/>
      <c r="B1179" s="38"/>
      <c r="C1179" s="224" t="s">
        <v>2334</v>
      </c>
      <c r="D1179" s="224" t="s">
        <v>664</v>
      </c>
      <c r="E1179" s="225" t="s">
        <v>2335</v>
      </c>
      <c r="F1179" s="226" t="s">
        <v>2336</v>
      </c>
      <c r="G1179" s="227" t="s">
        <v>169</v>
      </c>
      <c r="H1179" s="228">
        <v>10</v>
      </c>
      <c r="I1179" s="229"/>
      <c r="J1179" s="230">
        <f>ROUND(I1179*H1179,2)</f>
        <v>0</v>
      </c>
      <c r="K1179" s="226" t="s">
        <v>19</v>
      </c>
      <c r="L1179" s="231"/>
      <c r="M1179" s="232" t="s">
        <v>19</v>
      </c>
      <c r="N1179" s="233" t="s">
        <v>43</v>
      </c>
      <c r="O1179" s="83"/>
      <c r="P1179" s="212">
        <f>O1179*H1179</f>
        <v>0</v>
      </c>
      <c r="Q1179" s="212">
        <v>0.00017000000000000001</v>
      </c>
      <c r="R1179" s="212">
        <f>Q1179*H1179</f>
        <v>0.0017000000000000001</v>
      </c>
      <c r="S1179" s="212">
        <v>0</v>
      </c>
      <c r="T1179" s="213">
        <f>S1179*H1179</f>
        <v>0</v>
      </c>
      <c r="U1179" s="37"/>
      <c r="V1179" s="37"/>
      <c r="W1179" s="37"/>
      <c r="X1179" s="37"/>
      <c r="Y1179" s="37"/>
      <c r="Z1179" s="37"/>
      <c r="AA1179" s="37"/>
      <c r="AB1179" s="37"/>
      <c r="AC1179" s="37"/>
      <c r="AD1179" s="37"/>
      <c r="AE1179" s="37"/>
      <c r="AR1179" s="214" t="s">
        <v>888</v>
      </c>
      <c r="AT1179" s="214" t="s">
        <v>664</v>
      </c>
      <c r="AU1179" s="214" t="s">
        <v>82</v>
      </c>
      <c r="AY1179" s="16" t="s">
        <v>117</v>
      </c>
      <c r="BE1179" s="215">
        <f>IF(N1179="základní",J1179,0)</f>
        <v>0</v>
      </c>
      <c r="BF1179" s="215">
        <f>IF(N1179="snížená",J1179,0)</f>
        <v>0</v>
      </c>
      <c r="BG1179" s="215">
        <f>IF(N1179="zákl. přenesená",J1179,0)</f>
        <v>0</v>
      </c>
      <c r="BH1179" s="215">
        <f>IF(N1179="sníž. přenesená",J1179,0)</f>
        <v>0</v>
      </c>
      <c r="BI1179" s="215">
        <f>IF(N1179="nulová",J1179,0)</f>
        <v>0</v>
      </c>
      <c r="BJ1179" s="16" t="s">
        <v>80</v>
      </c>
      <c r="BK1179" s="215">
        <f>ROUND(I1179*H1179,2)</f>
        <v>0</v>
      </c>
      <c r="BL1179" s="16" t="s">
        <v>888</v>
      </c>
      <c r="BM1179" s="214" t="s">
        <v>2337</v>
      </c>
    </row>
    <row r="1180" s="2" customFormat="1">
      <c r="A1180" s="37"/>
      <c r="B1180" s="38"/>
      <c r="C1180" s="39"/>
      <c r="D1180" s="216" t="s">
        <v>127</v>
      </c>
      <c r="E1180" s="39"/>
      <c r="F1180" s="217" t="s">
        <v>2336</v>
      </c>
      <c r="G1180" s="39"/>
      <c r="H1180" s="39"/>
      <c r="I1180" s="218"/>
      <c r="J1180" s="39"/>
      <c r="K1180" s="39"/>
      <c r="L1180" s="43"/>
      <c r="M1180" s="219"/>
      <c r="N1180" s="220"/>
      <c r="O1180" s="83"/>
      <c r="P1180" s="83"/>
      <c r="Q1180" s="83"/>
      <c r="R1180" s="83"/>
      <c r="S1180" s="83"/>
      <c r="T1180" s="84"/>
      <c r="U1180" s="37"/>
      <c r="V1180" s="37"/>
      <c r="W1180" s="37"/>
      <c r="X1180" s="37"/>
      <c r="Y1180" s="37"/>
      <c r="Z1180" s="37"/>
      <c r="AA1180" s="37"/>
      <c r="AB1180" s="37"/>
      <c r="AC1180" s="37"/>
      <c r="AD1180" s="37"/>
      <c r="AE1180" s="37"/>
      <c r="AT1180" s="16" t="s">
        <v>127</v>
      </c>
      <c r="AU1180" s="16" t="s">
        <v>82</v>
      </c>
    </row>
    <row r="1181" s="2" customFormat="1" ht="16.5" customHeight="1">
      <c r="A1181" s="37"/>
      <c r="B1181" s="38"/>
      <c r="C1181" s="224" t="s">
        <v>2338</v>
      </c>
      <c r="D1181" s="224" t="s">
        <v>664</v>
      </c>
      <c r="E1181" s="225" t="s">
        <v>2339</v>
      </c>
      <c r="F1181" s="226" t="s">
        <v>2340</v>
      </c>
      <c r="G1181" s="227" t="s">
        <v>169</v>
      </c>
      <c r="H1181" s="228">
        <v>10</v>
      </c>
      <c r="I1181" s="229"/>
      <c r="J1181" s="230">
        <f>ROUND(I1181*H1181,2)</f>
        <v>0</v>
      </c>
      <c r="K1181" s="226" t="s">
        <v>19</v>
      </c>
      <c r="L1181" s="231"/>
      <c r="M1181" s="232" t="s">
        <v>19</v>
      </c>
      <c r="N1181" s="233" t="s">
        <v>43</v>
      </c>
      <c r="O1181" s="83"/>
      <c r="P1181" s="212">
        <f>O1181*H1181</f>
        <v>0</v>
      </c>
      <c r="Q1181" s="212">
        <v>0.00044999999999999999</v>
      </c>
      <c r="R1181" s="212">
        <f>Q1181*H1181</f>
        <v>0.0044999999999999997</v>
      </c>
      <c r="S1181" s="212">
        <v>0</v>
      </c>
      <c r="T1181" s="213">
        <f>S1181*H1181</f>
        <v>0</v>
      </c>
      <c r="U1181" s="37"/>
      <c r="V1181" s="37"/>
      <c r="W1181" s="37"/>
      <c r="X1181" s="37"/>
      <c r="Y1181" s="37"/>
      <c r="Z1181" s="37"/>
      <c r="AA1181" s="37"/>
      <c r="AB1181" s="37"/>
      <c r="AC1181" s="37"/>
      <c r="AD1181" s="37"/>
      <c r="AE1181" s="37"/>
      <c r="AR1181" s="214" t="s">
        <v>888</v>
      </c>
      <c r="AT1181" s="214" t="s">
        <v>664</v>
      </c>
      <c r="AU1181" s="214" t="s">
        <v>82</v>
      </c>
      <c r="AY1181" s="16" t="s">
        <v>117</v>
      </c>
      <c r="BE1181" s="215">
        <f>IF(N1181="základní",J1181,0)</f>
        <v>0</v>
      </c>
      <c r="BF1181" s="215">
        <f>IF(N1181="snížená",J1181,0)</f>
        <v>0</v>
      </c>
      <c r="BG1181" s="215">
        <f>IF(N1181="zákl. přenesená",J1181,0)</f>
        <v>0</v>
      </c>
      <c r="BH1181" s="215">
        <f>IF(N1181="sníž. přenesená",J1181,0)</f>
        <v>0</v>
      </c>
      <c r="BI1181" s="215">
        <f>IF(N1181="nulová",J1181,0)</f>
        <v>0</v>
      </c>
      <c r="BJ1181" s="16" t="s">
        <v>80</v>
      </c>
      <c r="BK1181" s="215">
        <f>ROUND(I1181*H1181,2)</f>
        <v>0</v>
      </c>
      <c r="BL1181" s="16" t="s">
        <v>888</v>
      </c>
      <c r="BM1181" s="214" t="s">
        <v>2341</v>
      </c>
    </row>
    <row r="1182" s="2" customFormat="1">
      <c r="A1182" s="37"/>
      <c r="B1182" s="38"/>
      <c r="C1182" s="39"/>
      <c r="D1182" s="216" t="s">
        <v>127</v>
      </c>
      <c r="E1182" s="39"/>
      <c r="F1182" s="217" t="s">
        <v>2340</v>
      </c>
      <c r="G1182" s="39"/>
      <c r="H1182" s="39"/>
      <c r="I1182" s="218"/>
      <c r="J1182" s="39"/>
      <c r="K1182" s="39"/>
      <c r="L1182" s="43"/>
      <c r="M1182" s="219"/>
      <c r="N1182" s="220"/>
      <c r="O1182" s="83"/>
      <c r="P1182" s="83"/>
      <c r="Q1182" s="83"/>
      <c r="R1182" s="83"/>
      <c r="S1182" s="83"/>
      <c r="T1182" s="84"/>
      <c r="U1182" s="37"/>
      <c r="V1182" s="37"/>
      <c r="W1182" s="37"/>
      <c r="X1182" s="37"/>
      <c r="Y1182" s="37"/>
      <c r="Z1182" s="37"/>
      <c r="AA1182" s="37"/>
      <c r="AB1182" s="37"/>
      <c r="AC1182" s="37"/>
      <c r="AD1182" s="37"/>
      <c r="AE1182" s="37"/>
      <c r="AT1182" s="16" t="s">
        <v>127</v>
      </c>
      <c r="AU1182" s="16" t="s">
        <v>82</v>
      </c>
    </row>
    <row r="1183" s="2" customFormat="1" ht="16.5" customHeight="1">
      <c r="A1183" s="37"/>
      <c r="B1183" s="38"/>
      <c r="C1183" s="224" t="s">
        <v>2342</v>
      </c>
      <c r="D1183" s="224" t="s">
        <v>664</v>
      </c>
      <c r="E1183" s="225" t="s">
        <v>2343</v>
      </c>
      <c r="F1183" s="226" t="s">
        <v>2344</v>
      </c>
      <c r="G1183" s="227" t="s">
        <v>169</v>
      </c>
      <c r="H1183" s="228">
        <v>50</v>
      </c>
      <c r="I1183" s="229"/>
      <c r="J1183" s="230">
        <f>ROUND(I1183*H1183,2)</f>
        <v>0</v>
      </c>
      <c r="K1183" s="226" t="s">
        <v>19</v>
      </c>
      <c r="L1183" s="231"/>
      <c r="M1183" s="232" t="s">
        <v>19</v>
      </c>
      <c r="N1183" s="233" t="s">
        <v>43</v>
      </c>
      <c r="O1183" s="83"/>
      <c r="P1183" s="212">
        <f>O1183*H1183</f>
        <v>0</v>
      </c>
      <c r="Q1183" s="212">
        <v>0.00012</v>
      </c>
      <c r="R1183" s="212">
        <f>Q1183*H1183</f>
        <v>0.0060000000000000001</v>
      </c>
      <c r="S1183" s="212">
        <v>0</v>
      </c>
      <c r="T1183" s="213">
        <f>S1183*H1183</f>
        <v>0</v>
      </c>
      <c r="U1183" s="37"/>
      <c r="V1183" s="37"/>
      <c r="W1183" s="37"/>
      <c r="X1183" s="37"/>
      <c r="Y1183" s="37"/>
      <c r="Z1183" s="37"/>
      <c r="AA1183" s="37"/>
      <c r="AB1183" s="37"/>
      <c r="AC1183" s="37"/>
      <c r="AD1183" s="37"/>
      <c r="AE1183" s="37"/>
      <c r="AR1183" s="214" t="s">
        <v>888</v>
      </c>
      <c r="AT1183" s="214" t="s">
        <v>664</v>
      </c>
      <c r="AU1183" s="214" t="s">
        <v>82</v>
      </c>
      <c r="AY1183" s="16" t="s">
        <v>117</v>
      </c>
      <c r="BE1183" s="215">
        <f>IF(N1183="základní",J1183,0)</f>
        <v>0</v>
      </c>
      <c r="BF1183" s="215">
        <f>IF(N1183="snížená",J1183,0)</f>
        <v>0</v>
      </c>
      <c r="BG1183" s="215">
        <f>IF(N1183="zákl. přenesená",J1183,0)</f>
        <v>0</v>
      </c>
      <c r="BH1183" s="215">
        <f>IF(N1183="sníž. přenesená",J1183,0)</f>
        <v>0</v>
      </c>
      <c r="BI1183" s="215">
        <f>IF(N1183="nulová",J1183,0)</f>
        <v>0</v>
      </c>
      <c r="BJ1183" s="16" t="s">
        <v>80</v>
      </c>
      <c r="BK1183" s="215">
        <f>ROUND(I1183*H1183,2)</f>
        <v>0</v>
      </c>
      <c r="BL1183" s="16" t="s">
        <v>888</v>
      </c>
      <c r="BM1183" s="214" t="s">
        <v>2345</v>
      </c>
    </row>
    <row r="1184" s="2" customFormat="1">
      <c r="A1184" s="37"/>
      <c r="B1184" s="38"/>
      <c r="C1184" s="39"/>
      <c r="D1184" s="216" t="s">
        <v>127</v>
      </c>
      <c r="E1184" s="39"/>
      <c r="F1184" s="217" t="s">
        <v>2344</v>
      </c>
      <c r="G1184" s="39"/>
      <c r="H1184" s="39"/>
      <c r="I1184" s="218"/>
      <c r="J1184" s="39"/>
      <c r="K1184" s="39"/>
      <c r="L1184" s="43"/>
      <c r="M1184" s="219"/>
      <c r="N1184" s="220"/>
      <c r="O1184" s="83"/>
      <c r="P1184" s="83"/>
      <c r="Q1184" s="83"/>
      <c r="R1184" s="83"/>
      <c r="S1184" s="83"/>
      <c r="T1184" s="84"/>
      <c r="U1184" s="37"/>
      <c r="V1184" s="37"/>
      <c r="W1184" s="37"/>
      <c r="X1184" s="37"/>
      <c r="Y1184" s="37"/>
      <c r="Z1184" s="37"/>
      <c r="AA1184" s="37"/>
      <c r="AB1184" s="37"/>
      <c r="AC1184" s="37"/>
      <c r="AD1184" s="37"/>
      <c r="AE1184" s="37"/>
      <c r="AT1184" s="16" t="s">
        <v>127</v>
      </c>
      <c r="AU1184" s="16" t="s">
        <v>82</v>
      </c>
    </row>
    <row r="1185" s="2" customFormat="1" ht="16.5" customHeight="1">
      <c r="A1185" s="37"/>
      <c r="B1185" s="38"/>
      <c r="C1185" s="224" t="s">
        <v>2346</v>
      </c>
      <c r="D1185" s="224" t="s">
        <v>664</v>
      </c>
      <c r="E1185" s="225" t="s">
        <v>2347</v>
      </c>
      <c r="F1185" s="226" t="s">
        <v>2348</v>
      </c>
      <c r="G1185" s="227" t="s">
        <v>169</v>
      </c>
      <c r="H1185" s="228">
        <v>40</v>
      </c>
      <c r="I1185" s="229"/>
      <c r="J1185" s="230">
        <f>ROUND(I1185*H1185,2)</f>
        <v>0</v>
      </c>
      <c r="K1185" s="226" t="s">
        <v>19</v>
      </c>
      <c r="L1185" s="231"/>
      <c r="M1185" s="232" t="s">
        <v>19</v>
      </c>
      <c r="N1185" s="233" t="s">
        <v>43</v>
      </c>
      <c r="O1185" s="83"/>
      <c r="P1185" s="212">
        <f>O1185*H1185</f>
        <v>0</v>
      </c>
      <c r="Q1185" s="212">
        <v>0.00017000000000000001</v>
      </c>
      <c r="R1185" s="212">
        <f>Q1185*H1185</f>
        <v>0.0068000000000000005</v>
      </c>
      <c r="S1185" s="212">
        <v>0</v>
      </c>
      <c r="T1185" s="213">
        <f>S1185*H1185</f>
        <v>0</v>
      </c>
      <c r="U1185" s="37"/>
      <c r="V1185" s="37"/>
      <c r="W1185" s="37"/>
      <c r="X1185" s="37"/>
      <c r="Y1185" s="37"/>
      <c r="Z1185" s="37"/>
      <c r="AA1185" s="37"/>
      <c r="AB1185" s="37"/>
      <c r="AC1185" s="37"/>
      <c r="AD1185" s="37"/>
      <c r="AE1185" s="37"/>
      <c r="AR1185" s="214" t="s">
        <v>888</v>
      </c>
      <c r="AT1185" s="214" t="s">
        <v>664</v>
      </c>
      <c r="AU1185" s="214" t="s">
        <v>82</v>
      </c>
      <c r="AY1185" s="16" t="s">
        <v>117</v>
      </c>
      <c r="BE1185" s="215">
        <f>IF(N1185="základní",J1185,0)</f>
        <v>0</v>
      </c>
      <c r="BF1185" s="215">
        <f>IF(N1185="snížená",J1185,0)</f>
        <v>0</v>
      </c>
      <c r="BG1185" s="215">
        <f>IF(N1185="zákl. přenesená",J1185,0)</f>
        <v>0</v>
      </c>
      <c r="BH1185" s="215">
        <f>IF(N1185="sníž. přenesená",J1185,0)</f>
        <v>0</v>
      </c>
      <c r="BI1185" s="215">
        <f>IF(N1185="nulová",J1185,0)</f>
        <v>0</v>
      </c>
      <c r="BJ1185" s="16" t="s">
        <v>80</v>
      </c>
      <c r="BK1185" s="215">
        <f>ROUND(I1185*H1185,2)</f>
        <v>0</v>
      </c>
      <c r="BL1185" s="16" t="s">
        <v>888</v>
      </c>
      <c r="BM1185" s="214" t="s">
        <v>2349</v>
      </c>
    </row>
    <row r="1186" s="2" customFormat="1">
      <c r="A1186" s="37"/>
      <c r="B1186" s="38"/>
      <c r="C1186" s="39"/>
      <c r="D1186" s="216" t="s">
        <v>127</v>
      </c>
      <c r="E1186" s="39"/>
      <c r="F1186" s="217" t="s">
        <v>2348</v>
      </c>
      <c r="G1186" s="39"/>
      <c r="H1186" s="39"/>
      <c r="I1186" s="218"/>
      <c r="J1186" s="39"/>
      <c r="K1186" s="39"/>
      <c r="L1186" s="43"/>
      <c r="M1186" s="219"/>
      <c r="N1186" s="220"/>
      <c r="O1186" s="83"/>
      <c r="P1186" s="83"/>
      <c r="Q1186" s="83"/>
      <c r="R1186" s="83"/>
      <c r="S1186" s="83"/>
      <c r="T1186" s="84"/>
      <c r="U1186" s="37"/>
      <c r="V1186" s="37"/>
      <c r="W1186" s="37"/>
      <c r="X1186" s="37"/>
      <c r="Y1186" s="37"/>
      <c r="Z1186" s="37"/>
      <c r="AA1186" s="37"/>
      <c r="AB1186" s="37"/>
      <c r="AC1186" s="37"/>
      <c r="AD1186" s="37"/>
      <c r="AE1186" s="37"/>
      <c r="AT1186" s="16" t="s">
        <v>127</v>
      </c>
      <c r="AU1186" s="16" t="s">
        <v>82</v>
      </c>
    </row>
    <row r="1187" s="2" customFormat="1" ht="16.5" customHeight="1">
      <c r="A1187" s="37"/>
      <c r="B1187" s="38"/>
      <c r="C1187" s="224" t="s">
        <v>2350</v>
      </c>
      <c r="D1187" s="224" t="s">
        <v>664</v>
      </c>
      <c r="E1187" s="225" t="s">
        <v>2351</v>
      </c>
      <c r="F1187" s="226" t="s">
        <v>2352</v>
      </c>
      <c r="G1187" s="227" t="s">
        <v>169</v>
      </c>
      <c r="H1187" s="228">
        <v>100</v>
      </c>
      <c r="I1187" s="229"/>
      <c r="J1187" s="230">
        <f>ROUND(I1187*H1187,2)</f>
        <v>0</v>
      </c>
      <c r="K1187" s="226" t="s">
        <v>19</v>
      </c>
      <c r="L1187" s="231"/>
      <c r="M1187" s="232" t="s">
        <v>19</v>
      </c>
      <c r="N1187" s="233" t="s">
        <v>43</v>
      </c>
      <c r="O1187" s="83"/>
      <c r="P1187" s="212">
        <f>O1187*H1187</f>
        <v>0</v>
      </c>
      <c r="Q1187" s="212">
        <v>0.00036999999999999999</v>
      </c>
      <c r="R1187" s="212">
        <f>Q1187*H1187</f>
        <v>0.036999999999999998</v>
      </c>
      <c r="S1187" s="212">
        <v>0</v>
      </c>
      <c r="T1187" s="213">
        <f>S1187*H1187</f>
        <v>0</v>
      </c>
      <c r="U1187" s="37"/>
      <c r="V1187" s="37"/>
      <c r="W1187" s="37"/>
      <c r="X1187" s="37"/>
      <c r="Y1187" s="37"/>
      <c r="Z1187" s="37"/>
      <c r="AA1187" s="37"/>
      <c r="AB1187" s="37"/>
      <c r="AC1187" s="37"/>
      <c r="AD1187" s="37"/>
      <c r="AE1187" s="37"/>
      <c r="AR1187" s="214" t="s">
        <v>888</v>
      </c>
      <c r="AT1187" s="214" t="s">
        <v>664</v>
      </c>
      <c r="AU1187" s="214" t="s">
        <v>82</v>
      </c>
      <c r="AY1187" s="16" t="s">
        <v>117</v>
      </c>
      <c r="BE1187" s="215">
        <f>IF(N1187="základní",J1187,0)</f>
        <v>0</v>
      </c>
      <c r="BF1187" s="215">
        <f>IF(N1187="snížená",J1187,0)</f>
        <v>0</v>
      </c>
      <c r="BG1187" s="215">
        <f>IF(N1187="zákl. přenesená",J1187,0)</f>
        <v>0</v>
      </c>
      <c r="BH1187" s="215">
        <f>IF(N1187="sníž. přenesená",J1187,0)</f>
        <v>0</v>
      </c>
      <c r="BI1187" s="215">
        <f>IF(N1187="nulová",J1187,0)</f>
        <v>0</v>
      </c>
      <c r="BJ1187" s="16" t="s">
        <v>80</v>
      </c>
      <c r="BK1187" s="215">
        <f>ROUND(I1187*H1187,2)</f>
        <v>0</v>
      </c>
      <c r="BL1187" s="16" t="s">
        <v>888</v>
      </c>
      <c r="BM1187" s="214" t="s">
        <v>2353</v>
      </c>
    </row>
    <row r="1188" s="2" customFormat="1">
      <c r="A1188" s="37"/>
      <c r="B1188" s="38"/>
      <c r="C1188" s="39"/>
      <c r="D1188" s="216" t="s">
        <v>127</v>
      </c>
      <c r="E1188" s="39"/>
      <c r="F1188" s="217" t="s">
        <v>2352</v>
      </c>
      <c r="G1188" s="39"/>
      <c r="H1188" s="39"/>
      <c r="I1188" s="218"/>
      <c r="J1188" s="39"/>
      <c r="K1188" s="39"/>
      <c r="L1188" s="43"/>
      <c r="M1188" s="219"/>
      <c r="N1188" s="220"/>
      <c r="O1188" s="83"/>
      <c r="P1188" s="83"/>
      <c r="Q1188" s="83"/>
      <c r="R1188" s="83"/>
      <c r="S1188" s="83"/>
      <c r="T1188" s="84"/>
      <c r="U1188" s="37"/>
      <c r="V1188" s="37"/>
      <c r="W1188" s="37"/>
      <c r="X1188" s="37"/>
      <c r="Y1188" s="37"/>
      <c r="Z1188" s="37"/>
      <c r="AA1188" s="37"/>
      <c r="AB1188" s="37"/>
      <c r="AC1188" s="37"/>
      <c r="AD1188" s="37"/>
      <c r="AE1188" s="37"/>
      <c r="AT1188" s="16" t="s">
        <v>127</v>
      </c>
      <c r="AU1188" s="16" t="s">
        <v>82</v>
      </c>
    </row>
    <row r="1189" s="2" customFormat="1" ht="16.5" customHeight="1">
      <c r="A1189" s="37"/>
      <c r="B1189" s="38"/>
      <c r="C1189" s="224" t="s">
        <v>2354</v>
      </c>
      <c r="D1189" s="224" t="s">
        <v>664</v>
      </c>
      <c r="E1189" s="225" t="s">
        <v>2355</v>
      </c>
      <c r="F1189" s="226" t="s">
        <v>2356</v>
      </c>
      <c r="G1189" s="227" t="s">
        <v>169</v>
      </c>
      <c r="H1189" s="228">
        <v>20</v>
      </c>
      <c r="I1189" s="229"/>
      <c r="J1189" s="230">
        <f>ROUND(I1189*H1189,2)</f>
        <v>0</v>
      </c>
      <c r="K1189" s="226" t="s">
        <v>19</v>
      </c>
      <c r="L1189" s="231"/>
      <c r="M1189" s="232" t="s">
        <v>19</v>
      </c>
      <c r="N1189" s="233" t="s">
        <v>43</v>
      </c>
      <c r="O1189" s="83"/>
      <c r="P1189" s="212">
        <f>O1189*H1189</f>
        <v>0</v>
      </c>
      <c r="Q1189" s="212">
        <v>0.00013999999999999999</v>
      </c>
      <c r="R1189" s="212">
        <f>Q1189*H1189</f>
        <v>0.0027999999999999995</v>
      </c>
      <c r="S1189" s="212">
        <v>0</v>
      </c>
      <c r="T1189" s="213">
        <f>S1189*H1189</f>
        <v>0</v>
      </c>
      <c r="U1189" s="37"/>
      <c r="V1189" s="37"/>
      <c r="W1189" s="37"/>
      <c r="X1189" s="37"/>
      <c r="Y1189" s="37"/>
      <c r="Z1189" s="37"/>
      <c r="AA1189" s="37"/>
      <c r="AB1189" s="37"/>
      <c r="AC1189" s="37"/>
      <c r="AD1189" s="37"/>
      <c r="AE1189" s="37"/>
      <c r="AR1189" s="214" t="s">
        <v>888</v>
      </c>
      <c r="AT1189" s="214" t="s">
        <v>664</v>
      </c>
      <c r="AU1189" s="214" t="s">
        <v>82</v>
      </c>
      <c r="AY1189" s="16" t="s">
        <v>117</v>
      </c>
      <c r="BE1189" s="215">
        <f>IF(N1189="základní",J1189,0)</f>
        <v>0</v>
      </c>
      <c r="BF1189" s="215">
        <f>IF(N1189="snížená",J1189,0)</f>
        <v>0</v>
      </c>
      <c r="BG1189" s="215">
        <f>IF(N1189="zákl. přenesená",J1189,0)</f>
        <v>0</v>
      </c>
      <c r="BH1189" s="215">
        <f>IF(N1189="sníž. přenesená",J1189,0)</f>
        <v>0</v>
      </c>
      <c r="BI1189" s="215">
        <f>IF(N1189="nulová",J1189,0)</f>
        <v>0</v>
      </c>
      <c r="BJ1189" s="16" t="s">
        <v>80</v>
      </c>
      <c r="BK1189" s="215">
        <f>ROUND(I1189*H1189,2)</f>
        <v>0</v>
      </c>
      <c r="BL1189" s="16" t="s">
        <v>888</v>
      </c>
      <c r="BM1189" s="214" t="s">
        <v>2357</v>
      </c>
    </row>
    <row r="1190" s="2" customFormat="1">
      <c r="A1190" s="37"/>
      <c r="B1190" s="38"/>
      <c r="C1190" s="39"/>
      <c r="D1190" s="216" t="s">
        <v>127</v>
      </c>
      <c r="E1190" s="39"/>
      <c r="F1190" s="217" t="s">
        <v>2356</v>
      </c>
      <c r="G1190" s="39"/>
      <c r="H1190" s="39"/>
      <c r="I1190" s="218"/>
      <c r="J1190" s="39"/>
      <c r="K1190" s="39"/>
      <c r="L1190" s="43"/>
      <c r="M1190" s="219"/>
      <c r="N1190" s="220"/>
      <c r="O1190" s="83"/>
      <c r="P1190" s="83"/>
      <c r="Q1190" s="83"/>
      <c r="R1190" s="83"/>
      <c r="S1190" s="83"/>
      <c r="T1190" s="84"/>
      <c r="U1190" s="37"/>
      <c r="V1190" s="37"/>
      <c r="W1190" s="37"/>
      <c r="X1190" s="37"/>
      <c r="Y1190" s="37"/>
      <c r="Z1190" s="37"/>
      <c r="AA1190" s="37"/>
      <c r="AB1190" s="37"/>
      <c r="AC1190" s="37"/>
      <c r="AD1190" s="37"/>
      <c r="AE1190" s="37"/>
      <c r="AT1190" s="16" t="s">
        <v>127</v>
      </c>
      <c r="AU1190" s="16" t="s">
        <v>82</v>
      </c>
    </row>
    <row r="1191" s="2" customFormat="1" ht="16.5" customHeight="1">
      <c r="A1191" s="37"/>
      <c r="B1191" s="38"/>
      <c r="C1191" s="224" t="s">
        <v>2358</v>
      </c>
      <c r="D1191" s="224" t="s">
        <v>664</v>
      </c>
      <c r="E1191" s="225" t="s">
        <v>2359</v>
      </c>
      <c r="F1191" s="226" t="s">
        <v>2360</v>
      </c>
      <c r="G1191" s="227" t="s">
        <v>169</v>
      </c>
      <c r="H1191" s="228">
        <v>20</v>
      </c>
      <c r="I1191" s="229"/>
      <c r="J1191" s="230">
        <f>ROUND(I1191*H1191,2)</f>
        <v>0</v>
      </c>
      <c r="K1191" s="226" t="s">
        <v>19</v>
      </c>
      <c r="L1191" s="231"/>
      <c r="M1191" s="232" t="s">
        <v>19</v>
      </c>
      <c r="N1191" s="233" t="s">
        <v>43</v>
      </c>
      <c r="O1191" s="83"/>
      <c r="P1191" s="212">
        <f>O1191*H1191</f>
        <v>0</v>
      </c>
      <c r="Q1191" s="212">
        <v>0.00012999999999999999</v>
      </c>
      <c r="R1191" s="212">
        <f>Q1191*H1191</f>
        <v>0.0025999999999999999</v>
      </c>
      <c r="S1191" s="212">
        <v>0</v>
      </c>
      <c r="T1191" s="213">
        <f>S1191*H1191</f>
        <v>0</v>
      </c>
      <c r="U1191" s="37"/>
      <c r="V1191" s="37"/>
      <c r="W1191" s="37"/>
      <c r="X1191" s="37"/>
      <c r="Y1191" s="37"/>
      <c r="Z1191" s="37"/>
      <c r="AA1191" s="37"/>
      <c r="AB1191" s="37"/>
      <c r="AC1191" s="37"/>
      <c r="AD1191" s="37"/>
      <c r="AE1191" s="37"/>
      <c r="AR1191" s="214" t="s">
        <v>888</v>
      </c>
      <c r="AT1191" s="214" t="s">
        <v>664</v>
      </c>
      <c r="AU1191" s="214" t="s">
        <v>82</v>
      </c>
      <c r="AY1191" s="16" t="s">
        <v>117</v>
      </c>
      <c r="BE1191" s="215">
        <f>IF(N1191="základní",J1191,0)</f>
        <v>0</v>
      </c>
      <c r="BF1191" s="215">
        <f>IF(N1191="snížená",J1191,0)</f>
        <v>0</v>
      </c>
      <c r="BG1191" s="215">
        <f>IF(N1191="zákl. přenesená",J1191,0)</f>
        <v>0</v>
      </c>
      <c r="BH1191" s="215">
        <f>IF(N1191="sníž. přenesená",J1191,0)</f>
        <v>0</v>
      </c>
      <c r="BI1191" s="215">
        <f>IF(N1191="nulová",J1191,0)</f>
        <v>0</v>
      </c>
      <c r="BJ1191" s="16" t="s">
        <v>80</v>
      </c>
      <c r="BK1191" s="215">
        <f>ROUND(I1191*H1191,2)</f>
        <v>0</v>
      </c>
      <c r="BL1191" s="16" t="s">
        <v>888</v>
      </c>
      <c r="BM1191" s="214" t="s">
        <v>2361</v>
      </c>
    </row>
    <row r="1192" s="2" customFormat="1">
      <c r="A1192" s="37"/>
      <c r="B1192" s="38"/>
      <c r="C1192" s="39"/>
      <c r="D1192" s="216" t="s">
        <v>127</v>
      </c>
      <c r="E1192" s="39"/>
      <c r="F1192" s="217" t="s">
        <v>2360</v>
      </c>
      <c r="G1192" s="39"/>
      <c r="H1192" s="39"/>
      <c r="I1192" s="218"/>
      <c r="J1192" s="39"/>
      <c r="K1192" s="39"/>
      <c r="L1192" s="43"/>
      <c r="M1192" s="219"/>
      <c r="N1192" s="220"/>
      <c r="O1192" s="83"/>
      <c r="P1192" s="83"/>
      <c r="Q1192" s="83"/>
      <c r="R1192" s="83"/>
      <c r="S1192" s="83"/>
      <c r="T1192" s="84"/>
      <c r="U1192" s="37"/>
      <c r="V1192" s="37"/>
      <c r="W1192" s="37"/>
      <c r="X1192" s="37"/>
      <c r="Y1192" s="37"/>
      <c r="Z1192" s="37"/>
      <c r="AA1192" s="37"/>
      <c r="AB1192" s="37"/>
      <c r="AC1192" s="37"/>
      <c r="AD1192" s="37"/>
      <c r="AE1192" s="37"/>
      <c r="AT1192" s="16" t="s">
        <v>127</v>
      </c>
      <c r="AU1192" s="16" t="s">
        <v>82</v>
      </c>
    </row>
    <row r="1193" s="2" customFormat="1" ht="16.5" customHeight="1">
      <c r="A1193" s="37"/>
      <c r="B1193" s="38"/>
      <c r="C1193" s="224" t="s">
        <v>2362</v>
      </c>
      <c r="D1193" s="224" t="s">
        <v>664</v>
      </c>
      <c r="E1193" s="225" t="s">
        <v>2363</v>
      </c>
      <c r="F1193" s="226" t="s">
        <v>2364</v>
      </c>
      <c r="G1193" s="227" t="s">
        <v>169</v>
      </c>
      <c r="H1193" s="228">
        <v>20</v>
      </c>
      <c r="I1193" s="229"/>
      <c r="J1193" s="230">
        <f>ROUND(I1193*H1193,2)</f>
        <v>0</v>
      </c>
      <c r="K1193" s="226" t="s">
        <v>19</v>
      </c>
      <c r="L1193" s="231"/>
      <c r="M1193" s="232" t="s">
        <v>19</v>
      </c>
      <c r="N1193" s="233" t="s">
        <v>43</v>
      </c>
      <c r="O1193" s="83"/>
      <c r="P1193" s="212">
        <f>O1193*H1193</f>
        <v>0</v>
      </c>
      <c r="Q1193" s="212">
        <v>0.00025000000000000001</v>
      </c>
      <c r="R1193" s="212">
        <f>Q1193*H1193</f>
        <v>0.0050000000000000001</v>
      </c>
      <c r="S1193" s="212">
        <v>0</v>
      </c>
      <c r="T1193" s="213">
        <f>S1193*H1193</f>
        <v>0</v>
      </c>
      <c r="U1193" s="37"/>
      <c r="V1193" s="37"/>
      <c r="W1193" s="37"/>
      <c r="X1193" s="37"/>
      <c r="Y1193" s="37"/>
      <c r="Z1193" s="37"/>
      <c r="AA1193" s="37"/>
      <c r="AB1193" s="37"/>
      <c r="AC1193" s="37"/>
      <c r="AD1193" s="37"/>
      <c r="AE1193" s="37"/>
      <c r="AR1193" s="214" t="s">
        <v>888</v>
      </c>
      <c r="AT1193" s="214" t="s">
        <v>664</v>
      </c>
      <c r="AU1193" s="214" t="s">
        <v>82</v>
      </c>
      <c r="AY1193" s="16" t="s">
        <v>117</v>
      </c>
      <c r="BE1193" s="215">
        <f>IF(N1193="základní",J1193,0)</f>
        <v>0</v>
      </c>
      <c r="BF1193" s="215">
        <f>IF(N1193="snížená",J1193,0)</f>
        <v>0</v>
      </c>
      <c r="BG1193" s="215">
        <f>IF(N1193="zákl. přenesená",J1193,0)</f>
        <v>0</v>
      </c>
      <c r="BH1193" s="215">
        <f>IF(N1193="sníž. přenesená",J1193,0)</f>
        <v>0</v>
      </c>
      <c r="BI1193" s="215">
        <f>IF(N1193="nulová",J1193,0)</f>
        <v>0</v>
      </c>
      <c r="BJ1193" s="16" t="s">
        <v>80</v>
      </c>
      <c r="BK1193" s="215">
        <f>ROUND(I1193*H1193,2)</f>
        <v>0</v>
      </c>
      <c r="BL1193" s="16" t="s">
        <v>888</v>
      </c>
      <c r="BM1193" s="214" t="s">
        <v>2365</v>
      </c>
    </row>
    <row r="1194" s="2" customFormat="1">
      <c r="A1194" s="37"/>
      <c r="B1194" s="38"/>
      <c r="C1194" s="39"/>
      <c r="D1194" s="216" t="s">
        <v>127</v>
      </c>
      <c r="E1194" s="39"/>
      <c r="F1194" s="217" t="s">
        <v>2364</v>
      </c>
      <c r="G1194" s="39"/>
      <c r="H1194" s="39"/>
      <c r="I1194" s="218"/>
      <c r="J1194" s="39"/>
      <c r="K1194" s="39"/>
      <c r="L1194" s="43"/>
      <c r="M1194" s="219"/>
      <c r="N1194" s="220"/>
      <c r="O1194" s="83"/>
      <c r="P1194" s="83"/>
      <c r="Q1194" s="83"/>
      <c r="R1194" s="83"/>
      <c r="S1194" s="83"/>
      <c r="T1194" s="84"/>
      <c r="U1194" s="37"/>
      <c r="V1194" s="37"/>
      <c r="W1194" s="37"/>
      <c r="X1194" s="37"/>
      <c r="Y1194" s="37"/>
      <c r="Z1194" s="37"/>
      <c r="AA1194" s="37"/>
      <c r="AB1194" s="37"/>
      <c r="AC1194" s="37"/>
      <c r="AD1194" s="37"/>
      <c r="AE1194" s="37"/>
      <c r="AT1194" s="16" t="s">
        <v>127</v>
      </c>
      <c r="AU1194" s="16" t="s">
        <v>82</v>
      </c>
    </row>
    <row r="1195" s="2" customFormat="1" ht="16.5" customHeight="1">
      <c r="A1195" s="37"/>
      <c r="B1195" s="38"/>
      <c r="C1195" s="224" t="s">
        <v>2366</v>
      </c>
      <c r="D1195" s="224" t="s">
        <v>664</v>
      </c>
      <c r="E1195" s="225" t="s">
        <v>2367</v>
      </c>
      <c r="F1195" s="226" t="s">
        <v>2368</v>
      </c>
      <c r="G1195" s="227" t="s">
        <v>169</v>
      </c>
      <c r="H1195" s="228">
        <v>20</v>
      </c>
      <c r="I1195" s="229"/>
      <c r="J1195" s="230">
        <f>ROUND(I1195*H1195,2)</f>
        <v>0</v>
      </c>
      <c r="K1195" s="226" t="s">
        <v>19</v>
      </c>
      <c r="L1195" s="231"/>
      <c r="M1195" s="232" t="s">
        <v>19</v>
      </c>
      <c r="N1195" s="233" t="s">
        <v>43</v>
      </c>
      <c r="O1195" s="83"/>
      <c r="P1195" s="212">
        <f>O1195*H1195</f>
        <v>0</v>
      </c>
      <c r="Q1195" s="212">
        <v>0.00022000000000000001</v>
      </c>
      <c r="R1195" s="212">
        <f>Q1195*H1195</f>
        <v>0.0044000000000000003</v>
      </c>
      <c r="S1195" s="212">
        <v>0</v>
      </c>
      <c r="T1195" s="213">
        <f>S1195*H1195</f>
        <v>0</v>
      </c>
      <c r="U1195" s="37"/>
      <c r="V1195" s="37"/>
      <c r="W1195" s="37"/>
      <c r="X1195" s="37"/>
      <c r="Y1195" s="37"/>
      <c r="Z1195" s="37"/>
      <c r="AA1195" s="37"/>
      <c r="AB1195" s="37"/>
      <c r="AC1195" s="37"/>
      <c r="AD1195" s="37"/>
      <c r="AE1195" s="37"/>
      <c r="AR1195" s="214" t="s">
        <v>888</v>
      </c>
      <c r="AT1195" s="214" t="s">
        <v>664</v>
      </c>
      <c r="AU1195" s="214" t="s">
        <v>82</v>
      </c>
      <c r="AY1195" s="16" t="s">
        <v>117</v>
      </c>
      <c r="BE1195" s="215">
        <f>IF(N1195="základní",J1195,0)</f>
        <v>0</v>
      </c>
      <c r="BF1195" s="215">
        <f>IF(N1195="snížená",J1195,0)</f>
        <v>0</v>
      </c>
      <c r="BG1195" s="215">
        <f>IF(N1195="zákl. přenesená",J1195,0)</f>
        <v>0</v>
      </c>
      <c r="BH1195" s="215">
        <f>IF(N1195="sníž. přenesená",J1195,0)</f>
        <v>0</v>
      </c>
      <c r="BI1195" s="215">
        <f>IF(N1195="nulová",J1195,0)</f>
        <v>0</v>
      </c>
      <c r="BJ1195" s="16" t="s">
        <v>80</v>
      </c>
      <c r="BK1195" s="215">
        <f>ROUND(I1195*H1195,2)</f>
        <v>0</v>
      </c>
      <c r="BL1195" s="16" t="s">
        <v>888</v>
      </c>
      <c r="BM1195" s="214" t="s">
        <v>2369</v>
      </c>
    </row>
    <row r="1196" s="2" customFormat="1">
      <c r="A1196" s="37"/>
      <c r="B1196" s="38"/>
      <c r="C1196" s="39"/>
      <c r="D1196" s="216" t="s">
        <v>127</v>
      </c>
      <c r="E1196" s="39"/>
      <c r="F1196" s="217" t="s">
        <v>2368</v>
      </c>
      <c r="G1196" s="39"/>
      <c r="H1196" s="39"/>
      <c r="I1196" s="218"/>
      <c r="J1196" s="39"/>
      <c r="K1196" s="39"/>
      <c r="L1196" s="43"/>
      <c r="M1196" s="219"/>
      <c r="N1196" s="220"/>
      <c r="O1196" s="83"/>
      <c r="P1196" s="83"/>
      <c r="Q1196" s="83"/>
      <c r="R1196" s="83"/>
      <c r="S1196" s="83"/>
      <c r="T1196" s="84"/>
      <c r="U1196" s="37"/>
      <c r="V1196" s="37"/>
      <c r="W1196" s="37"/>
      <c r="X1196" s="37"/>
      <c r="Y1196" s="37"/>
      <c r="Z1196" s="37"/>
      <c r="AA1196" s="37"/>
      <c r="AB1196" s="37"/>
      <c r="AC1196" s="37"/>
      <c r="AD1196" s="37"/>
      <c r="AE1196" s="37"/>
      <c r="AT1196" s="16" t="s">
        <v>127</v>
      </c>
      <c r="AU1196" s="16" t="s">
        <v>82</v>
      </c>
    </row>
    <row r="1197" s="2" customFormat="1" ht="16.5" customHeight="1">
      <c r="A1197" s="37"/>
      <c r="B1197" s="38"/>
      <c r="C1197" s="224" t="s">
        <v>2370</v>
      </c>
      <c r="D1197" s="224" t="s">
        <v>664</v>
      </c>
      <c r="E1197" s="225" t="s">
        <v>2371</v>
      </c>
      <c r="F1197" s="226" t="s">
        <v>2372</v>
      </c>
      <c r="G1197" s="227" t="s">
        <v>169</v>
      </c>
      <c r="H1197" s="228">
        <v>4</v>
      </c>
      <c r="I1197" s="229"/>
      <c r="J1197" s="230">
        <f>ROUND(I1197*H1197,2)</f>
        <v>0</v>
      </c>
      <c r="K1197" s="226" t="s">
        <v>124</v>
      </c>
      <c r="L1197" s="231"/>
      <c r="M1197" s="232" t="s">
        <v>19</v>
      </c>
      <c r="N1197" s="233" t="s">
        <v>43</v>
      </c>
      <c r="O1197" s="83"/>
      <c r="P1197" s="212">
        <f>O1197*H1197</f>
        <v>0</v>
      </c>
      <c r="Q1197" s="212">
        <v>0.00038999999999999999</v>
      </c>
      <c r="R1197" s="212">
        <f>Q1197*H1197</f>
        <v>0.00156</v>
      </c>
      <c r="S1197" s="212">
        <v>0</v>
      </c>
      <c r="T1197" s="213">
        <f>S1197*H1197</f>
        <v>0</v>
      </c>
      <c r="U1197" s="37"/>
      <c r="V1197" s="37"/>
      <c r="W1197" s="37"/>
      <c r="X1197" s="37"/>
      <c r="Y1197" s="37"/>
      <c r="Z1197" s="37"/>
      <c r="AA1197" s="37"/>
      <c r="AB1197" s="37"/>
      <c r="AC1197" s="37"/>
      <c r="AD1197" s="37"/>
      <c r="AE1197" s="37"/>
      <c r="AR1197" s="214" t="s">
        <v>888</v>
      </c>
      <c r="AT1197" s="214" t="s">
        <v>664</v>
      </c>
      <c r="AU1197" s="214" t="s">
        <v>82</v>
      </c>
      <c r="AY1197" s="16" t="s">
        <v>117</v>
      </c>
      <c r="BE1197" s="215">
        <f>IF(N1197="základní",J1197,0)</f>
        <v>0</v>
      </c>
      <c r="BF1197" s="215">
        <f>IF(N1197="snížená",J1197,0)</f>
        <v>0</v>
      </c>
      <c r="BG1197" s="215">
        <f>IF(N1197="zákl. přenesená",J1197,0)</f>
        <v>0</v>
      </c>
      <c r="BH1197" s="215">
        <f>IF(N1197="sníž. přenesená",J1197,0)</f>
        <v>0</v>
      </c>
      <c r="BI1197" s="215">
        <f>IF(N1197="nulová",J1197,0)</f>
        <v>0</v>
      </c>
      <c r="BJ1197" s="16" t="s">
        <v>80</v>
      </c>
      <c r="BK1197" s="215">
        <f>ROUND(I1197*H1197,2)</f>
        <v>0</v>
      </c>
      <c r="BL1197" s="16" t="s">
        <v>888</v>
      </c>
      <c r="BM1197" s="214" t="s">
        <v>2373</v>
      </c>
    </row>
    <row r="1198" s="2" customFormat="1">
      <c r="A1198" s="37"/>
      <c r="B1198" s="38"/>
      <c r="C1198" s="39"/>
      <c r="D1198" s="216" t="s">
        <v>127</v>
      </c>
      <c r="E1198" s="39"/>
      <c r="F1198" s="217" t="s">
        <v>2372</v>
      </c>
      <c r="G1198" s="39"/>
      <c r="H1198" s="39"/>
      <c r="I1198" s="218"/>
      <c r="J1198" s="39"/>
      <c r="K1198" s="39"/>
      <c r="L1198" s="43"/>
      <c r="M1198" s="219"/>
      <c r="N1198" s="220"/>
      <c r="O1198" s="83"/>
      <c r="P1198" s="83"/>
      <c r="Q1198" s="83"/>
      <c r="R1198" s="83"/>
      <c r="S1198" s="83"/>
      <c r="T1198" s="84"/>
      <c r="U1198" s="37"/>
      <c r="V1198" s="37"/>
      <c r="W1198" s="37"/>
      <c r="X1198" s="37"/>
      <c r="Y1198" s="37"/>
      <c r="Z1198" s="37"/>
      <c r="AA1198" s="37"/>
      <c r="AB1198" s="37"/>
      <c r="AC1198" s="37"/>
      <c r="AD1198" s="37"/>
      <c r="AE1198" s="37"/>
      <c r="AT1198" s="16" t="s">
        <v>127</v>
      </c>
      <c r="AU1198" s="16" t="s">
        <v>82</v>
      </c>
    </row>
    <row r="1199" s="2" customFormat="1" ht="16.5" customHeight="1">
      <c r="A1199" s="37"/>
      <c r="B1199" s="38"/>
      <c r="C1199" s="224" t="s">
        <v>2374</v>
      </c>
      <c r="D1199" s="224" t="s">
        <v>664</v>
      </c>
      <c r="E1199" s="225" t="s">
        <v>2375</v>
      </c>
      <c r="F1199" s="226" t="s">
        <v>2376</v>
      </c>
      <c r="G1199" s="227" t="s">
        <v>169</v>
      </c>
      <c r="H1199" s="228">
        <v>20</v>
      </c>
      <c r="I1199" s="229"/>
      <c r="J1199" s="230">
        <f>ROUND(I1199*H1199,2)</f>
        <v>0</v>
      </c>
      <c r="K1199" s="226" t="s">
        <v>124</v>
      </c>
      <c r="L1199" s="231"/>
      <c r="M1199" s="232" t="s">
        <v>19</v>
      </c>
      <c r="N1199" s="233" t="s">
        <v>43</v>
      </c>
      <c r="O1199" s="83"/>
      <c r="P1199" s="212">
        <f>O1199*H1199</f>
        <v>0</v>
      </c>
      <c r="Q1199" s="212">
        <v>0.00035</v>
      </c>
      <c r="R1199" s="212">
        <f>Q1199*H1199</f>
        <v>0.0070000000000000001</v>
      </c>
      <c r="S1199" s="212">
        <v>0</v>
      </c>
      <c r="T1199" s="213">
        <f>S1199*H1199</f>
        <v>0</v>
      </c>
      <c r="U1199" s="37"/>
      <c r="V1199" s="37"/>
      <c r="W1199" s="37"/>
      <c r="X1199" s="37"/>
      <c r="Y1199" s="37"/>
      <c r="Z1199" s="37"/>
      <c r="AA1199" s="37"/>
      <c r="AB1199" s="37"/>
      <c r="AC1199" s="37"/>
      <c r="AD1199" s="37"/>
      <c r="AE1199" s="37"/>
      <c r="AR1199" s="214" t="s">
        <v>888</v>
      </c>
      <c r="AT1199" s="214" t="s">
        <v>664</v>
      </c>
      <c r="AU1199" s="214" t="s">
        <v>82</v>
      </c>
      <c r="AY1199" s="16" t="s">
        <v>117</v>
      </c>
      <c r="BE1199" s="215">
        <f>IF(N1199="základní",J1199,0)</f>
        <v>0</v>
      </c>
      <c r="BF1199" s="215">
        <f>IF(N1199="snížená",J1199,0)</f>
        <v>0</v>
      </c>
      <c r="BG1199" s="215">
        <f>IF(N1199="zákl. přenesená",J1199,0)</f>
        <v>0</v>
      </c>
      <c r="BH1199" s="215">
        <f>IF(N1199="sníž. přenesená",J1199,0)</f>
        <v>0</v>
      </c>
      <c r="BI1199" s="215">
        <f>IF(N1199="nulová",J1199,0)</f>
        <v>0</v>
      </c>
      <c r="BJ1199" s="16" t="s">
        <v>80</v>
      </c>
      <c r="BK1199" s="215">
        <f>ROUND(I1199*H1199,2)</f>
        <v>0</v>
      </c>
      <c r="BL1199" s="16" t="s">
        <v>888</v>
      </c>
      <c r="BM1199" s="214" t="s">
        <v>2377</v>
      </c>
    </row>
    <row r="1200" s="2" customFormat="1">
      <c r="A1200" s="37"/>
      <c r="B1200" s="38"/>
      <c r="C1200" s="39"/>
      <c r="D1200" s="216" t="s">
        <v>127</v>
      </c>
      <c r="E1200" s="39"/>
      <c r="F1200" s="217" t="s">
        <v>2376</v>
      </c>
      <c r="G1200" s="39"/>
      <c r="H1200" s="39"/>
      <c r="I1200" s="218"/>
      <c r="J1200" s="39"/>
      <c r="K1200" s="39"/>
      <c r="L1200" s="43"/>
      <c r="M1200" s="219"/>
      <c r="N1200" s="220"/>
      <c r="O1200" s="83"/>
      <c r="P1200" s="83"/>
      <c r="Q1200" s="83"/>
      <c r="R1200" s="83"/>
      <c r="S1200" s="83"/>
      <c r="T1200" s="84"/>
      <c r="U1200" s="37"/>
      <c r="V1200" s="37"/>
      <c r="W1200" s="37"/>
      <c r="X1200" s="37"/>
      <c r="Y1200" s="37"/>
      <c r="Z1200" s="37"/>
      <c r="AA1200" s="37"/>
      <c r="AB1200" s="37"/>
      <c r="AC1200" s="37"/>
      <c r="AD1200" s="37"/>
      <c r="AE1200" s="37"/>
      <c r="AT1200" s="16" t="s">
        <v>127</v>
      </c>
      <c r="AU1200" s="16" t="s">
        <v>82</v>
      </c>
    </row>
    <row r="1201" s="2" customFormat="1" ht="16.5" customHeight="1">
      <c r="A1201" s="37"/>
      <c r="B1201" s="38"/>
      <c r="C1201" s="224" t="s">
        <v>2378</v>
      </c>
      <c r="D1201" s="224" t="s">
        <v>664</v>
      </c>
      <c r="E1201" s="225" t="s">
        <v>2379</v>
      </c>
      <c r="F1201" s="226" t="s">
        <v>2380</v>
      </c>
      <c r="G1201" s="227" t="s">
        <v>169</v>
      </c>
      <c r="H1201" s="228">
        <v>20</v>
      </c>
      <c r="I1201" s="229"/>
      <c r="J1201" s="230">
        <f>ROUND(I1201*H1201,2)</f>
        <v>0</v>
      </c>
      <c r="K1201" s="226" t="s">
        <v>124</v>
      </c>
      <c r="L1201" s="231"/>
      <c r="M1201" s="232" t="s">
        <v>19</v>
      </c>
      <c r="N1201" s="233" t="s">
        <v>43</v>
      </c>
      <c r="O1201" s="83"/>
      <c r="P1201" s="212">
        <f>O1201*H1201</f>
        <v>0</v>
      </c>
      <c r="Q1201" s="212">
        <v>0.00018000000000000001</v>
      </c>
      <c r="R1201" s="212">
        <f>Q1201*H1201</f>
        <v>0.0036000000000000003</v>
      </c>
      <c r="S1201" s="212">
        <v>0</v>
      </c>
      <c r="T1201" s="213">
        <f>S1201*H1201</f>
        <v>0</v>
      </c>
      <c r="U1201" s="37"/>
      <c r="V1201" s="37"/>
      <c r="W1201" s="37"/>
      <c r="X1201" s="37"/>
      <c r="Y1201" s="37"/>
      <c r="Z1201" s="37"/>
      <c r="AA1201" s="37"/>
      <c r="AB1201" s="37"/>
      <c r="AC1201" s="37"/>
      <c r="AD1201" s="37"/>
      <c r="AE1201" s="37"/>
      <c r="AR1201" s="214" t="s">
        <v>888</v>
      </c>
      <c r="AT1201" s="214" t="s">
        <v>664</v>
      </c>
      <c r="AU1201" s="214" t="s">
        <v>82</v>
      </c>
      <c r="AY1201" s="16" t="s">
        <v>117</v>
      </c>
      <c r="BE1201" s="215">
        <f>IF(N1201="základní",J1201,0)</f>
        <v>0</v>
      </c>
      <c r="BF1201" s="215">
        <f>IF(N1201="snížená",J1201,0)</f>
        <v>0</v>
      </c>
      <c r="BG1201" s="215">
        <f>IF(N1201="zákl. přenesená",J1201,0)</f>
        <v>0</v>
      </c>
      <c r="BH1201" s="215">
        <f>IF(N1201="sníž. přenesená",J1201,0)</f>
        <v>0</v>
      </c>
      <c r="BI1201" s="215">
        <f>IF(N1201="nulová",J1201,0)</f>
        <v>0</v>
      </c>
      <c r="BJ1201" s="16" t="s">
        <v>80</v>
      </c>
      <c r="BK1201" s="215">
        <f>ROUND(I1201*H1201,2)</f>
        <v>0</v>
      </c>
      <c r="BL1201" s="16" t="s">
        <v>888</v>
      </c>
      <c r="BM1201" s="214" t="s">
        <v>2381</v>
      </c>
    </row>
    <row r="1202" s="2" customFormat="1">
      <c r="A1202" s="37"/>
      <c r="B1202" s="38"/>
      <c r="C1202" s="39"/>
      <c r="D1202" s="216" t="s">
        <v>127</v>
      </c>
      <c r="E1202" s="39"/>
      <c r="F1202" s="217" t="s">
        <v>2380</v>
      </c>
      <c r="G1202" s="39"/>
      <c r="H1202" s="39"/>
      <c r="I1202" s="218"/>
      <c r="J1202" s="39"/>
      <c r="K1202" s="39"/>
      <c r="L1202" s="43"/>
      <c r="M1202" s="219"/>
      <c r="N1202" s="220"/>
      <c r="O1202" s="83"/>
      <c r="P1202" s="83"/>
      <c r="Q1202" s="83"/>
      <c r="R1202" s="83"/>
      <c r="S1202" s="83"/>
      <c r="T1202" s="84"/>
      <c r="U1202" s="37"/>
      <c r="V1202" s="37"/>
      <c r="W1202" s="37"/>
      <c r="X1202" s="37"/>
      <c r="Y1202" s="37"/>
      <c r="Z1202" s="37"/>
      <c r="AA1202" s="37"/>
      <c r="AB1202" s="37"/>
      <c r="AC1202" s="37"/>
      <c r="AD1202" s="37"/>
      <c r="AE1202" s="37"/>
      <c r="AT1202" s="16" t="s">
        <v>127</v>
      </c>
      <c r="AU1202" s="16" t="s">
        <v>82</v>
      </c>
    </row>
    <row r="1203" s="2" customFormat="1" ht="16.5" customHeight="1">
      <c r="A1203" s="37"/>
      <c r="B1203" s="38"/>
      <c r="C1203" s="224" t="s">
        <v>2382</v>
      </c>
      <c r="D1203" s="224" t="s">
        <v>664</v>
      </c>
      <c r="E1203" s="225" t="s">
        <v>2383</v>
      </c>
      <c r="F1203" s="226" t="s">
        <v>2384</v>
      </c>
      <c r="G1203" s="227" t="s">
        <v>169</v>
      </c>
      <c r="H1203" s="228">
        <v>20</v>
      </c>
      <c r="I1203" s="229"/>
      <c r="J1203" s="230">
        <f>ROUND(I1203*H1203,2)</f>
        <v>0</v>
      </c>
      <c r="K1203" s="226" t="s">
        <v>124</v>
      </c>
      <c r="L1203" s="231"/>
      <c r="M1203" s="232" t="s">
        <v>19</v>
      </c>
      <c r="N1203" s="233" t="s">
        <v>43</v>
      </c>
      <c r="O1203" s="83"/>
      <c r="P1203" s="212">
        <f>O1203*H1203</f>
        <v>0</v>
      </c>
      <c r="Q1203" s="212">
        <v>0.00025999999999999998</v>
      </c>
      <c r="R1203" s="212">
        <f>Q1203*H1203</f>
        <v>0.0051999999999999998</v>
      </c>
      <c r="S1203" s="212">
        <v>0</v>
      </c>
      <c r="T1203" s="213">
        <f>S1203*H1203</f>
        <v>0</v>
      </c>
      <c r="U1203" s="37"/>
      <c r="V1203" s="37"/>
      <c r="W1203" s="37"/>
      <c r="X1203" s="37"/>
      <c r="Y1203" s="37"/>
      <c r="Z1203" s="37"/>
      <c r="AA1203" s="37"/>
      <c r="AB1203" s="37"/>
      <c r="AC1203" s="37"/>
      <c r="AD1203" s="37"/>
      <c r="AE1203" s="37"/>
      <c r="AR1203" s="214" t="s">
        <v>888</v>
      </c>
      <c r="AT1203" s="214" t="s">
        <v>664</v>
      </c>
      <c r="AU1203" s="214" t="s">
        <v>82</v>
      </c>
      <c r="AY1203" s="16" t="s">
        <v>117</v>
      </c>
      <c r="BE1203" s="215">
        <f>IF(N1203="základní",J1203,0)</f>
        <v>0</v>
      </c>
      <c r="BF1203" s="215">
        <f>IF(N1203="snížená",J1203,0)</f>
        <v>0</v>
      </c>
      <c r="BG1203" s="215">
        <f>IF(N1203="zákl. přenesená",J1203,0)</f>
        <v>0</v>
      </c>
      <c r="BH1203" s="215">
        <f>IF(N1203="sníž. přenesená",J1203,0)</f>
        <v>0</v>
      </c>
      <c r="BI1203" s="215">
        <f>IF(N1203="nulová",J1203,0)</f>
        <v>0</v>
      </c>
      <c r="BJ1203" s="16" t="s">
        <v>80</v>
      </c>
      <c r="BK1203" s="215">
        <f>ROUND(I1203*H1203,2)</f>
        <v>0</v>
      </c>
      <c r="BL1203" s="16" t="s">
        <v>888</v>
      </c>
      <c r="BM1203" s="214" t="s">
        <v>2385</v>
      </c>
    </row>
    <row r="1204" s="2" customFormat="1">
      <c r="A1204" s="37"/>
      <c r="B1204" s="38"/>
      <c r="C1204" s="39"/>
      <c r="D1204" s="216" t="s">
        <v>127</v>
      </c>
      <c r="E1204" s="39"/>
      <c r="F1204" s="217" t="s">
        <v>2384</v>
      </c>
      <c r="G1204" s="39"/>
      <c r="H1204" s="39"/>
      <c r="I1204" s="218"/>
      <c r="J1204" s="39"/>
      <c r="K1204" s="39"/>
      <c r="L1204" s="43"/>
      <c r="M1204" s="219"/>
      <c r="N1204" s="220"/>
      <c r="O1204" s="83"/>
      <c r="P1204" s="83"/>
      <c r="Q1204" s="83"/>
      <c r="R1204" s="83"/>
      <c r="S1204" s="83"/>
      <c r="T1204" s="84"/>
      <c r="U1204" s="37"/>
      <c r="V1204" s="37"/>
      <c r="W1204" s="37"/>
      <c r="X1204" s="37"/>
      <c r="Y1204" s="37"/>
      <c r="Z1204" s="37"/>
      <c r="AA1204" s="37"/>
      <c r="AB1204" s="37"/>
      <c r="AC1204" s="37"/>
      <c r="AD1204" s="37"/>
      <c r="AE1204" s="37"/>
      <c r="AT1204" s="16" t="s">
        <v>127</v>
      </c>
      <c r="AU1204" s="16" t="s">
        <v>82</v>
      </c>
    </row>
    <row r="1205" s="2" customFormat="1" ht="16.5" customHeight="1">
      <c r="A1205" s="37"/>
      <c r="B1205" s="38"/>
      <c r="C1205" s="224" t="s">
        <v>2386</v>
      </c>
      <c r="D1205" s="224" t="s">
        <v>664</v>
      </c>
      <c r="E1205" s="225" t="s">
        <v>2387</v>
      </c>
      <c r="F1205" s="226" t="s">
        <v>2388</v>
      </c>
      <c r="G1205" s="227" t="s">
        <v>169</v>
      </c>
      <c r="H1205" s="228">
        <v>20</v>
      </c>
      <c r="I1205" s="229"/>
      <c r="J1205" s="230">
        <f>ROUND(I1205*H1205,2)</f>
        <v>0</v>
      </c>
      <c r="K1205" s="226" t="s">
        <v>124</v>
      </c>
      <c r="L1205" s="231"/>
      <c r="M1205" s="232" t="s">
        <v>19</v>
      </c>
      <c r="N1205" s="233" t="s">
        <v>43</v>
      </c>
      <c r="O1205" s="83"/>
      <c r="P1205" s="212">
        <f>O1205*H1205</f>
        <v>0</v>
      </c>
      <c r="Q1205" s="212">
        <v>0.00022000000000000001</v>
      </c>
      <c r="R1205" s="212">
        <f>Q1205*H1205</f>
        <v>0.0044000000000000003</v>
      </c>
      <c r="S1205" s="212">
        <v>0</v>
      </c>
      <c r="T1205" s="213">
        <f>S1205*H1205</f>
        <v>0</v>
      </c>
      <c r="U1205" s="37"/>
      <c r="V1205" s="37"/>
      <c r="W1205" s="37"/>
      <c r="X1205" s="37"/>
      <c r="Y1205" s="37"/>
      <c r="Z1205" s="37"/>
      <c r="AA1205" s="37"/>
      <c r="AB1205" s="37"/>
      <c r="AC1205" s="37"/>
      <c r="AD1205" s="37"/>
      <c r="AE1205" s="37"/>
      <c r="AR1205" s="214" t="s">
        <v>888</v>
      </c>
      <c r="AT1205" s="214" t="s">
        <v>664</v>
      </c>
      <c r="AU1205" s="214" t="s">
        <v>82</v>
      </c>
      <c r="AY1205" s="16" t="s">
        <v>117</v>
      </c>
      <c r="BE1205" s="215">
        <f>IF(N1205="základní",J1205,0)</f>
        <v>0</v>
      </c>
      <c r="BF1205" s="215">
        <f>IF(N1205="snížená",J1205,0)</f>
        <v>0</v>
      </c>
      <c r="BG1205" s="215">
        <f>IF(N1205="zákl. přenesená",J1205,0)</f>
        <v>0</v>
      </c>
      <c r="BH1205" s="215">
        <f>IF(N1205="sníž. přenesená",J1205,0)</f>
        <v>0</v>
      </c>
      <c r="BI1205" s="215">
        <f>IF(N1205="nulová",J1205,0)</f>
        <v>0</v>
      </c>
      <c r="BJ1205" s="16" t="s">
        <v>80</v>
      </c>
      <c r="BK1205" s="215">
        <f>ROUND(I1205*H1205,2)</f>
        <v>0</v>
      </c>
      <c r="BL1205" s="16" t="s">
        <v>888</v>
      </c>
      <c r="BM1205" s="214" t="s">
        <v>2389</v>
      </c>
    </row>
    <row r="1206" s="2" customFormat="1">
      <c r="A1206" s="37"/>
      <c r="B1206" s="38"/>
      <c r="C1206" s="39"/>
      <c r="D1206" s="216" t="s">
        <v>127</v>
      </c>
      <c r="E1206" s="39"/>
      <c r="F1206" s="217" t="s">
        <v>2388</v>
      </c>
      <c r="G1206" s="39"/>
      <c r="H1206" s="39"/>
      <c r="I1206" s="218"/>
      <c r="J1206" s="39"/>
      <c r="K1206" s="39"/>
      <c r="L1206" s="43"/>
      <c r="M1206" s="219"/>
      <c r="N1206" s="220"/>
      <c r="O1206" s="83"/>
      <c r="P1206" s="83"/>
      <c r="Q1206" s="83"/>
      <c r="R1206" s="83"/>
      <c r="S1206" s="83"/>
      <c r="T1206" s="84"/>
      <c r="U1206" s="37"/>
      <c r="V1206" s="37"/>
      <c r="W1206" s="37"/>
      <c r="X1206" s="37"/>
      <c r="Y1206" s="37"/>
      <c r="Z1206" s="37"/>
      <c r="AA1206" s="37"/>
      <c r="AB1206" s="37"/>
      <c r="AC1206" s="37"/>
      <c r="AD1206" s="37"/>
      <c r="AE1206" s="37"/>
      <c r="AT1206" s="16" t="s">
        <v>127</v>
      </c>
      <c r="AU1206" s="16" t="s">
        <v>82</v>
      </c>
    </row>
    <row r="1207" s="2" customFormat="1" ht="16.5" customHeight="1">
      <c r="A1207" s="37"/>
      <c r="B1207" s="38"/>
      <c r="C1207" s="224" t="s">
        <v>2390</v>
      </c>
      <c r="D1207" s="224" t="s">
        <v>664</v>
      </c>
      <c r="E1207" s="225" t="s">
        <v>2391</v>
      </c>
      <c r="F1207" s="226" t="s">
        <v>2392</v>
      </c>
      <c r="G1207" s="227" t="s">
        <v>169</v>
      </c>
      <c r="H1207" s="228">
        <v>20</v>
      </c>
      <c r="I1207" s="229"/>
      <c r="J1207" s="230">
        <f>ROUND(I1207*H1207,2)</f>
        <v>0</v>
      </c>
      <c r="K1207" s="226" t="s">
        <v>124</v>
      </c>
      <c r="L1207" s="231"/>
      <c r="M1207" s="232" t="s">
        <v>19</v>
      </c>
      <c r="N1207" s="233" t="s">
        <v>43</v>
      </c>
      <c r="O1207" s="83"/>
      <c r="P1207" s="212">
        <f>O1207*H1207</f>
        <v>0</v>
      </c>
      <c r="Q1207" s="212">
        <v>0.00048000000000000001</v>
      </c>
      <c r="R1207" s="212">
        <f>Q1207*H1207</f>
        <v>0.0096000000000000009</v>
      </c>
      <c r="S1207" s="212">
        <v>0</v>
      </c>
      <c r="T1207" s="213">
        <f>S1207*H1207</f>
        <v>0</v>
      </c>
      <c r="U1207" s="37"/>
      <c r="V1207" s="37"/>
      <c r="W1207" s="37"/>
      <c r="X1207" s="37"/>
      <c r="Y1207" s="37"/>
      <c r="Z1207" s="37"/>
      <c r="AA1207" s="37"/>
      <c r="AB1207" s="37"/>
      <c r="AC1207" s="37"/>
      <c r="AD1207" s="37"/>
      <c r="AE1207" s="37"/>
      <c r="AR1207" s="214" t="s">
        <v>888</v>
      </c>
      <c r="AT1207" s="214" t="s">
        <v>664</v>
      </c>
      <c r="AU1207" s="214" t="s">
        <v>82</v>
      </c>
      <c r="AY1207" s="16" t="s">
        <v>117</v>
      </c>
      <c r="BE1207" s="215">
        <f>IF(N1207="základní",J1207,0)</f>
        <v>0</v>
      </c>
      <c r="BF1207" s="215">
        <f>IF(N1207="snížená",J1207,0)</f>
        <v>0</v>
      </c>
      <c r="BG1207" s="215">
        <f>IF(N1207="zákl. přenesená",J1207,0)</f>
        <v>0</v>
      </c>
      <c r="BH1207" s="215">
        <f>IF(N1207="sníž. přenesená",J1207,0)</f>
        <v>0</v>
      </c>
      <c r="BI1207" s="215">
        <f>IF(N1207="nulová",J1207,0)</f>
        <v>0</v>
      </c>
      <c r="BJ1207" s="16" t="s">
        <v>80</v>
      </c>
      <c r="BK1207" s="215">
        <f>ROUND(I1207*H1207,2)</f>
        <v>0</v>
      </c>
      <c r="BL1207" s="16" t="s">
        <v>888</v>
      </c>
      <c r="BM1207" s="214" t="s">
        <v>2393</v>
      </c>
    </row>
    <row r="1208" s="2" customFormat="1">
      <c r="A1208" s="37"/>
      <c r="B1208" s="38"/>
      <c r="C1208" s="39"/>
      <c r="D1208" s="216" t="s">
        <v>127</v>
      </c>
      <c r="E1208" s="39"/>
      <c r="F1208" s="217" t="s">
        <v>2392</v>
      </c>
      <c r="G1208" s="39"/>
      <c r="H1208" s="39"/>
      <c r="I1208" s="218"/>
      <c r="J1208" s="39"/>
      <c r="K1208" s="39"/>
      <c r="L1208" s="43"/>
      <c r="M1208" s="219"/>
      <c r="N1208" s="220"/>
      <c r="O1208" s="83"/>
      <c r="P1208" s="83"/>
      <c r="Q1208" s="83"/>
      <c r="R1208" s="83"/>
      <c r="S1208" s="83"/>
      <c r="T1208" s="84"/>
      <c r="U1208" s="37"/>
      <c r="V1208" s="37"/>
      <c r="W1208" s="37"/>
      <c r="X1208" s="37"/>
      <c r="Y1208" s="37"/>
      <c r="Z1208" s="37"/>
      <c r="AA1208" s="37"/>
      <c r="AB1208" s="37"/>
      <c r="AC1208" s="37"/>
      <c r="AD1208" s="37"/>
      <c r="AE1208" s="37"/>
      <c r="AT1208" s="16" t="s">
        <v>127</v>
      </c>
      <c r="AU1208" s="16" t="s">
        <v>82</v>
      </c>
    </row>
    <row r="1209" s="2" customFormat="1" ht="16.5" customHeight="1">
      <c r="A1209" s="37"/>
      <c r="B1209" s="38"/>
      <c r="C1209" s="224" t="s">
        <v>2394</v>
      </c>
      <c r="D1209" s="224" t="s">
        <v>664</v>
      </c>
      <c r="E1209" s="225" t="s">
        <v>2395</v>
      </c>
      <c r="F1209" s="226" t="s">
        <v>2396</v>
      </c>
      <c r="G1209" s="227" t="s">
        <v>169</v>
      </c>
      <c r="H1209" s="228">
        <v>20</v>
      </c>
      <c r="I1209" s="229"/>
      <c r="J1209" s="230">
        <f>ROUND(I1209*H1209,2)</f>
        <v>0</v>
      </c>
      <c r="K1209" s="226" t="s">
        <v>124</v>
      </c>
      <c r="L1209" s="231"/>
      <c r="M1209" s="232" t="s">
        <v>19</v>
      </c>
      <c r="N1209" s="233" t="s">
        <v>43</v>
      </c>
      <c r="O1209" s="83"/>
      <c r="P1209" s="212">
        <f>O1209*H1209</f>
        <v>0</v>
      </c>
      <c r="Q1209" s="212">
        <v>0.00027999999999999998</v>
      </c>
      <c r="R1209" s="212">
        <f>Q1209*H1209</f>
        <v>0.0055999999999999991</v>
      </c>
      <c r="S1209" s="212">
        <v>0</v>
      </c>
      <c r="T1209" s="213">
        <f>S1209*H1209</f>
        <v>0</v>
      </c>
      <c r="U1209" s="37"/>
      <c r="V1209" s="37"/>
      <c r="W1209" s="37"/>
      <c r="X1209" s="37"/>
      <c r="Y1209" s="37"/>
      <c r="Z1209" s="37"/>
      <c r="AA1209" s="37"/>
      <c r="AB1209" s="37"/>
      <c r="AC1209" s="37"/>
      <c r="AD1209" s="37"/>
      <c r="AE1209" s="37"/>
      <c r="AR1209" s="214" t="s">
        <v>888</v>
      </c>
      <c r="AT1209" s="214" t="s">
        <v>664</v>
      </c>
      <c r="AU1209" s="214" t="s">
        <v>82</v>
      </c>
      <c r="AY1209" s="16" t="s">
        <v>117</v>
      </c>
      <c r="BE1209" s="215">
        <f>IF(N1209="základní",J1209,0)</f>
        <v>0</v>
      </c>
      <c r="BF1209" s="215">
        <f>IF(N1209="snížená",J1209,0)</f>
        <v>0</v>
      </c>
      <c r="BG1209" s="215">
        <f>IF(N1209="zákl. přenesená",J1209,0)</f>
        <v>0</v>
      </c>
      <c r="BH1209" s="215">
        <f>IF(N1209="sníž. přenesená",J1209,0)</f>
        <v>0</v>
      </c>
      <c r="BI1209" s="215">
        <f>IF(N1209="nulová",J1209,0)</f>
        <v>0</v>
      </c>
      <c r="BJ1209" s="16" t="s">
        <v>80</v>
      </c>
      <c r="BK1209" s="215">
        <f>ROUND(I1209*H1209,2)</f>
        <v>0</v>
      </c>
      <c r="BL1209" s="16" t="s">
        <v>888</v>
      </c>
      <c r="BM1209" s="214" t="s">
        <v>2397</v>
      </c>
    </row>
    <row r="1210" s="2" customFormat="1">
      <c r="A1210" s="37"/>
      <c r="B1210" s="38"/>
      <c r="C1210" s="39"/>
      <c r="D1210" s="216" t="s">
        <v>127</v>
      </c>
      <c r="E1210" s="39"/>
      <c r="F1210" s="217" t="s">
        <v>2396</v>
      </c>
      <c r="G1210" s="39"/>
      <c r="H1210" s="39"/>
      <c r="I1210" s="218"/>
      <c r="J1210" s="39"/>
      <c r="K1210" s="39"/>
      <c r="L1210" s="43"/>
      <c r="M1210" s="219"/>
      <c r="N1210" s="220"/>
      <c r="O1210" s="83"/>
      <c r="P1210" s="83"/>
      <c r="Q1210" s="83"/>
      <c r="R1210" s="83"/>
      <c r="S1210" s="83"/>
      <c r="T1210" s="84"/>
      <c r="U1210" s="37"/>
      <c r="V1210" s="37"/>
      <c r="W1210" s="37"/>
      <c r="X1210" s="37"/>
      <c r="Y1210" s="37"/>
      <c r="Z1210" s="37"/>
      <c r="AA1210" s="37"/>
      <c r="AB1210" s="37"/>
      <c r="AC1210" s="37"/>
      <c r="AD1210" s="37"/>
      <c r="AE1210" s="37"/>
      <c r="AT1210" s="16" t="s">
        <v>127</v>
      </c>
      <c r="AU1210" s="16" t="s">
        <v>82</v>
      </c>
    </row>
    <row r="1211" s="2" customFormat="1" ht="16.5" customHeight="1">
      <c r="A1211" s="37"/>
      <c r="B1211" s="38"/>
      <c r="C1211" s="224" t="s">
        <v>2398</v>
      </c>
      <c r="D1211" s="224" t="s">
        <v>664</v>
      </c>
      <c r="E1211" s="225" t="s">
        <v>2399</v>
      </c>
      <c r="F1211" s="226" t="s">
        <v>2400</v>
      </c>
      <c r="G1211" s="227" t="s">
        <v>169</v>
      </c>
      <c r="H1211" s="228">
        <v>10</v>
      </c>
      <c r="I1211" s="229"/>
      <c r="J1211" s="230">
        <f>ROUND(I1211*H1211,2)</f>
        <v>0</v>
      </c>
      <c r="K1211" s="226" t="s">
        <v>124</v>
      </c>
      <c r="L1211" s="231"/>
      <c r="M1211" s="232" t="s">
        <v>19</v>
      </c>
      <c r="N1211" s="233" t="s">
        <v>43</v>
      </c>
      <c r="O1211" s="83"/>
      <c r="P1211" s="212">
        <f>O1211*H1211</f>
        <v>0</v>
      </c>
      <c r="Q1211" s="212">
        <v>0.00033</v>
      </c>
      <c r="R1211" s="212">
        <f>Q1211*H1211</f>
        <v>0.0033</v>
      </c>
      <c r="S1211" s="212">
        <v>0</v>
      </c>
      <c r="T1211" s="213">
        <f>S1211*H1211</f>
        <v>0</v>
      </c>
      <c r="U1211" s="37"/>
      <c r="V1211" s="37"/>
      <c r="W1211" s="37"/>
      <c r="X1211" s="37"/>
      <c r="Y1211" s="37"/>
      <c r="Z1211" s="37"/>
      <c r="AA1211" s="37"/>
      <c r="AB1211" s="37"/>
      <c r="AC1211" s="37"/>
      <c r="AD1211" s="37"/>
      <c r="AE1211" s="37"/>
      <c r="AR1211" s="214" t="s">
        <v>888</v>
      </c>
      <c r="AT1211" s="214" t="s">
        <v>664</v>
      </c>
      <c r="AU1211" s="214" t="s">
        <v>82</v>
      </c>
      <c r="AY1211" s="16" t="s">
        <v>117</v>
      </c>
      <c r="BE1211" s="215">
        <f>IF(N1211="základní",J1211,0)</f>
        <v>0</v>
      </c>
      <c r="BF1211" s="215">
        <f>IF(N1211="snížená",J1211,0)</f>
        <v>0</v>
      </c>
      <c r="BG1211" s="215">
        <f>IF(N1211="zákl. přenesená",J1211,0)</f>
        <v>0</v>
      </c>
      <c r="BH1211" s="215">
        <f>IF(N1211="sníž. přenesená",J1211,0)</f>
        <v>0</v>
      </c>
      <c r="BI1211" s="215">
        <f>IF(N1211="nulová",J1211,0)</f>
        <v>0</v>
      </c>
      <c r="BJ1211" s="16" t="s">
        <v>80</v>
      </c>
      <c r="BK1211" s="215">
        <f>ROUND(I1211*H1211,2)</f>
        <v>0</v>
      </c>
      <c r="BL1211" s="16" t="s">
        <v>888</v>
      </c>
      <c r="BM1211" s="214" t="s">
        <v>2401</v>
      </c>
    </row>
    <row r="1212" s="2" customFormat="1">
      <c r="A1212" s="37"/>
      <c r="B1212" s="38"/>
      <c r="C1212" s="39"/>
      <c r="D1212" s="216" t="s">
        <v>127</v>
      </c>
      <c r="E1212" s="39"/>
      <c r="F1212" s="217" t="s">
        <v>2400</v>
      </c>
      <c r="G1212" s="39"/>
      <c r="H1212" s="39"/>
      <c r="I1212" s="218"/>
      <c r="J1212" s="39"/>
      <c r="K1212" s="39"/>
      <c r="L1212" s="43"/>
      <c r="M1212" s="219"/>
      <c r="N1212" s="220"/>
      <c r="O1212" s="83"/>
      <c r="P1212" s="83"/>
      <c r="Q1212" s="83"/>
      <c r="R1212" s="83"/>
      <c r="S1212" s="83"/>
      <c r="T1212" s="84"/>
      <c r="U1212" s="37"/>
      <c r="V1212" s="37"/>
      <c r="W1212" s="37"/>
      <c r="X1212" s="37"/>
      <c r="Y1212" s="37"/>
      <c r="Z1212" s="37"/>
      <c r="AA1212" s="37"/>
      <c r="AB1212" s="37"/>
      <c r="AC1212" s="37"/>
      <c r="AD1212" s="37"/>
      <c r="AE1212" s="37"/>
      <c r="AT1212" s="16" t="s">
        <v>127</v>
      </c>
      <c r="AU1212" s="16" t="s">
        <v>82</v>
      </c>
    </row>
    <row r="1213" s="2" customFormat="1" ht="16.5" customHeight="1">
      <c r="A1213" s="37"/>
      <c r="B1213" s="38"/>
      <c r="C1213" s="224" t="s">
        <v>2402</v>
      </c>
      <c r="D1213" s="224" t="s">
        <v>664</v>
      </c>
      <c r="E1213" s="225" t="s">
        <v>2403</v>
      </c>
      <c r="F1213" s="226" t="s">
        <v>2404</v>
      </c>
      <c r="G1213" s="227" t="s">
        <v>169</v>
      </c>
      <c r="H1213" s="228">
        <v>30</v>
      </c>
      <c r="I1213" s="229"/>
      <c r="J1213" s="230">
        <f>ROUND(I1213*H1213,2)</f>
        <v>0</v>
      </c>
      <c r="K1213" s="226" t="s">
        <v>124</v>
      </c>
      <c r="L1213" s="231"/>
      <c r="M1213" s="232" t="s">
        <v>19</v>
      </c>
      <c r="N1213" s="233" t="s">
        <v>43</v>
      </c>
      <c r="O1213" s="83"/>
      <c r="P1213" s="212">
        <f>O1213*H1213</f>
        <v>0</v>
      </c>
      <c r="Q1213" s="212">
        <v>0.00019000000000000001</v>
      </c>
      <c r="R1213" s="212">
        <f>Q1213*H1213</f>
        <v>0.0057000000000000002</v>
      </c>
      <c r="S1213" s="212">
        <v>0</v>
      </c>
      <c r="T1213" s="213">
        <f>S1213*H1213</f>
        <v>0</v>
      </c>
      <c r="U1213" s="37"/>
      <c r="V1213" s="37"/>
      <c r="W1213" s="37"/>
      <c r="X1213" s="37"/>
      <c r="Y1213" s="37"/>
      <c r="Z1213" s="37"/>
      <c r="AA1213" s="37"/>
      <c r="AB1213" s="37"/>
      <c r="AC1213" s="37"/>
      <c r="AD1213" s="37"/>
      <c r="AE1213" s="37"/>
      <c r="AR1213" s="214" t="s">
        <v>888</v>
      </c>
      <c r="AT1213" s="214" t="s">
        <v>664</v>
      </c>
      <c r="AU1213" s="214" t="s">
        <v>82</v>
      </c>
      <c r="AY1213" s="16" t="s">
        <v>117</v>
      </c>
      <c r="BE1213" s="215">
        <f>IF(N1213="základní",J1213,0)</f>
        <v>0</v>
      </c>
      <c r="BF1213" s="215">
        <f>IF(N1213="snížená",J1213,0)</f>
        <v>0</v>
      </c>
      <c r="BG1213" s="215">
        <f>IF(N1213="zákl. přenesená",J1213,0)</f>
        <v>0</v>
      </c>
      <c r="BH1213" s="215">
        <f>IF(N1213="sníž. přenesená",J1213,0)</f>
        <v>0</v>
      </c>
      <c r="BI1213" s="215">
        <f>IF(N1213="nulová",J1213,0)</f>
        <v>0</v>
      </c>
      <c r="BJ1213" s="16" t="s">
        <v>80</v>
      </c>
      <c r="BK1213" s="215">
        <f>ROUND(I1213*H1213,2)</f>
        <v>0</v>
      </c>
      <c r="BL1213" s="16" t="s">
        <v>888</v>
      </c>
      <c r="BM1213" s="214" t="s">
        <v>2405</v>
      </c>
    </row>
    <row r="1214" s="2" customFormat="1">
      <c r="A1214" s="37"/>
      <c r="B1214" s="38"/>
      <c r="C1214" s="39"/>
      <c r="D1214" s="216" t="s">
        <v>127</v>
      </c>
      <c r="E1214" s="39"/>
      <c r="F1214" s="217" t="s">
        <v>2404</v>
      </c>
      <c r="G1214" s="39"/>
      <c r="H1214" s="39"/>
      <c r="I1214" s="218"/>
      <c r="J1214" s="39"/>
      <c r="K1214" s="39"/>
      <c r="L1214" s="43"/>
      <c r="M1214" s="219"/>
      <c r="N1214" s="220"/>
      <c r="O1214" s="83"/>
      <c r="P1214" s="83"/>
      <c r="Q1214" s="83"/>
      <c r="R1214" s="83"/>
      <c r="S1214" s="83"/>
      <c r="T1214" s="84"/>
      <c r="U1214" s="37"/>
      <c r="V1214" s="37"/>
      <c r="W1214" s="37"/>
      <c r="X1214" s="37"/>
      <c r="Y1214" s="37"/>
      <c r="Z1214" s="37"/>
      <c r="AA1214" s="37"/>
      <c r="AB1214" s="37"/>
      <c r="AC1214" s="37"/>
      <c r="AD1214" s="37"/>
      <c r="AE1214" s="37"/>
      <c r="AT1214" s="16" t="s">
        <v>127</v>
      </c>
      <c r="AU1214" s="16" t="s">
        <v>82</v>
      </c>
    </row>
    <row r="1215" s="2" customFormat="1" ht="16.5" customHeight="1">
      <c r="A1215" s="37"/>
      <c r="B1215" s="38"/>
      <c r="C1215" s="224" t="s">
        <v>2406</v>
      </c>
      <c r="D1215" s="224" t="s">
        <v>664</v>
      </c>
      <c r="E1215" s="225" t="s">
        <v>2407</v>
      </c>
      <c r="F1215" s="226" t="s">
        <v>2408</v>
      </c>
      <c r="G1215" s="227" t="s">
        <v>169</v>
      </c>
      <c r="H1215" s="228">
        <v>30</v>
      </c>
      <c r="I1215" s="229"/>
      <c r="J1215" s="230">
        <f>ROUND(I1215*H1215,2)</f>
        <v>0</v>
      </c>
      <c r="K1215" s="226" t="s">
        <v>124</v>
      </c>
      <c r="L1215" s="231"/>
      <c r="M1215" s="232" t="s">
        <v>19</v>
      </c>
      <c r="N1215" s="233" t="s">
        <v>43</v>
      </c>
      <c r="O1215" s="83"/>
      <c r="P1215" s="212">
        <f>O1215*H1215</f>
        <v>0</v>
      </c>
      <c r="Q1215" s="212">
        <v>0.00025000000000000001</v>
      </c>
      <c r="R1215" s="212">
        <f>Q1215*H1215</f>
        <v>0.0074999999999999997</v>
      </c>
      <c r="S1215" s="212">
        <v>0</v>
      </c>
      <c r="T1215" s="213">
        <f>S1215*H1215</f>
        <v>0</v>
      </c>
      <c r="U1215" s="37"/>
      <c r="V1215" s="37"/>
      <c r="W1215" s="37"/>
      <c r="X1215" s="37"/>
      <c r="Y1215" s="37"/>
      <c r="Z1215" s="37"/>
      <c r="AA1215" s="37"/>
      <c r="AB1215" s="37"/>
      <c r="AC1215" s="37"/>
      <c r="AD1215" s="37"/>
      <c r="AE1215" s="37"/>
      <c r="AR1215" s="214" t="s">
        <v>888</v>
      </c>
      <c r="AT1215" s="214" t="s">
        <v>664</v>
      </c>
      <c r="AU1215" s="214" t="s">
        <v>82</v>
      </c>
      <c r="AY1215" s="16" t="s">
        <v>117</v>
      </c>
      <c r="BE1215" s="215">
        <f>IF(N1215="základní",J1215,0)</f>
        <v>0</v>
      </c>
      <c r="BF1215" s="215">
        <f>IF(N1215="snížená",J1215,0)</f>
        <v>0</v>
      </c>
      <c r="BG1215" s="215">
        <f>IF(N1215="zákl. přenesená",J1215,0)</f>
        <v>0</v>
      </c>
      <c r="BH1215" s="215">
        <f>IF(N1215="sníž. přenesená",J1215,0)</f>
        <v>0</v>
      </c>
      <c r="BI1215" s="215">
        <f>IF(N1215="nulová",J1215,0)</f>
        <v>0</v>
      </c>
      <c r="BJ1215" s="16" t="s">
        <v>80</v>
      </c>
      <c r="BK1215" s="215">
        <f>ROUND(I1215*H1215,2)</f>
        <v>0</v>
      </c>
      <c r="BL1215" s="16" t="s">
        <v>888</v>
      </c>
      <c r="BM1215" s="214" t="s">
        <v>2409</v>
      </c>
    </row>
    <row r="1216" s="2" customFormat="1">
      <c r="A1216" s="37"/>
      <c r="B1216" s="38"/>
      <c r="C1216" s="39"/>
      <c r="D1216" s="216" t="s">
        <v>127</v>
      </c>
      <c r="E1216" s="39"/>
      <c r="F1216" s="217" t="s">
        <v>2408</v>
      </c>
      <c r="G1216" s="39"/>
      <c r="H1216" s="39"/>
      <c r="I1216" s="218"/>
      <c r="J1216" s="39"/>
      <c r="K1216" s="39"/>
      <c r="L1216" s="43"/>
      <c r="M1216" s="219"/>
      <c r="N1216" s="220"/>
      <c r="O1216" s="83"/>
      <c r="P1216" s="83"/>
      <c r="Q1216" s="83"/>
      <c r="R1216" s="83"/>
      <c r="S1216" s="83"/>
      <c r="T1216" s="84"/>
      <c r="U1216" s="37"/>
      <c r="V1216" s="37"/>
      <c r="W1216" s="37"/>
      <c r="X1216" s="37"/>
      <c r="Y1216" s="37"/>
      <c r="Z1216" s="37"/>
      <c r="AA1216" s="37"/>
      <c r="AB1216" s="37"/>
      <c r="AC1216" s="37"/>
      <c r="AD1216" s="37"/>
      <c r="AE1216" s="37"/>
      <c r="AT1216" s="16" t="s">
        <v>127</v>
      </c>
      <c r="AU1216" s="16" t="s">
        <v>82</v>
      </c>
    </row>
    <row r="1217" s="2" customFormat="1" ht="16.5" customHeight="1">
      <c r="A1217" s="37"/>
      <c r="B1217" s="38"/>
      <c r="C1217" s="224" t="s">
        <v>2410</v>
      </c>
      <c r="D1217" s="224" t="s">
        <v>664</v>
      </c>
      <c r="E1217" s="225" t="s">
        <v>2411</v>
      </c>
      <c r="F1217" s="226" t="s">
        <v>2412</v>
      </c>
      <c r="G1217" s="227" t="s">
        <v>169</v>
      </c>
      <c r="H1217" s="228">
        <v>30</v>
      </c>
      <c r="I1217" s="229"/>
      <c r="J1217" s="230">
        <f>ROUND(I1217*H1217,2)</f>
        <v>0</v>
      </c>
      <c r="K1217" s="226" t="s">
        <v>124</v>
      </c>
      <c r="L1217" s="231"/>
      <c r="M1217" s="232" t="s">
        <v>19</v>
      </c>
      <c r="N1217" s="233" t="s">
        <v>43</v>
      </c>
      <c r="O1217" s="83"/>
      <c r="P1217" s="212">
        <f>O1217*H1217</f>
        <v>0</v>
      </c>
      <c r="Q1217" s="212">
        <v>0.00027999999999999998</v>
      </c>
      <c r="R1217" s="212">
        <f>Q1217*H1217</f>
        <v>0.0083999999999999995</v>
      </c>
      <c r="S1217" s="212">
        <v>0</v>
      </c>
      <c r="T1217" s="213">
        <f>S1217*H1217</f>
        <v>0</v>
      </c>
      <c r="U1217" s="37"/>
      <c r="V1217" s="37"/>
      <c r="W1217" s="37"/>
      <c r="X1217" s="37"/>
      <c r="Y1217" s="37"/>
      <c r="Z1217" s="37"/>
      <c r="AA1217" s="37"/>
      <c r="AB1217" s="37"/>
      <c r="AC1217" s="37"/>
      <c r="AD1217" s="37"/>
      <c r="AE1217" s="37"/>
      <c r="AR1217" s="214" t="s">
        <v>888</v>
      </c>
      <c r="AT1217" s="214" t="s">
        <v>664</v>
      </c>
      <c r="AU1217" s="214" t="s">
        <v>82</v>
      </c>
      <c r="AY1217" s="16" t="s">
        <v>117</v>
      </c>
      <c r="BE1217" s="215">
        <f>IF(N1217="základní",J1217,0)</f>
        <v>0</v>
      </c>
      <c r="BF1217" s="215">
        <f>IF(N1217="snížená",J1217,0)</f>
        <v>0</v>
      </c>
      <c r="BG1217" s="215">
        <f>IF(N1217="zákl. přenesená",J1217,0)</f>
        <v>0</v>
      </c>
      <c r="BH1217" s="215">
        <f>IF(N1217="sníž. přenesená",J1217,0)</f>
        <v>0</v>
      </c>
      <c r="BI1217" s="215">
        <f>IF(N1217="nulová",J1217,0)</f>
        <v>0</v>
      </c>
      <c r="BJ1217" s="16" t="s">
        <v>80</v>
      </c>
      <c r="BK1217" s="215">
        <f>ROUND(I1217*H1217,2)</f>
        <v>0</v>
      </c>
      <c r="BL1217" s="16" t="s">
        <v>888</v>
      </c>
      <c r="BM1217" s="214" t="s">
        <v>2413</v>
      </c>
    </row>
    <row r="1218" s="2" customFormat="1">
      <c r="A1218" s="37"/>
      <c r="B1218" s="38"/>
      <c r="C1218" s="39"/>
      <c r="D1218" s="216" t="s">
        <v>127</v>
      </c>
      <c r="E1218" s="39"/>
      <c r="F1218" s="217" t="s">
        <v>2412</v>
      </c>
      <c r="G1218" s="39"/>
      <c r="H1218" s="39"/>
      <c r="I1218" s="218"/>
      <c r="J1218" s="39"/>
      <c r="K1218" s="39"/>
      <c r="L1218" s="43"/>
      <c r="M1218" s="219"/>
      <c r="N1218" s="220"/>
      <c r="O1218" s="83"/>
      <c r="P1218" s="83"/>
      <c r="Q1218" s="83"/>
      <c r="R1218" s="83"/>
      <c r="S1218" s="83"/>
      <c r="T1218" s="84"/>
      <c r="U1218" s="37"/>
      <c r="V1218" s="37"/>
      <c r="W1218" s="37"/>
      <c r="X1218" s="37"/>
      <c r="Y1218" s="37"/>
      <c r="Z1218" s="37"/>
      <c r="AA1218" s="37"/>
      <c r="AB1218" s="37"/>
      <c r="AC1218" s="37"/>
      <c r="AD1218" s="37"/>
      <c r="AE1218" s="37"/>
      <c r="AT1218" s="16" t="s">
        <v>127</v>
      </c>
      <c r="AU1218" s="16" t="s">
        <v>82</v>
      </c>
    </row>
    <row r="1219" s="2" customFormat="1" ht="16.5" customHeight="1">
      <c r="A1219" s="37"/>
      <c r="B1219" s="38"/>
      <c r="C1219" s="224" t="s">
        <v>2414</v>
      </c>
      <c r="D1219" s="224" t="s">
        <v>664</v>
      </c>
      <c r="E1219" s="225" t="s">
        <v>2415</v>
      </c>
      <c r="F1219" s="226" t="s">
        <v>2416</v>
      </c>
      <c r="G1219" s="227" t="s">
        <v>169</v>
      </c>
      <c r="H1219" s="228">
        <v>300</v>
      </c>
      <c r="I1219" s="229"/>
      <c r="J1219" s="230">
        <f>ROUND(I1219*H1219,2)</f>
        <v>0</v>
      </c>
      <c r="K1219" s="226" t="s">
        <v>124</v>
      </c>
      <c r="L1219" s="231"/>
      <c r="M1219" s="232" t="s">
        <v>19</v>
      </c>
      <c r="N1219" s="233" t="s">
        <v>43</v>
      </c>
      <c r="O1219" s="83"/>
      <c r="P1219" s="212">
        <f>O1219*H1219</f>
        <v>0</v>
      </c>
      <c r="Q1219" s="212">
        <v>0.00042999999999999999</v>
      </c>
      <c r="R1219" s="212">
        <f>Q1219*H1219</f>
        <v>0.129</v>
      </c>
      <c r="S1219" s="212">
        <v>0</v>
      </c>
      <c r="T1219" s="213">
        <f>S1219*H1219</f>
        <v>0</v>
      </c>
      <c r="U1219" s="37"/>
      <c r="V1219" s="37"/>
      <c r="W1219" s="37"/>
      <c r="X1219" s="37"/>
      <c r="Y1219" s="37"/>
      <c r="Z1219" s="37"/>
      <c r="AA1219" s="37"/>
      <c r="AB1219" s="37"/>
      <c r="AC1219" s="37"/>
      <c r="AD1219" s="37"/>
      <c r="AE1219" s="37"/>
      <c r="AR1219" s="214" t="s">
        <v>888</v>
      </c>
      <c r="AT1219" s="214" t="s">
        <v>664</v>
      </c>
      <c r="AU1219" s="214" t="s">
        <v>82</v>
      </c>
      <c r="AY1219" s="16" t="s">
        <v>117</v>
      </c>
      <c r="BE1219" s="215">
        <f>IF(N1219="základní",J1219,0)</f>
        <v>0</v>
      </c>
      <c r="BF1219" s="215">
        <f>IF(N1219="snížená",J1219,0)</f>
        <v>0</v>
      </c>
      <c r="BG1219" s="215">
        <f>IF(N1219="zákl. přenesená",J1219,0)</f>
        <v>0</v>
      </c>
      <c r="BH1219" s="215">
        <f>IF(N1219="sníž. přenesená",J1219,0)</f>
        <v>0</v>
      </c>
      <c r="BI1219" s="215">
        <f>IF(N1219="nulová",J1219,0)</f>
        <v>0</v>
      </c>
      <c r="BJ1219" s="16" t="s">
        <v>80</v>
      </c>
      <c r="BK1219" s="215">
        <f>ROUND(I1219*H1219,2)</f>
        <v>0</v>
      </c>
      <c r="BL1219" s="16" t="s">
        <v>888</v>
      </c>
      <c r="BM1219" s="214" t="s">
        <v>2417</v>
      </c>
    </row>
    <row r="1220" s="2" customFormat="1">
      <c r="A1220" s="37"/>
      <c r="B1220" s="38"/>
      <c r="C1220" s="39"/>
      <c r="D1220" s="216" t="s">
        <v>127</v>
      </c>
      <c r="E1220" s="39"/>
      <c r="F1220" s="217" t="s">
        <v>2416</v>
      </c>
      <c r="G1220" s="39"/>
      <c r="H1220" s="39"/>
      <c r="I1220" s="218"/>
      <c r="J1220" s="39"/>
      <c r="K1220" s="39"/>
      <c r="L1220" s="43"/>
      <c r="M1220" s="219"/>
      <c r="N1220" s="220"/>
      <c r="O1220" s="83"/>
      <c r="P1220" s="83"/>
      <c r="Q1220" s="83"/>
      <c r="R1220" s="83"/>
      <c r="S1220" s="83"/>
      <c r="T1220" s="84"/>
      <c r="U1220" s="37"/>
      <c r="V1220" s="37"/>
      <c r="W1220" s="37"/>
      <c r="X1220" s="37"/>
      <c r="Y1220" s="37"/>
      <c r="Z1220" s="37"/>
      <c r="AA1220" s="37"/>
      <c r="AB1220" s="37"/>
      <c r="AC1220" s="37"/>
      <c r="AD1220" s="37"/>
      <c r="AE1220" s="37"/>
      <c r="AT1220" s="16" t="s">
        <v>127</v>
      </c>
      <c r="AU1220" s="16" t="s">
        <v>82</v>
      </c>
    </row>
    <row r="1221" s="2" customFormat="1" ht="16.5" customHeight="1">
      <c r="A1221" s="37"/>
      <c r="B1221" s="38"/>
      <c r="C1221" s="224" t="s">
        <v>2418</v>
      </c>
      <c r="D1221" s="224" t="s">
        <v>664</v>
      </c>
      <c r="E1221" s="225" t="s">
        <v>2419</v>
      </c>
      <c r="F1221" s="226" t="s">
        <v>2420</v>
      </c>
      <c r="G1221" s="227" t="s">
        <v>169</v>
      </c>
      <c r="H1221" s="228">
        <v>20</v>
      </c>
      <c r="I1221" s="229"/>
      <c r="J1221" s="230">
        <f>ROUND(I1221*H1221,2)</f>
        <v>0</v>
      </c>
      <c r="K1221" s="226" t="s">
        <v>124</v>
      </c>
      <c r="L1221" s="231"/>
      <c r="M1221" s="232" t="s">
        <v>19</v>
      </c>
      <c r="N1221" s="233" t="s">
        <v>43</v>
      </c>
      <c r="O1221" s="83"/>
      <c r="P1221" s="212">
        <f>O1221*H1221</f>
        <v>0</v>
      </c>
      <c r="Q1221" s="212">
        <v>0.00044999999999999999</v>
      </c>
      <c r="R1221" s="212">
        <f>Q1221*H1221</f>
        <v>0.0089999999999999993</v>
      </c>
      <c r="S1221" s="212">
        <v>0</v>
      </c>
      <c r="T1221" s="213">
        <f>S1221*H1221</f>
        <v>0</v>
      </c>
      <c r="U1221" s="37"/>
      <c r="V1221" s="37"/>
      <c r="W1221" s="37"/>
      <c r="X1221" s="37"/>
      <c r="Y1221" s="37"/>
      <c r="Z1221" s="37"/>
      <c r="AA1221" s="37"/>
      <c r="AB1221" s="37"/>
      <c r="AC1221" s="37"/>
      <c r="AD1221" s="37"/>
      <c r="AE1221" s="37"/>
      <c r="AR1221" s="214" t="s">
        <v>888</v>
      </c>
      <c r="AT1221" s="214" t="s">
        <v>664</v>
      </c>
      <c r="AU1221" s="214" t="s">
        <v>82</v>
      </c>
      <c r="AY1221" s="16" t="s">
        <v>117</v>
      </c>
      <c r="BE1221" s="215">
        <f>IF(N1221="základní",J1221,0)</f>
        <v>0</v>
      </c>
      <c r="BF1221" s="215">
        <f>IF(N1221="snížená",J1221,0)</f>
        <v>0</v>
      </c>
      <c r="BG1221" s="215">
        <f>IF(N1221="zákl. přenesená",J1221,0)</f>
        <v>0</v>
      </c>
      <c r="BH1221" s="215">
        <f>IF(N1221="sníž. přenesená",J1221,0)</f>
        <v>0</v>
      </c>
      <c r="BI1221" s="215">
        <f>IF(N1221="nulová",J1221,0)</f>
        <v>0</v>
      </c>
      <c r="BJ1221" s="16" t="s">
        <v>80</v>
      </c>
      <c r="BK1221" s="215">
        <f>ROUND(I1221*H1221,2)</f>
        <v>0</v>
      </c>
      <c r="BL1221" s="16" t="s">
        <v>888</v>
      </c>
      <c r="BM1221" s="214" t="s">
        <v>2421</v>
      </c>
    </row>
    <row r="1222" s="2" customFormat="1">
      <c r="A1222" s="37"/>
      <c r="B1222" s="38"/>
      <c r="C1222" s="39"/>
      <c r="D1222" s="216" t="s">
        <v>127</v>
      </c>
      <c r="E1222" s="39"/>
      <c r="F1222" s="217" t="s">
        <v>2420</v>
      </c>
      <c r="G1222" s="39"/>
      <c r="H1222" s="39"/>
      <c r="I1222" s="218"/>
      <c r="J1222" s="39"/>
      <c r="K1222" s="39"/>
      <c r="L1222" s="43"/>
      <c r="M1222" s="219"/>
      <c r="N1222" s="220"/>
      <c r="O1222" s="83"/>
      <c r="P1222" s="83"/>
      <c r="Q1222" s="83"/>
      <c r="R1222" s="83"/>
      <c r="S1222" s="83"/>
      <c r="T1222" s="84"/>
      <c r="U1222" s="37"/>
      <c r="V1222" s="37"/>
      <c r="W1222" s="37"/>
      <c r="X1222" s="37"/>
      <c r="Y1222" s="37"/>
      <c r="Z1222" s="37"/>
      <c r="AA1222" s="37"/>
      <c r="AB1222" s="37"/>
      <c r="AC1222" s="37"/>
      <c r="AD1222" s="37"/>
      <c r="AE1222" s="37"/>
      <c r="AT1222" s="16" t="s">
        <v>127</v>
      </c>
      <c r="AU1222" s="16" t="s">
        <v>82</v>
      </c>
    </row>
    <row r="1223" s="2" customFormat="1" ht="16.5" customHeight="1">
      <c r="A1223" s="37"/>
      <c r="B1223" s="38"/>
      <c r="C1223" s="224" t="s">
        <v>2422</v>
      </c>
      <c r="D1223" s="224" t="s">
        <v>664</v>
      </c>
      <c r="E1223" s="225" t="s">
        <v>2423</v>
      </c>
      <c r="F1223" s="226" t="s">
        <v>2424</v>
      </c>
      <c r="G1223" s="227" t="s">
        <v>169</v>
      </c>
      <c r="H1223" s="228">
        <v>20</v>
      </c>
      <c r="I1223" s="229"/>
      <c r="J1223" s="230">
        <f>ROUND(I1223*H1223,2)</f>
        <v>0</v>
      </c>
      <c r="K1223" s="226" t="s">
        <v>124</v>
      </c>
      <c r="L1223" s="231"/>
      <c r="M1223" s="232" t="s">
        <v>19</v>
      </c>
      <c r="N1223" s="233" t="s">
        <v>43</v>
      </c>
      <c r="O1223" s="83"/>
      <c r="P1223" s="212">
        <f>O1223*H1223</f>
        <v>0</v>
      </c>
      <c r="Q1223" s="212">
        <v>0.00016000000000000001</v>
      </c>
      <c r="R1223" s="212">
        <f>Q1223*H1223</f>
        <v>0.0032000000000000002</v>
      </c>
      <c r="S1223" s="212">
        <v>0</v>
      </c>
      <c r="T1223" s="213">
        <f>S1223*H1223</f>
        <v>0</v>
      </c>
      <c r="U1223" s="37"/>
      <c r="V1223" s="37"/>
      <c r="W1223" s="37"/>
      <c r="X1223" s="37"/>
      <c r="Y1223" s="37"/>
      <c r="Z1223" s="37"/>
      <c r="AA1223" s="37"/>
      <c r="AB1223" s="37"/>
      <c r="AC1223" s="37"/>
      <c r="AD1223" s="37"/>
      <c r="AE1223" s="37"/>
      <c r="AR1223" s="214" t="s">
        <v>888</v>
      </c>
      <c r="AT1223" s="214" t="s">
        <v>664</v>
      </c>
      <c r="AU1223" s="214" t="s">
        <v>82</v>
      </c>
      <c r="AY1223" s="16" t="s">
        <v>117</v>
      </c>
      <c r="BE1223" s="215">
        <f>IF(N1223="základní",J1223,0)</f>
        <v>0</v>
      </c>
      <c r="BF1223" s="215">
        <f>IF(N1223="snížená",J1223,0)</f>
        <v>0</v>
      </c>
      <c r="BG1223" s="215">
        <f>IF(N1223="zákl. přenesená",J1223,0)</f>
        <v>0</v>
      </c>
      <c r="BH1223" s="215">
        <f>IF(N1223="sníž. přenesená",J1223,0)</f>
        <v>0</v>
      </c>
      <c r="BI1223" s="215">
        <f>IF(N1223="nulová",J1223,0)</f>
        <v>0</v>
      </c>
      <c r="BJ1223" s="16" t="s">
        <v>80</v>
      </c>
      <c r="BK1223" s="215">
        <f>ROUND(I1223*H1223,2)</f>
        <v>0</v>
      </c>
      <c r="BL1223" s="16" t="s">
        <v>888</v>
      </c>
      <c r="BM1223" s="214" t="s">
        <v>2425</v>
      </c>
    </row>
    <row r="1224" s="2" customFormat="1">
      <c r="A1224" s="37"/>
      <c r="B1224" s="38"/>
      <c r="C1224" s="39"/>
      <c r="D1224" s="216" t="s">
        <v>127</v>
      </c>
      <c r="E1224" s="39"/>
      <c r="F1224" s="217" t="s">
        <v>2424</v>
      </c>
      <c r="G1224" s="39"/>
      <c r="H1224" s="39"/>
      <c r="I1224" s="218"/>
      <c r="J1224" s="39"/>
      <c r="K1224" s="39"/>
      <c r="L1224" s="43"/>
      <c r="M1224" s="219"/>
      <c r="N1224" s="220"/>
      <c r="O1224" s="83"/>
      <c r="P1224" s="83"/>
      <c r="Q1224" s="83"/>
      <c r="R1224" s="83"/>
      <c r="S1224" s="83"/>
      <c r="T1224" s="84"/>
      <c r="U1224" s="37"/>
      <c r="V1224" s="37"/>
      <c r="W1224" s="37"/>
      <c r="X1224" s="37"/>
      <c r="Y1224" s="37"/>
      <c r="Z1224" s="37"/>
      <c r="AA1224" s="37"/>
      <c r="AB1224" s="37"/>
      <c r="AC1224" s="37"/>
      <c r="AD1224" s="37"/>
      <c r="AE1224" s="37"/>
      <c r="AT1224" s="16" t="s">
        <v>127</v>
      </c>
      <c r="AU1224" s="16" t="s">
        <v>82</v>
      </c>
    </row>
    <row r="1225" s="2" customFormat="1" ht="16.5" customHeight="1">
      <c r="A1225" s="37"/>
      <c r="B1225" s="38"/>
      <c r="C1225" s="224" t="s">
        <v>2426</v>
      </c>
      <c r="D1225" s="224" t="s">
        <v>664</v>
      </c>
      <c r="E1225" s="225" t="s">
        <v>2427</v>
      </c>
      <c r="F1225" s="226" t="s">
        <v>2428</v>
      </c>
      <c r="G1225" s="227" t="s">
        <v>169</v>
      </c>
      <c r="H1225" s="228">
        <v>4</v>
      </c>
      <c r="I1225" s="229"/>
      <c r="J1225" s="230">
        <f>ROUND(I1225*H1225,2)</f>
        <v>0</v>
      </c>
      <c r="K1225" s="226" t="s">
        <v>124</v>
      </c>
      <c r="L1225" s="231"/>
      <c r="M1225" s="232" t="s">
        <v>19</v>
      </c>
      <c r="N1225" s="233" t="s">
        <v>43</v>
      </c>
      <c r="O1225" s="83"/>
      <c r="P1225" s="212">
        <f>O1225*H1225</f>
        <v>0</v>
      </c>
      <c r="Q1225" s="212">
        <v>0.00011</v>
      </c>
      <c r="R1225" s="212">
        <f>Q1225*H1225</f>
        <v>0.00044000000000000002</v>
      </c>
      <c r="S1225" s="212">
        <v>0</v>
      </c>
      <c r="T1225" s="213">
        <f>S1225*H1225</f>
        <v>0</v>
      </c>
      <c r="U1225" s="37"/>
      <c r="V1225" s="37"/>
      <c r="W1225" s="37"/>
      <c r="X1225" s="37"/>
      <c r="Y1225" s="37"/>
      <c r="Z1225" s="37"/>
      <c r="AA1225" s="37"/>
      <c r="AB1225" s="37"/>
      <c r="AC1225" s="37"/>
      <c r="AD1225" s="37"/>
      <c r="AE1225" s="37"/>
      <c r="AR1225" s="214" t="s">
        <v>888</v>
      </c>
      <c r="AT1225" s="214" t="s">
        <v>664</v>
      </c>
      <c r="AU1225" s="214" t="s">
        <v>82</v>
      </c>
      <c r="AY1225" s="16" t="s">
        <v>117</v>
      </c>
      <c r="BE1225" s="215">
        <f>IF(N1225="základní",J1225,0)</f>
        <v>0</v>
      </c>
      <c r="BF1225" s="215">
        <f>IF(N1225="snížená",J1225,0)</f>
        <v>0</v>
      </c>
      <c r="BG1225" s="215">
        <f>IF(N1225="zákl. přenesená",J1225,0)</f>
        <v>0</v>
      </c>
      <c r="BH1225" s="215">
        <f>IF(N1225="sníž. přenesená",J1225,0)</f>
        <v>0</v>
      </c>
      <c r="BI1225" s="215">
        <f>IF(N1225="nulová",J1225,0)</f>
        <v>0</v>
      </c>
      <c r="BJ1225" s="16" t="s">
        <v>80</v>
      </c>
      <c r="BK1225" s="215">
        <f>ROUND(I1225*H1225,2)</f>
        <v>0</v>
      </c>
      <c r="BL1225" s="16" t="s">
        <v>888</v>
      </c>
      <c r="BM1225" s="214" t="s">
        <v>2429</v>
      </c>
    </row>
    <row r="1226" s="2" customFormat="1">
      <c r="A1226" s="37"/>
      <c r="B1226" s="38"/>
      <c r="C1226" s="39"/>
      <c r="D1226" s="216" t="s">
        <v>127</v>
      </c>
      <c r="E1226" s="39"/>
      <c r="F1226" s="217" t="s">
        <v>2428</v>
      </c>
      <c r="G1226" s="39"/>
      <c r="H1226" s="39"/>
      <c r="I1226" s="218"/>
      <c r="J1226" s="39"/>
      <c r="K1226" s="39"/>
      <c r="L1226" s="43"/>
      <c r="M1226" s="219"/>
      <c r="N1226" s="220"/>
      <c r="O1226" s="83"/>
      <c r="P1226" s="83"/>
      <c r="Q1226" s="83"/>
      <c r="R1226" s="83"/>
      <c r="S1226" s="83"/>
      <c r="T1226" s="84"/>
      <c r="U1226" s="37"/>
      <c r="V1226" s="37"/>
      <c r="W1226" s="37"/>
      <c r="X1226" s="37"/>
      <c r="Y1226" s="37"/>
      <c r="Z1226" s="37"/>
      <c r="AA1226" s="37"/>
      <c r="AB1226" s="37"/>
      <c r="AC1226" s="37"/>
      <c r="AD1226" s="37"/>
      <c r="AE1226" s="37"/>
      <c r="AT1226" s="16" t="s">
        <v>127</v>
      </c>
      <c r="AU1226" s="16" t="s">
        <v>82</v>
      </c>
    </row>
    <row r="1227" s="2" customFormat="1" ht="16.5" customHeight="1">
      <c r="A1227" s="37"/>
      <c r="B1227" s="38"/>
      <c r="C1227" s="224" t="s">
        <v>2430</v>
      </c>
      <c r="D1227" s="224" t="s">
        <v>664</v>
      </c>
      <c r="E1227" s="225" t="s">
        <v>2431</v>
      </c>
      <c r="F1227" s="226" t="s">
        <v>2432</v>
      </c>
      <c r="G1227" s="227" t="s">
        <v>169</v>
      </c>
      <c r="H1227" s="228">
        <v>4</v>
      </c>
      <c r="I1227" s="229"/>
      <c r="J1227" s="230">
        <f>ROUND(I1227*H1227,2)</f>
        <v>0</v>
      </c>
      <c r="K1227" s="226" t="s">
        <v>124</v>
      </c>
      <c r="L1227" s="231"/>
      <c r="M1227" s="232" t="s">
        <v>19</v>
      </c>
      <c r="N1227" s="233" t="s">
        <v>43</v>
      </c>
      <c r="O1227" s="83"/>
      <c r="P1227" s="212">
        <f>O1227*H1227</f>
        <v>0</v>
      </c>
      <c r="Q1227" s="212">
        <v>9.0000000000000006E-05</v>
      </c>
      <c r="R1227" s="212">
        <f>Q1227*H1227</f>
        <v>0.00036000000000000002</v>
      </c>
      <c r="S1227" s="212">
        <v>0</v>
      </c>
      <c r="T1227" s="213">
        <f>S1227*H1227</f>
        <v>0</v>
      </c>
      <c r="U1227" s="37"/>
      <c r="V1227" s="37"/>
      <c r="W1227" s="37"/>
      <c r="X1227" s="37"/>
      <c r="Y1227" s="37"/>
      <c r="Z1227" s="37"/>
      <c r="AA1227" s="37"/>
      <c r="AB1227" s="37"/>
      <c r="AC1227" s="37"/>
      <c r="AD1227" s="37"/>
      <c r="AE1227" s="37"/>
      <c r="AR1227" s="214" t="s">
        <v>888</v>
      </c>
      <c r="AT1227" s="214" t="s">
        <v>664</v>
      </c>
      <c r="AU1227" s="214" t="s">
        <v>82</v>
      </c>
      <c r="AY1227" s="16" t="s">
        <v>117</v>
      </c>
      <c r="BE1227" s="215">
        <f>IF(N1227="základní",J1227,0)</f>
        <v>0</v>
      </c>
      <c r="BF1227" s="215">
        <f>IF(N1227="snížená",J1227,0)</f>
        <v>0</v>
      </c>
      <c r="BG1227" s="215">
        <f>IF(N1227="zákl. přenesená",J1227,0)</f>
        <v>0</v>
      </c>
      <c r="BH1227" s="215">
        <f>IF(N1227="sníž. přenesená",J1227,0)</f>
        <v>0</v>
      </c>
      <c r="BI1227" s="215">
        <f>IF(N1227="nulová",J1227,0)</f>
        <v>0</v>
      </c>
      <c r="BJ1227" s="16" t="s">
        <v>80</v>
      </c>
      <c r="BK1227" s="215">
        <f>ROUND(I1227*H1227,2)</f>
        <v>0</v>
      </c>
      <c r="BL1227" s="16" t="s">
        <v>888</v>
      </c>
      <c r="BM1227" s="214" t="s">
        <v>2433</v>
      </c>
    </row>
    <row r="1228" s="2" customFormat="1">
      <c r="A1228" s="37"/>
      <c r="B1228" s="38"/>
      <c r="C1228" s="39"/>
      <c r="D1228" s="216" t="s">
        <v>127</v>
      </c>
      <c r="E1228" s="39"/>
      <c r="F1228" s="217" t="s">
        <v>2432</v>
      </c>
      <c r="G1228" s="39"/>
      <c r="H1228" s="39"/>
      <c r="I1228" s="218"/>
      <c r="J1228" s="39"/>
      <c r="K1228" s="39"/>
      <c r="L1228" s="43"/>
      <c r="M1228" s="219"/>
      <c r="N1228" s="220"/>
      <c r="O1228" s="83"/>
      <c r="P1228" s="83"/>
      <c r="Q1228" s="83"/>
      <c r="R1228" s="83"/>
      <c r="S1228" s="83"/>
      <c r="T1228" s="84"/>
      <c r="U1228" s="37"/>
      <c r="V1228" s="37"/>
      <c r="W1228" s="37"/>
      <c r="X1228" s="37"/>
      <c r="Y1228" s="37"/>
      <c r="Z1228" s="37"/>
      <c r="AA1228" s="37"/>
      <c r="AB1228" s="37"/>
      <c r="AC1228" s="37"/>
      <c r="AD1228" s="37"/>
      <c r="AE1228" s="37"/>
      <c r="AT1228" s="16" t="s">
        <v>127</v>
      </c>
      <c r="AU1228" s="16" t="s">
        <v>82</v>
      </c>
    </row>
    <row r="1229" s="2" customFormat="1" ht="16.5" customHeight="1">
      <c r="A1229" s="37"/>
      <c r="B1229" s="38"/>
      <c r="C1229" s="224" t="s">
        <v>2434</v>
      </c>
      <c r="D1229" s="224" t="s">
        <v>664</v>
      </c>
      <c r="E1229" s="225" t="s">
        <v>2435</v>
      </c>
      <c r="F1229" s="226" t="s">
        <v>2436</v>
      </c>
      <c r="G1229" s="227" t="s">
        <v>169</v>
      </c>
      <c r="H1229" s="228">
        <v>4</v>
      </c>
      <c r="I1229" s="229"/>
      <c r="J1229" s="230">
        <f>ROUND(I1229*H1229,2)</f>
        <v>0</v>
      </c>
      <c r="K1229" s="226" t="s">
        <v>124</v>
      </c>
      <c r="L1229" s="231"/>
      <c r="M1229" s="232" t="s">
        <v>19</v>
      </c>
      <c r="N1229" s="233" t="s">
        <v>43</v>
      </c>
      <c r="O1229" s="83"/>
      <c r="P1229" s="212">
        <f>O1229*H1229</f>
        <v>0</v>
      </c>
      <c r="Q1229" s="212">
        <v>6.9999999999999994E-05</v>
      </c>
      <c r="R1229" s="212">
        <f>Q1229*H1229</f>
        <v>0.00027999999999999998</v>
      </c>
      <c r="S1229" s="212">
        <v>0</v>
      </c>
      <c r="T1229" s="213">
        <f>S1229*H1229</f>
        <v>0</v>
      </c>
      <c r="U1229" s="37"/>
      <c r="V1229" s="37"/>
      <c r="W1229" s="37"/>
      <c r="X1229" s="37"/>
      <c r="Y1229" s="37"/>
      <c r="Z1229" s="37"/>
      <c r="AA1229" s="37"/>
      <c r="AB1229" s="37"/>
      <c r="AC1229" s="37"/>
      <c r="AD1229" s="37"/>
      <c r="AE1229" s="37"/>
      <c r="AR1229" s="214" t="s">
        <v>888</v>
      </c>
      <c r="AT1229" s="214" t="s">
        <v>664</v>
      </c>
      <c r="AU1229" s="214" t="s">
        <v>82</v>
      </c>
      <c r="AY1229" s="16" t="s">
        <v>117</v>
      </c>
      <c r="BE1229" s="215">
        <f>IF(N1229="základní",J1229,0)</f>
        <v>0</v>
      </c>
      <c r="BF1229" s="215">
        <f>IF(N1229="snížená",J1229,0)</f>
        <v>0</v>
      </c>
      <c r="BG1229" s="215">
        <f>IF(N1229="zákl. přenesená",J1229,0)</f>
        <v>0</v>
      </c>
      <c r="BH1229" s="215">
        <f>IF(N1229="sníž. přenesená",J1229,0)</f>
        <v>0</v>
      </c>
      <c r="BI1229" s="215">
        <f>IF(N1229="nulová",J1229,0)</f>
        <v>0</v>
      </c>
      <c r="BJ1229" s="16" t="s">
        <v>80</v>
      </c>
      <c r="BK1229" s="215">
        <f>ROUND(I1229*H1229,2)</f>
        <v>0</v>
      </c>
      <c r="BL1229" s="16" t="s">
        <v>888</v>
      </c>
      <c r="BM1229" s="214" t="s">
        <v>2437</v>
      </c>
    </row>
    <row r="1230" s="2" customFormat="1">
      <c r="A1230" s="37"/>
      <c r="B1230" s="38"/>
      <c r="C1230" s="39"/>
      <c r="D1230" s="216" t="s">
        <v>127</v>
      </c>
      <c r="E1230" s="39"/>
      <c r="F1230" s="217" t="s">
        <v>2436</v>
      </c>
      <c r="G1230" s="39"/>
      <c r="H1230" s="39"/>
      <c r="I1230" s="218"/>
      <c r="J1230" s="39"/>
      <c r="K1230" s="39"/>
      <c r="L1230" s="43"/>
      <c r="M1230" s="219"/>
      <c r="N1230" s="220"/>
      <c r="O1230" s="83"/>
      <c r="P1230" s="83"/>
      <c r="Q1230" s="83"/>
      <c r="R1230" s="83"/>
      <c r="S1230" s="83"/>
      <c r="T1230" s="84"/>
      <c r="U1230" s="37"/>
      <c r="V1230" s="37"/>
      <c r="W1230" s="37"/>
      <c r="X1230" s="37"/>
      <c r="Y1230" s="37"/>
      <c r="Z1230" s="37"/>
      <c r="AA1230" s="37"/>
      <c r="AB1230" s="37"/>
      <c r="AC1230" s="37"/>
      <c r="AD1230" s="37"/>
      <c r="AE1230" s="37"/>
      <c r="AT1230" s="16" t="s">
        <v>127</v>
      </c>
      <c r="AU1230" s="16" t="s">
        <v>82</v>
      </c>
    </row>
    <row r="1231" s="2" customFormat="1" ht="16.5" customHeight="1">
      <c r="A1231" s="37"/>
      <c r="B1231" s="38"/>
      <c r="C1231" s="224" t="s">
        <v>2438</v>
      </c>
      <c r="D1231" s="224" t="s">
        <v>664</v>
      </c>
      <c r="E1231" s="225" t="s">
        <v>2439</v>
      </c>
      <c r="F1231" s="226" t="s">
        <v>2440</v>
      </c>
      <c r="G1231" s="227" t="s">
        <v>169</v>
      </c>
      <c r="H1231" s="228">
        <v>4</v>
      </c>
      <c r="I1231" s="229"/>
      <c r="J1231" s="230">
        <f>ROUND(I1231*H1231,2)</f>
        <v>0</v>
      </c>
      <c r="K1231" s="226" t="s">
        <v>124</v>
      </c>
      <c r="L1231" s="231"/>
      <c r="M1231" s="232" t="s">
        <v>19</v>
      </c>
      <c r="N1231" s="233" t="s">
        <v>43</v>
      </c>
      <c r="O1231" s="83"/>
      <c r="P1231" s="212">
        <f>O1231*H1231</f>
        <v>0</v>
      </c>
      <c r="Q1231" s="212">
        <v>0.00012</v>
      </c>
      <c r="R1231" s="212">
        <f>Q1231*H1231</f>
        <v>0.00048000000000000001</v>
      </c>
      <c r="S1231" s="212">
        <v>0</v>
      </c>
      <c r="T1231" s="213">
        <f>S1231*H1231</f>
        <v>0</v>
      </c>
      <c r="U1231" s="37"/>
      <c r="V1231" s="37"/>
      <c r="W1231" s="37"/>
      <c r="X1231" s="37"/>
      <c r="Y1231" s="37"/>
      <c r="Z1231" s="37"/>
      <c r="AA1231" s="37"/>
      <c r="AB1231" s="37"/>
      <c r="AC1231" s="37"/>
      <c r="AD1231" s="37"/>
      <c r="AE1231" s="37"/>
      <c r="AR1231" s="214" t="s">
        <v>888</v>
      </c>
      <c r="AT1231" s="214" t="s">
        <v>664</v>
      </c>
      <c r="AU1231" s="214" t="s">
        <v>82</v>
      </c>
      <c r="AY1231" s="16" t="s">
        <v>117</v>
      </c>
      <c r="BE1231" s="215">
        <f>IF(N1231="základní",J1231,0)</f>
        <v>0</v>
      </c>
      <c r="BF1231" s="215">
        <f>IF(N1231="snížená",J1231,0)</f>
        <v>0</v>
      </c>
      <c r="BG1231" s="215">
        <f>IF(N1231="zákl. přenesená",J1231,0)</f>
        <v>0</v>
      </c>
      <c r="BH1231" s="215">
        <f>IF(N1231="sníž. přenesená",J1231,0)</f>
        <v>0</v>
      </c>
      <c r="BI1231" s="215">
        <f>IF(N1231="nulová",J1231,0)</f>
        <v>0</v>
      </c>
      <c r="BJ1231" s="16" t="s">
        <v>80</v>
      </c>
      <c r="BK1231" s="215">
        <f>ROUND(I1231*H1231,2)</f>
        <v>0</v>
      </c>
      <c r="BL1231" s="16" t="s">
        <v>888</v>
      </c>
      <c r="BM1231" s="214" t="s">
        <v>2441</v>
      </c>
    </row>
    <row r="1232" s="2" customFormat="1">
      <c r="A1232" s="37"/>
      <c r="B1232" s="38"/>
      <c r="C1232" s="39"/>
      <c r="D1232" s="216" t="s">
        <v>127</v>
      </c>
      <c r="E1232" s="39"/>
      <c r="F1232" s="217" t="s">
        <v>2440</v>
      </c>
      <c r="G1232" s="39"/>
      <c r="H1232" s="39"/>
      <c r="I1232" s="218"/>
      <c r="J1232" s="39"/>
      <c r="K1232" s="39"/>
      <c r="L1232" s="43"/>
      <c r="M1232" s="219"/>
      <c r="N1232" s="220"/>
      <c r="O1232" s="83"/>
      <c r="P1232" s="83"/>
      <c r="Q1232" s="83"/>
      <c r="R1232" s="83"/>
      <c r="S1232" s="83"/>
      <c r="T1232" s="84"/>
      <c r="U1232" s="37"/>
      <c r="V1232" s="37"/>
      <c r="W1232" s="37"/>
      <c r="X1232" s="37"/>
      <c r="Y1232" s="37"/>
      <c r="Z1232" s="37"/>
      <c r="AA1232" s="37"/>
      <c r="AB1232" s="37"/>
      <c r="AC1232" s="37"/>
      <c r="AD1232" s="37"/>
      <c r="AE1232" s="37"/>
      <c r="AT1232" s="16" t="s">
        <v>127</v>
      </c>
      <c r="AU1232" s="16" t="s">
        <v>82</v>
      </c>
    </row>
    <row r="1233" s="2" customFormat="1" ht="16.5" customHeight="1">
      <c r="A1233" s="37"/>
      <c r="B1233" s="38"/>
      <c r="C1233" s="224" t="s">
        <v>2442</v>
      </c>
      <c r="D1233" s="224" t="s">
        <v>664</v>
      </c>
      <c r="E1233" s="225" t="s">
        <v>2443</v>
      </c>
      <c r="F1233" s="226" t="s">
        <v>2444</v>
      </c>
      <c r="G1233" s="227" t="s">
        <v>169</v>
      </c>
      <c r="H1233" s="228">
        <v>4</v>
      </c>
      <c r="I1233" s="229"/>
      <c r="J1233" s="230">
        <f>ROUND(I1233*H1233,2)</f>
        <v>0</v>
      </c>
      <c r="K1233" s="226" t="s">
        <v>124</v>
      </c>
      <c r="L1233" s="231"/>
      <c r="M1233" s="232" t="s">
        <v>19</v>
      </c>
      <c r="N1233" s="233" t="s">
        <v>43</v>
      </c>
      <c r="O1233" s="83"/>
      <c r="P1233" s="212">
        <f>O1233*H1233</f>
        <v>0</v>
      </c>
      <c r="Q1233" s="212">
        <v>0.00012999999999999999</v>
      </c>
      <c r="R1233" s="212">
        <f>Q1233*H1233</f>
        <v>0.00051999999999999995</v>
      </c>
      <c r="S1233" s="212">
        <v>0</v>
      </c>
      <c r="T1233" s="213">
        <f>S1233*H1233</f>
        <v>0</v>
      </c>
      <c r="U1233" s="37"/>
      <c r="V1233" s="37"/>
      <c r="W1233" s="37"/>
      <c r="X1233" s="37"/>
      <c r="Y1233" s="37"/>
      <c r="Z1233" s="37"/>
      <c r="AA1233" s="37"/>
      <c r="AB1233" s="37"/>
      <c r="AC1233" s="37"/>
      <c r="AD1233" s="37"/>
      <c r="AE1233" s="37"/>
      <c r="AR1233" s="214" t="s">
        <v>888</v>
      </c>
      <c r="AT1233" s="214" t="s">
        <v>664</v>
      </c>
      <c r="AU1233" s="214" t="s">
        <v>82</v>
      </c>
      <c r="AY1233" s="16" t="s">
        <v>117</v>
      </c>
      <c r="BE1233" s="215">
        <f>IF(N1233="základní",J1233,0)</f>
        <v>0</v>
      </c>
      <c r="BF1233" s="215">
        <f>IF(N1233="snížená",J1233,0)</f>
        <v>0</v>
      </c>
      <c r="BG1233" s="215">
        <f>IF(N1233="zákl. přenesená",J1233,0)</f>
        <v>0</v>
      </c>
      <c r="BH1233" s="215">
        <f>IF(N1233="sníž. přenesená",J1233,0)</f>
        <v>0</v>
      </c>
      <c r="BI1233" s="215">
        <f>IF(N1233="nulová",J1233,0)</f>
        <v>0</v>
      </c>
      <c r="BJ1233" s="16" t="s">
        <v>80</v>
      </c>
      <c r="BK1233" s="215">
        <f>ROUND(I1233*H1233,2)</f>
        <v>0</v>
      </c>
      <c r="BL1233" s="16" t="s">
        <v>888</v>
      </c>
      <c r="BM1233" s="214" t="s">
        <v>2445</v>
      </c>
    </row>
    <row r="1234" s="2" customFormat="1">
      <c r="A1234" s="37"/>
      <c r="B1234" s="38"/>
      <c r="C1234" s="39"/>
      <c r="D1234" s="216" t="s">
        <v>127</v>
      </c>
      <c r="E1234" s="39"/>
      <c r="F1234" s="217" t="s">
        <v>2444</v>
      </c>
      <c r="G1234" s="39"/>
      <c r="H1234" s="39"/>
      <c r="I1234" s="218"/>
      <c r="J1234" s="39"/>
      <c r="K1234" s="39"/>
      <c r="L1234" s="43"/>
      <c r="M1234" s="219"/>
      <c r="N1234" s="220"/>
      <c r="O1234" s="83"/>
      <c r="P1234" s="83"/>
      <c r="Q1234" s="83"/>
      <c r="R1234" s="83"/>
      <c r="S1234" s="83"/>
      <c r="T1234" s="84"/>
      <c r="U1234" s="37"/>
      <c r="V1234" s="37"/>
      <c r="W1234" s="37"/>
      <c r="X1234" s="37"/>
      <c r="Y1234" s="37"/>
      <c r="Z1234" s="37"/>
      <c r="AA1234" s="37"/>
      <c r="AB1234" s="37"/>
      <c r="AC1234" s="37"/>
      <c r="AD1234" s="37"/>
      <c r="AE1234" s="37"/>
      <c r="AT1234" s="16" t="s">
        <v>127</v>
      </c>
      <c r="AU1234" s="16" t="s">
        <v>82</v>
      </c>
    </row>
    <row r="1235" s="2" customFormat="1" ht="16.5" customHeight="1">
      <c r="A1235" s="37"/>
      <c r="B1235" s="38"/>
      <c r="C1235" s="224" t="s">
        <v>2446</v>
      </c>
      <c r="D1235" s="224" t="s">
        <v>664</v>
      </c>
      <c r="E1235" s="225" t="s">
        <v>2447</v>
      </c>
      <c r="F1235" s="226" t="s">
        <v>2448</v>
      </c>
      <c r="G1235" s="227" t="s">
        <v>169</v>
      </c>
      <c r="H1235" s="228">
        <v>4</v>
      </c>
      <c r="I1235" s="229"/>
      <c r="J1235" s="230">
        <f>ROUND(I1235*H1235,2)</f>
        <v>0</v>
      </c>
      <c r="K1235" s="226" t="s">
        <v>124</v>
      </c>
      <c r="L1235" s="231"/>
      <c r="M1235" s="232" t="s">
        <v>19</v>
      </c>
      <c r="N1235" s="233" t="s">
        <v>43</v>
      </c>
      <c r="O1235" s="83"/>
      <c r="P1235" s="212">
        <f>O1235*H1235</f>
        <v>0</v>
      </c>
      <c r="Q1235" s="212">
        <v>8.0000000000000007E-05</v>
      </c>
      <c r="R1235" s="212">
        <f>Q1235*H1235</f>
        <v>0.00032000000000000003</v>
      </c>
      <c r="S1235" s="212">
        <v>0</v>
      </c>
      <c r="T1235" s="213">
        <f>S1235*H1235</f>
        <v>0</v>
      </c>
      <c r="U1235" s="37"/>
      <c r="V1235" s="37"/>
      <c r="W1235" s="37"/>
      <c r="X1235" s="37"/>
      <c r="Y1235" s="37"/>
      <c r="Z1235" s="37"/>
      <c r="AA1235" s="37"/>
      <c r="AB1235" s="37"/>
      <c r="AC1235" s="37"/>
      <c r="AD1235" s="37"/>
      <c r="AE1235" s="37"/>
      <c r="AR1235" s="214" t="s">
        <v>888</v>
      </c>
      <c r="AT1235" s="214" t="s">
        <v>664</v>
      </c>
      <c r="AU1235" s="214" t="s">
        <v>82</v>
      </c>
      <c r="AY1235" s="16" t="s">
        <v>117</v>
      </c>
      <c r="BE1235" s="215">
        <f>IF(N1235="základní",J1235,0)</f>
        <v>0</v>
      </c>
      <c r="BF1235" s="215">
        <f>IF(N1235="snížená",J1235,0)</f>
        <v>0</v>
      </c>
      <c r="BG1235" s="215">
        <f>IF(N1235="zákl. přenesená",J1235,0)</f>
        <v>0</v>
      </c>
      <c r="BH1235" s="215">
        <f>IF(N1235="sníž. přenesená",J1235,0)</f>
        <v>0</v>
      </c>
      <c r="BI1235" s="215">
        <f>IF(N1235="nulová",J1235,0)</f>
        <v>0</v>
      </c>
      <c r="BJ1235" s="16" t="s">
        <v>80</v>
      </c>
      <c r="BK1235" s="215">
        <f>ROUND(I1235*H1235,2)</f>
        <v>0</v>
      </c>
      <c r="BL1235" s="16" t="s">
        <v>888</v>
      </c>
      <c r="BM1235" s="214" t="s">
        <v>2449</v>
      </c>
    </row>
    <row r="1236" s="2" customFormat="1">
      <c r="A1236" s="37"/>
      <c r="B1236" s="38"/>
      <c r="C1236" s="39"/>
      <c r="D1236" s="216" t="s">
        <v>127</v>
      </c>
      <c r="E1236" s="39"/>
      <c r="F1236" s="217" t="s">
        <v>2448</v>
      </c>
      <c r="G1236" s="39"/>
      <c r="H1236" s="39"/>
      <c r="I1236" s="218"/>
      <c r="J1236" s="39"/>
      <c r="K1236" s="39"/>
      <c r="L1236" s="43"/>
      <c r="M1236" s="219"/>
      <c r="N1236" s="220"/>
      <c r="O1236" s="83"/>
      <c r="P1236" s="83"/>
      <c r="Q1236" s="83"/>
      <c r="R1236" s="83"/>
      <c r="S1236" s="83"/>
      <c r="T1236" s="84"/>
      <c r="U1236" s="37"/>
      <c r="V1236" s="37"/>
      <c r="W1236" s="37"/>
      <c r="X1236" s="37"/>
      <c r="Y1236" s="37"/>
      <c r="Z1236" s="37"/>
      <c r="AA1236" s="37"/>
      <c r="AB1236" s="37"/>
      <c r="AC1236" s="37"/>
      <c r="AD1236" s="37"/>
      <c r="AE1236" s="37"/>
      <c r="AT1236" s="16" t="s">
        <v>127</v>
      </c>
      <c r="AU1236" s="16" t="s">
        <v>82</v>
      </c>
    </row>
    <row r="1237" s="2" customFormat="1" ht="16.5" customHeight="1">
      <c r="A1237" s="37"/>
      <c r="B1237" s="38"/>
      <c r="C1237" s="224" t="s">
        <v>2450</v>
      </c>
      <c r="D1237" s="224" t="s">
        <v>664</v>
      </c>
      <c r="E1237" s="225" t="s">
        <v>2451</v>
      </c>
      <c r="F1237" s="226" t="s">
        <v>2452</v>
      </c>
      <c r="G1237" s="227" t="s">
        <v>169</v>
      </c>
      <c r="H1237" s="228">
        <v>4</v>
      </c>
      <c r="I1237" s="229"/>
      <c r="J1237" s="230">
        <f>ROUND(I1237*H1237,2)</f>
        <v>0</v>
      </c>
      <c r="K1237" s="226" t="s">
        <v>124</v>
      </c>
      <c r="L1237" s="231"/>
      <c r="M1237" s="232" t="s">
        <v>19</v>
      </c>
      <c r="N1237" s="233" t="s">
        <v>43</v>
      </c>
      <c r="O1237" s="83"/>
      <c r="P1237" s="212">
        <f>O1237*H1237</f>
        <v>0</v>
      </c>
      <c r="Q1237" s="212">
        <v>0.00014999999999999999</v>
      </c>
      <c r="R1237" s="212">
        <f>Q1237*H1237</f>
        <v>0.00059999999999999995</v>
      </c>
      <c r="S1237" s="212">
        <v>0</v>
      </c>
      <c r="T1237" s="213">
        <f>S1237*H1237</f>
        <v>0</v>
      </c>
      <c r="U1237" s="37"/>
      <c r="V1237" s="37"/>
      <c r="W1237" s="37"/>
      <c r="X1237" s="37"/>
      <c r="Y1237" s="37"/>
      <c r="Z1237" s="37"/>
      <c r="AA1237" s="37"/>
      <c r="AB1237" s="37"/>
      <c r="AC1237" s="37"/>
      <c r="AD1237" s="37"/>
      <c r="AE1237" s="37"/>
      <c r="AR1237" s="214" t="s">
        <v>888</v>
      </c>
      <c r="AT1237" s="214" t="s">
        <v>664</v>
      </c>
      <c r="AU1237" s="214" t="s">
        <v>82</v>
      </c>
      <c r="AY1237" s="16" t="s">
        <v>117</v>
      </c>
      <c r="BE1237" s="215">
        <f>IF(N1237="základní",J1237,0)</f>
        <v>0</v>
      </c>
      <c r="BF1237" s="215">
        <f>IF(N1237="snížená",J1237,0)</f>
        <v>0</v>
      </c>
      <c r="BG1237" s="215">
        <f>IF(N1237="zákl. přenesená",J1237,0)</f>
        <v>0</v>
      </c>
      <c r="BH1237" s="215">
        <f>IF(N1237="sníž. přenesená",J1237,0)</f>
        <v>0</v>
      </c>
      <c r="BI1237" s="215">
        <f>IF(N1237="nulová",J1237,0)</f>
        <v>0</v>
      </c>
      <c r="BJ1237" s="16" t="s">
        <v>80</v>
      </c>
      <c r="BK1237" s="215">
        <f>ROUND(I1237*H1237,2)</f>
        <v>0</v>
      </c>
      <c r="BL1237" s="16" t="s">
        <v>888</v>
      </c>
      <c r="BM1237" s="214" t="s">
        <v>2453</v>
      </c>
    </row>
    <row r="1238" s="2" customFormat="1">
      <c r="A1238" s="37"/>
      <c r="B1238" s="38"/>
      <c r="C1238" s="39"/>
      <c r="D1238" s="216" t="s">
        <v>127</v>
      </c>
      <c r="E1238" s="39"/>
      <c r="F1238" s="217" t="s">
        <v>2452</v>
      </c>
      <c r="G1238" s="39"/>
      <c r="H1238" s="39"/>
      <c r="I1238" s="218"/>
      <c r="J1238" s="39"/>
      <c r="K1238" s="39"/>
      <c r="L1238" s="43"/>
      <c r="M1238" s="219"/>
      <c r="N1238" s="220"/>
      <c r="O1238" s="83"/>
      <c r="P1238" s="83"/>
      <c r="Q1238" s="83"/>
      <c r="R1238" s="83"/>
      <c r="S1238" s="83"/>
      <c r="T1238" s="84"/>
      <c r="U1238" s="37"/>
      <c r="V1238" s="37"/>
      <c r="W1238" s="37"/>
      <c r="X1238" s="37"/>
      <c r="Y1238" s="37"/>
      <c r="Z1238" s="37"/>
      <c r="AA1238" s="37"/>
      <c r="AB1238" s="37"/>
      <c r="AC1238" s="37"/>
      <c r="AD1238" s="37"/>
      <c r="AE1238" s="37"/>
      <c r="AT1238" s="16" t="s">
        <v>127</v>
      </c>
      <c r="AU1238" s="16" t="s">
        <v>82</v>
      </c>
    </row>
    <row r="1239" s="2" customFormat="1" ht="16.5" customHeight="1">
      <c r="A1239" s="37"/>
      <c r="B1239" s="38"/>
      <c r="C1239" s="224" t="s">
        <v>2454</v>
      </c>
      <c r="D1239" s="224" t="s">
        <v>664</v>
      </c>
      <c r="E1239" s="225" t="s">
        <v>2455</v>
      </c>
      <c r="F1239" s="226" t="s">
        <v>2456</v>
      </c>
      <c r="G1239" s="227" t="s">
        <v>169</v>
      </c>
      <c r="H1239" s="228">
        <v>4</v>
      </c>
      <c r="I1239" s="229"/>
      <c r="J1239" s="230">
        <f>ROUND(I1239*H1239,2)</f>
        <v>0</v>
      </c>
      <c r="K1239" s="226" t="s">
        <v>124</v>
      </c>
      <c r="L1239" s="231"/>
      <c r="M1239" s="232" t="s">
        <v>19</v>
      </c>
      <c r="N1239" s="233" t="s">
        <v>43</v>
      </c>
      <c r="O1239" s="83"/>
      <c r="P1239" s="212">
        <f>O1239*H1239</f>
        <v>0</v>
      </c>
      <c r="Q1239" s="212">
        <v>0.00010000000000000001</v>
      </c>
      <c r="R1239" s="212">
        <f>Q1239*H1239</f>
        <v>0.00040000000000000002</v>
      </c>
      <c r="S1239" s="212">
        <v>0</v>
      </c>
      <c r="T1239" s="213">
        <f>S1239*H1239</f>
        <v>0</v>
      </c>
      <c r="U1239" s="37"/>
      <c r="V1239" s="37"/>
      <c r="W1239" s="37"/>
      <c r="X1239" s="37"/>
      <c r="Y1239" s="37"/>
      <c r="Z1239" s="37"/>
      <c r="AA1239" s="37"/>
      <c r="AB1239" s="37"/>
      <c r="AC1239" s="37"/>
      <c r="AD1239" s="37"/>
      <c r="AE1239" s="37"/>
      <c r="AR1239" s="214" t="s">
        <v>888</v>
      </c>
      <c r="AT1239" s="214" t="s">
        <v>664</v>
      </c>
      <c r="AU1239" s="214" t="s">
        <v>82</v>
      </c>
      <c r="AY1239" s="16" t="s">
        <v>117</v>
      </c>
      <c r="BE1239" s="215">
        <f>IF(N1239="základní",J1239,0)</f>
        <v>0</v>
      </c>
      <c r="BF1239" s="215">
        <f>IF(N1239="snížená",J1239,0)</f>
        <v>0</v>
      </c>
      <c r="BG1239" s="215">
        <f>IF(N1239="zákl. přenesená",J1239,0)</f>
        <v>0</v>
      </c>
      <c r="BH1239" s="215">
        <f>IF(N1239="sníž. přenesená",J1239,0)</f>
        <v>0</v>
      </c>
      <c r="BI1239" s="215">
        <f>IF(N1239="nulová",J1239,0)</f>
        <v>0</v>
      </c>
      <c r="BJ1239" s="16" t="s">
        <v>80</v>
      </c>
      <c r="BK1239" s="215">
        <f>ROUND(I1239*H1239,2)</f>
        <v>0</v>
      </c>
      <c r="BL1239" s="16" t="s">
        <v>888</v>
      </c>
      <c r="BM1239" s="214" t="s">
        <v>2457</v>
      </c>
    </row>
    <row r="1240" s="2" customFormat="1">
      <c r="A1240" s="37"/>
      <c r="B1240" s="38"/>
      <c r="C1240" s="39"/>
      <c r="D1240" s="216" t="s">
        <v>127</v>
      </c>
      <c r="E1240" s="39"/>
      <c r="F1240" s="217" t="s">
        <v>2456</v>
      </c>
      <c r="G1240" s="39"/>
      <c r="H1240" s="39"/>
      <c r="I1240" s="218"/>
      <c r="J1240" s="39"/>
      <c r="K1240" s="39"/>
      <c r="L1240" s="43"/>
      <c r="M1240" s="219"/>
      <c r="N1240" s="220"/>
      <c r="O1240" s="83"/>
      <c r="P1240" s="83"/>
      <c r="Q1240" s="83"/>
      <c r="R1240" s="83"/>
      <c r="S1240" s="83"/>
      <c r="T1240" s="84"/>
      <c r="U1240" s="37"/>
      <c r="V1240" s="37"/>
      <c r="W1240" s="37"/>
      <c r="X1240" s="37"/>
      <c r="Y1240" s="37"/>
      <c r="Z1240" s="37"/>
      <c r="AA1240" s="37"/>
      <c r="AB1240" s="37"/>
      <c r="AC1240" s="37"/>
      <c r="AD1240" s="37"/>
      <c r="AE1240" s="37"/>
      <c r="AT1240" s="16" t="s">
        <v>127</v>
      </c>
      <c r="AU1240" s="16" t="s">
        <v>82</v>
      </c>
    </row>
    <row r="1241" s="2" customFormat="1" ht="16.5" customHeight="1">
      <c r="A1241" s="37"/>
      <c r="B1241" s="38"/>
      <c r="C1241" s="224" t="s">
        <v>2458</v>
      </c>
      <c r="D1241" s="224" t="s">
        <v>664</v>
      </c>
      <c r="E1241" s="225" t="s">
        <v>2459</v>
      </c>
      <c r="F1241" s="226" t="s">
        <v>2460</v>
      </c>
      <c r="G1241" s="227" t="s">
        <v>169</v>
      </c>
      <c r="H1241" s="228">
        <v>50</v>
      </c>
      <c r="I1241" s="229"/>
      <c r="J1241" s="230">
        <f>ROUND(I1241*H1241,2)</f>
        <v>0</v>
      </c>
      <c r="K1241" s="226" t="s">
        <v>124</v>
      </c>
      <c r="L1241" s="231"/>
      <c r="M1241" s="232" t="s">
        <v>19</v>
      </c>
      <c r="N1241" s="233" t="s">
        <v>43</v>
      </c>
      <c r="O1241" s="83"/>
      <c r="P1241" s="212">
        <f>O1241*H1241</f>
        <v>0</v>
      </c>
      <c r="Q1241" s="212">
        <v>0.00025999999999999998</v>
      </c>
      <c r="R1241" s="212">
        <f>Q1241*H1241</f>
        <v>0.012999999999999999</v>
      </c>
      <c r="S1241" s="212">
        <v>0</v>
      </c>
      <c r="T1241" s="213">
        <f>S1241*H1241</f>
        <v>0</v>
      </c>
      <c r="U1241" s="37"/>
      <c r="V1241" s="37"/>
      <c r="W1241" s="37"/>
      <c r="X1241" s="37"/>
      <c r="Y1241" s="37"/>
      <c r="Z1241" s="37"/>
      <c r="AA1241" s="37"/>
      <c r="AB1241" s="37"/>
      <c r="AC1241" s="37"/>
      <c r="AD1241" s="37"/>
      <c r="AE1241" s="37"/>
      <c r="AR1241" s="214" t="s">
        <v>888</v>
      </c>
      <c r="AT1241" s="214" t="s">
        <v>664</v>
      </c>
      <c r="AU1241" s="214" t="s">
        <v>82</v>
      </c>
      <c r="AY1241" s="16" t="s">
        <v>117</v>
      </c>
      <c r="BE1241" s="215">
        <f>IF(N1241="základní",J1241,0)</f>
        <v>0</v>
      </c>
      <c r="BF1241" s="215">
        <f>IF(N1241="snížená",J1241,0)</f>
        <v>0</v>
      </c>
      <c r="BG1241" s="215">
        <f>IF(N1241="zákl. přenesená",J1241,0)</f>
        <v>0</v>
      </c>
      <c r="BH1241" s="215">
        <f>IF(N1241="sníž. přenesená",J1241,0)</f>
        <v>0</v>
      </c>
      <c r="BI1241" s="215">
        <f>IF(N1241="nulová",J1241,0)</f>
        <v>0</v>
      </c>
      <c r="BJ1241" s="16" t="s">
        <v>80</v>
      </c>
      <c r="BK1241" s="215">
        <f>ROUND(I1241*H1241,2)</f>
        <v>0</v>
      </c>
      <c r="BL1241" s="16" t="s">
        <v>888</v>
      </c>
      <c r="BM1241" s="214" t="s">
        <v>2461</v>
      </c>
    </row>
    <row r="1242" s="2" customFormat="1">
      <c r="A1242" s="37"/>
      <c r="B1242" s="38"/>
      <c r="C1242" s="39"/>
      <c r="D1242" s="216" t="s">
        <v>127</v>
      </c>
      <c r="E1242" s="39"/>
      <c r="F1242" s="217" t="s">
        <v>2460</v>
      </c>
      <c r="G1242" s="39"/>
      <c r="H1242" s="39"/>
      <c r="I1242" s="218"/>
      <c r="J1242" s="39"/>
      <c r="K1242" s="39"/>
      <c r="L1242" s="43"/>
      <c r="M1242" s="219"/>
      <c r="N1242" s="220"/>
      <c r="O1242" s="83"/>
      <c r="P1242" s="83"/>
      <c r="Q1242" s="83"/>
      <c r="R1242" s="83"/>
      <c r="S1242" s="83"/>
      <c r="T1242" s="84"/>
      <c r="U1242" s="37"/>
      <c r="V1242" s="37"/>
      <c r="W1242" s="37"/>
      <c r="X1242" s="37"/>
      <c r="Y1242" s="37"/>
      <c r="Z1242" s="37"/>
      <c r="AA1242" s="37"/>
      <c r="AB1242" s="37"/>
      <c r="AC1242" s="37"/>
      <c r="AD1242" s="37"/>
      <c r="AE1242" s="37"/>
      <c r="AT1242" s="16" t="s">
        <v>127</v>
      </c>
      <c r="AU1242" s="16" t="s">
        <v>82</v>
      </c>
    </row>
    <row r="1243" s="2" customFormat="1" ht="16.5" customHeight="1">
      <c r="A1243" s="37"/>
      <c r="B1243" s="38"/>
      <c r="C1243" s="224" t="s">
        <v>2462</v>
      </c>
      <c r="D1243" s="224" t="s">
        <v>664</v>
      </c>
      <c r="E1243" s="225" t="s">
        <v>2463</v>
      </c>
      <c r="F1243" s="226" t="s">
        <v>2464</v>
      </c>
      <c r="G1243" s="227" t="s">
        <v>169</v>
      </c>
      <c r="H1243" s="228">
        <v>50</v>
      </c>
      <c r="I1243" s="229"/>
      <c r="J1243" s="230">
        <f>ROUND(I1243*H1243,2)</f>
        <v>0</v>
      </c>
      <c r="K1243" s="226" t="s">
        <v>124</v>
      </c>
      <c r="L1243" s="231"/>
      <c r="M1243" s="232" t="s">
        <v>19</v>
      </c>
      <c r="N1243" s="233" t="s">
        <v>43</v>
      </c>
      <c r="O1243" s="83"/>
      <c r="P1243" s="212">
        <f>O1243*H1243</f>
        <v>0</v>
      </c>
      <c r="Q1243" s="212">
        <v>0.00069999999999999999</v>
      </c>
      <c r="R1243" s="212">
        <f>Q1243*H1243</f>
        <v>0.034999999999999996</v>
      </c>
      <c r="S1243" s="212">
        <v>0</v>
      </c>
      <c r="T1243" s="213">
        <f>S1243*H1243</f>
        <v>0</v>
      </c>
      <c r="U1243" s="37"/>
      <c r="V1243" s="37"/>
      <c r="W1243" s="37"/>
      <c r="X1243" s="37"/>
      <c r="Y1243" s="37"/>
      <c r="Z1243" s="37"/>
      <c r="AA1243" s="37"/>
      <c r="AB1243" s="37"/>
      <c r="AC1243" s="37"/>
      <c r="AD1243" s="37"/>
      <c r="AE1243" s="37"/>
      <c r="AR1243" s="214" t="s">
        <v>888</v>
      </c>
      <c r="AT1243" s="214" t="s">
        <v>664</v>
      </c>
      <c r="AU1243" s="214" t="s">
        <v>82</v>
      </c>
      <c r="AY1243" s="16" t="s">
        <v>117</v>
      </c>
      <c r="BE1243" s="215">
        <f>IF(N1243="základní",J1243,0)</f>
        <v>0</v>
      </c>
      <c r="BF1243" s="215">
        <f>IF(N1243="snížená",J1243,0)</f>
        <v>0</v>
      </c>
      <c r="BG1243" s="215">
        <f>IF(N1243="zákl. přenesená",J1243,0)</f>
        <v>0</v>
      </c>
      <c r="BH1243" s="215">
        <f>IF(N1243="sníž. přenesená",J1243,0)</f>
        <v>0</v>
      </c>
      <c r="BI1243" s="215">
        <f>IF(N1243="nulová",J1243,0)</f>
        <v>0</v>
      </c>
      <c r="BJ1243" s="16" t="s">
        <v>80</v>
      </c>
      <c r="BK1243" s="215">
        <f>ROUND(I1243*H1243,2)</f>
        <v>0</v>
      </c>
      <c r="BL1243" s="16" t="s">
        <v>888</v>
      </c>
      <c r="BM1243" s="214" t="s">
        <v>2465</v>
      </c>
    </row>
    <row r="1244" s="2" customFormat="1">
      <c r="A1244" s="37"/>
      <c r="B1244" s="38"/>
      <c r="C1244" s="39"/>
      <c r="D1244" s="216" t="s">
        <v>127</v>
      </c>
      <c r="E1244" s="39"/>
      <c r="F1244" s="217" t="s">
        <v>2464</v>
      </c>
      <c r="G1244" s="39"/>
      <c r="H1244" s="39"/>
      <c r="I1244" s="218"/>
      <c r="J1244" s="39"/>
      <c r="K1244" s="39"/>
      <c r="L1244" s="43"/>
      <c r="M1244" s="219"/>
      <c r="N1244" s="220"/>
      <c r="O1244" s="83"/>
      <c r="P1244" s="83"/>
      <c r="Q1244" s="83"/>
      <c r="R1244" s="83"/>
      <c r="S1244" s="83"/>
      <c r="T1244" s="84"/>
      <c r="U1244" s="37"/>
      <c r="V1244" s="37"/>
      <c r="W1244" s="37"/>
      <c r="X1244" s="37"/>
      <c r="Y1244" s="37"/>
      <c r="Z1244" s="37"/>
      <c r="AA1244" s="37"/>
      <c r="AB1244" s="37"/>
      <c r="AC1244" s="37"/>
      <c r="AD1244" s="37"/>
      <c r="AE1244" s="37"/>
      <c r="AT1244" s="16" t="s">
        <v>127</v>
      </c>
      <c r="AU1244" s="16" t="s">
        <v>82</v>
      </c>
    </row>
    <row r="1245" s="2" customFormat="1" ht="16.5" customHeight="1">
      <c r="A1245" s="37"/>
      <c r="B1245" s="38"/>
      <c r="C1245" s="224" t="s">
        <v>2466</v>
      </c>
      <c r="D1245" s="224" t="s">
        <v>664</v>
      </c>
      <c r="E1245" s="225" t="s">
        <v>2467</v>
      </c>
      <c r="F1245" s="226" t="s">
        <v>2468</v>
      </c>
      <c r="G1245" s="227" t="s">
        <v>169</v>
      </c>
      <c r="H1245" s="228">
        <v>20</v>
      </c>
      <c r="I1245" s="229"/>
      <c r="J1245" s="230">
        <f>ROUND(I1245*H1245,2)</f>
        <v>0</v>
      </c>
      <c r="K1245" s="226" t="s">
        <v>124</v>
      </c>
      <c r="L1245" s="231"/>
      <c r="M1245" s="232" t="s">
        <v>19</v>
      </c>
      <c r="N1245" s="233" t="s">
        <v>43</v>
      </c>
      <c r="O1245" s="83"/>
      <c r="P1245" s="212">
        <f>O1245*H1245</f>
        <v>0</v>
      </c>
      <c r="Q1245" s="212">
        <v>0.00016000000000000001</v>
      </c>
      <c r="R1245" s="212">
        <f>Q1245*H1245</f>
        <v>0.0032000000000000002</v>
      </c>
      <c r="S1245" s="212">
        <v>0</v>
      </c>
      <c r="T1245" s="213">
        <f>S1245*H1245</f>
        <v>0</v>
      </c>
      <c r="U1245" s="37"/>
      <c r="V1245" s="37"/>
      <c r="W1245" s="37"/>
      <c r="X1245" s="37"/>
      <c r="Y1245" s="37"/>
      <c r="Z1245" s="37"/>
      <c r="AA1245" s="37"/>
      <c r="AB1245" s="37"/>
      <c r="AC1245" s="37"/>
      <c r="AD1245" s="37"/>
      <c r="AE1245" s="37"/>
      <c r="AR1245" s="214" t="s">
        <v>888</v>
      </c>
      <c r="AT1245" s="214" t="s">
        <v>664</v>
      </c>
      <c r="AU1245" s="214" t="s">
        <v>82</v>
      </c>
      <c r="AY1245" s="16" t="s">
        <v>117</v>
      </c>
      <c r="BE1245" s="215">
        <f>IF(N1245="základní",J1245,0)</f>
        <v>0</v>
      </c>
      <c r="BF1245" s="215">
        <f>IF(N1245="snížená",J1245,0)</f>
        <v>0</v>
      </c>
      <c r="BG1245" s="215">
        <f>IF(N1245="zákl. přenesená",J1245,0)</f>
        <v>0</v>
      </c>
      <c r="BH1245" s="215">
        <f>IF(N1245="sníž. přenesená",J1245,0)</f>
        <v>0</v>
      </c>
      <c r="BI1245" s="215">
        <f>IF(N1245="nulová",J1245,0)</f>
        <v>0</v>
      </c>
      <c r="BJ1245" s="16" t="s">
        <v>80</v>
      </c>
      <c r="BK1245" s="215">
        <f>ROUND(I1245*H1245,2)</f>
        <v>0</v>
      </c>
      <c r="BL1245" s="16" t="s">
        <v>888</v>
      </c>
      <c r="BM1245" s="214" t="s">
        <v>2469</v>
      </c>
    </row>
    <row r="1246" s="2" customFormat="1">
      <c r="A1246" s="37"/>
      <c r="B1246" s="38"/>
      <c r="C1246" s="39"/>
      <c r="D1246" s="216" t="s">
        <v>127</v>
      </c>
      <c r="E1246" s="39"/>
      <c r="F1246" s="217" t="s">
        <v>2468</v>
      </c>
      <c r="G1246" s="39"/>
      <c r="H1246" s="39"/>
      <c r="I1246" s="218"/>
      <c r="J1246" s="39"/>
      <c r="K1246" s="39"/>
      <c r="L1246" s="43"/>
      <c r="M1246" s="219"/>
      <c r="N1246" s="220"/>
      <c r="O1246" s="83"/>
      <c r="P1246" s="83"/>
      <c r="Q1246" s="83"/>
      <c r="R1246" s="83"/>
      <c r="S1246" s="83"/>
      <c r="T1246" s="84"/>
      <c r="U1246" s="37"/>
      <c r="V1246" s="37"/>
      <c r="W1246" s="37"/>
      <c r="X1246" s="37"/>
      <c r="Y1246" s="37"/>
      <c r="Z1246" s="37"/>
      <c r="AA1246" s="37"/>
      <c r="AB1246" s="37"/>
      <c r="AC1246" s="37"/>
      <c r="AD1246" s="37"/>
      <c r="AE1246" s="37"/>
      <c r="AT1246" s="16" t="s">
        <v>127</v>
      </c>
      <c r="AU1246" s="16" t="s">
        <v>82</v>
      </c>
    </row>
    <row r="1247" s="2" customFormat="1" ht="16.5" customHeight="1">
      <c r="A1247" s="37"/>
      <c r="B1247" s="38"/>
      <c r="C1247" s="224" t="s">
        <v>2470</v>
      </c>
      <c r="D1247" s="224" t="s">
        <v>664</v>
      </c>
      <c r="E1247" s="225" t="s">
        <v>2471</v>
      </c>
      <c r="F1247" s="226" t="s">
        <v>2472</v>
      </c>
      <c r="G1247" s="227" t="s">
        <v>169</v>
      </c>
      <c r="H1247" s="228">
        <v>20</v>
      </c>
      <c r="I1247" s="229"/>
      <c r="J1247" s="230">
        <f>ROUND(I1247*H1247,2)</f>
        <v>0</v>
      </c>
      <c r="K1247" s="226" t="s">
        <v>124</v>
      </c>
      <c r="L1247" s="231"/>
      <c r="M1247" s="232" t="s">
        <v>19</v>
      </c>
      <c r="N1247" s="233" t="s">
        <v>43</v>
      </c>
      <c r="O1247" s="83"/>
      <c r="P1247" s="212">
        <f>O1247*H1247</f>
        <v>0</v>
      </c>
      <c r="Q1247" s="212">
        <v>0.00012999999999999999</v>
      </c>
      <c r="R1247" s="212">
        <f>Q1247*H1247</f>
        <v>0.0025999999999999999</v>
      </c>
      <c r="S1247" s="212">
        <v>0</v>
      </c>
      <c r="T1247" s="213">
        <f>S1247*H1247</f>
        <v>0</v>
      </c>
      <c r="U1247" s="37"/>
      <c r="V1247" s="37"/>
      <c r="W1247" s="37"/>
      <c r="X1247" s="37"/>
      <c r="Y1247" s="37"/>
      <c r="Z1247" s="37"/>
      <c r="AA1247" s="37"/>
      <c r="AB1247" s="37"/>
      <c r="AC1247" s="37"/>
      <c r="AD1247" s="37"/>
      <c r="AE1247" s="37"/>
      <c r="AR1247" s="214" t="s">
        <v>888</v>
      </c>
      <c r="AT1247" s="214" t="s">
        <v>664</v>
      </c>
      <c r="AU1247" s="214" t="s">
        <v>82</v>
      </c>
      <c r="AY1247" s="16" t="s">
        <v>117</v>
      </c>
      <c r="BE1247" s="215">
        <f>IF(N1247="základní",J1247,0)</f>
        <v>0</v>
      </c>
      <c r="BF1247" s="215">
        <f>IF(N1247="snížená",J1247,0)</f>
        <v>0</v>
      </c>
      <c r="BG1247" s="215">
        <f>IF(N1247="zákl. přenesená",J1247,0)</f>
        <v>0</v>
      </c>
      <c r="BH1247" s="215">
        <f>IF(N1247="sníž. přenesená",J1247,0)</f>
        <v>0</v>
      </c>
      <c r="BI1247" s="215">
        <f>IF(N1247="nulová",J1247,0)</f>
        <v>0</v>
      </c>
      <c r="BJ1247" s="16" t="s">
        <v>80</v>
      </c>
      <c r="BK1247" s="215">
        <f>ROUND(I1247*H1247,2)</f>
        <v>0</v>
      </c>
      <c r="BL1247" s="16" t="s">
        <v>888</v>
      </c>
      <c r="BM1247" s="214" t="s">
        <v>2473</v>
      </c>
    </row>
    <row r="1248" s="2" customFormat="1">
      <c r="A1248" s="37"/>
      <c r="B1248" s="38"/>
      <c r="C1248" s="39"/>
      <c r="D1248" s="216" t="s">
        <v>127</v>
      </c>
      <c r="E1248" s="39"/>
      <c r="F1248" s="217" t="s">
        <v>2472</v>
      </c>
      <c r="G1248" s="39"/>
      <c r="H1248" s="39"/>
      <c r="I1248" s="218"/>
      <c r="J1248" s="39"/>
      <c r="K1248" s="39"/>
      <c r="L1248" s="43"/>
      <c r="M1248" s="219"/>
      <c r="N1248" s="220"/>
      <c r="O1248" s="83"/>
      <c r="P1248" s="83"/>
      <c r="Q1248" s="83"/>
      <c r="R1248" s="83"/>
      <c r="S1248" s="83"/>
      <c r="T1248" s="84"/>
      <c r="U1248" s="37"/>
      <c r="V1248" s="37"/>
      <c r="W1248" s="37"/>
      <c r="X1248" s="37"/>
      <c r="Y1248" s="37"/>
      <c r="Z1248" s="37"/>
      <c r="AA1248" s="37"/>
      <c r="AB1248" s="37"/>
      <c r="AC1248" s="37"/>
      <c r="AD1248" s="37"/>
      <c r="AE1248" s="37"/>
      <c r="AT1248" s="16" t="s">
        <v>127</v>
      </c>
      <c r="AU1248" s="16" t="s">
        <v>82</v>
      </c>
    </row>
    <row r="1249" s="2" customFormat="1" ht="16.5" customHeight="1">
      <c r="A1249" s="37"/>
      <c r="B1249" s="38"/>
      <c r="C1249" s="224" t="s">
        <v>2474</v>
      </c>
      <c r="D1249" s="224" t="s">
        <v>664</v>
      </c>
      <c r="E1249" s="225" t="s">
        <v>2475</v>
      </c>
      <c r="F1249" s="226" t="s">
        <v>2476</v>
      </c>
      <c r="G1249" s="227" t="s">
        <v>169</v>
      </c>
      <c r="H1249" s="228">
        <v>20</v>
      </c>
      <c r="I1249" s="229"/>
      <c r="J1249" s="230">
        <f>ROUND(I1249*H1249,2)</f>
        <v>0</v>
      </c>
      <c r="K1249" s="226" t="s">
        <v>124</v>
      </c>
      <c r="L1249" s="231"/>
      <c r="M1249" s="232" t="s">
        <v>19</v>
      </c>
      <c r="N1249" s="233" t="s">
        <v>43</v>
      </c>
      <c r="O1249" s="83"/>
      <c r="P1249" s="212">
        <f>O1249*H1249</f>
        <v>0</v>
      </c>
      <c r="Q1249" s="212">
        <v>0.00023000000000000001</v>
      </c>
      <c r="R1249" s="212">
        <f>Q1249*H1249</f>
        <v>0.0045999999999999999</v>
      </c>
      <c r="S1249" s="212">
        <v>0</v>
      </c>
      <c r="T1249" s="213">
        <f>S1249*H1249</f>
        <v>0</v>
      </c>
      <c r="U1249" s="37"/>
      <c r="V1249" s="37"/>
      <c r="W1249" s="37"/>
      <c r="X1249" s="37"/>
      <c r="Y1249" s="37"/>
      <c r="Z1249" s="37"/>
      <c r="AA1249" s="37"/>
      <c r="AB1249" s="37"/>
      <c r="AC1249" s="37"/>
      <c r="AD1249" s="37"/>
      <c r="AE1249" s="37"/>
      <c r="AR1249" s="214" t="s">
        <v>888</v>
      </c>
      <c r="AT1249" s="214" t="s">
        <v>664</v>
      </c>
      <c r="AU1249" s="214" t="s">
        <v>82</v>
      </c>
      <c r="AY1249" s="16" t="s">
        <v>117</v>
      </c>
      <c r="BE1249" s="215">
        <f>IF(N1249="základní",J1249,0)</f>
        <v>0</v>
      </c>
      <c r="BF1249" s="215">
        <f>IF(N1249="snížená",J1249,0)</f>
        <v>0</v>
      </c>
      <c r="BG1249" s="215">
        <f>IF(N1249="zákl. přenesená",J1249,0)</f>
        <v>0</v>
      </c>
      <c r="BH1249" s="215">
        <f>IF(N1249="sníž. přenesená",J1249,0)</f>
        <v>0</v>
      </c>
      <c r="BI1249" s="215">
        <f>IF(N1249="nulová",J1249,0)</f>
        <v>0</v>
      </c>
      <c r="BJ1249" s="16" t="s">
        <v>80</v>
      </c>
      <c r="BK1249" s="215">
        <f>ROUND(I1249*H1249,2)</f>
        <v>0</v>
      </c>
      <c r="BL1249" s="16" t="s">
        <v>888</v>
      </c>
      <c r="BM1249" s="214" t="s">
        <v>2477</v>
      </c>
    </row>
    <row r="1250" s="2" customFormat="1">
      <c r="A1250" s="37"/>
      <c r="B1250" s="38"/>
      <c r="C1250" s="39"/>
      <c r="D1250" s="216" t="s">
        <v>127</v>
      </c>
      <c r="E1250" s="39"/>
      <c r="F1250" s="217" t="s">
        <v>2476</v>
      </c>
      <c r="G1250" s="39"/>
      <c r="H1250" s="39"/>
      <c r="I1250" s="218"/>
      <c r="J1250" s="39"/>
      <c r="K1250" s="39"/>
      <c r="L1250" s="43"/>
      <c r="M1250" s="219"/>
      <c r="N1250" s="220"/>
      <c r="O1250" s="83"/>
      <c r="P1250" s="83"/>
      <c r="Q1250" s="83"/>
      <c r="R1250" s="83"/>
      <c r="S1250" s="83"/>
      <c r="T1250" s="84"/>
      <c r="U1250" s="37"/>
      <c r="V1250" s="37"/>
      <c r="W1250" s="37"/>
      <c r="X1250" s="37"/>
      <c r="Y1250" s="37"/>
      <c r="Z1250" s="37"/>
      <c r="AA1250" s="37"/>
      <c r="AB1250" s="37"/>
      <c r="AC1250" s="37"/>
      <c r="AD1250" s="37"/>
      <c r="AE1250" s="37"/>
      <c r="AT1250" s="16" t="s">
        <v>127</v>
      </c>
      <c r="AU1250" s="16" t="s">
        <v>82</v>
      </c>
    </row>
    <row r="1251" s="2" customFormat="1" ht="16.5" customHeight="1">
      <c r="A1251" s="37"/>
      <c r="B1251" s="38"/>
      <c r="C1251" s="224" t="s">
        <v>2478</v>
      </c>
      <c r="D1251" s="224" t="s">
        <v>664</v>
      </c>
      <c r="E1251" s="225" t="s">
        <v>2479</v>
      </c>
      <c r="F1251" s="226" t="s">
        <v>2480</v>
      </c>
      <c r="G1251" s="227" t="s">
        <v>169</v>
      </c>
      <c r="H1251" s="228">
        <v>20</v>
      </c>
      <c r="I1251" s="229"/>
      <c r="J1251" s="230">
        <f>ROUND(I1251*H1251,2)</f>
        <v>0</v>
      </c>
      <c r="K1251" s="226" t="s">
        <v>124</v>
      </c>
      <c r="L1251" s="231"/>
      <c r="M1251" s="232" t="s">
        <v>19</v>
      </c>
      <c r="N1251" s="233" t="s">
        <v>43</v>
      </c>
      <c r="O1251" s="83"/>
      <c r="P1251" s="212">
        <f>O1251*H1251</f>
        <v>0</v>
      </c>
      <c r="Q1251" s="212">
        <v>0.00012</v>
      </c>
      <c r="R1251" s="212">
        <f>Q1251*H1251</f>
        <v>0.0024000000000000002</v>
      </c>
      <c r="S1251" s="212">
        <v>0</v>
      </c>
      <c r="T1251" s="213">
        <f>S1251*H1251</f>
        <v>0</v>
      </c>
      <c r="U1251" s="37"/>
      <c r="V1251" s="37"/>
      <c r="W1251" s="37"/>
      <c r="X1251" s="37"/>
      <c r="Y1251" s="37"/>
      <c r="Z1251" s="37"/>
      <c r="AA1251" s="37"/>
      <c r="AB1251" s="37"/>
      <c r="AC1251" s="37"/>
      <c r="AD1251" s="37"/>
      <c r="AE1251" s="37"/>
      <c r="AR1251" s="214" t="s">
        <v>888</v>
      </c>
      <c r="AT1251" s="214" t="s">
        <v>664</v>
      </c>
      <c r="AU1251" s="214" t="s">
        <v>82</v>
      </c>
      <c r="AY1251" s="16" t="s">
        <v>117</v>
      </c>
      <c r="BE1251" s="215">
        <f>IF(N1251="základní",J1251,0)</f>
        <v>0</v>
      </c>
      <c r="BF1251" s="215">
        <f>IF(N1251="snížená",J1251,0)</f>
        <v>0</v>
      </c>
      <c r="BG1251" s="215">
        <f>IF(N1251="zákl. přenesená",J1251,0)</f>
        <v>0</v>
      </c>
      <c r="BH1251" s="215">
        <f>IF(N1251="sníž. přenesená",J1251,0)</f>
        <v>0</v>
      </c>
      <c r="BI1251" s="215">
        <f>IF(N1251="nulová",J1251,0)</f>
        <v>0</v>
      </c>
      <c r="BJ1251" s="16" t="s">
        <v>80</v>
      </c>
      <c r="BK1251" s="215">
        <f>ROUND(I1251*H1251,2)</f>
        <v>0</v>
      </c>
      <c r="BL1251" s="16" t="s">
        <v>888</v>
      </c>
      <c r="BM1251" s="214" t="s">
        <v>2481</v>
      </c>
    </row>
    <row r="1252" s="2" customFormat="1">
      <c r="A1252" s="37"/>
      <c r="B1252" s="38"/>
      <c r="C1252" s="39"/>
      <c r="D1252" s="216" t="s">
        <v>127</v>
      </c>
      <c r="E1252" s="39"/>
      <c r="F1252" s="217" t="s">
        <v>2480</v>
      </c>
      <c r="G1252" s="39"/>
      <c r="H1252" s="39"/>
      <c r="I1252" s="218"/>
      <c r="J1252" s="39"/>
      <c r="K1252" s="39"/>
      <c r="L1252" s="43"/>
      <c r="M1252" s="219"/>
      <c r="N1252" s="220"/>
      <c r="O1252" s="83"/>
      <c r="P1252" s="83"/>
      <c r="Q1252" s="83"/>
      <c r="R1252" s="83"/>
      <c r="S1252" s="83"/>
      <c r="T1252" s="84"/>
      <c r="U1252" s="37"/>
      <c r="V1252" s="37"/>
      <c r="W1252" s="37"/>
      <c r="X1252" s="37"/>
      <c r="Y1252" s="37"/>
      <c r="Z1252" s="37"/>
      <c r="AA1252" s="37"/>
      <c r="AB1252" s="37"/>
      <c r="AC1252" s="37"/>
      <c r="AD1252" s="37"/>
      <c r="AE1252" s="37"/>
      <c r="AT1252" s="16" t="s">
        <v>127</v>
      </c>
      <c r="AU1252" s="16" t="s">
        <v>82</v>
      </c>
    </row>
    <row r="1253" s="2" customFormat="1" ht="16.5" customHeight="1">
      <c r="A1253" s="37"/>
      <c r="B1253" s="38"/>
      <c r="C1253" s="224" t="s">
        <v>2482</v>
      </c>
      <c r="D1253" s="224" t="s">
        <v>664</v>
      </c>
      <c r="E1253" s="225" t="s">
        <v>2483</v>
      </c>
      <c r="F1253" s="226" t="s">
        <v>2484</v>
      </c>
      <c r="G1253" s="227" t="s">
        <v>169</v>
      </c>
      <c r="H1253" s="228">
        <v>20</v>
      </c>
      <c r="I1253" s="229"/>
      <c r="J1253" s="230">
        <f>ROUND(I1253*H1253,2)</f>
        <v>0</v>
      </c>
      <c r="K1253" s="226" t="s">
        <v>124</v>
      </c>
      <c r="L1253" s="231"/>
      <c r="M1253" s="232" t="s">
        <v>19</v>
      </c>
      <c r="N1253" s="233" t="s">
        <v>43</v>
      </c>
      <c r="O1253" s="83"/>
      <c r="P1253" s="212">
        <f>O1253*H1253</f>
        <v>0</v>
      </c>
      <c r="Q1253" s="212">
        <v>0.00013999999999999999</v>
      </c>
      <c r="R1253" s="212">
        <f>Q1253*H1253</f>
        <v>0.0027999999999999995</v>
      </c>
      <c r="S1253" s="212">
        <v>0</v>
      </c>
      <c r="T1253" s="213">
        <f>S1253*H1253</f>
        <v>0</v>
      </c>
      <c r="U1253" s="37"/>
      <c r="V1253" s="37"/>
      <c r="W1253" s="37"/>
      <c r="X1253" s="37"/>
      <c r="Y1253" s="37"/>
      <c r="Z1253" s="37"/>
      <c r="AA1253" s="37"/>
      <c r="AB1253" s="37"/>
      <c r="AC1253" s="37"/>
      <c r="AD1253" s="37"/>
      <c r="AE1253" s="37"/>
      <c r="AR1253" s="214" t="s">
        <v>888</v>
      </c>
      <c r="AT1253" s="214" t="s">
        <v>664</v>
      </c>
      <c r="AU1253" s="214" t="s">
        <v>82</v>
      </c>
      <c r="AY1253" s="16" t="s">
        <v>117</v>
      </c>
      <c r="BE1253" s="215">
        <f>IF(N1253="základní",J1253,0)</f>
        <v>0</v>
      </c>
      <c r="BF1253" s="215">
        <f>IF(N1253="snížená",J1253,0)</f>
        <v>0</v>
      </c>
      <c r="BG1253" s="215">
        <f>IF(N1253="zákl. přenesená",J1253,0)</f>
        <v>0</v>
      </c>
      <c r="BH1253" s="215">
        <f>IF(N1253="sníž. přenesená",J1253,0)</f>
        <v>0</v>
      </c>
      <c r="BI1253" s="215">
        <f>IF(N1253="nulová",J1253,0)</f>
        <v>0</v>
      </c>
      <c r="BJ1253" s="16" t="s">
        <v>80</v>
      </c>
      <c r="BK1253" s="215">
        <f>ROUND(I1253*H1253,2)</f>
        <v>0</v>
      </c>
      <c r="BL1253" s="16" t="s">
        <v>888</v>
      </c>
      <c r="BM1253" s="214" t="s">
        <v>2485</v>
      </c>
    </row>
    <row r="1254" s="2" customFormat="1">
      <c r="A1254" s="37"/>
      <c r="B1254" s="38"/>
      <c r="C1254" s="39"/>
      <c r="D1254" s="216" t="s">
        <v>127</v>
      </c>
      <c r="E1254" s="39"/>
      <c r="F1254" s="217" t="s">
        <v>2484</v>
      </c>
      <c r="G1254" s="39"/>
      <c r="H1254" s="39"/>
      <c r="I1254" s="218"/>
      <c r="J1254" s="39"/>
      <c r="K1254" s="39"/>
      <c r="L1254" s="43"/>
      <c r="M1254" s="219"/>
      <c r="N1254" s="220"/>
      <c r="O1254" s="83"/>
      <c r="P1254" s="83"/>
      <c r="Q1254" s="83"/>
      <c r="R1254" s="83"/>
      <c r="S1254" s="83"/>
      <c r="T1254" s="84"/>
      <c r="U1254" s="37"/>
      <c r="V1254" s="37"/>
      <c r="W1254" s="37"/>
      <c r="X1254" s="37"/>
      <c r="Y1254" s="37"/>
      <c r="Z1254" s="37"/>
      <c r="AA1254" s="37"/>
      <c r="AB1254" s="37"/>
      <c r="AC1254" s="37"/>
      <c r="AD1254" s="37"/>
      <c r="AE1254" s="37"/>
      <c r="AT1254" s="16" t="s">
        <v>127</v>
      </c>
      <c r="AU1254" s="16" t="s">
        <v>82</v>
      </c>
    </row>
    <row r="1255" s="2" customFormat="1" ht="16.5" customHeight="1">
      <c r="A1255" s="37"/>
      <c r="B1255" s="38"/>
      <c r="C1255" s="224" t="s">
        <v>2486</v>
      </c>
      <c r="D1255" s="224" t="s">
        <v>664</v>
      </c>
      <c r="E1255" s="225" t="s">
        <v>2487</v>
      </c>
      <c r="F1255" s="226" t="s">
        <v>2488</v>
      </c>
      <c r="G1255" s="227" t="s">
        <v>169</v>
      </c>
      <c r="H1255" s="228">
        <v>20</v>
      </c>
      <c r="I1255" s="229"/>
      <c r="J1255" s="230">
        <f>ROUND(I1255*H1255,2)</f>
        <v>0</v>
      </c>
      <c r="K1255" s="226" t="s">
        <v>124</v>
      </c>
      <c r="L1255" s="231"/>
      <c r="M1255" s="232" t="s">
        <v>19</v>
      </c>
      <c r="N1255" s="233" t="s">
        <v>43</v>
      </c>
      <c r="O1255" s="83"/>
      <c r="P1255" s="212">
        <f>O1255*H1255</f>
        <v>0</v>
      </c>
      <c r="Q1255" s="212">
        <v>0.00025000000000000001</v>
      </c>
      <c r="R1255" s="212">
        <f>Q1255*H1255</f>
        <v>0.0050000000000000001</v>
      </c>
      <c r="S1255" s="212">
        <v>0</v>
      </c>
      <c r="T1255" s="213">
        <f>S1255*H1255</f>
        <v>0</v>
      </c>
      <c r="U1255" s="37"/>
      <c r="V1255" s="37"/>
      <c r="W1255" s="37"/>
      <c r="X1255" s="37"/>
      <c r="Y1255" s="37"/>
      <c r="Z1255" s="37"/>
      <c r="AA1255" s="37"/>
      <c r="AB1255" s="37"/>
      <c r="AC1255" s="37"/>
      <c r="AD1255" s="37"/>
      <c r="AE1255" s="37"/>
      <c r="AR1255" s="214" t="s">
        <v>888</v>
      </c>
      <c r="AT1255" s="214" t="s">
        <v>664</v>
      </c>
      <c r="AU1255" s="214" t="s">
        <v>82</v>
      </c>
      <c r="AY1255" s="16" t="s">
        <v>117</v>
      </c>
      <c r="BE1255" s="215">
        <f>IF(N1255="základní",J1255,0)</f>
        <v>0</v>
      </c>
      <c r="BF1255" s="215">
        <f>IF(N1255="snížená",J1255,0)</f>
        <v>0</v>
      </c>
      <c r="BG1255" s="215">
        <f>IF(N1255="zákl. přenesená",J1255,0)</f>
        <v>0</v>
      </c>
      <c r="BH1255" s="215">
        <f>IF(N1255="sníž. přenesená",J1255,0)</f>
        <v>0</v>
      </c>
      <c r="BI1255" s="215">
        <f>IF(N1255="nulová",J1255,0)</f>
        <v>0</v>
      </c>
      <c r="BJ1255" s="16" t="s">
        <v>80</v>
      </c>
      <c r="BK1255" s="215">
        <f>ROUND(I1255*H1255,2)</f>
        <v>0</v>
      </c>
      <c r="BL1255" s="16" t="s">
        <v>888</v>
      </c>
      <c r="BM1255" s="214" t="s">
        <v>2489</v>
      </c>
    </row>
    <row r="1256" s="2" customFormat="1">
      <c r="A1256" s="37"/>
      <c r="B1256" s="38"/>
      <c r="C1256" s="39"/>
      <c r="D1256" s="216" t="s">
        <v>127</v>
      </c>
      <c r="E1256" s="39"/>
      <c r="F1256" s="217" t="s">
        <v>2488</v>
      </c>
      <c r="G1256" s="39"/>
      <c r="H1256" s="39"/>
      <c r="I1256" s="218"/>
      <c r="J1256" s="39"/>
      <c r="K1256" s="39"/>
      <c r="L1256" s="43"/>
      <c r="M1256" s="219"/>
      <c r="N1256" s="220"/>
      <c r="O1256" s="83"/>
      <c r="P1256" s="83"/>
      <c r="Q1256" s="83"/>
      <c r="R1256" s="83"/>
      <c r="S1256" s="83"/>
      <c r="T1256" s="84"/>
      <c r="U1256" s="37"/>
      <c r="V1256" s="37"/>
      <c r="W1256" s="37"/>
      <c r="X1256" s="37"/>
      <c r="Y1256" s="37"/>
      <c r="Z1256" s="37"/>
      <c r="AA1256" s="37"/>
      <c r="AB1256" s="37"/>
      <c r="AC1256" s="37"/>
      <c r="AD1256" s="37"/>
      <c r="AE1256" s="37"/>
      <c r="AT1256" s="16" t="s">
        <v>127</v>
      </c>
      <c r="AU1256" s="16" t="s">
        <v>82</v>
      </c>
    </row>
    <row r="1257" s="2" customFormat="1" ht="16.5" customHeight="1">
      <c r="A1257" s="37"/>
      <c r="B1257" s="38"/>
      <c r="C1257" s="224" t="s">
        <v>2490</v>
      </c>
      <c r="D1257" s="224" t="s">
        <v>664</v>
      </c>
      <c r="E1257" s="225" t="s">
        <v>2491</v>
      </c>
      <c r="F1257" s="226" t="s">
        <v>2492</v>
      </c>
      <c r="G1257" s="227" t="s">
        <v>169</v>
      </c>
      <c r="H1257" s="228">
        <v>20</v>
      </c>
      <c r="I1257" s="229"/>
      <c r="J1257" s="230">
        <f>ROUND(I1257*H1257,2)</f>
        <v>0</v>
      </c>
      <c r="K1257" s="226" t="s">
        <v>124</v>
      </c>
      <c r="L1257" s="231"/>
      <c r="M1257" s="232" t="s">
        <v>19</v>
      </c>
      <c r="N1257" s="233" t="s">
        <v>43</v>
      </c>
      <c r="O1257" s="83"/>
      <c r="P1257" s="212">
        <f>O1257*H1257</f>
        <v>0</v>
      </c>
      <c r="Q1257" s="212">
        <v>0.00063000000000000003</v>
      </c>
      <c r="R1257" s="212">
        <f>Q1257*H1257</f>
        <v>0.0126</v>
      </c>
      <c r="S1257" s="212">
        <v>0</v>
      </c>
      <c r="T1257" s="213">
        <f>S1257*H1257</f>
        <v>0</v>
      </c>
      <c r="U1257" s="37"/>
      <c r="V1257" s="37"/>
      <c r="W1257" s="37"/>
      <c r="X1257" s="37"/>
      <c r="Y1257" s="37"/>
      <c r="Z1257" s="37"/>
      <c r="AA1257" s="37"/>
      <c r="AB1257" s="37"/>
      <c r="AC1257" s="37"/>
      <c r="AD1257" s="37"/>
      <c r="AE1257" s="37"/>
      <c r="AR1257" s="214" t="s">
        <v>888</v>
      </c>
      <c r="AT1257" s="214" t="s">
        <v>664</v>
      </c>
      <c r="AU1257" s="214" t="s">
        <v>82</v>
      </c>
      <c r="AY1257" s="16" t="s">
        <v>117</v>
      </c>
      <c r="BE1257" s="215">
        <f>IF(N1257="základní",J1257,0)</f>
        <v>0</v>
      </c>
      <c r="BF1257" s="215">
        <f>IF(N1257="snížená",J1257,0)</f>
        <v>0</v>
      </c>
      <c r="BG1257" s="215">
        <f>IF(N1257="zákl. přenesená",J1257,0)</f>
        <v>0</v>
      </c>
      <c r="BH1257" s="215">
        <f>IF(N1257="sníž. přenesená",J1257,0)</f>
        <v>0</v>
      </c>
      <c r="BI1257" s="215">
        <f>IF(N1257="nulová",J1257,0)</f>
        <v>0</v>
      </c>
      <c r="BJ1257" s="16" t="s">
        <v>80</v>
      </c>
      <c r="BK1257" s="215">
        <f>ROUND(I1257*H1257,2)</f>
        <v>0</v>
      </c>
      <c r="BL1257" s="16" t="s">
        <v>888</v>
      </c>
      <c r="BM1257" s="214" t="s">
        <v>2493</v>
      </c>
    </row>
    <row r="1258" s="2" customFormat="1">
      <c r="A1258" s="37"/>
      <c r="B1258" s="38"/>
      <c r="C1258" s="39"/>
      <c r="D1258" s="216" t="s">
        <v>127</v>
      </c>
      <c r="E1258" s="39"/>
      <c r="F1258" s="217" t="s">
        <v>2492</v>
      </c>
      <c r="G1258" s="39"/>
      <c r="H1258" s="39"/>
      <c r="I1258" s="218"/>
      <c r="J1258" s="39"/>
      <c r="K1258" s="39"/>
      <c r="L1258" s="43"/>
      <c r="M1258" s="219"/>
      <c r="N1258" s="220"/>
      <c r="O1258" s="83"/>
      <c r="P1258" s="83"/>
      <c r="Q1258" s="83"/>
      <c r="R1258" s="83"/>
      <c r="S1258" s="83"/>
      <c r="T1258" s="84"/>
      <c r="U1258" s="37"/>
      <c r="V1258" s="37"/>
      <c r="W1258" s="37"/>
      <c r="X1258" s="37"/>
      <c r="Y1258" s="37"/>
      <c r="Z1258" s="37"/>
      <c r="AA1258" s="37"/>
      <c r="AB1258" s="37"/>
      <c r="AC1258" s="37"/>
      <c r="AD1258" s="37"/>
      <c r="AE1258" s="37"/>
      <c r="AT1258" s="16" t="s">
        <v>127</v>
      </c>
      <c r="AU1258" s="16" t="s">
        <v>82</v>
      </c>
    </row>
    <row r="1259" s="2" customFormat="1" ht="16.5" customHeight="1">
      <c r="A1259" s="37"/>
      <c r="B1259" s="38"/>
      <c r="C1259" s="224" t="s">
        <v>2494</v>
      </c>
      <c r="D1259" s="224" t="s">
        <v>664</v>
      </c>
      <c r="E1259" s="225" t="s">
        <v>2495</v>
      </c>
      <c r="F1259" s="226" t="s">
        <v>2496</v>
      </c>
      <c r="G1259" s="227" t="s">
        <v>169</v>
      </c>
      <c r="H1259" s="228">
        <v>20</v>
      </c>
      <c r="I1259" s="229"/>
      <c r="J1259" s="230">
        <f>ROUND(I1259*H1259,2)</f>
        <v>0</v>
      </c>
      <c r="K1259" s="226" t="s">
        <v>124</v>
      </c>
      <c r="L1259" s="231"/>
      <c r="M1259" s="232" t="s">
        <v>19</v>
      </c>
      <c r="N1259" s="233" t="s">
        <v>43</v>
      </c>
      <c r="O1259" s="83"/>
      <c r="P1259" s="212">
        <f>O1259*H1259</f>
        <v>0</v>
      </c>
      <c r="Q1259" s="212">
        <v>0.00012999999999999999</v>
      </c>
      <c r="R1259" s="212">
        <f>Q1259*H1259</f>
        <v>0.0025999999999999999</v>
      </c>
      <c r="S1259" s="212">
        <v>0</v>
      </c>
      <c r="T1259" s="213">
        <f>S1259*H1259</f>
        <v>0</v>
      </c>
      <c r="U1259" s="37"/>
      <c r="V1259" s="37"/>
      <c r="W1259" s="37"/>
      <c r="X1259" s="37"/>
      <c r="Y1259" s="37"/>
      <c r="Z1259" s="37"/>
      <c r="AA1259" s="37"/>
      <c r="AB1259" s="37"/>
      <c r="AC1259" s="37"/>
      <c r="AD1259" s="37"/>
      <c r="AE1259" s="37"/>
      <c r="AR1259" s="214" t="s">
        <v>888</v>
      </c>
      <c r="AT1259" s="214" t="s">
        <v>664</v>
      </c>
      <c r="AU1259" s="214" t="s">
        <v>82</v>
      </c>
      <c r="AY1259" s="16" t="s">
        <v>117</v>
      </c>
      <c r="BE1259" s="215">
        <f>IF(N1259="základní",J1259,0)</f>
        <v>0</v>
      </c>
      <c r="BF1259" s="215">
        <f>IF(N1259="snížená",J1259,0)</f>
        <v>0</v>
      </c>
      <c r="BG1259" s="215">
        <f>IF(N1259="zákl. přenesená",J1259,0)</f>
        <v>0</v>
      </c>
      <c r="BH1259" s="215">
        <f>IF(N1259="sníž. přenesená",J1259,0)</f>
        <v>0</v>
      </c>
      <c r="BI1259" s="215">
        <f>IF(N1259="nulová",J1259,0)</f>
        <v>0</v>
      </c>
      <c r="BJ1259" s="16" t="s">
        <v>80</v>
      </c>
      <c r="BK1259" s="215">
        <f>ROUND(I1259*H1259,2)</f>
        <v>0</v>
      </c>
      <c r="BL1259" s="16" t="s">
        <v>888</v>
      </c>
      <c r="BM1259" s="214" t="s">
        <v>2497</v>
      </c>
    </row>
    <row r="1260" s="2" customFormat="1">
      <c r="A1260" s="37"/>
      <c r="B1260" s="38"/>
      <c r="C1260" s="39"/>
      <c r="D1260" s="216" t="s">
        <v>127</v>
      </c>
      <c r="E1260" s="39"/>
      <c r="F1260" s="217" t="s">
        <v>2496</v>
      </c>
      <c r="G1260" s="39"/>
      <c r="H1260" s="39"/>
      <c r="I1260" s="218"/>
      <c r="J1260" s="39"/>
      <c r="K1260" s="39"/>
      <c r="L1260" s="43"/>
      <c r="M1260" s="219"/>
      <c r="N1260" s="220"/>
      <c r="O1260" s="83"/>
      <c r="P1260" s="83"/>
      <c r="Q1260" s="83"/>
      <c r="R1260" s="83"/>
      <c r="S1260" s="83"/>
      <c r="T1260" s="84"/>
      <c r="U1260" s="37"/>
      <c r="V1260" s="37"/>
      <c r="W1260" s="37"/>
      <c r="X1260" s="37"/>
      <c r="Y1260" s="37"/>
      <c r="Z1260" s="37"/>
      <c r="AA1260" s="37"/>
      <c r="AB1260" s="37"/>
      <c r="AC1260" s="37"/>
      <c r="AD1260" s="37"/>
      <c r="AE1260" s="37"/>
      <c r="AT1260" s="16" t="s">
        <v>127</v>
      </c>
      <c r="AU1260" s="16" t="s">
        <v>82</v>
      </c>
    </row>
    <row r="1261" s="2" customFormat="1" ht="16.5" customHeight="1">
      <c r="A1261" s="37"/>
      <c r="B1261" s="38"/>
      <c r="C1261" s="224" t="s">
        <v>2498</v>
      </c>
      <c r="D1261" s="224" t="s">
        <v>664</v>
      </c>
      <c r="E1261" s="225" t="s">
        <v>2499</v>
      </c>
      <c r="F1261" s="226" t="s">
        <v>2500</v>
      </c>
      <c r="G1261" s="227" t="s">
        <v>169</v>
      </c>
      <c r="H1261" s="228">
        <v>40</v>
      </c>
      <c r="I1261" s="229"/>
      <c r="J1261" s="230">
        <f>ROUND(I1261*H1261,2)</f>
        <v>0</v>
      </c>
      <c r="K1261" s="226" t="s">
        <v>124</v>
      </c>
      <c r="L1261" s="231"/>
      <c r="M1261" s="232" t="s">
        <v>19</v>
      </c>
      <c r="N1261" s="233" t="s">
        <v>43</v>
      </c>
      <c r="O1261" s="83"/>
      <c r="P1261" s="212">
        <f>O1261*H1261</f>
        <v>0</v>
      </c>
      <c r="Q1261" s="212">
        <v>0.00020000000000000001</v>
      </c>
      <c r="R1261" s="212">
        <f>Q1261*H1261</f>
        <v>0.0080000000000000002</v>
      </c>
      <c r="S1261" s="212">
        <v>0</v>
      </c>
      <c r="T1261" s="213">
        <f>S1261*H1261</f>
        <v>0</v>
      </c>
      <c r="U1261" s="37"/>
      <c r="V1261" s="37"/>
      <c r="W1261" s="37"/>
      <c r="X1261" s="37"/>
      <c r="Y1261" s="37"/>
      <c r="Z1261" s="37"/>
      <c r="AA1261" s="37"/>
      <c r="AB1261" s="37"/>
      <c r="AC1261" s="37"/>
      <c r="AD1261" s="37"/>
      <c r="AE1261" s="37"/>
      <c r="AR1261" s="214" t="s">
        <v>888</v>
      </c>
      <c r="AT1261" s="214" t="s">
        <v>664</v>
      </c>
      <c r="AU1261" s="214" t="s">
        <v>82</v>
      </c>
      <c r="AY1261" s="16" t="s">
        <v>117</v>
      </c>
      <c r="BE1261" s="215">
        <f>IF(N1261="základní",J1261,0)</f>
        <v>0</v>
      </c>
      <c r="BF1261" s="215">
        <f>IF(N1261="snížená",J1261,0)</f>
        <v>0</v>
      </c>
      <c r="BG1261" s="215">
        <f>IF(N1261="zákl. přenesená",J1261,0)</f>
        <v>0</v>
      </c>
      <c r="BH1261" s="215">
        <f>IF(N1261="sníž. přenesená",J1261,0)</f>
        <v>0</v>
      </c>
      <c r="BI1261" s="215">
        <f>IF(N1261="nulová",J1261,0)</f>
        <v>0</v>
      </c>
      <c r="BJ1261" s="16" t="s">
        <v>80</v>
      </c>
      <c r="BK1261" s="215">
        <f>ROUND(I1261*H1261,2)</f>
        <v>0</v>
      </c>
      <c r="BL1261" s="16" t="s">
        <v>888</v>
      </c>
      <c r="BM1261" s="214" t="s">
        <v>2501</v>
      </c>
    </row>
    <row r="1262" s="2" customFormat="1">
      <c r="A1262" s="37"/>
      <c r="B1262" s="38"/>
      <c r="C1262" s="39"/>
      <c r="D1262" s="216" t="s">
        <v>127</v>
      </c>
      <c r="E1262" s="39"/>
      <c r="F1262" s="217" t="s">
        <v>2500</v>
      </c>
      <c r="G1262" s="39"/>
      <c r="H1262" s="39"/>
      <c r="I1262" s="218"/>
      <c r="J1262" s="39"/>
      <c r="K1262" s="39"/>
      <c r="L1262" s="43"/>
      <c r="M1262" s="219"/>
      <c r="N1262" s="220"/>
      <c r="O1262" s="83"/>
      <c r="P1262" s="83"/>
      <c r="Q1262" s="83"/>
      <c r="R1262" s="83"/>
      <c r="S1262" s="83"/>
      <c r="T1262" s="84"/>
      <c r="U1262" s="37"/>
      <c r="V1262" s="37"/>
      <c r="W1262" s="37"/>
      <c r="X1262" s="37"/>
      <c r="Y1262" s="37"/>
      <c r="Z1262" s="37"/>
      <c r="AA1262" s="37"/>
      <c r="AB1262" s="37"/>
      <c r="AC1262" s="37"/>
      <c r="AD1262" s="37"/>
      <c r="AE1262" s="37"/>
      <c r="AT1262" s="16" t="s">
        <v>127</v>
      </c>
      <c r="AU1262" s="16" t="s">
        <v>82</v>
      </c>
    </row>
    <row r="1263" s="2" customFormat="1" ht="16.5" customHeight="1">
      <c r="A1263" s="37"/>
      <c r="B1263" s="38"/>
      <c r="C1263" s="224" t="s">
        <v>2502</v>
      </c>
      <c r="D1263" s="224" t="s">
        <v>664</v>
      </c>
      <c r="E1263" s="225" t="s">
        <v>2503</v>
      </c>
      <c r="F1263" s="226" t="s">
        <v>2504</v>
      </c>
      <c r="G1263" s="227" t="s">
        <v>169</v>
      </c>
      <c r="H1263" s="228">
        <v>100</v>
      </c>
      <c r="I1263" s="229"/>
      <c r="J1263" s="230">
        <f>ROUND(I1263*H1263,2)</f>
        <v>0</v>
      </c>
      <c r="K1263" s="226" t="s">
        <v>124</v>
      </c>
      <c r="L1263" s="231"/>
      <c r="M1263" s="232" t="s">
        <v>19</v>
      </c>
      <c r="N1263" s="233" t="s">
        <v>43</v>
      </c>
      <c r="O1263" s="83"/>
      <c r="P1263" s="212">
        <f>O1263*H1263</f>
        <v>0</v>
      </c>
      <c r="Q1263" s="212">
        <v>0.002</v>
      </c>
      <c r="R1263" s="212">
        <f>Q1263*H1263</f>
        <v>0.20000000000000001</v>
      </c>
      <c r="S1263" s="212">
        <v>0</v>
      </c>
      <c r="T1263" s="213">
        <f>S1263*H1263</f>
        <v>0</v>
      </c>
      <c r="U1263" s="37"/>
      <c r="V1263" s="37"/>
      <c r="W1263" s="37"/>
      <c r="X1263" s="37"/>
      <c r="Y1263" s="37"/>
      <c r="Z1263" s="37"/>
      <c r="AA1263" s="37"/>
      <c r="AB1263" s="37"/>
      <c r="AC1263" s="37"/>
      <c r="AD1263" s="37"/>
      <c r="AE1263" s="37"/>
      <c r="AR1263" s="214" t="s">
        <v>888</v>
      </c>
      <c r="AT1263" s="214" t="s">
        <v>664</v>
      </c>
      <c r="AU1263" s="214" t="s">
        <v>82</v>
      </c>
      <c r="AY1263" s="16" t="s">
        <v>117</v>
      </c>
      <c r="BE1263" s="215">
        <f>IF(N1263="základní",J1263,0)</f>
        <v>0</v>
      </c>
      <c r="BF1263" s="215">
        <f>IF(N1263="snížená",J1263,0)</f>
        <v>0</v>
      </c>
      <c r="BG1263" s="215">
        <f>IF(N1263="zákl. přenesená",J1263,0)</f>
        <v>0</v>
      </c>
      <c r="BH1263" s="215">
        <f>IF(N1263="sníž. přenesená",J1263,0)</f>
        <v>0</v>
      </c>
      <c r="BI1263" s="215">
        <f>IF(N1263="nulová",J1263,0)</f>
        <v>0</v>
      </c>
      <c r="BJ1263" s="16" t="s">
        <v>80</v>
      </c>
      <c r="BK1263" s="215">
        <f>ROUND(I1263*H1263,2)</f>
        <v>0</v>
      </c>
      <c r="BL1263" s="16" t="s">
        <v>888</v>
      </c>
      <c r="BM1263" s="214" t="s">
        <v>2505</v>
      </c>
    </row>
    <row r="1264" s="2" customFormat="1">
      <c r="A1264" s="37"/>
      <c r="B1264" s="38"/>
      <c r="C1264" s="39"/>
      <c r="D1264" s="216" t="s">
        <v>127</v>
      </c>
      <c r="E1264" s="39"/>
      <c r="F1264" s="217" t="s">
        <v>2504</v>
      </c>
      <c r="G1264" s="39"/>
      <c r="H1264" s="39"/>
      <c r="I1264" s="218"/>
      <c r="J1264" s="39"/>
      <c r="K1264" s="39"/>
      <c r="L1264" s="43"/>
      <c r="M1264" s="219"/>
      <c r="N1264" s="220"/>
      <c r="O1264" s="83"/>
      <c r="P1264" s="83"/>
      <c r="Q1264" s="83"/>
      <c r="R1264" s="83"/>
      <c r="S1264" s="83"/>
      <c r="T1264" s="84"/>
      <c r="U1264" s="37"/>
      <c r="V1264" s="37"/>
      <c r="W1264" s="37"/>
      <c r="X1264" s="37"/>
      <c r="Y1264" s="37"/>
      <c r="Z1264" s="37"/>
      <c r="AA1264" s="37"/>
      <c r="AB1264" s="37"/>
      <c r="AC1264" s="37"/>
      <c r="AD1264" s="37"/>
      <c r="AE1264" s="37"/>
      <c r="AT1264" s="16" t="s">
        <v>127</v>
      </c>
      <c r="AU1264" s="16" t="s">
        <v>82</v>
      </c>
    </row>
    <row r="1265" s="2" customFormat="1" ht="16.5" customHeight="1">
      <c r="A1265" s="37"/>
      <c r="B1265" s="38"/>
      <c r="C1265" s="224" t="s">
        <v>2506</v>
      </c>
      <c r="D1265" s="224" t="s">
        <v>664</v>
      </c>
      <c r="E1265" s="225" t="s">
        <v>2507</v>
      </c>
      <c r="F1265" s="226" t="s">
        <v>2508</v>
      </c>
      <c r="G1265" s="227" t="s">
        <v>169</v>
      </c>
      <c r="H1265" s="228">
        <v>10</v>
      </c>
      <c r="I1265" s="229"/>
      <c r="J1265" s="230">
        <f>ROUND(I1265*H1265,2)</f>
        <v>0</v>
      </c>
      <c r="K1265" s="226" t="s">
        <v>124</v>
      </c>
      <c r="L1265" s="231"/>
      <c r="M1265" s="232" t="s">
        <v>19</v>
      </c>
      <c r="N1265" s="233" t="s">
        <v>43</v>
      </c>
      <c r="O1265" s="83"/>
      <c r="P1265" s="212">
        <f>O1265*H1265</f>
        <v>0</v>
      </c>
      <c r="Q1265" s="212">
        <v>0.0011000000000000001</v>
      </c>
      <c r="R1265" s="212">
        <f>Q1265*H1265</f>
        <v>0.011000000000000001</v>
      </c>
      <c r="S1265" s="212">
        <v>0</v>
      </c>
      <c r="T1265" s="213">
        <f>S1265*H1265</f>
        <v>0</v>
      </c>
      <c r="U1265" s="37"/>
      <c r="V1265" s="37"/>
      <c r="W1265" s="37"/>
      <c r="X1265" s="37"/>
      <c r="Y1265" s="37"/>
      <c r="Z1265" s="37"/>
      <c r="AA1265" s="37"/>
      <c r="AB1265" s="37"/>
      <c r="AC1265" s="37"/>
      <c r="AD1265" s="37"/>
      <c r="AE1265" s="37"/>
      <c r="AR1265" s="214" t="s">
        <v>888</v>
      </c>
      <c r="AT1265" s="214" t="s">
        <v>664</v>
      </c>
      <c r="AU1265" s="214" t="s">
        <v>82</v>
      </c>
      <c r="AY1265" s="16" t="s">
        <v>117</v>
      </c>
      <c r="BE1265" s="215">
        <f>IF(N1265="základní",J1265,0)</f>
        <v>0</v>
      </c>
      <c r="BF1265" s="215">
        <f>IF(N1265="snížená",J1265,0)</f>
        <v>0</v>
      </c>
      <c r="BG1265" s="215">
        <f>IF(N1265="zákl. přenesená",J1265,0)</f>
        <v>0</v>
      </c>
      <c r="BH1265" s="215">
        <f>IF(N1265="sníž. přenesená",J1265,0)</f>
        <v>0</v>
      </c>
      <c r="BI1265" s="215">
        <f>IF(N1265="nulová",J1265,0)</f>
        <v>0</v>
      </c>
      <c r="BJ1265" s="16" t="s">
        <v>80</v>
      </c>
      <c r="BK1265" s="215">
        <f>ROUND(I1265*H1265,2)</f>
        <v>0</v>
      </c>
      <c r="BL1265" s="16" t="s">
        <v>888</v>
      </c>
      <c r="BM1265" s="214" t="s">
        <v>2509</v>
      </c>
    </row>
    <row r="1266" s="2" customFormat="1">
      <c r="A1266" s="37"/>
      <c r="B1266" s="38"/>
      <c r="C1266" s="39"/>
      <c r="D1266" s="216" t="s">
        <v>127</v>
      </c>
      <c r="E1266" s="39"/>
      <c r="F1266" s="217" t="s">
        <v>2508</v>
      </c>
      <c r="G1266" s="39"/>
      <c r="H1266" s="39"/>
      <c r="I1266" s="218"/>
      <c r="J1266" s="39"/>
      <c r="K1266" s="39"/>
      <c r="L1266" s="43"/>
      <c r="M1266" s="219"/>
      <c r="N1266" s="220"/>
      <c r="O1266" s="83"/>
      <c r="P1266" s="83"/>
      <c r="Q1266" s="83"/>
      <c r="R1266" s="83"/>
      <c r="S1266" s="83"/>
      <c r="T1266" s="84"/>
      <c r="U1266" s="37"/>
      <c r="V1266" s="37"/>
      <c r="W1266" s="37"/>
      <c r="X1266" s="37"/>
      <c r="Y1266" s="37"/>
      <c r="Z1266" s="37"/>
      <c r="AA1266" s="37"/>
      <c r="AB1266" s="37"/>
      <c r="AC1266" s="37"/>
      <c r="AD1266" s="37"/>
      <c r="AE1266" s="37"/>
      <c r="AT1266" s="16" t="s">
        <v>127</v>
      </c>
      <c r="AU1266" s="16" t="s">
        <v>82</v>
      </c>
    </row>
    <row r="1267" s="2" customFormat="1" ht="16.5" customHeight="1">
      <c r="A1267" s="37"/>
      <c r="B1267" s="38"/>
      <c r="C1267" s="224" t="s">
        <v>2510</v>
      </c>
      <c r="D1267" s="224" t="s">
        <v>664</v>
      </c>
      <c r="E1267" s="225" t="s">
        <v>2511</v>
      </c>
      <c r="F1267" s="226" t="s">
        <v>2512</v>
      </c>
      <c r="G1267" s="227" t="s">
        <v>169</v>
      </c>
      <c r="H1267" s="228">
        <v>20</v>
      </c>
      <c r="I1267" s="229"/>
      <c r="J1267" s="230">
        <f>ROUND(I1267*H1267,2)</f>
        <v>0</v>
      </c>
      <c r="K1267" s="226" t="s">
        <v>124</v>
      </c>
      <c r="L1267" s="231"/>
      <c r="M1267" s="232" t="s">
        <v>19</v>
      </c>
      <c r="N1267" s="233" t="s">
        <v>43</v>
      </c>
      <c r="O1267" s="83"/>
      <c r="P1267" s="212">
        <f>O1267*H1267</f>
        <v>0</v>
      </c>
      <c r="Q1267" s="212">
        <v>0.002</v>
      </c>
      <c r="R1267" s="212">
        <f>Q1267*H1267</f>
        <v>0.040000000000000001</v>
      </c>
      <c r="S1267" s="212">
        <v>0</v>
      </c>
      <c r="T1267" s="213">
        <f>S1267*H1267</f>
        <v>0</v>
      </c>
      <c r="U1267" s="37"/>
      <c r="V1267" s="37"/>
      <c r="W1267" s="37"/>
      <c r="X1267" s="37"/>
      <c r="Y1267" s="37"/>
      <c r="Z1267" s="37"/>
      <c r="AA1267" s="37"/>
      <c r="AB1267" s="37"/>
      <c r="AC1267" s="37"/>
      <c r="AD1267" s="37"/>
      <c r="AE1267" s="37"/>
      <c r="AR1267" s="214" t="s">
        <v>888</v>
      </c>
      <c r="AT1267" s="214" t="s">
        <v>664</v>
      </c>
      <c r="AU1267" s="214" t="s">
        <v>82</v>
      </c>
      <c r="AY1267" s="16" t="s">
        <v>117</v>
      </c>
      <c r="BE1267" s="215">
        <f>IF(N1267="základní",J1267,0)</f>
        <v>0</v>
      </c>
      <c r="BF1267" s="215">
        <f>IF(N1267="snížená",J1267,0)</f>
        <v>0</v>
      </c>
      <c r="BG1267" s="215">
        <f>IF(N1267="zákl. přenesená",J1267,0)</f>
        <v>0</v>
      </c>
      <c r="BH1267" s="215">
        <f>IF(N1267="sníž. přenesená",J1267,0)</f>
        <v>0</v>
      </c>
      <c r="BI1267" s="215">
        <f>IF(N1267="nulová",J1267,0)</f>
        <v>0</v>
      </c>
      <c r="BJ1267" s="16" t="s">
        <v>80</v>
      </c>
      <c r="BK1267" s="215">
        <f>ROUND(I1267*H1267,2)</f>
        <v>0</v>
      </c>
      <c r="BL1267" s="16" t="s">
        <v>888</v>
      </c>
      <c r="BM1267" s="214" t="s">
        <v>2513</v>
      </c>
    </row>
    <row r="1268" s="2" customFormat="1">
      <c r="A1268" s="37"/>
      <c r="B1268" s="38"/>
      <c r="C1268" s="39"/>
      <c r="D1268" s="216" t="s">
        <v>127</v>
      </c>
      <c r="E1268" s="39"/>
      <c r="F1268" s="217" t="s">
        <v>2512</v>
      </c>
      <c r="G1268" s="39"/>
      <c r="H1268" s="39"/>
      <c r="I1268" s="218"/>
      <c r="J1268" s="39"/>
      <c r="K1268" s="39"/>
      <c r="L1268" s="43"/>
      <c r="M1268" s="219"/>
      <c r="N1268" s="220"/>
      <c r="O1268" s="83"/>
      <c r="P1268" s="83"/>
      <c r="Q1268" s="83"/>
      <c r="R1268" s="83"/>
      <c r="S1268" s="83"/>
      <c r="T1268" s="84"/>
      <c r="U1268" s="37"/>
      <c r="V1268" s="37"/>
      <c r="W1268" s="37"/>
      <c r="X1268" s="37"/>
      <c r="Y1268" s="37"/>
      <c r="Z1268" s="37"/>
      <c r="AA1268" s="37"/>
      <c r="AB1268" s="37"/>
      <c r="AC1268" s="37"/>
      <c r="AD1268" s="37"/>
      <c r="AE1268" s="37"/>
      <c r="AT1268" s="16" t="s">
        <v>127</v>
      </c>
      <c r="AU1268" s="16" t="s">
        <v>82</v>
      </c>
    </row>
    <row r="1269" s="2" customFormat="1" ht="16.5" customHeight="1">
      <c r="A1269" s="37"/>
      <c r="B1269" s="38"/>
      <c r="C1269" s="224" t="s">
        <v>2514</v>
      </c>
      <c r="D1269" s="224" t="s">
        <v>664</v>
      </c>
      <c r="E1269" s="225" t="s">
        <v>2515</v>
      </c>
      <c r="F1269" s="226" t="s">
        <v>2516</v>
      </c>
      <c r="G1269" s="227" t="s">
        <v>169</v>
      </c>
      <c r="H1269" s="228">
        <v>4</v>
      </c>
      <c r="I1269" s="229"/>
      <c r="J1269" s="230">
        <f>ROUND(I1269*H1269,2)</f>
        <v>0</v>
      </c>
      <c r="K1269" s="226" t="s">
        <v>124</v>
      </c>
      <c r="L1269" s="231"/>
      <c r="M1269" s="232" t="s">
        <v>19</v>
      </c>
      <c r="N1269" s="233" t="s">
        <v>43</v>
      </c>
      <c r="O1269" s="83"/>
      <c r="P1269" s="212">
        <f>O1269*H1269</f>
        <v>0</v>
      </c>
      <c r="Q1269" s="212">
        <v>0.0023500000000000001</v>
      </c>
      <c r="R1269" s="212">
        <f>Q1269*H1269</f>
        <v>0.0094000000000000004</v>
      </c>
      <c r="S1269" s="212">
        <v>0</v>
      </c>
      <c r="T1269" s="213">
        <f>S1269*H1269</f>
        <v>0</v>
      </c>
      <c r="U1269" s="37"/>
      <c r="V1269" s="37"/>
      <c r="W1269" s="37"/>
      <c r="X1269" s="37"/>
      <c r="Y1269" s="37"/>
      <c r="Z1269" s="37"/>
      <c r="AA1269" s="37"/>
      <c r="AB1269" s="37"/>
      <c r="AC1269" s="37"/>
      <c r="AD1269" s="37"/>
      <c r="AE1269" s="37"/>
      <c r="AR1269" s="214" t="s">
        <v>888</v>
      </c>
      <c r="AT1269" s="214" t="s">
        <v>664</v>
      </c>
      <c r="AU1269" s="214" t="s">
        <v>82</v>
      </c>
      <c r="AY1269" s="16" t="s">
        <v>117</v>
      </c>
      <c r="BE1269" s="215">
        <f>IF(N1269="základní",J1269,0)</f>
        <v>0</v>
      </c>
      <c r="BF1269" s="215">
        <f>IF(N1269="snížená",J1269,0)</f>
        <v>0</v>
      </c>
      <c r="BG1269" s="215">
        <f>IF(N1269="zákl. přenesená",J1269,0)</f>
        <v>0</v>
      </c>
      <c r="BH1269" s="215">
        <f>IF(N1269="sníž. přenesená",J1269,0)</f>
        <v>0</v>
      </c>
      <c r="BI1269" s="215">
        <f>IF(N1269="nulová",J1269,0)</f>
        <v>0</v>
      </c>
      <c r="BJ1269" s="16" t="s">
        <v>80</v>
      </c>
      <c r="BK1269" s="215">
        <f>ROUND(I1269*H1269,2)</f>
        <v>0</v>
      </c>
      <c r="BL1269" s="16" t="s">
        <v>888</v>
      </c>
      <c r="BM1269" s="214" t="s">
        <v>2517</v>
      </c>
    </row>
    <row r="1270" s="2" customFormat="1">
      <c r="A1270" s="37"/>
      <c r="B1270" s="38"/>
      <c r="C1270" s="39"/>
      <c r="D1270" s="216" t="s">
        <v>127</v>
      </c>
      <c r="E1270" s="39"/>
      <c r="F1270" s="217" t="s">
        <v>2516</v>
      </c>
      <c r="G1270" s="39"/>
      <c r="H1270" s="39"/>
      <c r="I1270" s="218"/>
      <c r="J1270" s="39"/>
      <c r="K1270" s="39"/>
      <c r="L1270" s="43"/>
      <c r="M1270" s="219"/>
      <c r="N1270" s="220"/>
      <c r="O1270" s="83"/>
      <c r="P1270" s="83"/>
      <c r="Q1270" s="83"/>
      <c r="R1270" s="83"/>
      <c r="S1270" s="83"/>
      <c r="T1270" s="84"/>
      <c r="U1270" s="37"/>
      <c r="V1270" s="37"/>
      <c r="W1270" s="37"/>
      <c r="X1270" s="37"/>
      <c r="Y1270" s="37"/>
      <c r="Z1270" s="37"/>
      <c r="AA1270" s="37"/>
      <c r="AB1270" s="37"/>
      <c r="AC1270" s="37"/>
      <c r="AD1270" s="37"/>
      <c r="AE1270" s="37"/>
      <c r="AT1270" s="16" t="s">
        <v>127</v>
      </c>
      <c r="AU1270" s="16" t="s">
        <v>82</v>
      </c>
    </row>
    <row r="1271" s="2" customFormat="1" ht="16.5" customHeight="1">
      <c r="A1271" s="37"/>
      <c r="B1271" s="38"/>
      <c r="C1271" s="224" t="s">
        <v>2518</v>
      </c>
      <c r="D1271" s="224" t="s">
        <v>664</v>
      </c>
      <c r="E1271" s="225" t="s">
        <v>2519</v>
      </c>
      <c r="F1271" s="226" t="s">
        <v>2520</v>
      </c>
      <c r="G1271" s="227" t="s">
        <v>169</v>
      </c>
      <c r="H1271" s="228">
        <v>10</v>
      </c>
      <c r="I1271" s="229"/>
      <c r="J1271" s="230">
        <f>ROUND(I1271*H1271,2)</f>
        <v>0</v>
      </c>
      <c r="K1271" s="226" t="s">
        <v>124</v>
      </c>
      <c r="L1271" s="231"/>
      <c r="M1271" s="232" t="s">
        <v>19</v>
      </c>
      <c r="N1271" s="233" t="s">
        <v>43</v>
      </c>
      <c r="O1271" s="83"/>
      <c r="P1271" s="212">
        <f>O1271*H1271</f>
        <v>0</v>
      </c>
      <c r="Q1271" s="212">
        <v>0.0030000000000000001</v>
      </c>
      <c r="R1271" s="212">
        <f>Q1271*H1271</f>
        <v>0.029999999999999999</v>
      </c>
      <c r="S1271" s="212">
        <v>0</v>
      </c>
      <c r="T1271" s="213">
        <f>S1271*H1271</f>
        <v>0</v>
      </c>
      <c r="U1271" s="37"/>
      <c r="V1271" s="37"/>
      <c r="W1271" s="37"/>
      <c r="X1271" s="37"/>
      <c r="Y1271" s="37"/>
      <c r="Z1271" s="37"/>
      <c r="AA1271" s="37"/>
      <c r="AB1271" s="37"/>
      <c r="AC1271" s="37"/>
      <c r="AD1271" s="37"/>
      <c r="AE1271" s="37"/>
      <c r="AR1271" s="214" t="s">
        <v>888</v>
      </c>
      <c r="AT1271" s="214" t="s">
        <v>664</v>
      </c>
      <c r="AU1271" s="214" t="s">
        <v>82</v>
      </c>
      <c r="AY1271" s="16" t="s">
        <v>117</v>
      </c>
      <c r="BE1271" s="215">
        <f>IF(N1271="základní",J1271,0)</f>
        <v>0</v>
      </c>
      <c r="BF1271" s="215">
        <f>IF(N1271="snížená",J1271,0)</f>
        <v>0</v>
      </c>
      <c r="BG1271" s="215">
        <f>IF(N1271="zákl. přenesená",J1271,0)</f>
        <v>0</v>
      </c>
      <c r="BH1271" s="215">
        <f>IF(N1271="sníž. přenesená",J1271,0)</f>
        <v>0</v>
      </c>
      <c r="BI1271" s="215">
        <f>IF(N1271="nulová",J1271,0)</f>
        <v>0</v>
      </c>
      <c r="BJ1271" s="16" t="s">
        <v>80</v>
      </c>
      <c r="BK1271" s="215">
        <f>ROUND(I1271*H1271,2)</f>
        <v>0</v>
      </c>
      <c r="BL1271" s="16" t="s">
        <v>888</v>
      </c>
      <c r="BM1271" s="214" t="s">
        <v>2521</v>
      </c>
    </row>
    <row r="1272" s="2" customFormat="1">
      <c r="A1272" s="37"/>
      <c r="B1272" s="38"/>
      <c r="C1272" s="39"/>
      <c r="D1272" s="216" t="s">
        <v>127</v>
      </c>
      <c r="E1272" s="39"/>
      <c r="F1272" s="217" t="s">
        <v>2520</v>
      </c>
      <c r="G1272" s="39"/>
      <c r="H1272" s="39"/>
      <c r="I1272" s="218"/>
      <c r="J1272" s="39"/>
      <c r="K1272" s="39"/>
      <c r="L1272" s="43"/>
      <c r="M1272" s="219"/>
      <c r="N1272" s="220"/>
      <c r="O1272" s="83"/>
      <c r="P1272" s="83"/>
      <c r="Q1272" s="83"/>
      <c r="R1272" s="83"/>
      <c r="S1272" s="83"/>
      <c r="T1272" s="84"/>
      <c r="U1272" s="37"/>
      <c r="V1272" s="37"/>
      <c r="W1272" s="37"/>
      <c r="X1272" s="37"/>
      <c r="Y1272" s="37"/>
      <c r="Z1272" s="37"/>
      <c r="AA1272" s="37"/>
      <c r="AB1272" s="37"/>
      <c r="AC1272" s="37"/>
      <c r="AD1272" s="37"/>
      <c r="AE1272" s="37"/>
      <c r="AT1272" s="16" t="s">
        <v>127</v>
      </c>
      <c r="AU1272" s="16" t="s">
        <v>82</v>
      </c>
    </row>
    <row r="1273" s="2" customFormat="1" ht="16.5" customHeight="1">
      <c r="A1273" s="37"/>
      <c r="B1273" s="38"/>
      <c r="C1273" s="224" t="s">
        <v>2522</v>
      </c>
      <c r="D1273" s="224" t="s">
        <v>664</v>
      </c>
      <c r="E1273" s="225" t="s">
        <v>2523</v>
      </c>
      <c r="F1273" s="226" t="s">
        <v>2524</v>
      </c>
      <c r="G1273" s="227" t="s">
        <v>169</v>
      </c>
      <c r="H1273" s="228">
        <v>10</v>
      </c>
      <c r="I1273" s="229"/>
      <c r="J1273" s="230">
        <f>ROUND(I1273*H1273,2)</f>
        <v>0</v>
      </c>
      <c r="K1273" s="226" t="s">
        <v>124</v>
      </c>
      <c r="L1273" s="231"/>
      <c r="M1273" s="232" t="s">
        <v>19</v>
      </c>
      <c r="N1273" s="233" t="s">
        <v>43</v>
      </c>
      <c r="O1273" s="83"/>
      <c r="P1273" s="212">
        <f>O1273*H1273</f>
        <v>0</v>
      </c>
      <c r="Q1273" s="212">
        <v>0.0034499999999999999</v>
      </c>
      <c r="R1273" s="212">
        <f>Q1273*H1273</f>
        <v>0.034500000000000003</v>
      </c>
      <c r="S1273" s="212">
        <v>0</v>
      </c>
      <c r="T1273" s="213">
        <f>S1273*H1273</f>
        <v>0</v>
      </c>
      <c r="U1273" s="37"/>
      <c r="V1273" s="37"/>
      <c r="W1273" s="37"/>
      <c r="X1273" s="37"/>
      <c r="Y1273" s="37"/>
      <c r="Z1273" s="37"/>
      <c r="AA1273" s="37"/>
      <c r="AB1273" s="37"/>
      <c r="AC1273" s="37"/>
      <c r="AD1273" s="37"/>
      <c r="AE1273" s="37"/>
      <c r="AR1273" s="214" t="s">
        <v>888</v>
      </c>
      <c r="AT1273" s="214" t="s">
        <v>664</v>
      </c>
      <c r="AU1273" s="214" t="s">
        <v>82</v>
      </c>
      <c r="AY1273" s="16" t="s">
        <v>117</v>
      </c>
      <c r="BE1273" s="215">
        <f>IF(N1273="základní",J1273,0)</f>
        <v>0</v>
      </c>
      <c r="BF1273" s="215">
        <f>IF(N1273="snížená",J1273,0)</f>
        <v>0</v>
      </c>
      <c r="BG1273" s="215">
        <f>IF(N1273="zákl. přenesená",J1273,0)</f>
        <v>0</v>
      </c>
      <c r="BH1273" s="215">
        <f>IF(N1273="sníž. přenesená",J1273,0)</f>
        <v>0</v>
      </c>
      <c r="BI1273" s="215">
        <f>IF(N1273="nulová",J1273,0)</f>
        <v>0</v>
      </c>
      <c r="BJ1273" s="16" t="s">
        <v>80</v>
      </c>
      <c r="BK1273" s="215">
        <f>ROUND(I1273*H1273,2)</f>
        <v>0</v>
      </c>
      <c r="BL1273" s="16" t="s">
        <v>888</v>
      </c>
      <c r="BM1273" s="214" t="s">
        <v>2525</v>
      </c>
    </row>
    <row r="1274" s="2" customFormat="1">
      <c r="A1274" s="37"/>
      <c r="B1274" s="38"/>
      <c r="C1274" s="39"/>
      <c r="D1274" s="216" t="s">
        <v>127</v>
      </c>
      <c r="E1274" s="39"/>
      <c r="F1274" s="217" t="s">
        <v>2524</v>
      </c>
      <c r="G1274" s="39"/>
      <c r="H1274" s="39"/>
      <c r="I1274" s="218"/>
      <c r="J1274" s="39"/>
      <c r="K1274" s="39"/>
      <c r="L1274" s="43"/>
      <c r="M1274" s="219"/>
      <c r="N1274" s="220"/>
      <c r="O1274" s="83"/>
      <c r="P1274" s="83"/>
      <c r="Q1274" s="83"/>
      <c r="R1274" s="83"/>
      <c r="S1274" s="83"/>
      <c r="T1274" s="84"/>
      <c r="U1274" s="37"/>
      <c r="V1274" s="37"/>
      <c r="W1274" s="37"/>
      <c r="X1274" s="37"/>
      <c r="Y1274" s="37"/>
      <c r="Z1274" s="37"/>
      <c r="AA1274" s="37"/>
      <c r="AB1274" s="37"/>
      <c r="AC1274" s="37"/>
      <c r="AD1274" s="37"/>
      <c r="AE1274" s="37"/>
      <c r="AT1274" s="16" t="s">
        <v>127</v>
      </c>
      <c r="AU1274" s="16" t="s">
        <v>82</v>
      </c>
    </row>
    <row r="1275" s="2" customFormat="1" ht="16.5" customHeight="1">
      <c r="A1275" s="37"/>
      <c r="B1275" s="38"/>
      <c r="C1275" s="224" t="s">
        <v>2526</v>
      </c>
      <c r="D1275" s="224" t="s">
        <v>664</v>
      </c>
      <c r="E1275" s="225" t="s">
        <v>2527</v>
      </c>
      <c r="F1275" s="226" t="s">
        <v>2528</v>
      </c>
      <c r="G1275" s="227" t="s">
        <v>169</v>
      </c>
      <c r="H1275" s="228">
        <v>2</v>
      </c>
      <c r="I1275" s="229"/>
      <c r="J1275" s="230">
        <f>ROUND(I1275*H1275,2)</f>
        <v>0</v>
      </c>
      <c r="K1275" s="226" t="s">
        <v>124</v>
      </c>
      <c r="L1275" s="231"/>
      <c r="M1275" s="232" t="s">
        <v>19</v>
      </c>
      <c r="N1275" s="233" t="s">
        <v>43</v>
      </c>
      <c r="O1275" s="83"/>
      <c r="P1275" s="212">
        <f>O1275*H1275</f>
        <v>0</v>
      </c>
      <c r="Q1275" s="212">
        <v>0.0040000000000000001</v>
      </c>
      <c r="R1275" s="212">
        <f>Q1275*H1275</f>
        <v>0.0080000000000000002</v>
      </c>
      <c r="S1275" s="212">
        <v>0</v>
      </c>
      <c r="T1275" s="213">
        <f>S1275*H1275</f>
        <v>0</v>
      </c>
      <c r="U1275" s="37"/>
      <c r="V1275" s="37"/>
      <c r="W1275" s="37"/>
      <c r="X1275" s="37"/>
      <c r="Y1275" s="37"/>
      <c r="Z1275" s="37"/>
      <c r="AA1275" s="37"/>
      <c r="AB1275" s="37"/>
      <c r="AC1275" s="37"/>
      <c r="AD1275" s="37"/>
      <c r="AE1275" s="37"/>
      <c r="AR1275" s="214" t="s">
        <v>888</v>
      </c>
      <c r="AT1275" s="214" t="s">
        <v>664</v>
      </c>
      <c r="AU1275" s="214" t="s">
        <v>82</v>
      </c>
      <c r="AY1275" s="16" t="s">
        <v>117</v>
      </c>
      <c r="BE1275" s="215">
        <f>IF(N1275="základní",J1275,0)</f>
        <v>0</v>
      </c>
      <c r="BF1275" s="215">
        <f>IF(N1275="snížená",J1275,0)</f>
        <v>0</v>
      </c>
      <c r="BG1275" s="215">
        <f>IF(N1275="zákl. přenesená",J1275,0)</f>
        <v>0</v>
      </c>
      <c r="BH1275" s="215">
        <f>IF(N1275="sníž. přenesená",J1275,0)</f>
        <v>0</v>
      </c>
      <c r="BI1275" s="215">
        <f>IF(N1275="nulová",J1275,0)</f>
        <v>0</v>
      </c>
      <c r="BJ1275" s="16" t="s">
        <v>80</v>
      </c>
      <c r="BK1275" s="215">
        <f>ROUND(I1275*H1275,2)</f>
        <v>0</v>
      </c>
      <c r="BL1275" s="16" t="s">
        <v>888</v>
      </c>
      <c r="BM1275" s="214" t="s">
        <v>2529</v>
      </c>
    </row>
    <row r="1276" s="2" customFormat="1">
      <c r="A1276" s="37"/>
      <c r="B1276" s="38"/>
      <c r="C1276" s="39"/>
      <c r="D1276" s="216" t="s">
        <v>127</v>
      </c>
      <c r="E1276" s="39"/>
      <c r="F1276" s="217" t="s">
        <v>2528</v>
      </c>
      <c r="G1276" s="39"/>
      <c r="H1276" s="39"/>
      <c r="I1276" s="218"/>
      <c r="J1276" s="39"/>
      <c r="K1276" s="39"/>
      <c r="L1276" s="43"/>
      <c r="M1276" s="219"/>
      <c r="N1276" s="220"/>
      <c r="O1276" s="83"/>
      <c r="P1276" s="83"/>
      <c r="Q1276" s="83"/>
      <c r="R1276" s="83"/>
      <c r="S1276" s="83"/>
      <c r="T1276" s="84"/>
      <c r="U1276" s="37"/>
      <c r="V1276" s="37"/>
      <c r="W1276" s="37"/>
      <c r="X1276" s="37"/>
      <c r="Y1276" s="37"/>
      <c r="Z1276" s="37"/>
      <c r="AA1276" s="37"/>
      <c r="AB1276" s="37"/>
      <c r="AC1276" s="37"/>
      <c r="AD1276" s="37"/>
      <c r="AE1276" s="37"/>
      <c r="AT1276" s="16" t="s">
        <v>127</v>
      </c>
      <c r="AU1276" s="16" t="s">
        <v>82</v>
      </c>
    </row>
    <row r="1277" s="2" customFormat="1" ht="16.5" customHeight="1">
      <c r="A1277" s="37"/>
      <c r="B1277" s="38"/>
      <c r="C1277" s="224" t="s">
        <v>2530</v>
      </c>
      <c r="D1277" s="224" t="s">
        <v>664</v>
      </c>
      <c r="E1277" s="225" t="s">
        <v>2531</v>
      </c>
      <c r="F1277" s="226" t="s">
        <v>2532</v>
      </c>
      <c r="G1277" s="227" t="s">
        <v>169</v>
      </c>
      <c r="H1277" s="228">
        <v>2</v>
      </c>
      <c r="I1277" s="229"/>
      <c r="J1277" s="230">
        <f>ROUND(I1277*H1277,2)</f>
        <v>0</v>
      </c>
      <c r="K1277" s="226" t="s">
        <v>124</v>
      </c>
      <c r="L1277" s="231"/>
      <c r="M1277" s="232" t="s">
        <v>19</v>
      </c>
      <c r="N1277" s="233" t="s">
        <v>43</v>
      </c>
      <c r="O1277" s="83"/>
      <c r="P1277" s="212">
        <f>O1277*H1277</f>
        <v>0</v>
      </c>
      <c r="Q1277" s="212">
        <v>0.0045500000000000002</v>
      </c>
      <c r="R1277" s="212">
        <f>Q1277*H1277</f>
        <v>0.0091000000000000004</v>
      </c>
      <c r="S1277" s="212">
        <v>0</v>
      </c>
      <c r="T1277" s="213">
        <f>S1277*H1277</f>
        <v>0</v>
      </c>
      <c r="U1277" s="37"/>
      <c r="V1277" s="37"/>
      <c r="W1277" s="37"/>
      <c r="X1277" s="37"/>
      <c r="Y1277" s="37"/>
      <c r="Z1277" s="37"/>
      <c r="AA1277" s="37"/>
      <c r="AB1277" s="37"/>
      <c r="AC1277" s="37"/>
      <c r="AD1277" s="37"/>
      <c r="AE1277" s="37"/>
      <c r="AR1277" s="214" t="s">
        <v>888</v>
      </c>
      <c r="AT1277" s="214" t="s">
        <v>664</v>
      </c>
      <c r="AU1277" s="214" t="s">
        <v>82</v>
      </c>
      <c r="AY1277" s="16" t="s">
        <v>117</v>
      </c>
      <c r="BE1277" s="215">
        <f>IF(N1277="základní",J1277,0)</f>
        <v>0</v>
      </c>
      <c r="BF1277" s="215">
        <f>IF(N1277="snížená",J1277,0)</f>
        <v>0</v>
      </c>
      <c r="BG1277" s="215">
        <f>IF(N1277="zákl. přenesená",J1277,0)</f>
        <v>0</v>
      </c>
      <c r="BH1277" s="215">
        <f>IF(N1277="sníž. přenesená",J1277,0)</f>
        <v>0</v>
      </c>
      <c r="BI1277" s="215">
        <f>IF(N1277="nulová",J1277,0)</f>
        <v>0</v>
      </c>
      <c r="BJ1277" s="16" t="s">
        <v>80</v>
      </c>
      <c r="BK1277" s="215">
        <f>ROUND(I1277*H1277,2)</f>
        <v>0</v>
      </c>
      <c r="BL1277" s="16" t="s">
        <v>888</v>
      </c>
      <c r="BM1277" s="214" t="s">
        <v>2533</v>
      </c>
    </row>
    <row r="1278" s="2" customFormat="1">
      <c r="A1278" s="37"/>
      <c r="B1278" s="38"/>
      <c r="C1278" s="39"/>
      <c r="D1278" s="216" t="s">
        <v>127</v>
      </c>
      <c r="E1278" s="39"/>
      <c r="F1278" s="217" t="s">
        <v>2532</v>
      </c>
      <c r="G1278" s="39"/>
      <c r="H1278" s="39"/>
      <c r="I1278" s="218"/>
      <c r="J1278" s="39"/>
      <c r="K1278" s="39"/>
      <c r="L1278" s="43"/>
      <c r="M1278" s="219"/>
      <c r="N1278" s="220"/>
      <c r="O1278" s="83"/>
      <c r="P1278" s="83"/>
      <c r="Q1278" s="83"/>
      <c r="R1278" s="83"/>
      <c r="S1278" s="83"/>
      <c r="T1278" s="84"/>
      <c r="U1278" s="37"/>
      <c r="V1278" s="37"/>
      <c r="W1278" s="37"/>
      <c r="X1278" s="37"/>
      <c r="Y1278" s="37"/>
      <c r="Z1278" s="37"/>
      <c r="AA1278" s="37"/>
      <c r="AB1278" s="37"/>
      <c r="AC1278" s="37"/>
      <c r="AD1278" s="37"/>
      <c r="AE1278" s="37"/>
      <c r="AT1278" s="16" t="s">
        <v>127</v>
      </c>
      <c r="AU1278" s="16" t="s">
        <v>82</v>
      </c>
    </row>
    <row r="1279" s="2" customFormat="1" ht="16.5" customHeight="1">
      <c r="A1279" s="37"/>
      <c r="B1279" s="38"/>
      <c r="C1279" s="224" t="s">
        <v>2534</v>
      </c>
      <c r="D1279" s="224" t="s">
        <v>664</v>
      </c>
      <c r="E1279" s="225" t="s">
        <v>2535</v>
      </c>
      <c r="F1279" s="226" t="s">
        <v>2536</v>
      </c>
      <c r="G1279" s="227" t="s">
        <v>169</v>
      </c>
      <c r="H1279" s="228">
        <v>40</v>
      </c>
      <c r="I1279" s="229"/>
      <c r="J1279" s="230">
        <f>ROUND(I1279*H1279,2)</f>
        <v>0</v>
      </c>
      <c r="K1279" s="226" t="s">
        <v>124</v>
      </c>
      <c r="L1279" s="231"/>
      <c r="M1279" s="232" t="s">
        <v>19</v>
      </c>
      <c r="N1279" s="233" t="s">
        <v>43</v>
      </c>
      <c r="O1279" s="83"/>
      <c r="P1279" s="212">
        <f>O1279*H1279</f>
        <v>0</v>
      </c>
      <c r="Q1279" s="212">
        <v>0.002</v>
      </c>
      <c r="R1279" s="212">
        <f>Q1279*H1279</f>
        <v>0.080000000000000002</v>
      </c>
      <c r="S1279" s="212">
        <v>0</v>
      </c>
      <c r="T1279" s="213">
        <f>S1279*H1279</f>
        <v>0</v>
      </c>
      <c r="U1279" s="37"/>
      <c r="V1279" s="37"/>
      <c r="W1279" s="37"/>
      <c r="X1279" s="37"/>
      <c r="Y1279" s="37"/>
      <c r="Z1279" s="37"/>
      <c r="AA1279" s="37"/>
      <c r="AB1279" s="37"/>
      <c r="AC1279" s="37"/>
      <c r="AD1279" s="37"/>
      <c r="AE1279" s="37"/>
      <c r="AR1279" s="214" t="s">
        <v>888</v>
      </c>
      <c r="AT1279" s="214" t="s">
        <v>664</v>
      </c>
      <c r="AU1279" s="214" t="s">
        <v>82</v>
      </c>
      <c r="AY1279" s="16" t="s">
        <v>117</v>
      </c>
      <c r="BE1279" s="215">
        <f>IF(N1279="základní",J1279,0)</f>
        <v>0</v>
      </c>
      <c r="BF1279" s="215">
        <f>IF(N1279="snížená",J1279,0)</f>
        <v>0</v>
      </c>
      <c r="BG1279" s="215">
        <f>IF(N1279="zákl. přenesená",J1279,0)</f>
        <v>0</v>
      </c>
      <c r="BH1279" s="215">
        <f>IF(N1279="sníž. přenesená",J1279,0)</f>
        <v>0</v>
      </c>
      <c r="BI1279" s="215">
        <f>IF(N1279="nulová",J1279,0)</f>
        <v>0</v>
      </c>
      <c r="BJ1279" s="16" t="s">
        <v>80</v>
      </c>
      <c r="BK1279" s="215">
        <f>ROUND(I1279*H1279,2)</f>
        <v>0</v>
      </c>
      <c r="BL1279" s="16" t="s">
        <v>888</v>
      </c>
      <c r="BM1279" s="214" t="s">
        <v>2537</v>
      </c>
    </row>
    <row r="1280" s="2" customFormat="1">
      <c r="A1280" s="37"/>
      <c r="B1280" s="38"/>
      <c r="C1280" s="39"/>
      <c r="D1280" s="216" t="s">
        <v>127</v>
      </c>
      <c r="E1280" s="39"/>
      <c r="F1280" s="217" t="s">
        <v>2536</v>
      </c>
      <c r="G1280" s="39"/>
      <c r="H1280" s="39"/>
      <c r="I1280" s="218"/>
      <c r="J1280" s="39"/>
      <c r="K1280" s="39"/>
      <c r="L1280" s="43"/>
      <c r="M1280" s="219"/>
      <c r="N1280" s="220"/>
      <c r="O1280" s="83"/>
      <c r="P1280" s="83"/>
      <c r="Q1280" s="83"/>
      <c r="R1280" s="83"/>
      <c r="S1280" s="83"/>
      <c r="T1280" s="84"/>
      <c r="U1280" s="37"/>
      <c r="V1280" s="37"/>
      <c r="W1280" s="37"/>
      <c r="X1280" s="37"/>
      <c r="Y1280" s="37"/>
      <c r="Z1280" s="37"/>
      <c r="AA1280" s="37"/>
      <c r="AB1280" s="37"/>
      <c r="AC1280" s="37"/>
      <c r="AD1280" s="37"/>
      <c r="AE1280" s="37"/>
      <c r="AT1280" s="16" t="s">
        <v>127</v>
      </c>
      <c r="AU1280" s="16" t="s">
        <v>82</v>
      </c>
    </row>
    <row r="1281" s="2" customFormat="1" ht="16.5" customHeight="1">
      <c r="A1281" s="37"/>
      <c r="B1281" s="38"/>
      <c r="C1281" s="224" t="s">
        <v>2538</v>
      </c>
      <c r="D1281" s="224" t="s">
        <v>664</v>
      </c>
      <c r="E1281" s="225" t="s">
        <v>2539</v>
      </c>
      <c r="F1281" s="226" t="s">
        <v>2540</v>
      </c>
      <c r="G1281" s="227" t="s">
        <v>169</v>
      </c>
      <c r="H1281" s="228">
        <v>10</v>
      </c>
      <c r="I1281" s="229"/>
      <c r="J1281" s="230">
        <f>ROUND(I1281*H1281,2)</f>
        <v>0</v>
      </c>
      <c r="K1281" s="226" t="s">
        <v>124</v>
      </c>
      <c r="L1281" s="231"/>
      <c r="M1281" s="232" t="s">
        <v>19</v>
      </c>
      <c r="N1281" s="233" t="s">
        <v>43</v>
      </c>
      <c r="O1281" s="83"/>
      <c r="P1281" s="212">
        <f>O1281*H1281</f>
        <v>0</v>
      </c>
      <c r="Q1281" s="212">
        <v>0.0023500000000000001</v>
      </c>
      <c r="R1281" s="212">
        <f>Q1281*H1281</f>
        <v>0.0235</v>
      </c>
      <c r="S1281" s="212">
        <v>0</v>
      </c>
      <c r="T1281" s="213">
        <f>S1281*H1281</f>
        <v>0</v>
      </c>
      <c r="U1281" s="37"/>
      <c r="V1281" s="37"/>
      <c r="W1281" s="37"/>
      <c r="X1281" s="37"/>
      <c r="Y1281" s="37"/>
      <c r="Z1281" s="37"/>
      <c r="AA1281" s="37"/>
      <c r="AB1281" s="37"/>
      <c r="AC1281" s="37"/>
      <c r="AD1281" s="37"/>
      <c r="AE1281" s="37"/>
      <c r="AR1281" s="214" t="s">
        <v>888</v>
      </c>
      <c r="AT1281" s="214" t="s">
        <v>664</v>
      </c>
      <c r="AU1281" s="214" t="s">
        <v>82</v>
      </c>
      <c r="AY1281" s="16" t="s">
        <v>117</v>
      </c>
      <c r="BE1281" s="215">
        <f>IF(N1281="základní",J1281,0)</f>
        <v>0</v>
      </c>
      <c r="BF1281" s="215">
        <f>IF(N1281="snížená",J1281,0)</f>
        <v>0</v>
      </c>
      <c r="BG1281" s="215">
        <f>IF(N1281="zákl. přenesená",J1281,0)</f>
        <v>0</v>
      </c>
      <c r="BH1281" s="215">
        <f>IF(N1281="sníž. přenesená",J1281,0)</f>
        <v>0</v>
      </c>
      <c r="BI1281" s="215">
        <f>IF(N1281="nulová",J1281,0)</f>
        <v>0</v>
      </c>
      <c r="BJ1281" s="16" t="s">
        <v>80</v>
      </c>
      <c r="BK1281" s="215">
        <f>ROUND(I1281*H1281,2)</f>
        <v>0</v>
      </c>
      <c r="BL1281" s="16" t="s">
        <v>888</v>
      </c>
      <c r="BM1281" s="214" t="s">
        <v>2541</v>
      </c>
    </row>
    <row r="1282" s="2" customFormat="1">
      <c r="A1282" s="37"/>
      <c r="B1282" s="38"/>
      <c r="C1282" s="39"/>
      <c r="D1282" s="216" t="s">
        <v>127</v>
      </c>
      <c r="E1282" s="39"/>
      <c r="F1282" s="217" t="s">
        <v>2540</v>
      </c>
      <c r="G1282" s="39"/>
      <c r="H1282" s="39"/>
      <c r="I1282" s="218"/>
      <c r="J1282" s="39"/>
      <c r="K1282" s="39"/>
      <c r="L1282" s="43"/>
      <c r="M1282" s="219"/>
      <c r="N1282" s="220"/>
      <c r="O1282" s="83"/>
      <c r="P1282" s="83"/>
      <c r="Q1282" s="83"/>
      <c r="R1282" s="83"/>
      <c r="S1282" s="83"/>
      <c r="T1282" s="84"/>
      <c r="U1282" s="37"/>
      <c r="V1282" s="37"/>
      <c r="W1282" s="37"/>
      <c r="X1282" s="37"/>
      <c r="Y1282" s="37"/>
      <c r="Z1282" s="37"/>
      <c r="AA1282" s="37"/>
      <c r="AB1282" s="37"/>
      <c r="AC1282" s="37"/>
      <c r="AD1282" s="37"/>
      <c r="AE1282" s="37"/>
      <c r="AT1282" s="16" t="s">
        <v>127</v>
      </c>
      <c r="AU1282" s="16" t="s">
        <v>82</v>
      </c>
    </row>
    <row r="1283" s="2" customFormat="1" ht="16.5" customHeight="1">
      <c r="A1283" s="37"/>
      <c r="B1283" s="38"/>
      <c r="C1283" s="224" t="s">
        <v>2542</v>
      </c>
      <c r="D1283" s="224" t="s">
        <v>664</v>
      </c>
      <c r="E1283" s="225" t="s">
        <v>2543</v>
      </c>
      <c r="F1283" s="226" t="s">
        <v>2544</v>
      </c>
      <c r="G1283" s="227" t="s">
        <v>169</v>
      </c>
      <c r="H1283" s="228">
        <v>20</v>
      </c>
      <c r="I1283" s="229"/>
      <c r="J1283" s="230">
        <f>ROUND(I1283*H1283,2)</f>
        <v>0</v>
      </c>
      <c r="K1283" s="226" t="s">
        <v>124</v>
      </c>
      <c r="L1283" s="231"/>
      <c r="M1283" s="232" t="s">
        <v>19</v>
      </c>
      <c r="N1283" s="233" t="s">
        <v>43</v>
      </c>
      <c r="O1283" s="83"/>
      <c r="P1283" s="212">
        <f>O1283*H1283</f>
        <v>0</v>
      </c>
      <c r="Q1283" s="212">
        <v>0.0030000000000000001</v>
      </c>
      <c r="R1283" s="212">
        <f>Q1283*H1283</f>
        <v>0.059999999999999998</v>
      </c>
      <c r="S1283" s="212">
        <v>0</v>
      </c>
      <c r="T1283" s="213">
        <f>S1283*H1283</f>
        <v>0</v>
      </c>
      <c r="U1283" s="37"/>
      <c r="V1283" s="37"/>
      <c r="W1283" s="37"/>
      <c r="X1283" s="37"/>
      <c r="Y1283" s="37"/>
      <c r="Z1283" s="37"/>
      <c r="AA1283" s="37"/>
      <c r="AB1283" s="37"/>
      <c r="AC1283" s="37"/>
      <c r="AD1283" s="37"/>
      <c r="AE1283" s="37"/>
      <c r="AR1283" s="214" t="s">
        <v>888</v>
      </c>
      <c r="AT1283" s="214" t="s">
        <v>664</v>
      </c>
      <c r="AU1283" s="214" t="s">
        <v>82</v>
      </c>
      <c r="AY1283" s="16" t="s">
        <v>117</v>
      </c>
      <c r="BE1283" s="215">
        <f>IF(N1283="základní",J1283,0)</f>
        <v>0</v>
      </c>
      <c r="BF1283" s="215">
        <f>IF(N1283="snížená",J1283,0)</f>
        <v>0</v>
      </c>
      <c r="BG1283" s="215">
        <f>IF(N1283="zákl. přenesená",J1283,0)</f>
        <v>0</v>
      </c>
      <c r="BH1283" s="215">
        <f>IF(N1283="sníž. přenesená",J1283,0)</f>
        <v>0</v>
      </c>
      <c r="BI1283" s="215">
        <f>IF(N1283="nulová",J1283,0)</f>
        <v>0</v>
      </c>
      <c r="BJ1283" s="16" t="s">
        <v>80</v>
      </c>
      <c r="BK1283" s="215">
        <f>ROUND(I1283*H1283,2)</f>
        <v>0</v>
      </c>
      <c r="BL1283" s="16" t="s">
        <v>888</v>
      </c>
      <c r="BM1283" s="214" t="s">
        <v>2545</v>
      </c>
    </row>
    <row r="1284" s="2" customFormat="1">
      <c r="A1284" s="37"/>
      <c r="B1284" s="38"/>
      <c r="C1284" s="39"/>
      <c r="D1284" s="216" t="s">
        <v>127</v>
      </c>
      <c r="E1284" s="39"/>
      <c r="F1284" s="217" t="s">
        <v>2544</v>
      </c>
      <c r="G1284" s="39"/>
      <c r="H1284" s="39"/>
      <c r="I1284" s="218"/>
      <c r="J1284" s="39"/>
      <c r="K1284" s="39"/>
      <c r="L1284" s="43"/>
      <c r="M1284" s="219"/>
      <c r="N1284" s="220"/>
      <c r="O1284" s="83"/>
      <c r="P1284" s="83"/>
      <c r="Q1284" s="83"/>
      <c r="R1284" s="83"/>
      <c r="S1284" s="83"/>
      <c r="T1284" s="84"/>
      <c r="U1284" s="37"/>
      <c r="V1284" s="37"/>
      <c r="W1284" s="37"/>
      <c r="X1284" s="37"/>
      <c r="Y1284" s="37"/>
      <c r="Z1284" s="37"/>
      <c r="AA1284" s="37"/>
      <c r="AB1284" s="37"/>
      <c r="AC1284" s="37"/>
      <c r="AD1284" s="37"/>
      <c r="AE1284" s="37"/>
      <c r="AT1284" s="16" t="s">
        <v>127</v>
      </c>
      <c r="AU1284" s="16" t="s">
        <v>82</v>
      </c>
    </row>
    <row r="1285" s="2" customFormat="1" ht="16.5" customHeight="1">
      <c r="A1285" s="37"/>
      <c r="B1285" s="38"/>
      <c r="C1285" s="224" t="s">
        <v>2546</v>
      </c>
      <c r="D1285" s="224" t="s">
        <v>664</v>
      </c>
      <c r="E1285" s="225" t="s">
        <v>2547</v>
      </c>
      <c r="F1285" s="226" t="s">
        <v>2548</v>
      </c>
      <c r="G1285" s="227" t="s">
        <v>169</v>
      </c>
      <c r="H1285" s="228">
        <v>4</v>
      </c>
      <c r="I1285" s="229"/>
      <c r="J1285" s="230">
        <f>ROUND(I1285*H1285,2)</f>
        <v>0</v>
      </c>
      <c r="K1285" s="226" t="s">
        <v>124</v>
      </c>
      <c r="L1285" s="231"/>
      <c r="M1285" s="232" t="s">
        <v>19</v>
      </c>
      <c r="N1285" s="233" t="s">
        <v>43</v>
      </c>
      <c r="O1285" s="83"/>
      <c r="P1285" s="212">
        <f>O1285*H1285</f>
        <v>0</v>
      </c>
      <c r="Q1285" s="212">
        <v>0.0034499999999999999</v>
      </c>
      <c r="R1285" s="212">
        <f>Q1285*H1285</f>
        <v>0.0138</v>
      </c>
      <c r="S1285" s="212">
        <v>0</v>
      </c>
      <c r="T1285" s="213">
        <f>S1285*H1285</f>
        <v>0</v>
      </c>
      <c r="U1285" s="37"/>
      <c r="V1285" s="37"/>
      <c r="W1285" s="37"/>
      <c r="X1285" s="37"/>
      <c r="Y1285" s="37"/>
      <c r="Z1285" s="37"/>
      <c r="AA1285" s="37"/>
      <c r="AB1285" s="37"/>
      <c r="AC1285" s="37"/>
      <c r="AD1285" s="37"/>
      <c r="AE1285" s="37"/>
      <c r="AR1285" s="214" t="s">
        <v>888</v>
      </c>
      <c r="AT1285" s="214" t="s">
        <v>664</v>
      </c>
      <c r="AU1285" s="214" t="s">
        <v>82</v>
      </c>
      <c r="AY1285" s="16" t="s">
        <v>117</v>
      </c>
      <c r="BE1285" s="215">
        <f>IF(N1285="základní",J1285,0)</f>
        <v>0</v>
      </c>
      <c r="BF1285" s="215">
        <f>IF(N1285="snížená",J1285,0)</f>
        <v>0</v>
      </c>
      <c r="BG1285" s="215">
        <f>IF(N1285="zákl. přenesená",J1285,0)</f>
        <v>0</v>
      </c>
      <c r="BH1285" s="215">
        <f>IF(N1285="sníž. přenesená",J1285,0)</f>
        <v>0</v>
      </c>
      <c r="BI1285" s="215">
        <f>IF(N1285="nulová",J1285,0)</f>
        <v>0</v>
      </c>
      <c r="BJ1285" s="16" t="s">
        <v>80</v>
      </c>
      <c r="BK1285" s="215">
        <f>ROUND(I1285*H1285,2)</f>
        <v>0</v>
      </c>
      <c r="BL1285" s="16" t="s">
        <v>888</v>
      </c>
      <c r="BM1285" s="214" t="s">
        <v>2549</v>
      </c>
    </row>
    <row r="1286" s="2" customFormat="1">
      <c r="A1286" s="37"/>
      <c r="B1286" s="38"/>
      <c r="C1286" s="39"/>
      <c r="D1286" s="216" t="s">
        <v>127</v>
      </c>
      <c r="E1286" s="39"/>
      <c r="F1286" s="217" t="s">
        <v>2548</v>
      </c>
      <c r="G1286" s="39"/>
      <c r="H1286" s="39"/>
      <c r="I1286" s="218"/>
      <c r="J1286" s="39"/>
      <c r="K1286" s="39"/>
      <c r="L1286" s="43"/>
      <c r="M1286" s="219"/>
      <c r="N1286" s="220"/>
      <c r="O1286" s="83"/>
      <c r="P1286" s="83"/>
      <c r="Q1286" s="83"/>
      <c r="R1286" s="83"/>
      <c r="S1286" s="83"/>
      <c r="T1286" s="84"/>
      <c r="U1286" s="37"/>
      <c r="V1286" s="37"/>
      <c r="W1286" s="37"/>
      <c r="X1286" s="37"/>
      <c r="Y1286" s="37"/>
      <c r="Z1286" s="37"/>
      <c r="AA1286" s="37"/>
      <c r="AB1286" s="37"/>
      <c r="AC1286" s="37"/>
      <c r="AD1286" s="37"/>
      <c r="AE1286" s="37"/>
      <c r="AT1286" s="16" t="s">
        <v>127</v>
      </c>
      <c r="AU1286" s="16" t="s">
        <v>82</v>
      </c>
    </row>
    <row r="1287" s="2" customFormat="1" ht="16.5" customHeight="1">
      <c r="A1287" s="37"/>
      <c r="B1287" s="38"/>
      <c r="C1287" s="224" t="s">
        <v>2550</v>
      </c>
      <c r="D1287" s="224" t="s">
        <v>664</v>
      </c>
      <c r="E1287" s="225" t="s">
        <v>2551</v>
      </c>
      <c r="F1287" s="226" t="s">
        <v>2552</v>
      </c>
      <c r="G1287" s="227" t="s">
        <v>169</v>
      </c>
      <c r="H1287" s="228">
        <v>10</v>
      </c>
      <c r="I1287" s="229"/>
      <c r="J1287" s="230">
        <f>ROUND(I1287*H1287,2)</f>
        <v>0</v>
      </c>
      <c r="K1287" s="226" t="s">
        <v>124</v>
      </c>
      <c r="L1287" s="231"/>
      <c r="M1287" s="232" t="s">
        <v>19</v>
      </c>
      <c r="N1287" s="233" t="s">
        <v>43</v>
      </c>
      <c r="O1287" s="83"/>
      <c r="P1287" s="212">
        <f>O1287*H1287</f>
        <v>0</v>
      </c>
      <c r="Q1287" s="212">
        <v>0.0040000000000000001</v>
      </c>
      <c r="R1287" s="212">
        <f>Q1287*H1287</f>
        <v>0.040000000000000001</v>
      </c>
      <c r="S1287" s="212">
        <v>0</v>
      </c>
      <c r="T1287" s="213">
        <f>S1287*H1287</f>
        <v>0</v>
      </c>
      <c r="U1287" s="37"/>
      <c r="V1287" s="37"/>
      <c r="W1287" s="37"/>
      <c r="X1287" s="37"/>
      <c r="Y1287" s="37"/>
      <c r="Z1287" s="37"/>
      <c r="AA1287" s="37"/>
      <c r="AB1287" s="37"/>
      <c r="AC1287" s="37"/>
      <c r="AD1287" s="37"/>
      <c r="AE1287" s="37"/>
      <c r="AR1287" s="214" t="s">
        <v>888</v>
      </c>
      <c r="AT1287" s="214" t="s">
        <v>664</v>
      </c>
      <c r="AU1287" s="214" t="s">
        <v>82</v>
      </c>
      <c r="AY1287" s="16" t="s">
        <v>117</v>
      </c>
      <c r="BE1287" s="215">
        <f>IF(N1287="základní",J1287,0)</f>
        <v>0</v>
      </c>
      <c r="BF1287" s="215">
        <f>IF(N1287="snížená",J1287,0)</f>
        <v>0</v>
      </c>
      <c r="BG1287" s="215">
        <f>IF(N1287="zákl. přenesená",J1287,0)</f>
        <v>0</v>
      </c>
      <c r="BH1287" s="215">
        <f>IF(N1287="sníž. přenesená",J1287,0)</f>
        <v>0</v>
      </c>
      <c r="BI1287" s="215">
        <f>IF(N1287="nulová",J1287,0)</f>
        <v>0</v>
      </c>
      <c r="BJ1287" s="16" t="s">
        <v>80</v>
      </c>
      <c r="BK1287" s="215">
        <f>ROUND(I1287*H1287,2)</f>
        <v>0</v>
      </c>
      <c r="BL1287" s="16" t="s">
        <v>888</v>
      </c>
      <c r="BM1287" s="214" t="s">
        <v>2553</v>
      </c>
    </row>
    <row r="1288" s="2" customFormat="1">
      <c r="A1288" s="37"/>
      <c r="B1288" s="38"/>
      <c r="C1288" s="39"/>
      <c r="D1288" s="216" t="s">
        <v>127</v>
      </c>
      <c r="E1288" s="39"/>
      <c r="F1288" s="217" t="s">
        <v>2552</v>
      </c>
      <c r="G1288" s="39"/>
      <c r="H1288" s="39"/>
      <c r="I1288" s="218"/>
      <c r="J1288" s="39"/>
      <c r="K1288" s="39"/>
      <c r="L1288" s="43"/>
      <c r="M1288" s="219"/>
      <c r="N1288" s="220"/>
      <c r="O1288" s="83"/>
      <c r="P1288" s="83"/>
      <c r="Q1288" s="83"/>
      <c r="R1288" s="83"/>
      <c r="S1288" s="83"/>
      <c r="T1288" s="84"/>
      <c r="U1288" s="37"/>
      <c r="V1288" s="37"/>
      <c r="W1288" s="37"/>
      <c r="X1288" s="37"/>
      <c r="Y1288" s="37"/>
      <c r="Z1288" s="37"/>
      <c r="AA1288" s="37"/>
      <c r="AB1288" s="37"/>
      <c r="AC1288" s="37"/>
      <c r="AD1288" s="37"/>
      <c r="AE1288" s="37"/>
      <c r="AT1288" s="16" t="s">
        <v>127</v>
      </c>
      <c r="AU1288" s="16" t="s">
        <v>82</v>
      </c>
    </row>
    <row r="1289" s="2" customFormat="1" ht="16.5" customHeight="1">
      <c r="A1289" s="37"/>
      <c r="B1289" s="38"/>
      <c r="C1289" s="224" t="s">
        <v>2554</v>
      </c>
      <c r="D1289" s="224" t="s">
        <v>664</v>
      </c>
      <c r="E1289" s="225" t="s">
        <v>2555</v>
      </c>
      <c r="F1289" s="226" t="s">
        <v>2556</v>
      </c>
      <c r="G1289" s="227" t="s">
        <v>169</v>
      </c>
      <c r="H1289" s="228">
        <v>2</v>
      </c>
      <c r="I1289" s="229"/>
      <c r="J1289" s="230">
        <f>ROUND(I1289*H1289,2)</f>
        <v>0</v>
      </c>
      <c r="K1289" s="226" t="s">
        <v>124</v>
      </c>
      <c r="L1289" s="231"/>
      <c r="M1289" s="232" t="s">
        <v>19</v>
      </c>
      <c r="N1289" s="233" t="s">
        <v>43</v>
      </c>
      <c r="O1289" s="83"/>
      <c r="P1289" s="212">
        <f>O1289*H1289</f>
        <v>0</v>
      </c>
      <c r="Q1289" s="212">
        <v>0.0045500000000000002</v>
      </c>
      <c r="R1289" s="212">
        <f>Q1289*H1289</f>
        <v>0.0091000000000000004</v>
      </c>
      <c r="S1289" s="212">
        <v>0</v>
      </c>
      <c r="T1289" s="213">
        <f>S1289*H1289</f>
        <v>0</v>
      </c>
      <c r="U1289" s="37"/>
      <c r="V1289" s="37"/>
      <c r="W1289" s="37"/>
      <c r="X1289" s="37"/>
      <c r="Y1289" s="37"/>
      <c r="Z1289" s="37"/>
      <c r="AA1289" s="37"/>
      <c r="AB1289" s="37"/>
      <c r="AC1289" s="37"/>
      <c r="AD1289" s="37"/>
      <c r="AE1289" s="37"/>
      <c r="AR1289" s="214" t="s">
        <v>888</v>
      </c>
      <c r="AT1289" s="214" t="s">
        <v>664</v>
      </c>
      <c r="AU1289" s="214" t="s">
        <v>82</v>
      </c>
      <c r="AY1289" s="16" t="s">
        <v>117</v>
      </c>
      <c r="BE1289" s="215">
        <f>IF(N1289="základní",J1289,0)</f>
        <v>0</v>
      </c>
      <c r="BF1289" s="215">
        <f>IF(N1289="snížená",J1289,0)</f>
        <v>0</v>
      </c>
      <c r="BG1289" s="215">
        <f>IF(N1289="zákl. přenesená",J1289,0)</f>
        <v>0</v>
      </c>
      <c r="BH1289" s="215">
        <f>IF(N1289="sníž. přenesená",J1289,0)</f>
        <v>0</v>
      </c>
      <c r="BI1289" s="215">
        <f>IF(N1289="nulová",J1289,0)</f>
        <v>0</v>
      </c>
      <c r="BJ1289" s="16" t="s">
        <v>80</v>
      </c>
      <c r="BK1289" s="215">
        <f>ROUND(I1289*H1289,2)</f>
        <v>0</v>
      </c>
      <c r="BL1289" s="16" t="s">
        <v>888</v>
      </c>
      <c r="BM1289" s="214" t="s">
        <v>2557</v>
      </c>
    </row>
    <row r="1290" s="2" customFormat="1">
      <c r="A1290" s="37"/>
      <c r="B1290" s="38"/>
      <c r="C1290" s="39"/>
      <c r="D1290" s="216" t="s">
        <v>127</v>
      </c>
      <c r="E1290" s="39"/>
      <c r="F1290" s="217" t="s">
        <v>2556</v>
      </c>
      <c r="G1290" s="39"/>
      <c r="H1290" s="39"/>
      <c r="I1290" s="218"/>
      <c r="J1290" s="39"/>
      <c r="K1290" s="39"/>
      <c r="L1290" s="43"/>
      <c r="M1290" s="219"/>
      <c r="N1290" s="220"/>
      <c r="O1290" s="83"/>
      <c r="P1290" s="83"/>
      <c r="Q1290" s="83"/>
      <c r="R1290" s="83"/>
      <c r="S1290" s="83"/>
      <c r="T1290" s="84"/>
      <c r="U1290" s="37"/>
      <c r="V1290" s="37"/>
      <c r="W1290" s="37"/>
      <c r="X1290" s="37"/>
      <c r="Y1290" s="37"/>
      <c r="Z1290" s="37"/>
      <c r="AA1290" s="37"/>
      <c r="AB1290" s="37"/>
      <c r="AC1290" s="37"/>
      <c r="AD1290" s="37"/>
      <c r="AE1290" s="37"/>
      <c r="AT1290" s="16" t="s">
        <v>127</v>
      </c>
      <c r="AU1290" s="16" t="s">
        <v>82</v>
      </c>
    </row>
    <row r="1291" s="2" customFormat="1" ht="16.5" customHeight="1">
      <c r="A1291" s="37"/>
      <c r="B1291" s="38"/>
      <c r="C1291" s="224" t="s">
        <v>2558</v>
      </c>
      <c r="D1291" s="224" t="s">
        <v>664</v>
      </c>
      <c r="E1291" s="225" t="s">
        <v>2559</v>
      </c>
      <c r="F1291" s="226" t="s">
        <v>2560</v>
      </c>
      <c r="G1291" s="227" t="s">
        <v>169</v>
      </c>
      <c r="H1291" s="228">
        <v>2</v>
      </c>
      <c r="I1291" s="229"/>
      <c r="J1291" s="230">
        <f>ROUND(I1291*H1291,2)</f>
        <v>0</v>
      </c>
      <c r="K1291" s="226" t="s">
        <v>124</v>
      </c>
      <c r="L1291" s="231"/>
      <c r="M1291" s="232" t="s">
        <v>19</v>
      </c>
      <c r="N1291" s="233" t="s">
        <v>43</v>
      </c>
      <c r="O1291" s="83"/>
      <c r="P1291" s="212">
        <f>O1291*H1291</f>
        <v>0</v>
      </c>
      <c r="Q1291" s="212">
        <v>0.0068999999999999999</v>
      </c>
      <c r="R1291" s="212">
        <f>Q1291*H1291</f>
        <v>0.0138</v>
      </c>
      <c r="S1291" s="212">
        <v>0</v>
      </c>
      <c r="T1291" s="213">
        <f>S1291*H1291</f>
        <v>0</v>
      </c>
      <c r="U1291" s="37"/>
      <c r="V1291" s="37"/>
      <c r="W1291" s="37"/>
      <c r="X1291" s="37"/>
      <c r="Y1291" s="37"/>
      <c r="Z1291" s="37"/>
      <c r="AA1291" s="37"/>
      <c r="AB1291" s="37"/>
      <c r="AC1291" s="37"/>
      <c r="AD1291" s="37"/>
      <c r="AE1291" s="37"/>
      <c r="AR1291" s="214" t="s">
        <v>888</v>
      </c>
      <c r="AT1291" s="214" t="s">
        <v>664</v>
      </c>
      <c r="AU1291" s="214" t="s">
        <v>82</v>
      </c>
      <c r="AY1291" s="16" t="s">
        <v>117</v>
      </c>
      <c r="BE1291" s="215">
        <f>IF(N1291="základní",J1291,0)</f>
        <v>0</v>
      </c>
      <c r="BF1291" s="215">
        <f>IF(N1291="snížená",J1291,0)</f>
        <v>0</v>
      </c>
      <c r="BG1291" s="215">
        <f>IF(N1291="zákl. přenesená",J1291,0)</f>
        <v>0</v>
      </c>
      <c r="BH1291" s="215">
        <f>IF(N1291="sníž. přenesená",J1291,0)</f>
        <v>0</v>
      </c>
      <c r="BI1291" s="215">
        <f>IF(N1291="nulová",J1291,0)</f>
        <v>0</v>
      </c>
      <c r="BJ1291" s="16" t="s">
        <v>80</v>
      </c>
      <c r="BK1291" s="215">
        <f>ROUND(I1291*H1291,2)</f>
        <v>0</v>
      </c>
      <c r="BL1291" s="16" t="s">
        <v>888</v>
      </c>
      <c r="BM1291" s="214" t="s">
        <v>2561</v>
      </c>
    </row>
    <row r="1292" s="2" customFormat="1">
      <c r="A1292" s="37"/>
      <c r="B1292" s="38"/>
      <c r="C1292" s="39"/>
      <c r="D1292" s="216" t="s">
        <v>127</v>
      </c>
      <c r="E1292" s="39"/>
      <c r="F1292" s="217" t="s">
        <v>2560</v>
      </c>
      <c r="G1292" s="39"/>
      <c r="H1292" s="39"/>
      <c r="I1292" s="218"/>
      <c r="J1292" s="39"/>
      <c r="K1292" s="39"/>
      <c r="L1292" s="43"/>
      <c r="M1292" s="219"/>
      <c r="N1292" s="220"/>
      <c r="O1292" s="83"/>
      <c r="P1292" s="83"/>
      <c r="Q1292" s="83"/>
      <c r="R1292" s="83"/>
      <c r="S1292" s="83"/>
      <c r="T1292" s="84"/>
      <c r="U1292" s="37"/>
      <c r="V1292" s="37"/>
      <c r="W1292" s="37"/>
      <c r="X1292" s="37"/>
      <c r="Y1292" s="37"/>
      <c r="Z1292" s="37"/>
      <c r="AA1292" s="37"/>
      <c r="AB1292" s="37"/>
      <c r="AC1292" s="37"/>
      <c r="AD1292" s="37"/>
      <c r="AE1292" s="37"/>
      <c r="AT1292" s="16" t="s">
        <v>127</v>
      </c>
      <c r="AU1292" s="16" t="s">
        <v>82</v>
      </c>
    </row>
    <row r="1293" s="2" customFormat="1" ht="16.5" customHeight="1">
      <c r="A1293" s="37"/>
      <c r="B1293" s="38"/>
      <c r="C1293" s="224" t="s">
        <v>2562</v>
      </c>
      <c r="D1293" s="224" t="s">
        <v>664</v>
      </c>
      <c r="E1293" s="225" t="s">
        <v>2563</v>
      </c>
      <c r="F1293" s="226" t="s">
        <v>2564</v>
      </c>
      <c r="G1293" s="227" t="s">
        <v>169</v>
      </c>
      <c r="H1293" s="228">
        <v>4</v>
      </c>
      <c r="I1293" s="229"/>
      <c r="J1293" s="230">
        <f>ROUND(I1293*H1293,2)</f>
        <v>0</v>
      </c>
      <c r="K1293" s="226" t="s">
        <v>124</v>
      </c>
      <c r="L1293" s="231"/>
      <c r="M1293" s="232" t="s">
        <v>19</v>
      </c>
      <c r="N1293" s="233" t="s">
        <v>43</v>
      </c>
      <c r="O1293" s="83"/>
      <c r="P1293" s="212">
        <f>O1293*H1293</f>
        <v>0</v>
      </c>
      <c r="Q1293" s="212">
        <v>0.0020999999999999999</v>
      </c>
      <c r="R1293" s="212">
        <f>Q1293*H1293</f>
        <v>0.0083999999999999995</v>
      </c>
      <c r="S1293" s="212">
        <v>0</v>
      </c>
      <c r="T1293" s="213">
        <f>S1293*H1293</f>
        <v>0</v>
      </c>
      <c r="U1293" s="37"/>
      <c r="V1293" s="37"/>
      <c r="W1293" s="37"/>
      <c r="X1293" s="37"/>
      <c r="Y1293" s="37"/>
      <c r="Z1293" s="37"/>
      <c r="AA1293" s="37"/>
      <c r="AB1293" s="37"/>
      <c r="AC1293" s="37"/>
      <c r="AD1293" s="37"/>
      <c r="AE1293" s="37"/>
      <c r="AR1293" s="214" t="s">
        <v>888</v>
      </c>
      <c r="AT1293" s="214" t="s">
        <v>664</v>
      </c>
      <c r="AU1293" s="214" t="s">
        <v>82</v>
      </c>
      <c r="AY1293" s="16" t="s">
        <v>117</v>
      </c>
      <c r="BE1293" s="215">
        <f>IF(N1293="základní",J1293,0)</f>
        <v>0</v>
      </c>
      <c r="BF1293" s="215">
        <f>IF(N1293="snížená",J1293,0)</f>
        <v>0</v>
      </c>
      <c r="BG1293" s="215">
        <f>IF(N1293="zákl. přenesená",J1293,0)</f>
        <v>0</v>
      </c>
      <c r="BH1293" s="215">
        <f>IF(N1293="sníž. přenesená",J1293,0)</f>
        <v>0</v>
      </c>
      <c r="BI1293" s="215">
        <f>IF(N1293="nulová",J1293,0)</f>
        <v>0</v>
      </c>
      <c r="BJ1293" s="16" t="s">
        <v>80</v>
      </c>
      <c r="BK1293" s="215">
        <f>ROUND(I1293*H1293,2)</f>
        <v>0</v>
      </c>
      <c r="BL1293" s="16" t="s">
        <v>888</v>
      </c>
      <c r="BM1293" s="214" t="s">
        <v>2565</v>
      </c>
    </row>
    <row r="1294" s="2" customFormat="1">
      <c r="A1294" s="37"/>
      <c r="B1294" s="38"/>
      <c r="C1294" s="39"/>
      <c r="D1294" s="216" t="s">
        <v>127</v>
      </c>
      <c r="E1294" s="39"/>
      <c r="F1294" s="217" t="s">
        <v>2564</v>
      </c>
      <c r="G1294" s="39"/>
      <c r="H1294" s="39"/>
      <c r="I1294" s="218"/>
      <c r="J1294" s="39"/>
      <c r="K1294" s="39"/>
      <c r="L1294" s="43"/>
      <c r="M1294" s="219"/>
      <c r="N1294" s="220"/>
      <c r="O1294" s="83"/>
      <c r="P1294" s="83"/>
      <c r="Q1294" s="83"/>
      <c r="R1294" s="83"/>
      <c r="S1294" s="83"/>
      <c r="T1294" s="84"/>
      <c r="U1294" s="37"/>
      <c r="V1294" s="37"/>
      <c r="W1294" s="37"/>
      <c r="X1294" s="37"/>
      <c r="Y1294" s="37"/>
      <c r="Z1294" s="37"/>
      <c r="AA1294" s="37"/>
      <c r="AB1294" s="37"/>
      <c r="AC1294" s="37"/>
      <c r="AD1294" s="37"/>
      <c r="AE1294" s="37"/>
      <c r="AT1294" s="16" t="s">
        <v>127</v>
      </c>
      <c r="AU1294" s="16" t="s">
        <v>82</v>
      </c>
    </row>
    <row r="1295" s="2" customFormat="1" ht="16.5" customHeight="1">
      <c r="A1295" s="37"/>
      <c r="B1295" s="38"/>
      <c r="C1295" s="224" t="s">
        <v>2566</v>
      </c>
      <c r="D1295" s="224" t="s">
        <v>664</v>
      </c>
      <c r="E1295" s="225" t="s">
        <v>2567</v>
      </c>
      <c r="F1295" s="226" t="s">
        <v>2568</v>
      </c>
      <c r="G1295" s="227" t="s">
        <v>169</v>
      </c>
      <c r="H1295" s="228">
        <v>4</v>
      </c>
      <c r="I1295" s="229"/>
      <c r="J1295" s="230">
        <f>ROUND(I1295*H1295,2)</f>
        <v>0</v>
      </c>
      <c r="K1295" s="226" t="s">
        <v>124</v>
      </c>
      <c r="L1295" s="231"/>
      <c r="M1295" s="232" t="s">
        <v>19</v>
      </c>
      <c r="N1295" s="233" t="s">
        <v>43</v>
      </c>
      <c r="O1295" s="83"/>
      <c r="P1295" s="212">
        <f>O1295*H1295</f>
        <v>0</v>
      </c>
      <c r="Q1295" s="212">
        <v>0.0030999999999999999</v>
      </c>
      <c r="R1295" s="212">
        <f>Q1295*H1295</f>
        <v>0.0124</v>
      </c>
      <c r="S1295" s="212">
        <v>0</v>
      </c>
      <c r="T1295" s="213">
        <f>S1295*H1295</f>
        <v>0</v>
      </c>
      <c r="U1295" s="37"/>
      <c r="V1295" s="37"/>
      <c r="W1295" s="37"/>
      <c r="X1295" s="37"/>
      <c r="Y1295" s="37"/>
      <c r="Z1295" s="37"/>
      <c r="AA1295" s="37"/>
      <c r="AB1295" s="37"/>
      <c r="AC1295" s="37"/>
      <c r="AD1295" s="37"/>
      <c r="AE1295" s="37"/>
      <c r="AR1295" s="214" t="s">
        <v>888</v>
      </c>
      <c r="AT1295" s="214" t="s">
        <v>664</v>
      </c>
      <c r="AU1295" s="214" t="s">
        <v>82</v>
      </c>
      <c r="AY1295" s="16" t="s">
        <v>117</v>
      </c>
      <c r="BE1295" s="215">
        <f>IF(N1295="základní",J1295,0)</f>
        <v>0</v>
      </c>
      <c r="BF1295" s="215">
        <f>IF(N1295="snížená",J1295,0)</f>
        <v>0</v>
      </c>
      <c r="BG1295" s="215">
        <f>IF(N1295="zákl. přenesená",J1295,0)</f>
        <v>0</v>
      </c>
      <c r="BH1295" s="215">
        <f>IF(N1295="sníž. přenesená",J1295,0)</f>
        <v>0</v>
      </c>
      <c r="BI1295" s="215">
        <f>IF(N1295="nulová",J1295,0)</f>
        <v>0</v>
      </c>
      <c r="BJ1295" s="16" t="s">
        <v>80</v>
      </c>
      <c r="BK1295" s="215">
        <f>ROUND(I1295*H1295,2)</f>
        <v>0</v>
      </c>
      <c r="BL1295" s="16" t="s">
        <v>888</v>
      </c>
      <c r="BM1295" s="214" t="s">
        <v>2569</v>
      </c>
    </row>
    <row r="1296" s="2" customFormat="1">
      <c r="A1296" s="37"/>
      <c r="B1296" s="38"/>
      <c r="C1296" s="39"/>
      <c r="D1296" s="216" t="s">
        <v>127</v>
      </c>
      <c r="E1296" s="39"/>
      <c r="F1296" s="217" t="s">
        <v>2568</v>
      </c>
      <c r="G1296" s="39"/>
      <c r="H1296" s="39"/>
      <c r="I1296" s="218"/>
      <c r="J1296" s="39"/>
      <c r="K1296" s="39"/>
      <c r="L1296" s="43"/>
      <c r="M1296" s="219"/>
      <c r="N1296" s="220"/>
      <c r="O1296" s="83"/>
      <c r="P1296" s="83"/>
      <c r="Q1296" s="83"/>
      <c r="R1296" s="83"/>
      <c r="S1296" s="83"/>
      <c r="T1296" s="84"/>
      <c r="U1296" s="37"/>
      <c r="V1296" s="37"/>
      <c r="W1296" s="37"/>
      <c r="X1296" s="37"/>
      <c r="Y1296" s="37"/>
      <c r="Z1296" s="37"/>
      <c r="AA1296" s="37"/>
      <c r="AB1296" s="37"/>
      <c r="AC1296" s="37"/>
      <c r="AD1296" s="37"/>
      <c r="AE1296" s="37"/>
      <c r="AT1296" s="16" t="s">
        <v>127</v>
      </c>
      <c r="AU1296" s="16" t="s">
        <v>82</v>
      </c>
    </row>
    <row r="1297" s="2" customFormat="1" ht="16.5" customHeight="1">
      <c r="A1297" s="37"/>
      <c r="B1297" s="38"/>
      <c r="C1297" s="224" t="s">
        <v>2570</v>
      </c>
      <c r="D1297" s="224" t="s">
        <v>664</v>
      </c>
      <c r="E1297" s="225" t="s">
        <v>2571</v>
      </c>
      <c r="F1297" s="226" t="s">
        <v>2572</v>
      </c>
      <c r="G1297" s="227" t="s">
        <v>169</v>
      </c>
      <c r="H1297" s="228">
        <v>2</v>
      </c>
      <c r="I1297" s="229"/>
      <c r="J1297" s="230">
        <f>ROUND(I1297*H1297,2)</f>
        <v>0</v>
      </c>
      <c r="K1297" s="226" t="s">
        <v>124</v>
      </c>
      <c r="L1297" s="231"/>
      <c r="M1297" s="232" t="s">
        <v>19</v>
      </c>
      <c r="N1297" s="233" t="s">
        <v>43</v>
      </c>
      <c r="O1297" s="83"/>
      <c r="P1297" s="212">
        <f>O1297*H1297</f>
        <v>0</v>
      </c>
      <c r="Q1297" s="212">
        <v>0.0041000000000000003</v>
      </c>
      <c r="R1297" s="212">
        <f>Q1297*H1297</f>
        <v>0.0082000000000000007</v>
      </c>
      <c r="S1297" s="212">
        <v>0</v>
      </c>
      <c r="T1297" s="213">
        <f>S1297*H1297</f>
        <v>0</v>
      </c>
      <c r="U1297" s="37"/>
      <c r="V1297" s="37"/>
      <c r="W1297" s="37"/>
      <c r="X1297" s="37"/>
      <c r="Y1297" s="37"/>
      <c r="Z1297" s="37"/>
      <c r="AA1297" s="37"/>
      <c r="AB1297" s="37"/>
      <c r="AC1297" s="37"/>
      <c r="AD1297" s="37"/>
      <c r="AE1297" s="37"/>
      <c r="AR1297" s="214" t="s">
        <v>888</v>
      </c>
      <c r="AT1297" s="214" t="s">
        <v>664</v>
      </c>
      <c r="AU1297" s="214" t="s">
        <v>82</v>
      </c>
      <c r="AY1297" s="16" t="s">
        <v>117</v>
      </c>
      <c r="BE1297" s="215">
        <f>IF(N1297="základní",J1297,0)</f>
        <v>0</v>
      </c>
      <c r="BF1297" s="215">
        <f>IF(N1297="snížená",J1297,0)</f>
        <v>0</v>
      </c>
      <c r="BG1297" s="215">
        <f>IF(N1297="zákl. přenesená",J1297,0)</f>
        <v>0</v>
      </c>
      <c r="BH1297" s="215">
        <f>IF(N1297="sníž. přenesená",J1297,0)</f>
        <v>0</v>
      </c>
      <c r="BI1297" s="215">
        <f>IF(N1297="nulová",J1297,0)</f>
        <v>0</v>
      </c>
      <c r="BJ1297" s="16" t="s">
        <v>80</v>
      </c>
      <c r="BK1297" s="215">
        <f>ROUND(I1297*H1297,2)</f>
        <v>0</v>
      </c>
      <c r="BL1297" s="16" t="s">
        <v>888</v>
      </c>
      <c r="BM1297" s="214" t="s">
        <v>2573</v>
      </c>
    </row>
    <row r="1298" s="2" customFormat="1">
      <c r="A1298" s="37"/>
      <c r="B1298" s="38"/>
      <c r="C1298" s="39"/>
      <c r="D1298" s="216" t="s">
        <v>127</v>
      </c>
      <c r="E1298" s="39"/>
      <c r="F1298" s="217" t="s">
        <v>2572</v>
      </c>
      <c r="G1298" s="39"/>
      <c r="H1298" s="39"/>
      <c r="I1298" s="218"/>
      <c r="J1298" s="39"/>
      <c r="K1298" s="39"/>
      <c r="L1298" s="43"/>
      <c r="M1298" s="219"/>
      <c r="N1298" s="220"/>
      <c r="O1298" s="83"/>
      <c r="P1298" s="83"/>
      <c r="Q1298" s="83"/>
      <c r="R1298" s="83"/>
      <c r="S1298" s="83"/>
      <c r="T1298" s="84"/>
      <c r="U1298" s="37"/>
      <c r="V1298" s="37"/>
      <c r="W1298" s="37"/>
      <c r="X1298" s="37"/>
      <c r="Y1298" s="37"/>
      <c r="Z1298" s="37"/>
      <c r="AA1298" s="37"/>
      <c r="AB1298" s="37"/>
      <c r="AC1298" s="37"/>
      <c r="AD1298" s="37"/>
      <c r="AE1298" s="37"/>
      <c r="AT1298" s="16" t="s">
        <v>127</v>
      </c>
      <c r="AU1298" s="16" t="s">
        <v>82</v>
      </c>
    </row>
    <row r="1299" s="2" customFormat="1" ht="16.5" customHeight="1">
      <c r="A1299" s="37"/>
      <c r="B1299" s="38"/>
      <c r="C1299" s="224" t="s">
        <v>2574</v>
      </c>
      <c r="D1299" s="224" t="s">
        <v>664</v>
      </c>
      <c r="E1299" s="225" t="s">
        <v>2575</v>
      </c>
      <c r="F1299" s="226" t="s">
        <v>2576</v>
      </c>
      <c r="G1299" s="227" t="s">
        <v>169</v>
      </c>
      <c r="H1299" s="228">
        <v>500</v>
      </c>
      <c r="I1299" s="229"/>
      <c r="J1299" s="230">
        <f>ROUND(I1299*H1299,2)</f>
        <v>0</v>
      </c>
      <c r="K1299" s="226" t="s">
        <v>124</v>
      </c>
      <c r="L1299" s="231"/>
      <c r="M1299" s="232" t="s">
        <v>19</v>
      </c>
      <c r="N1299" s="233" t="s">
        <v>43</v>
      </c>
      <c r="O1299" s="83"/>
      <c r="P1299" s="212">
        <f>O1299*H1299</f>
        <v>0</v>
      </c>
      <c r="Q1299" s="212">
        <v>0.0041000000000000003</v>
      </c>
      <c r="R1299" s="212">
        <f>Q1299*H1299</f>
        <v>2.0500000000000003</v>
      </c>
      <c r="S1299" s="212">
        <v>0</v>
      </c>
      <c r="T1299" s="213">
        <f>S1299*H1299</f>
        <v>0</v>
      </c>
      <c r="U1299" s="37"/>
      <c r="V1299" s="37"/>
      <c r="W1299" s="37"/>
      <c r="X1299" s="37"/>
      <c r="Y1299" s="37"/>
      <c r="Z1299" s="37"/>
      <c r="AA1299" s="37"/>
      <c r="AB1299" s="37"/>
      <c r="AC1299" s="37"/>
      <c r="AD1299" s="37"/>
      <c r="AE1299" s="37"/>
      <c r="AR1299" s="214" t="s">
        <v>888</v>
      </c>
      <c r="AT1299" s="214" t="s">
        <v>664</v>
      </c>
      <c r="AU1299" s="214" t="s">
        <v>82</v>
      </c>
      <c r="AY1299" s="16" t="s">
        <v>117</v>
      </c>
      <c r="BE1299" s="215">
        <f>IF(N1299="základní",J1299,0)</f>
        <v>0</v>
      </c>
      <c r="BF1299" s="215">
        <f>IF(N1299="snížená",J1299,0)</f>
        <v>0</v>
      </c>
      <c r="BG1299" s="215">
        <f>IF(N1299="zákl. přenesená",J1299,0)</f>
        <v>0</v>
      </c>
      <c r="BH1299" s="215">
        <f>IF(N1299="sníž. přenesená",J1299,0)</f>
        <v>0</v>
      </c>
      <c r="BI1299" s="215">
        <f>IF(N1299="nulová",J1299,0)</f>
        <v>0</v>
      </c>
      <c r="BJ1299" s="16" t="s">
        <v>80</v>
      </c>
      <c r="BK1299" s="215">
        <f>ROUND(I1299*H1299,2)</f>
        <v>0</v>
      </c>
      <c r="BL1299" s="16" t="s">
        <v>888</v>
      </c>
      <c r="BM1299" s="214" t="s">
        <v>2577</v>
      </c>
    </row>
    <row r="1300" s="2" customFormat="1">
      <c r="A1300" s="37"/>
      <c r="B1300" s="38"/>
      <c r="C1300" s="39"/>
      <c r="D1300" s="216" t="s">
        <v>127</v>
      </c>
      <c r="E1300" s="39"/>
      <c r="F1300" s="217" t="s">
        <v>2576</v>
      </c>
      <c r="G1300" s="39"/>
      <c r="H1300" s="39"/>
      <c r="I1300" s="218"/>
      <c r="J1300" s="39"/>
      <c r="K1300" s="39"/>
      <c r="L1300" s="43"/>
      <c r="M1300" s="219"/>
      <c r="N1300" s="220"/>
      <c r="O1300" s="83"/>
      <c r="P1300" s="83"/>
      <c r="Q1300" s="83"/>
      <c r="R1300" s="83"/>
      <c r="S1300" s="83"/>
      <c r="T1300" s="84"/>
      <c r="U1300" s="37"/>
      <c r="V1300" s="37"/>
      <c r="W1300" s="37"/>
      <c r="X1300" s="37"/>
      <c r="Y1300" s="37"/>
      <c r="Z1300" s="37"/>
      <c r="AA1300" s="37"/>
      <c r="AB1300" s="37"/>
      <c r="AC1300" s="37"/>
      <c r="AD1300" s="37"/>
      <c r="AE1300" s="37"/>
      <c r="AT1300" s="16" t="s">
        <v>127</v>
      </c>
      <c r="AU1300" s="16" t="s">
        <v>82</v>
      </c>
    </row>
    <row r="1301" s="2" customFormat="1" ht="16.5" customHeight="1">
      <c r="A1301" s="37"/>
      <c r="B1301" s="38"/>
      <c r="C1301" s="224" t="s">
        <v>2578</v>
      </c>
      <c r="D1301" s="224" t="s">
        <v>664</v>
      </c>
      <c r="E1301" s="225" t="s">
        <v>2579</v>
      </c>
      <c r="F1301" s="226" t="s">
        <v>2580</v>
      </c>
      <c r="G1301" s="227" t="s">
        <v>169</v>
      </c>
      <c r="H1301" s="228">
        <v>100</v>
      </c>
      <c r="I1301" s="229"/>
      <c r="J1301" s="230">
        <f>ROUND(I1301*H1301,2)</f>
        <v>0</v>
      </c>
      <c r="K1301" s="226" t="s">
        <v>124</v>
      </c>
      <c r="L1301" s="231"/>
      <c r="M1301" s="232" t="s">
        <v>19</v>
      </c>
      <c r="N1301" s="233" t="s">
        <v>43</v>
      </c>
      <c r="O1301" s="83"/>
      <c r="P1301" s="212">
        <f>O1301*H1301</f>
        <v>0</v>
      </c>
      <c r="Q1301" s="212">
        <v>0.00958</v>
      </c>
      <c r="R1301" s="212">
        <f>Q1301*H1301</f>
        <v>0.95799999999999996</v>
      </c>
      <c r="S1301" s="212">
        <v>0</v>
      </c>
      <c r="T1301" s="213">
        <f>S1301*H1301</f>
        <v>0</v>
      </c>
      <c r="U1301" s="37"/>
      <c r="V1301" s="37"/>
      <c r="W1301" s="37"/>
      <c r="X1301" s="37"/>
      <c r="Y1301" s="37"/>
      <c r="Z1301" s="37"/>
      <c r="AA1301" s="37"/>
      <c r="AB1301" s="37"/>
      <c r="AC1301" s="37"/>
      <c r="AD1301" s="37"/>
      <c r="AE1301" s="37"/>
      <c r="AR1301" s="214" t="s">
        <v>888</v>
      </c>
      <c r="AT1301" s="214" t="s">
        <v>664</v>
      </c>
      <c r="AU1301" s="214" t="s">
        <v>82</v>
      </c>
      <c r="AY1301" s="16" t="s">
        <v>117</v>
      </c>
      <c r="BE1301" s="215">
        <f>IF(N1301="základní",J1301,0)</f>
        <v>0</v>
      </c>
      <c r="BF1301" s="215">
        <f>IF(N1301="snížená",J1301,0)</f>
        <v>0</v>
      </c>
      <c r="BG1301" s="215">
        <f>IF(N1301="zákl. přenesená",J1301,0)</f>
        <v>0</v>
      </c>
      <c r="BH1301" s="215">
        <f>IF(N1301="sníž. přenesená",J1301,0)</f>
        <v>0</v>
      </c>
      <c r="BI1301" s="215">
        <f>IF(N1301="nulová",J1301,0)</f>
        <v>0</v>
      </c>
      <c r="BJ1301" s="16" t="s">
        <v>80</v>
      </c>
      <c r="BK1301" s="215">
        <f>ROUND(I1301*H1301,2)</f>
        <v>0</v>
      </c>
      <c r="BL1301" s="16" t="s">
        <v>888</v>
      </c>
      <c r="BM1301" s="214" t="s">
        <v>2581</v>
      </c>
    </row>
    <row r="1302" s="2" customFormat="1">
      <c r="A1302" s="37"/>
      <c r="B1302" s="38"/>
      <c r="C1302" s="39"/>
      <c r="D1302" s="216" t="s">
        <v>127</v>
      </c>
      <c r="E1302" s="39"/>
      <c r="F1302" s="217" t="s">
        <v>2580</v>
      </c>
      <c r="G1302" s="39"/>
      <c r="H1302" s="39"/>
      <c r="I1302" s="218"/>
      <c r="J1302" s="39"/>
      <c r="K1302" s="39"/>
      <c r="L1302" s="43"/>
      <c r="M1302" s="219"/>
      <c r="N1302" s="220"/>
      <c r="O1302" s="83"/>
      <c r="P1302" s="83"/>
      <c r="Q1302" s="83"/>
      <c r="R1302" s="83"/>
      <c r="S1302" s="83"/>
      <c r="T1302" s="84"/>
      <c r="U1302" s="37"/>
      <c r="V1302" s="37"/>
      <c r="W1302" s="37"/>
      <c r="X1302" s="37"/>
      <c r="Y1302" s="37"/>
      <c r="Z1302" s="37"/>
      <c r="AA1302" s="37"/>
      <c r="AB1302" s="37"/>
      <c r="AC1302" s="37"/>
      <c r="AD1302" s="37"/>
      <c r="AE1302" s="37"/>
      <c r="AT1302" s="16" t="s">
        <v>127</v>
      </c>
      <c r="AU1302" s="16" t="s">
        <v>82</v>
      </c>
    </row>
    <row r="1303" s="2" customFormat="1" ht="16.5" customHeight="1">
      <c r="A1303" s="37"/>
      <c r="B1303" s="38"/>
      <c r="C1303" s="224" t="s">
        <v>2582</v>
      </c>
      <c r="D1303" s="224" t="s">
        <v>664</v>
      </c>
      <c r="E1303" s="225" t="s">
        <v>2583</v>
      </c>
      <c r="F1303" s="226" t="s">
        <v>2584</v>
      </c>
      <c r="G1303" s="227" t="s">
        <v>169</v>
      </c>
      <c r="H1303" s="228">
        <v>200</v>
      </c>
      <c r="I1303" s="229"/>
      <c r="J1303" s="230">
        <f>ROUND(I1303*H1303,2)</f>
        <v>0</v>
      </c>
      <c r="K1303" s="226" t="s">
        <v>124</v>
      </c>
      <c r="L1303" s="231"/>
      <c r="M1303" s="232" t="s">
        <v>19</v>
      </c>
      <c r="N1303" s="233" t="s">
        <v>43</v>
      </c>
      <c r="O1303" s="83"/>
      <c r="P1303" s="212">
        <f>O1303*H1303</f>
        <v>0</v>
      </c>
      <c r="Q1303" s="212">
        <v>0.0041999999999999997</v>
      </c>
      <c r="R1303" s="212">
        <f>Q1303*H1303</f>
        <v>0.83999999999999997</v>
      </c>
      <c r="S1303" s="212">
        <v>0</v>
      </c>
      <c r="T1303" s="213">
        <f>S1303*H1303</f>
        <v>0</v>
      </c>
      <c r="U1303" s="37"/>
      <c r="V1303" s="37"/>
      <c r="W1303" s="37"/>
      <c r="X1303" s="37"/>
      <c r="Y1303" s="37"/>
      <c r="Z1303" s="37"/>
      <c r="AA1303" s="37"/>
      <c r="AB1303" s="37"/>
      <c r="AC1303" s="37"/>
      <c r="AD1303" s="37"/>
      <c r="AE1303" s="37"/>
      <c r="AR1303" s="214" t="s">
        <v>888</v>
      </c>
      <c r="AT1303" s="214" t="s">
        <v>664</v>
      </c>
      <c r="AU1303" s="214" t="s">
        <v>82</v>
      </c>
      <c r="AY1303" s="16" t="s">
        <v>117</v>
      </c>
      <c r="BE1303" s="215">
        <f>IF(N1303="základní",J1303,0)</f>
        <v>0</v>
      </c>
      <c r="BF1303" s="215">
        <f>IF(N1303="snížená",J1303,0)</f>
        <v>0</v>
      </c>
      <c r="BG1303" s="215">
        <f>IF(N1303="zákl. přenesená",J1303,0)</f>
        <v>0</v>
      </c>
      <c r="BH1303" s="215">
        <f>IF(N1303="sníž. přenesená",J1303,0)</f>
        <v>0</v>
      </c>
      <c r="BI1303" s="215">
        <f>IF(N1303="nulová",J1303,0)</f>
        <v>0</v>
      </c>
      <c r="BJ1303" s="16" t="s">
        <v>80</v>
      </c>
      <c r="BK1303" s="215">
        <f>ROUND(I1303*H1303,2)</f>
        <v>0</v>
      </c>
      <c r="BL1303" s="16" t="s">
        <v>888</v>
      </c>
      <c r="BM1303" s="214" t="s">
        <v>2585</v>
      </c>
    </row>
    <row r="1304" s="2" customFormat="1">
      <c r="A1304" s="37"/>
      <c r="B1304" s="38"/>
      <c r="C1304" s="39"/>
      <c r="D1304" s="216" t="s">
        <v>127</v>
      </c>
      <c r="E1304" s="39"/>
      <c r="F1304" s="217" t="s">
        <v>2584</v>
      </c>
      <c r="G1304" s="39"/>
      <c r="H1304" s="39"/>
      <c r="I1304" s="218"/>
      <c r="J1304" s="39"/>
      <c r="K1304" s="39"/>
      <c r="L1304" s="43"/>
      <c r="M1304" s="219"/>
      <c r="N1304" s="220"/>
      <c r="O1304" s="83"/>
      <c r="P1304" s="83"/>
      <c r="Q1304" s="83"/>
      <c r="R1304" s="83"/>
      <c r="S1304" s="83"/>
      <c r="T1304" s="84"/>
      <c r="U1304" s="37"/>
      <c r="V1304" s="37"/>
      <c r="W1304" s="37"/>
      <c r="X1304" s="37"/>
      <c r="Y1304" s="37"/>
      <c r="Z1304" s="37"/>
      <c r="AA1304" s="37"/>
      <c r="AB1304" s="37"/>
      <c r="AC1304" s="37"/>
      <c r="AD1304" s="37"/>
      <c r="AE1304" s="37"/>
      <c r="AT1304" s="16" t="s">
        <v>127</v>
      </c>
      <c r="AU1304" s="16" t="s">
        <v>82</v>
      </c>
    </row>
    <row r="1305" s="2" customFormat="1" ht="16.5" customHeight="1">
      <c r="A1305" s="37"/>
      <c r="B1305" s="38"/>
      <c r="C1305" s="224" t="s">
        <v>2586</v>
      </c>
      <c r="D1305" s="224" t="s">
        <v>664</v>
      </c>
      <c r="E1305" s="225" t="s">
        <v>2587</v>
      </c>
      <c r="F1305" s="226" t="s">
        <v>2588</v>
      </c>
      <c r="G1305" s="227" t="s">
        <v>169</v>
      </c>
      <c r="H1305" s="228">
        <v>100</v>
      </c>
      <c r="I1305" s="229"/>
      <c r="J1305" s="230">
        <f>ROUND(I1305*H1305,2)</f>
        <v>0</v>
      </c>
      <c r="K1305" s="226" t="s">
        <v>124</v>
      </c>
      <c r="L1305" s="231"/>
      <c r="M1305" s="232" t="s">
        <v>19</v>
      </c>
      <c r="N1305" s="233" t="s">
        <v>43</v>
      </c>
      <c r="O1305" s="83"/>
      <c r="P1305" s="212">
        <f>O1305*H1305</f>
        <v>0</v>
      </c>
      <c r="Q1305" s="212">
        <v>0.0022000000000000001</v>
      </c>
      <c r="R1305" s="212">
        <f>Q1305*H1305</f>
        <v>0.22</v>
      </c>
      <c r="S1305" s="212">
        <v>0</v>
      </c>
      <c r="T1305" s="213">
        <f>S1305*H1305</f>
        <v>0</v>
      </c>
      <c r="U1305" s="37"/>
      <c r="V1305" s="37"/>
      <c r="W1305" s="37"/>
      <c r="X1305" s="37"/>
      <c r="Y1305" s="37"/>
      <c r="Z1305" s="37"/>
      <c r="AA1305" s="37"/>
      <c r="AB1305" s="37"/>
      <c r="AC1305" s="37"/>
      <c r="AD1305" s="37"/>
      <c r="AE1305" s="37"/>
      <c r="AR1305" s="214" t="s">
        <v>888</v>
      </c>
      <c r="AT1305" s="214" t="s">
        <v>664</v>
      </c>
      <c r="AU1305" s="214" t="s">
        <v>82</v>
      </c>
      <c r="AY1305" s="16" t="s">
        <v>117</v>
      </c>
      <c r="BE1305" s="215">
        <f>IF(N1305="základní",J1305,0)</f>
        <v>0</v>
      </c>
      <c r="BF1305" s="215">
        <f>IF(N1305="snížená",J1305,0)</f>
        <v>0</v>
      </c>
      <c r="BG1305" s="215">
        <f>IF(N1305="zákl. přenesená",J1305,0)</f>
        <v>0</v>
      </c>
      <c r="BH1305" s="215">
        <f>IF(N1305="sníž. přenesená",J1305,0)</f>
        <v>0</v>
      </c>
      <c r="BI1305" s="215">
        <f>IF(N1305="nulová",J1305,0)</f>
        <v>0</v>
      </c>
      <c r="BJ1305" s="16" t="s">
        <v>80</v>
      </c>
      <c r="BK1305" s="215">
        <f>ROUND(I1305*H1305,2)</f>
        <v>0</v>
      </c>
      <c r="BL1305" s="16" t="s">
        <v>888</v>
      </c>
      <c r="BM1305" s="214" t="s">
        <v>2589</v>
      </c>
    </row>
    <row r="1306" s="2" customFormat="1">
      <c r="A1306" s="37"/>
      <c r="B1306" s="38"/>
      <c r="C1306" s="39"/>
      <c r="D1306" s="216" t="s">
        <v>127</v>
      </c>
      <c r="E1306" s="39"/>
      <c r="F1306" s="217" t="s">
        <v>2588</v>
      </c>
      <c r="G1306" s="39"/>
      <c r="H1306" s="39"/>
      <c r="I1306" s="218"/>
      <c r="J1306" s="39"/>
      <c r="K1306" s="39"/>
      <c r="L1306" s="43"/>
      <c r="M1306" s="219"/>
      <c r="N1306" s="220"/>
      <c r="O1306" s="83"/>
      <c r="P1306" s="83"/>
      <c r="Q1306" s="83"/>
      <c r="R1306" s="83"/>
      <c r="S1306" s="83"/>
      <c r="T1306" s="84"/>
      <c r="U1306" s="37"/>
      <c r="V1306" s="37"/>
      <c r="W1306" s="37"/>
      <c r="X1306" s="37"/>
      <c r="Y1306" s="37"/>
      <c r="Z1306" s="37"/>
      <c r="AA1306" s="37"/>
      <c r="AB1306" s="37"/>
      <c r="AC1306" s="37"/>
      <c r="AD1306" s="37"/>
      <c r="AE1306" s="37"/>
      <c r="AT1306" s="16" t="s">
        <v>127</v>
      </c>
      <c r="AU1306" s="16" t="s">
        <v>82</v>
      </c>
    </row>
    <row r="1307" s="2" customFormat="1" ht="16.5" customHeight="1">
      <c r="A1307" s="37"/>
      <c r="B1307" s="38"/>
      <c r="C1307" s="224" t="s">
        <v>2590</v>
      </c>
      <c r="D1307" s="224" t="s">
        <v>664</v>
      </c>
      <c r="E1307" s="225" t="s">
        <v>2591</v>
      </c>
      <c r="F1307" s="226" t="s">
        <v>2592</v>
      </c>
      <c r="G1307" s="227" t="s">
        <v>169</v>
      </c>
      <c r="H1307" s="228">
        <v>100</v>
      </c>
      <c r="I1307" s="229"/>
      <c r="J1307" s="230">
        <f>ROUND(I1307*H1307,2)</f>
        <v>0</v>
      </c>
      <c r="K1307" s="226" t="s">
        <v>124</v>
      </c>
      <c r="L1307" s="231"/>
      <c r="M1307" s="232" t="s">
        <v>19</v>
      </c>
      <c r="N1307" s="233" t="s">
        <v>43</v>
      </c>
      <c r="O1307" s="83"/>
      <c r="P1307" s="212">
        <f>O1307*H1307</f>
        <v>0</v>
      </c>
      <c r="Q1307" s="212">
        <v>0.0041999999999999997</v>
      </c>
      <c r="R1307" s="212">
        <f>Q1307*H1307</f>
        <v>0.41999999999999998</v>
      </c>
      <c r="S1307" s="212">
        <v>0</v>
      </c>
      <c r="T1307" s="213">
        <f>S1307*H1307</f>
        <v>0</v>
      </c>
      <c r="U1307" s="37"/>
      <c r="V1307" s="37"/>
      <c r="W1307" s="37"/>
      <c r="X1307" s="37"/>
      <c r="Y1307" s="37"/>
      <c r="Z1307" s="37"/>
      <c r="AA1307" s="37"/>
      <c r="AB1307" s="37"/>
      <c r="AC1307" s="37"/>
      <c r="AD1307" s="37"/>
      <c r="AE1307" s="37"/>
      <c r="AR1307" s="214" t="s">
        <v>888</v>
      </c>
      <c r="AT1307" s="214" t="s">
        <v>664</v>
      </c>
      <c r="AU1307" s="214" t="s">
        <v>82</v>
      </c>
      <c r="AY1307" s="16" t="s">
        <v>117</v>
      </c>
      <c r="BE1307" s="215">
        <f>IF(N1307="základní",J1307,0)</f>
        <v>0</v>
      </c>
      <c r="BF1307" s="215">
        <f>IF(N1307="snížená",J1307,0)</f>
        <v>0</v>
      </c>
      <c r="BG1307" s="215">
        <f>IF(N1307="zákl. přenesená",J1307,0)</f>
        <v>0</v>
      </c>
      <c r="BH1307" s="215">
        <f>IF(N1307="sníž. přenesená",J1307,0)</f>
        <v>0</v>
      </c>
      <c r="BI1307" s="215">
        <f>IF(N1307="nulová",J1307,0)</f>
        <v>0</v>
      </c>
      <c r="BJ1307" s="16" t="s">
        <v>80</v>
      </c>
      <c r="BK1307" s="215">
        <f>ROUND(I1307*H1307,2)</f>
        <v>0</v>
      </c>
      <c r="BL1307" s="16" t="s">
        <v>888</v>
      </c>
      <c r="BM1307" s="214" t="s">
        <v>2593</v>
      </c>
    </row>
    <row r="1308" s="2" customFormat="1">
      <c r="A1308" s="37"/>
      <c r="B1308" s="38"/>
      <c r="C1308" s="39"/>
      <c r="D1308" s="216" t="s">
        <v>127</v>
      </c>
      <c r="E1308" s="39"/>
      <c r="F1308" s="217" t="s">
        <v>2592</v>
      </c>
      <c r="G1308" s="39"/>
      <c r="H1308" s="39"/>
      <c r="I1308" s="218"/>
      <c r="J1308" s="39"/>
      <c r="K1308" s="39"/>
      <c r="L1308" s="43"/>
      <c r="M1308" s="219"/>
      <c r="N1308" s="220"/>
      <c r="O1308" s="83"/>
      <c r="P1308" s="83"/>
      <c r="Q1308" s="83"/>
      <c r="R1308" s="83"/>
      <c r="S1308" s="83"/>
      <c r="T1308" s="84"/>
      <c r="U1308" s="37"/>
      <c r="V1308" s="37"/>
      <c r="W1308" s="37"/>
      <c r="X1308" s="37"/>
      <c r="Y1308" s="37"/>
      <c r="Z1308" s="37"/>
      <c r="AA1308" s="37"/>
      <c r="AB1308" s="37"/>
      <c r="AC1308" s="37"/>
      <c r="AD1308" s="37"/>
      <c r="AE1308" s="37"/>
      <c r="AT1308" s="16" t="s">
        <v>127</v>
      </c>
      <c r="AU1308" s="16" t="s">
        <v>82</v>
      </c>
    </row>
    <row r="1309" s="2" customFormat="1" ht="16.5" customHeight="1">
      <c r="A1309" s="37"/>
      <c r="B1309" s="38"/>
      <c r="C1309" s="224" t="s">
        <v>2594</v>
      </c>
      <c r="D1309" s="224" t="s">
        <v>664</v>
      </c>
      <c r="E1309" s="225" t="s">
        <v>2595</v>
      </c>
      <c r="F1309" s="226" t="s">
        <v>2596</v>
      </c>
      <c r="G1309" s="227" t="s">
        <v>169</v>
      </c>
      <c r="H1309" s="228">
        <v>100</v>
      </c>
      <c r="I1309" s="229"/>
      <c r="J1309" s="230">
        <f>ROUND(I1309*H1309,2)</f>
        <v>0</v>
      </c>
      <c r="K1309" s="226" t="s">
        <v>124</v>
      </c>
      <c r="L1309" s="231"/>
      <c r="M1309" s="232" t="s">
        <v>19</v>
      </c>
      <c r="N1309" s="233" t="s">
        <v>43</v>
      </c>
      <c r="O1309" s="83"/>
      <c r="P1309" s="212">
        <f>O1309*H1309</f>
        <v>0</v>
      </c>
      <c r="Q1309" s="212">
        <v>3.0000000000000001E-05</v>
      </c>
      <c r="R1309" s="212">
        <f>Q1309*H1309</f>
        <v>0.0030000000000000001</v>
      </c>
      <c r="S1309" s="212">
        <v>0</v>
      </c>
      <c r="T1309" s="213">
        <f>S1309*H1309</f>
        <v>0</v>
      </c>
      <c r="U1309" s="37"/>
      <c r="V1309" s="37"/>
      <c r="W1309" s="37"/>
      <c r="X1309" s="37"/>
      <c r="Y1309" s="37"/>
      <c r="Z1309" s="37"/>
      <c r="AA1309" s="37"/>
      <c r="AB1309" s="37"/>
      <c r="AC1309" s="37"/>
      <c r="AD1309" s="37"/>
      <c r="AE1309" s="37"/>
      <c r="AR1309" s="214" t="s">
        <v>888</v>
      </c>
      <c r="AT1309" s="214" t="s">
        <v>664</v>
      </c>
      <c r="AU1309" s="214" t="s">
        <v>82</v>
      </c>
      <c r="AY1309" s="16" t="s">
        <v>117</v>
      </c>
      <c r="BE1309" s="215">
        <f>IF(N1309="základní",J1309,0)</f>
        <v>0</v>
      </c>
      <c r="BF1309" s="215">
        <f>IF(N1309="snížená",J1309,0)</f>
        <v>0</v>
      </c>
      <c r="BG1309" s="215">
        <f>IF(N1309="zákl. přenesená",J1309,0)</f>
        <v>0</v>
      </c>
      <c r="BH1309" s="215">
        <f>IF(N1309="sníž. přenesená",J1309,0)</f>
        <v>0</v>
      </c>
      <c r="BI1309" s="215">
        <f>IF(N1309="nulová",J1309,0)</f>
        <v>0</v>
      </c>
      <c r="BJ1309" s="16" t="s">
        <v>80</v>
      </c>
      <c r="BK1309" s="215">
        <f>ROUND(I1309*H1309,2)</f>
        <v>0</v>
      </c>
      <c r="BL1309" s="16" t="s">
        <v>888</v>
      </c>
      <c r="BM1309" s="214" t="s">
        <v>2597</v>
      </c>
    </row>
    <row r="1310" s="2" customFormat="1">
      <c r="A1310" s="37"/>
      <c r="B1310" s="38"/>
      <c r="C1310" s="39"/>
      <c r="D1310" s="216" t="s">
        <v>127</v>
      </c>
      <c r="E1310" s="39"/>
      <c r="F1310" s="217" t="s">
        <v>2596</v>
      </c>
      <c r="G1310" s="39"/>
      <c r="H1310" s="39"/>
      <c r="I1310" s="218"/>
      <c r="J1310" s="39"/>
      <c r="K1310" s="39"/>
      <c r="L1310" s="43"/>
      <c r="M1310" s="234"/>
      <c r="N1310" s="235"/>
      <c r="O1310" s="236"/>
      <c r="P1310" s="236"/>
      <c r="Q1310" s="236"/>
      <c r="R1310" s="236"/>
      <c r="S1310" s="236"/>
      <c r="T1310" s="237"/>
      <c r="U1310" s="37"/>
      <c r="V1310" s="37"/>
      <c r="W1310" s="37"/>
      <c r="X1310" s="37"/>
      <c r="Y1310" s="37"/>
      <c r="Z1310" s="37"/>
      <c r="AA1310" s="37"/>
      <c r="AB1310" s="37"/>
      <c r="AC1310" s="37"/>
      <c r="AD1310" s="37"/>
      <c r="AE1310" s="37"/>
      <c r="AT1310" s="16" t="s">
        <v>127</v>
      </c>
      <c r="AU1310" s="16" t="s">
        <v>82</v>
      </c>
    </row>
    <row r="1311" s="2" customFormat="1" ht="6.96" customHeight="1">
      <c r="A1311" s="37"/>
      <c r="B1311" s="58"/>
      <c r="C1311" s="59"/>
      <c r="D1311" s="59"/>
      <c r="E1311" s="59"/>
      <c r="F1311" s="59"/>
      <c r="G1311" s="59"/>
      <c r="H1311" s="59"/>
      <c r="I1311" s="59"/>
      <c r="J1311" s="59"/>
      <c r="K1311" s="59"/>
      <c r="L1311" s="43"/>
      <c r="M1311" s="37"/>
      <c r="O1311" s="37"/>
      <c r="P1311" s="37"/>
      <c r="Q1311" s="37"/>
      <c r="R1311" s="37"/>
      <c r="S1311" s="37"/>
      <c r="T1311" s="37"/>
      <c r="U1311" s="37"/>
      <c r="V1311" s="37"/>
      <c r="W1311" s="37"/>
      <c r="X1311" s="37"/>
      <c r="Y1311" s="37"/>
      <c r="Z1311" s="37"/>
      <c r="AA1311" s="37"/>
      <c r="AB1311" s="37"/>
      <c r="AC1311" s="37"/>
      <c r="AD1311" s="37"/>
      <c r="AE1311" s="37"/>
    </row>
  </sheetData>
  <sheetProtection sheet="1" autoFilter="0" formatColumns="0" formatRows="0" objects="1" scenarios="1" spinCount="100000" saltValue="hau+a7EUQQGYJA74oPcmy7Im6slTSzEsqe7ZHnvzRkSUksjYXYK+JGluDPt4jS6qZ9Zfc4FI9K/lHa6MgT4CAQ==" hashValue="9PvY+jAOnZT54B7027lEV2+coea2cTxwHNNf+iKQCmyI6l9zMzZzo8YQe9uWUid7vXdPscldP+5K/vG4D8zsOA==" algorithmName="SHA-512" password="CC35"/>
  <autoFilter ref="C84:K131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2_02/741410001"/>
    <hyperlink ref="F93" r:id="rId2" display="https://podminky.urs.cz/item/CS_URS_2022_02/741410002"/>
    <hyperlink ref="F96" r:id="rId3" display="https://podminky.urs.cz/item/CS_URS_2022_02/741410003"/>
    <hyperlink ref="F99" r:id="rId4" display="https://podminky.urs.cz/item/CS_URS_2022_02/741410021"/>
    <hyperlink ref="F102" r:id="rId5" display="https://podminky.urs.cz/item/CS_URS_2022_02/741410022"/>
    <hyperlink ref="F105" r:id="rId6" display="https://podminky.urs.cz/item/CS_URS_2022_02/741410041"/>
    <hyperlink ref="F108" r:id="rId7" display="https://podminky.urs.cz/item/CS_URS_2022_02/741410042"/>
    <hyperlink ref="F111" r:id="rId8" display="https://podminky.urs.cz/item/CS_URS_2022_02/741410051"/>
    <hyperlink ref="F114" r:id="rId9" display="https://podminky.urs.cz/item/CS_URS_2022_02/741410061"/>
    <hyperlink ref="F117" r:id="rId10" display="https://podminky.urs.cz/item/CS_URS_2022_02/741410062"/>
    <hyperlink ref="F120" r:id="rId11" display="https://podminky.urs.cz/item/CS_URS_2022_02/741410063"/>
    <hyperlink ref="F123" r:id="rId12" display="https://podminky.urs.cz/item/CS_URS_2022_02/741410071"/>
    <hyperlink ref="F126" r:id="rId13" display="https://podminky.urs.cz/item/CS_URS_2022_02/741410072"/>
    <hyperlink ref="F129" r:id="rId14" display="https://podminky.urs.cz/item/CS_URS_2022_02/741410073"/>
    <hyperlink ref="F132" r:id="rId15" display="https://podminky.urs.cz/item/CS_URS_2022_02/741410074"/>
    <hyperlink ref="F135" r:id="rId16" display="https://podminky.urs.cz/item/CS_URS_2022_02/741410075"/>
    <hyperlink ref="F138" r:id="rId17" display="https://podminky.urs.cz/item/CS_URS_2022_02/741420001"/>
    <hyperlink ref="F141" r:id="rId18" display="https://podminky.urs.cz/item/CS_URS_2022_02/741420002"/>
    <hyperlink ref="F144" r:id="rId19" display="https://podminky.urs.cz/item/CS_URS_2022_02/741420011"/>
    <hyperlink ref="F147" r:id="rId20" display="https://podminky.urs.cz/item/CS_URS_2022_02/741420012"/>
    <hyperlink ref="F150" r:id="rId21" display="https://podminky.urs.cz/item/CS_URS_2022_02/741420021"/>
    <hyperlink ref="F153" r:id="rId22" display="https://podminky.urs.cz/item/CS_URS_2022_02/741420022"/>
    <hyperlink ref="F156" r:id="rId23" display="https://podminky.urs.cz/item/CS_URS_2022_02/741420031"/>
    <hyperlink ref="F159" r:id="rId24" display="https://podminky.urs.cz/item/CS_URS_2022_02/741420032"/>
    <hyperlink ref="F162" r:id="rId25" display="https://podminky.urs.cz/item/CS_URS_2022_02/741420041"/>
    <hyperlink ref="F165" r:id="rId26" display="https://podminky.urs.cz/item/CS_URS_2022_02/741420042"/>
    <hyperlink ref="F168" r:id="rId27" display="https://podminky.urs.cz/item/CS_URS_2022_02/741420051"/>
    <hyperlink ref="F171" r:id="rId28" display="https://podminky.urs.cz/item/CS_URS_2022_02/741420052"/>
    <hyperlink ref="F174" r:id="rId29" display="https://podminky.urs.cz/item/CS_URS_2022_02/741420053"/>
    <hyperlink ref="F177" r:id="rId30" display="https://podminky.urs.cz/item/CS_URS_2022_02/741420054"/>
    <hyperlink ref="F180" r:id="rId31" display="https://podminky.urs.cz/item/CS_URS_2022_02/741420082"/>
    <hyperlink ref="F183" r:id="rId32" display="https://podminky.urs.cz/item/CS_URS_2022_02/741420083"/>
    <hyperlink ref="F186" r:id="rId33" display="https://podminky.urs.cz/item/CS_URS_2022_02/741420084"/>
    <hyperlink ref="F189" r:id="rId34" display="https://podminky.urs.cz/item/CS_URS_2022_02/741420101"/>
    <hyperlink ref="F192" r:id="rId35" display="https://podminky.urs.cz/item/CS_URS_2022_02/741420102"/>
    <hyperlink ref="F195" r:id="rId36" display="https://podminky.urs.cz/item/CS_URS_2022_02/741420103"/>
    <hyperlink ref="F198" r:id="rId37" display="https://podminky.urs.cz/item/CS_URS_2022_02/741420121"/>
    <hyperlink ref="F201" r:id="rId38" display="https://podminky.urs.cz/item/CS_URS_2022_02/741420901"/>
    <hyperlink ref="F204" r:id="rId39" display="https://podminky.urs.cz/item/CS_URS_2022_02/741420902"/>
    <hyperlink ref="F207" r:id="rId40" display="https://podminky.urs.cz/item/CS_URS_2022_02/741420903"/>
    <hyperlink ref="F210" r:id="rId41" display="https://podminky.urs.cz/item/CS_URS_2022_02/741420911"/>
    <hyperlink ref="F213" r:id="rId42" display="https://podminky.urs.cz/item/CS_URS_2022_02/741420912"/>
    <hyperlink ref="F216" r:id="rId43" display="https://podminky.urs.cz/item/CS_URS_2022_02/741420913"/>
    <hyperlink ref="F219" r:id="rId44" display="https://podminky.urs.cz/item/CS_URS_2022_02/741421811"/>
    <hyperlink ref="F222" r:id="rId45" display="https://podminky.urs.cz/item/CS_URS_2022_02/741421813"/>
    <hyperlink ref="F225" r:id="rId46" display="https://podminky.urs.cz/item/CS_URS_2022_02/741421821"/>
    <hyperlink ref="F228" r:id="rId47" display="https://podminky.urs.cz/item/CS_URS_2022_02/741421823"/>
    <hyperlink ref="F231" r:id="rId48" display="https://podminky.urs.cz/item/CS_URS_2022_02/741421831"/>
    <hyperlink ref="F234" r:id="rId49" display="https://podminky.urs.cz/item/CS_URS_2022_02/741421833"/>
    <hyperlink ref="F237" r:id="rId50" display="https://podminky.urs.cz/item/CS_URS_2022_02/741421841"/>
    <hyperlink ref="F240" r:id="rId51" display="https://podminky.urs.cz/item/CS_URS_2022_02/741421843"/>
    <hyperlink ref="F243" r:id="rId52" display="https://podminky.urs.cz/item/CS_URS_2022_02/741421845"/>
    <hyperlink ref="F246" r:id="rId53" display="https://podminky.urs.cz/item/CS_URS_2022_02/741421851"/>
    <hyperlink ref="F249" r:id="rId54" display="https://podminky.urs.cz/item/CS_URS_2022_02/741421853"/>
    <hyperlink ref="F252" r:id="rId55" display="https://podminky.urs.cz/item/CS_URS_2022_02/741421855"/>
    <hyperlink ref="F255" r:id="rId56" display="https://podminky.urs.cz/item/CS_URS_2022_02/741421861"/>
    <hyperlink ref="F258" r:id="rId57" display="https://podminky.urs.cz/item/CS_URS_2022_02/741421863"/>
    <hyperlink ref="F261" r:id="rId58" display="https://podminky.urs.cz/item/CS_URS_2022_02/741421871"/>
    <hyperlink ref="F264" r:id="rId59" display="https://podminky.urs.cz/item/CS_URS_2022_02/741421873"/>
    <hyperlink ref="F267" r:id="rId60" display="https://podminky.urs.cz/item/CS_URS_2022_02/741430001"/>
    <hyperlink ref="F270" r:id="rId61" display="https://podminky.urs.cz/item/CS_URS_2022_02/741430002"/>
    <hyperlink ref="F273" r:id="rId62" display="https://podminky.urs.cz/item/CS_URS_2022_02/741430003"/>
    <hyperlink ref="F276" r:id="rId63" display="https://podminky.urs.cz/item/CS_URS_2022_02/741430004"/>
    <hyperlink ref="F279" r:id="rId64" display="https://podminky.urs.cz/item/CS_URS_2022_02/741430005"/>
    <hyperlink ref="F282" r:id="rId65" display="https://podminky.urs.cz/item/CS_URS_2022_02/741430011"/>
    <hyperlink ref="F285" r:id="rId66" display="https://podminky.urs.cz/item/CS_URS_2022_02/741430012"/>
    <hyperlink ref="F288" r:id="rId67" display="https://podminky.urs.cz/item/CS_URS_2022_02/741440001"/>
    <hyperlink ref="F291" r:id="rId68" display="https://podminky.urs.cz/item/CS_URS_2022_02/741440002"/>
    <hyperlink ref="F294" r:id="rId69" display="https://podminky.urs.cz/item/CS_URS_2022_02/741440031"/>
    <hyperlink ref="F297" r:id="rId70" display="https://podminky.urs.cz/item/CS_URS_2022_02/741440032"/>
    <hyperlink ref="F300" r:id="rId71" display="https://podminky.urs.cz/item/CS_URS_2022_02/741440033"/>
    <hyperlink ref="F303" r:id="rId72" display="https://podminky.urs.cz/item/CS_URS_2022_02/998741101"/>
    <hyperlink ref="F306" r:id="rId73" display="https://podminky.urs.cz/item/CS_URS_2022_02/998741102"/>
    <hyperlink ref="F309" r:id="rId74" display="https://podminky.urs.cz/item/CS_URS_2022_02/998741103"/>
    <hyperlink ref="F312" r:id="rId75" display="https://podminky.urs.cz/item/CS_URS_2022_02/998741104"/>
    <hyperlink ref="F315" r:id="rId76" display="https://podminky.urs.cz/item/CS_URS_2022_02/998741105"/>
    <hyperlink ref="F318" r:id="rId77" display="https://podminky.urs.cz/item/CS_URS_2022_02/998741106"/>
    <hyperlink ref="F321" r:id="rId78" display="https://podminky.urs.cz/item/CS_URS_2022_02/998741181"/>
    <hyperlink ref="F324" r:id="rId79" display="https://podminky.urs.cz/item/CS_URS_2022_02/998741192"/>
    <hyperlink ref="F327" r:id="rId80" display="https://podminky.urs.cz/item/CS_URS_2022_02/998741193"/>
    <hyperlink ref="F330" r:id="rId81" display="https://podminky.urs.cz/item/CS_URS_2022_02/998741194"/>
    <hyperlink ref="F333" r:id="rId82" display="https://podminky.urs.cz/item/CS_URS_2022_02/998741199"/>
    <hyperlink ref="F336" r:id="rId83" display="https://podminky.urs.cz/item/CS_URS_2022_02/998741202"/>
    <hyperlink ref="F339" r:id="rId84" display="https://podminky.urs.cz/item/CS_URS_2022_02/998741203"/>
    <hyperlink ref="F342" r:id="rId85" display="https://podminky.urs.cz/item/CS_URS_2022_02/998741205"/>
    <hyperlink ref="F345" r:id="rId86" display="https://podminky.urs.cz/item/CS_URS_2022_02/998741206"/>
    <hyperlink ref="F348" r:id="rId87" display="https://podminky.urs.cz/item/CS_URS_2022_02/998741292"/>
    <hyperlink ref="F351" r:id="rId88" display="https://podminky.urs.cz/item/CS_URS_2022_02/998741293"/>
    <hyperlink ref="F354" r:id="rId89" display="https://podminky.urs.cz/item/CS_URS_2022_02/998741294"/>
    <hyperlink ref="F357" r:id="rId90" display="https://podminky.urs.cz/item/CS_URS_2022_02/998741299"/>
    <hyperlink ref="F362" r:id="rId91" display="https://podminky.urs.cz/item/CS_URS_2022_02/210220001"/>
    <hyperlink ref="F365" r:id="rId92" display="https://podminky.urs.cz/item/CS_URS_2022_02/210220002"/>
    <hyperlink ref="F368" r:id="rId93" display="https://podminky.urs.cz/item/CS_URS_2022_02/210220003"/>
    <hyperlink ref="F371" r:id="rId94" display="https://podminky.urs.cz/item/CS_URS_2022_02/210220004"/>
    <hyperlink ref="F374" r:id="rId95" display="https://podminky.urs.cz/item/CS_URS_2022_02/210220005"/>
    <hyperlink ref="F377" r:id="rId96" display="https://podminky.urs.cz/item/CS_URS_2022_02/210220020"/>
    <hyperlink ref="F380" r:id="rId97" display="https://podminky.urs.cz/item/CS_URS_2022_02/210220021"/>
    <hyperlink ref="F383" r:id="rId98" display="https://podminky.urs.cz/item/CS_URS_2022_02/210220022"/>
    <hyperlink ref="F386" r:id="rId99" display="https://podminky.urs.cz/item/CS_URS_2022_02/210220023"/>
    <hyperlink ref="F389" r:id="rId100" display="https://podminky.urs.cz/item/CS_URS_2022_02/210220101"/>
    <hyperlink ref="F392" r:id="rId101" display="https://podminky.urs.cz/item/CS_URS_2022_02/210220102"/>
    <hyperlink ref="F395" r:id="rId102" display="https://podminky.urs.cz/item/CS_URS_2022_02/210220111"/>
    <hyperlink ref="F398" r:id="rId103" display="https://podminky.urs.cz/item/CS_URS_2022_02/210220112"/>
    <hyperlink ref="F401" r:id="rId104" display="https://podminky.urs.cz/item/CS_URS_2022_02/210220121"/>
    <hyperlink ref="F404" r:id="rId105" display="https://podminky.urs.cz/item/CS_URS_2022_02/210220201"/>
    <hyperlink ref="F407" r:id="rId106" display="https://podminky.urs.cz/item/CS_URS_2022_02/210220211"/>
    <hyperlink ref="F410" r:id="rId107" display="https://podminky.urs.cz/item/CS_URS_2022_02/210220212"/>
    <hyperlink ref="F413" r:id="rId108" display="https://podminky.urs.cz/item/CS_URS_2022_02/210220221"/>
    <hyperlink ref="F416" r:id="rId109" display="https://podminky.urs.cz/item/CS_URS_2022_02/210220231"/>
    <hyperlink ref="F419" r:id="rId110" display="https://podminky.urs.cz/item/CS_URS_2022_02/210220301"/>
    <hyperlink ref="F422" r:id="rId111" display="https://podminky.urs.cz/item/CS_URS_2022_02/210220302"/>
    <hyperlink ref="F425" r:id="rId112" display="https://podminky.urs.cz/item/CS_URS_2022_02/210220303"/>
    <hyperlink ref="F428" r:id="rId113" display="https://podminky.urs.cz/item/CS_URS_2022_02/210220311"/>
    <hyperlink ref="F431" r:id="rId114" display="https://podminky.urs.cz/item/CS_URS_2022_02/210220321"/>
    <hyperlink ref="F434" r:id="rId115" display="https://podminky.urs.cz/item/CS_URS_2022_02/210220351"/>
    <hyperlink ref="F437" r:id="rId116" display="https://podminky.urs.cz/item/CS_URS_2022_02/210220352"/>
    <hyperlink ref="F440" r:id="rId117" display="https://podminky.urs.cz/item/CS_URS_2022_02/210220361"/>
    <hyperlink ref="F443" r:id="rId118" display="https://podminky.urs.cz/item/CS_URS_2022_02/210220362"/>
    <hyperlink ref="F446" r:id="rId119" display="https://podminky.urs.cz/item/CS_URS_2022_02/210220363"/>
    <hyperlink ref="F449" r:id="rId120" display="https://podminky.urs.cz/item/CS_URS_2022_02/210220371"/>
    <hyperlink ref="F452" r:id="rId121" display="https://podminky.urs.cz/item/CS_URS_2022_02/210220372"/>
    <hyperlink ref="F455" r:id="rId122" display="https://podminky.urs.cz/item/CS_URS_2022_02/210220373"/>
    <hyperlink ref="F458" r:id="rId123" display="https://podminky.urs.cz/item/CS_URS_2022_02/210220375"/>
    <hyperlink ref="F461" r:id="rId124" display="https://podminky.urs.cz/item/CS_URS_2022_02/210220381"/>
    <hyperlink ref="F464" r:id="rId125" display="https://podminky.urs.cz/item/CS_URS_2022_02/210220391"/>
    <hyperlink ref="F467" r:id="rId126" display="https://podminky.urs.cz/item/CS_URS_2022_02/210220401"/>
    <hyperlink ref="F470" r:id="rId127" display="https://podminky.urs.cz/item/CS_URS_2022_02/210220411"/>
    <hyperlink ref="F473" r:id="rId128" display="https://podminky.urs.cz/item/CS_URS_2022_02/210220421"/>
    <hyperlink ref="F476" r:id="rId129" display="https://podminky.urs.cz/item/CS_URS_2022_02/210220431"/>
    <hyperlink ref="F479" r:id="rId130" display="https://podminky.urs.cz/item/CS_URS_2022_02/210220451"/>
    <hyperlink ref="F482" r:id="rId131" display="https://podminky.urs.cz/item/CS_URS_2022_02/210220452"/>
    <hyperlink ref="F485" r:id="rId132" display="https://podminky.urs.cz/item/CS_URS_2022_02/210220453"/>
    <hyperlink ref="F488" r:id="rId133" display="https://podminky.urs.cz/item/CS_URS_2022_02/210220454"/>
    <hyperlink ref="F491" r:id="rId134" display="https://podminky.urs.cz/item/CS_URS_2022_02/210220455"/>
    <hyperlink ref="F494" r:id="rId135" display="https://podminky.urs.cz/item/CS_URS_2022_02/210220456"/>
    <hyperlink ref="F497" r:id="rId136" display="https://podminky.urs.cz/item/CS_URS_2022_02/210220457"/>
    <hyperlink ref="F500" r:id="rId137" display="https://podminky.urs.cz/item/CS_URS_2022_02/210280211"/>
    <hyperlink ref="F503" r:id="rId138" display="https://podminky.urs.cz/item/CS_URS_2022_02/210280215"/>
    <hyperlink ref="F506" r:id="rId139" display="https://podminky.urs.cz/item/CS_URS_2022_02/210280221"/>
    <hyperlink ref="F509" r:id="rId140" display="https://podminky.urs.cz/item/CS_URS_2022_02/210280222"/>
    <hyperlink ref="F512" r:id="rId141" display="https://podminky.urs.cz/item/CS_URS_2022_02/210280223"/>
    <hyperlink ref="F515" r:id="rId142" display="https://podminky.urs.cz/item/CS_URS_2022_02/210280224"/>
    <hyperlink ref="F519" r:id="rId143" display="https://podminky.urs.cz/item/CS_URS_2022_02/460010021"/>
    <hyperlink ref="F522" r:id="rId144" display="https://podminky.urs.cz/item/CS_URS_2022_02/460010025"/>
    <hyperlink ref="F533" r:id="rId145" display="https://podminky.urs.cz/item/CS_URS_2022_02/460030011"/>
    <hyperlink ref="F536" r:id="rId146" display="https://podminky.urs.cz/item/CS_URS_2022_02/460030015"/>
    <hyperlink ref="F539" r:id="rId147" display="https://podminky.urs.cz/item/CS_URS_2022_02/460030021"/>
    <hyperlink ref="F542" r:id="rId148" display="https://podminky.urs.cz/item/CS_URS_2022_02/460030022"/>
    <hyperlink ref="F545" r:id="rId149" display="https://podminky.urs.cz/item/CS_URS_2022_02/460030023"/>
    <hyperlink ref="F548" r:id="rId150" display="https://podminky.urs.cz/item/CS_URS_2022_02/460030024"/>
    <hyperlink ref="F551" r:id="rId151" display="https://podminky.urs.cz/item/CS_URS_2022_02/460030025"/>
    <hyperlink ref="F554" r:id="rId152" display="https://podminky.urs.cz/item/CS_URS_2022_02/460030031"/>
    <hyperlink ref="F557" r:id="rId153" display="https://podminky.urs.cz/item/CS_URS_2022_02/460030032"/>
    <hyperlink ref="F560" r:id="rId154" display="https://podminky.urs.cz/item/CS_URS_2022_02/460030033"/>
    <hyperlink ref="F563" r:id="rId155" display="https://podminky.urs.cz/item/CS_URS_2022_02/460030034"/>
    <hyperlink ref="F566" r:id="rId156" display="https://podminky.urs.cz/item/CS_URS_2022_02/460030035"/>
    <hyperlink ref="F569" r:id="rId157" display="https://podminky.urs.cz/item/CS_URS_2022_02/460030036"/>
    <hyperlink ref="F572" r:id="rId158" display="https://podminky.urs.cz/item/CS_URS_2022_02/460030037"/>
    <hyperlink ref="F575" r:id="rId159" display="https://podminky.urs.cz/item/CS_URS_2022_02/460030038"/>
    <hyperlink ref="F578" r:id="rId160" display="https://podminky.urs.cz/item/CS_URS_2022_02/460030039"/>
    <hyperlink ref="F581" r:id="rId161" display="https://podminky.urs.cz/item/CS_URS_2022_02/460030041"/>
    <hyperlink ref="F584" r:id="rId162" display="https://podminky.urs.cz/item/CS_URS_2022_02/460030042"/>
    <hyperlink ref="F587" r:id="rId163" display="https://podminky.urs.cz/item/CS_URS_2022_02/460030051"/>
    <hyperlink ref="F590" r:id="rId164" display="https://podminky.urs.cz/item/CS_URS_2022_02/460030052"/>
    <hyperlink ref="F593" r:id="rId165" display="https://podminky.urs.cz/item/CS_URS_2022_02/460030053"/>
    <hyperlink ref="F596" r:id="rId166" display="https://podminky.urs.cz/item/CS_URS_2022_02/460030054"/>
    <hyperlink ref="F599" r:id="rId167" display="https://podminky.urs.cz/item/CS_URS_2022_02/460030055"/>
    <hyperlink ref="F602" r:id="rId168" display="https://podminky.urs.cz/item/CS_URS_2022_02/460030056"/>
    <hyperlink ref="F605" r:id="rId169" display="https://podminky.urs.cz/item/CS_URS_2022_02/460030057"/>
    <hyperlink ref="F608" r:id="rId170" display="https://podminky.urs.cz/item/CS_URS_2022_02/460030058"/>
    <hyperlink ref="F611" r:id="rId171" display="https://podminky.urs.cz/item/CS_URS_2022_02/460030059"/>
    <hyperlink ref="F614" r:id="rId172" display="https://podminky.urs.cz/item/CS_URS_2022_02/460030061"/>
    <hyperlink ref="F617" r:id="rId173" display="https://podminky.urs.cz/item/CS_URS_2022_02/460030062"/>
    <hyperlink ref="F620" r:id="rId174" display="https://podminky.urs.cz/item/CS_URS_2022_02/460030092"/>
    <hyperlink ref="F623" r:id="rId175" display="https://podminky.urs.cz/item/CS_URS_2022_02/460030095"/>
    <hyperlink ref="F626" r:id="rId176" display="https://podminky.urs.cz/item/CS_URS_2022_02/460030113"/>
    <hyperlink ref="F629" r:id="rId177" display="https://podminky.urs.cz/item/CS_URS_2022_02/460030114"/>
    <hyperlink ref="F632" r:id="rId178" display="https://podminky.urs.cz/item/CS_URS_2022_02/460030115"/>
    <hyperlink ref="F635" r:id="rId179" display="https://podminky.urs.cz/item/CS_URS_2022_02/460030116"/>
    <hyperlink ref="F638" r:id="rId180" display="https://podminky.urs.cz/item/CS_URS_2022_02/460030121"/>
    <hyperlink ref="F641" r:id="rId181" display="https://podminky.urs.cz/item/CS_URS_2022_02/460030122"/>
    <hyperlink ref="F644" r:id="rId182" display="https://podminky.urs.cz/item/CS_URS_2022_02/460030181"/>
    <hyperlink ref="F647" r:id="rId183" display="https://podminky.urs.cz/item/CS_URS_2022_02/460030182"/>
    <hyperlink ref="F650" r:id="rId184" display="https://podminky.urs.cz/item/CS_URS_2022_02/460030183"/>
    <hyperlink ref="F653" r:id="rId185" display="https://podminky.urs.cz/item/CS_URS_2022_02/460030191"/>
    <hyperlink ref="F656" r:id="rId186" display="https://podminky.urs.cz/item/CS_URS_2022_02/460030192"/>
    <hyperlink ref="F659" r:id="rId187" display="https://podminky.urs.cz/item/CS_URS_2022_02/460030193"/>
    <hyperlink ref="F662" r:id="rId188" display="https://podminky.urs.cz/item/CS_URS_2022_02/460030194"/>
    <hyperlink ref="F665" r:id="rId189" display="https://podminky.urs.cz/item/CS_URS_2022_02/460071002"/>
    <hyperlink ref="F670" r:id="rId190" display="https://podminky.urs.cz/item/CS_URS_2022_02/460150102"/>
    <hyperlink ref="F673" r:id="rId191" display="https://podminky.urs.cz/item/CS_URS_2022_02/460150132"/>
    <hyperlink ref="F678" r:id="rId192" display="https://podminky.urs.cz/item/CS_URS_2022_02/460150202"/>
    <hyperlink ref="F681" r:id="rId193" display="https://podminky.urs.cz/item/CS_URS_2022_02/460150232"/>
    <hyperlink ref="F684" r:id="rId194" display="https://podminky.urs.cz/item/CS_URS_2022_02/460150282"/>
    <hyperlink ref="F687" r:id="rId195" display="https://podminky.urs.cz/item/CS_URS_2022_02/460150332"/>
    <hyperlink ref="F690" r:id="rId196" display="https://podminky.urs.cz/item/CS_URS_2022_02/460151002"/>
    <hyperlink ref="F693" r:id="rId197" display="https://podminky.urs.cz/item/CS_URS_2022_02/460151062"/>
    <hyperlink ref="F696" r:id="rId198" display="https://podminky.urs.cz/item/CS_URS_2022_02/460151112"/>
    <hyperlink ref="F703" r:id="rId199" display="https://podminky.urs.cz/item/CS_URS_2022_02/460151552"/>
    <hyperlink ref="F706" r:id="rId200" display="https://podminky.urs.cz/item/CS_URS_2022_02/460201602"/>
    <hyperlink ref="F721" r:id="rId201" display="https://podminky.urs.cz/item/CS_URS_2022_02/460202102"/>
    <hyperlink ref="F724" r:id="rId202" display="https://podminky.urs.cz/item/CS_URS_2022_02/460202132"/>
    <hyperlink ref="F729" r:id="rId203" display="https://podminky.urs.cz/item/CS_URS_2022_02/460202202"/>
    <hyperlink ref="F732" r:id="rId204" display="https://podminky.urs.cz/item/CS_URS_2022_02/460202232"/>
    <hyperlink ref="F735" r:id="rId205" display="https://podminky.urs.cz/item/CS_URS_2022_02/460202282"/>
    <hyperlink ref="F738" r:id="rId206" display="https://podminky.urs.cz/item/CS_URS_2022_02/460202332"/>
    <hyperlink ref="F741" r:id="rId207" display="https://podminky.urs.cz/item/CS_URS_2022_02/460202812"/>
    <hyperlink ref="F744" r:id="rId208" display="https://podminky.urs.cz/item/CS_URS_2022_02/460202862"/>
    <hyperlink ref="F747" r:id="rId209" display="https://podminky.urs.cz/item/CS_URS_2022_02/460203002"/>
    <hyperlink ref="F750" r:id="rId210" display="https://podminky.urs.cz/item/CS_URS_2022_02/460203062"/>
    <hyperlink ref="F757" r:id="rId211" display="https://podminky.urs.cz/item/CS_URS_2022_02/460400021"/>
    <hyperlink ref="F760" r:id="rId212" display="https://podminky.urs.cz/item/CS_URS_2022_02/460400071"/>
    <hyperlink ref="F763" r:id="rId213" display="https://podminky.urs.cz/item/CS_URS_2022_02/460400121"/>
    <hyperlink ref="F766" r:id="rId214" display="https://podminky.urs.cz/item/CS_URS_2022_02/460400171"/>
    <hyperlink ref="F769" r:id="rId215" display="https://podminky.urs.cz/item/CS_URS_2022_02/460400191"/>
    <hyperlink ref="F772" r:id="rId216" display="https://podminky.urs.cz/item/CS_URS_2022_02/460421001"/>
    <hyperlink ref="F775" r:id="rId217" display="https://podminky.urs.cz/item/CS_URS_2022_02/460421011"/>
    <hyperlink ref="F778" r:id="rId218" display="https://podminky.urs.cz/item/CS_URS_2022_02/460421012"/>
    <hyperlink ref="F781" r:id="rId219" display="https://podminky.urs.cz/item/CS_URS_2022_02/460421071"/>
    <hyperlink ref="F784" r:id="rId220" display="https://podminky.urs.cz/item/CS_URS_2022_02/460421081"/>
    <hyperlink ref="F793" r:id="rId221" display="https://podminky.urs.cz/item/CS_URS_2022_02/460560101"/>
    <hyperlink ref="F796" r:id="rId222" display="https://podminky.urs.cz/item/CS_URS_2022_02/460560131"/>
    <hyperlink ref="F799" r:id="rId223" display="https://podminky.urs.cz/item/CS_URS_2022_02/460560201"/>
    <hyperlink ref="F802" r:id="rId224" display="https://podminky.urs.cz/item/CS_URS_2022_02/460560231"/>
    <hyperlink ref="F805" r:id="rId225" display="https://podminky.urs.cz/item/CS_URS_2022_02/460560281"/>
    <hyperlink ref="F808" r:id="rId226" display="https://podminky.urs.cz/item/CS_URS_2022_02/460561011"/>
    <hyperlink ref="F811" r:id="rId227" display="https://podminky.urs.cz/item/CS_URS_2022_02/460561061"/>
    <hyperlink ref="F814" r:id="rId228" display="https://podminky.urs.cz/item/CS_URS_2022_02/460561111"/>
    <hyperlink ref="F821" r:id="rId229" display="https://podminky.urs.cz/item/CS_URS_2022_02/460561601"/>
    <hyperlink ref="F824" r:id="rId230" display="https://podminky.urs.cz/item/CS_URS_2022_02/460561602"/>
    <hyperlink ref="F831" r:id="rId231" display="https://podminky.urs.cz/item/CS_URS_2022_02/460600021"/>
    <hyperlink ref="F834" r:id="rId232" display="https://podminky.urs.cz/item/CS_URS_2022_02/460620007"/>
    <hyperlink ref="F837" r:id="rId233" display="https://podminky.urs.cz/item/CS_URS_2022_02/460620008"/>
    <hyperlink ref="F842" r:id="rId234" display="https://podminky.urs.cz/item/CS_URS_2022_02/460650031"/>
    <hyperlink ref="F845" r:id="rId235" display="https://podminky.urs.cz/item/CS_URS_2022_02/460650041"/>
    <hyperlink ref="F848" r:id="rId236" display="https://podminky.urs.cz/item/CS_URS_2022_02/460650062"/>
    <hyperlink ref="F851" r:id="rId237" display="https://podminky.urs.cz/item/CS_URS_2022_02/460650071"/>
    <hyperlink ref="F854" r:id="rId238" display="https://podminky.urs.cz/item/CS_URS_2022_02/460650081"/>
    <hyperlink ref="F857" r:id="rId239" display="https://podminky.urs.cz/item/CS_URS_2022_02/460650121"/>
    <hyperlink ref="F860" r:id="rId240" display="https://podminky.urs.cz/item/CS_URS_2022_02/460650151"/>
    <hyperlink ref="F863" r:id="rId241" display="https://podminky.urs.cz/item/CS_URS_2022_02/460650152"/>
    <hyperlink ref="F866" r:id="rId242" display="https://podminky.urs.cz/item/CS_URS_2022_02/460650153"/>
    <hyperlink ref="F869" r:id="rId243" display="https://podminky.urs.cz/item/CS_URS_2022_02/460650161"/>
    <hyperlink ref="F872" r:id="rId244" display="https://podminky.urs.cz/item/CS_URS_2022_02/460650162"/>
    <hyperlink ref="F875" r:id="rId245" display="https://podminky.urs.cz/item/CS_URS_2022_02/460650182"/>
    <hyperlink ref="F878" r:id="rId246" display="https://podminky.urs.cz/item/CS_URS_2022_02/460650185"/>
    <hyperlink ref="F881" r:id="rId247" display="https://podminky.urs.cz/item/CS_URS_2022_02/460650921"/>
    <hyperlink ref="F884" r:id="rId248" display="https://podminky.urs.cz/item/CS_URS_2022_02/460650922"/>
    <hyperlink ref="F887" r:id="rId249" display="https://podminky.urs.cz/item/CS_URS_2022_02/460650932"/>
    <hyperlink ref="F892" r:id="rId250" display="https://podminky.urs.cz/item/CS_URS_2022_02/460680101"/>
    <hyperlink ref="F895" r:id="rId251" display="https://podminky.urs.cz/item/CS_URS_2022_02/460680111"/>
    <hyperlink ref="F898" r:id="rId252" display="https://podminky.urs.cz/item/CS_URS_2022_02/460680151"/>
    <hyperlink ref="F901" r:id="rId253" display="https://podminky.urs.cz/item/CS_URS_2022_02/460680161"/>
    <hyperlink ref="F904" r:id="rId254" display="https://podminky.urs.cz/item/CS_URS_2022_02/460680163"/>
    <hyperlink ref="F907" r:id="rId255" display="https://podminky.urs.cz/item/CS_URS_2022_02/460680171"/>
    <hyperlink ref="F910" r:id="rId256" display="https://podminky.urs.cz/item/CS_URS_2022_02/460680173"/>
    <hyperlink ref="F913" r:id="rId257" display="https://podminky.urs.cz/item/CS_URS_2022_02/460680231"/>
    <hyperlink ref="F916" r:id="rId258" display="https://podminky.urs.cz/item/CS_URS_2022_02/460680241"/>
    <hyperlink ref="F919" r:id="rId259" display="https://podminky.urs.cz/item/CS_URS_2022_02/460680401"/>
    <hyperlink ref="F922" r:id="rId260" display="https://podminky.urs.cz/item/CS_URS_2022_02/460680402"/>
    <hyperlink ref="F925" r:id="rId261" display="https://podminky.urs.cz/item/CS_URS_2022_02/460680403"/>
    <hyperlink ref="F928" r:id="rId262" display="https://podminky.urs.cz/item/CS_URS_2022_02/460680701"/>
    <hyperlink ref="F931" r:id="rId263" display="https://podminky.urs.cz/item/CS_URS_2022_02/460680702"/>
    <hyperlink ref="F934" r:id="rId264" display="https://podminky.urs.cz/item/CS_URS_2022_02/460710062"/>
    <hyperlink ref="F937" r:id="rId265" display="https://podminky.urs.cz/item/CS_URS_2022_02/460710064"/>
    <hyperlink ref="F940" r:id="rId266" display="https://podminky.urs.cz/item/CS_URS_2022_02/460710074"/>
    <hyperlink ref="F944" r:id="rId267" display="https://podminky.urs.cz/item/CS_URS_2022_02/580105001"/>
    <hyperlink ref="F947" r:id="rId268" display="https://podminky.urs.cz/item/CS_URS_2022_02/580105011"/>
    <hyperlink ref="F950" r:id="rId269" display="https://podminky.urs.cz/item/CS_URS_2022_02/580105012"/>
    <hyperlink ref="F953" r:id="rId270" display="https://podminky.urs.cz/item/CS_URS_2022_02/580105013"/>
    <hyperlink ref="F956" r:id="rId271" display="https://podminky.urs.cz/item/CS_URS_2022_02/580105021"/>
    <hyperlink ref="F959" r:id="rId272" display="https://podminky.urs.cz/item/CS_URS_2022_02/580105022"/>
    <hyperlink ref="F962" r:id="rId273" display="https://podminky.urs.cz/item/CS_URS_2022_02/580105023"/>
    <hyperlink ref="F965" r:id="rId274" display="https://podminky.urs.cz/item/CS_URS_2022_02/580105031"/>
    <hyperlink ref="F968" r:id="rId275" display="https://podminky.urs.cz/item/CS_URS_2022_02/580105032"/>
    <hyperlink ref="F971" r:id="rId276" display="https://podminky.urs.cz/item/CS_URS_2022_02/580105033"/>
    <hyperlink ref="F974" r:id="rId277" display="https://podminky.urs.cz/item/CS_URS_2022_02/580105041"/>
    <hyperlink ref="F977" r:id="rId278" display="https://podminky.urs.cz/item/CS_URS_2022_02/580105061"/>
    <hyperlink ref="F980" r:id="rId279" display="https://podminky.urs.cz/item/CS_URS_2022_02/580105062"/>
    <hyperlink ref="F983" r:id="rId280" display="https://podminky.urs.cz/item/CS_URS_2022_02/580105063"/>
    <hyperlink ref="F986" r:id="rId281" display="https://podminky.urs.cz/item/CS_URS_2022_02/5801070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Odstraňování závad z revizí elektroinstalací a soustav ochrany před bleskem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2598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3. 6. 2022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ROUND(J83,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ROUND((SUM(BE83:BE1209)),  2)</f>
        <v>0</v>
      </c>
      <c r="G33" s="37"/>
      <c r="H33" s="37"/>
      <c r="I33" s="147">
        <v>0.20999999999999999</v>
      </c>
      <c r="J33" s="146">
        <f>ROUND(((SUM(BE83:BE1209))*I33),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ROUND((SUM(BF83:BF1209)),  2)</f>
        <v>0</v>
      </c>
      <c r="G34" s="37"/>
      <c r="H34" s="37"/>
      <c r="I34" s="147">
        <v>0.14999999999999999</v>
      </c>
      <c r="J34" s="146">
        <f>ROUND(((SUM(BF83:BF1209))*I34),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ROUND((SUM(BG83:BG1209)),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ROUND((SUM(BH83:BH1209)),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ROUND((SUM(BI83:BI1209)),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Odstraňování závad z revizí elektroinstalací a soustav ochrany před bleskem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02 - Odstraňování závad z revizí elektroinstalací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3. 6. 2022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J83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J84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J85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98</v>
      </c>
      <c r="E62" s="167"/>
      <c r="F62" s="167"/>
      <c r="G62" s="167"/>
      <c r="H62" s="167"/>
      <c r="I62" s="167"/>
      <c r="J62" s="168">
        <f>J1112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100</v>
      </c>
      <c r="E63" s="173"/>
      <c r="F63" s="173"/>
      <c r="G63" s="173"/>
      <c r="H63" s="173"/>
      <c r="I63" s="173"/>
      <c r="J63" s="174">
        <f>J1113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3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102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59" t="str">
        <f>E7</f>
        <v>Odstraňování závad z revizí elektroinstalací a soustav ochrany před bleskem</v>
      </c>
      <c r="F73" s="31"/>
      <c r="G73" s="31"/>
      <c r="H73" s="31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90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PS 02 - Odstraňování závad z revizí elektroinstalací</v>
      </c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 xml:space="preserve"> </v>
      </c>
      <c r="G77" s="39"/>
      <c r="H77" s="39"/>
      <c r="I77" s="31" t="s">
        <v>23</v>
      </c>
      <c r="J77" s="71" t="str">
        <f>IF(J12="","",J12)</f>
        <v>3. 6. 2022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Správa železnic, státní organizace</v>
      </c>
      <c r="G79" s="39"/>
      <c r="H79" s="39"/>
      <c r="I79" s="31" t="s">
        <v>33</v>
      </c>
      <c r="J79" s="35" t="str">
        <f>E21</f>
        <v xml:space="preserve"> 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25.6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31" t="s">
        <v>35</v>
      </c>
      <c r="J80" s="35" t="str">
        <f>E24</f>
        <v>Správa železnic, státní organizace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76"/>
      <c r="B82" s="177"/>
      <c r="C82" s="178" t="s">
        <v>103</v>
      </c>
      <c r="D82" s="179" t="s">
        <v>57</v>
      </c>
      <c r="E82" s="179" t="s">
        <v>53</v>
      </c>
      <c r="F82" s="179" t="s">
        <v>54</v>
      </c>
      <c r="G82" s="179" t="s">
        <v>104</v>
      </c>
      <c r="H82" s="179" t="s">
        <v>105</v>
      </c>
      <c r="I82" s="179" t="s">
        <v>106</v>
      </c>
      <c r="J82" s="179" t="s">
        <v>94</v>
      </c>
      <c r="K82" s="180" t="s">
        <v>107</v>
      </c>
      <c r="L82" s="181"/>
      <c r="M82" s="91" t="s">
        <v>19</v>
      </c>
      <c r="N82" s="92" t="s">
        <v>42</v>
      </c>
      <c r="O82" s="92" t="s">
        <v>108</v>
      </c>
      <c r="P82" s="92" t="s">
        <v>109</v>
      </c>
      <c r="Q82" s="92" t="s">
        <v>110</v>
      </c>
      <c r="R82" s="92" t="s">
        <v>111</v>
      </c>
      <c r="S82" s="92" t="s">
        <v>112</v>
      </c>
      <c r="T82" s="93" t="s">
        <v>113</v>
      </c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</row>
    <row r="83" s="2" customFormat="1" ht="22.8" customHeight="1">
      <c r="A83" s="37"/>
      <c r="B83" s="38"/>
      <c r="C83" s="98" t="s">
        <v>114</v>
      </c>
      <c r="D83" s="39"/>
      <c r="E83" s="39"/>
      <c r="F83" s="39"/>
      <c r="G83" s="39"/>
      <c r="H83" s="39"/>
      <c r="I83" s="39"/>
      <c r="J83" s="182">
        <f>BK83</f>
        <v>0</v>
      </c>
      <c r="K83" s="39"/>
      <c r="L83" s="43"/>
      <c r="M83" s="94"/>
      <c r="N83" s="183"/>
      <c r="O83" s="95"/>
      <c r="P83" s="184">
        <f>P84+P1112</f>
        <v>0</v>
      </c>
      <c r="Q83" s="95"/>
      <c r="R83" s="184">
        <f>R84+R1112</f>
        <v>24.953381400000001</v>
      </c>
      <c r="S83" s="95"/>
      <c r="T83" s="185">
        <f>T84+T1112</f>
        <v>40.205960000000005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71</v>
      </c>
      <c r="AU83" s="16" t="s">
        <v>95</v>
      </c>
      <c r="BK83" s="186">
        <f>BK84+BK1112</f>
        <v>0</v>
      </c>
    </row>
    <row r="84" s="12" customFormat="1" ht="25.92" customHeight="1">
      <c r="A84" s="12"/>
      <c r="B84" s="187"/>
      <c r="C84" s="188"/>
      <c r="D84" s="189" t="s">
        <v>71</v>
      </c>
      <c r="E84" s="190" t="s">
        <v>115</v>
      </c>
      <c r="F84" s="190" t="s">
        <v>116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6.9160956000000011</v>
      </c>
      <c r="S84" s="195"/>
      <c r="T84" s="197">
        <f>T85</f>
        <v>20.01596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8" t="s">
        <v>82</v>
      </c>
      <c r="AT84" s="199" t="s">
        <v>71</v>
      </c>
      <c r="AU84" s="199" t="s">
        <v>72</v>
      </c>
      <c r="AY84" s="198" t="s">
        <v>117</v>
      </c>
      <c r="BK84" s="200">
        <f>BK85</f>
        <v>0</v>
      </c>
    </row>
    <row r="85" s="12" customFormat="1" ht="22.8" customHeight="1">
      <c r="A85" s="12"/>
      <c r="B85" s="187"/>
      <c r="C85" s="188"/>
      <c r="D85" s="189" t="s">
        <v>71</v>
      </c>
      <c r="E85" s="201" t="s">
        <v>118</v>
      </c>
      <c r="F85" s="201" t="s">
        <v>119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SUM(P86:P1111)</f>
        <v>0</v>
      </c>
      <c r="Q85" s="195"/>
      <c r="R85" s="196">
        <f>SUM(R86:R1111)</f>
        <v>6.9160956000000011</v>
      </c>
      <c r="S85" s="195"/>
      <c r="T85" s="197">
        <f>SUM(T86:T1111)</f>
        <v>20.01596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8" t="s">
        <v>82</v>
      </c>
      <c r="AT85" s="199" t="s">
        <v>71</v>
      </c>
      <c r="AU85" s="199" t="s">
        <v>80</v>
      </c>
      <c r="AY85" s="198" t="s">
        <v>117</v>
      </c>
      <c r="BK85" s="200">
        <f>SUM(BK86:BK1111)</f>
        <v>0</v>
      </c>
    </row>
    <row r="86" s="2" customFormat="1" ht="16.5" customHeight="1">
      <c r="A86" s="37"/>
      <c r="B86" s="38"/>
      <c r="C86" s="203" t="s">
        <v>80</v>
      </c>
      <c r="D86" s="203" t="s">
        <v>120</v>
      </c>
      <c r="E86" s="204" t="s">
        <v>2599</v>
      </c>
      <c r="F86" s="205" t="s">
        <v>2600</v>
      </c>
      <c r="G86" s="206" t="s">
        <v>123</v>
      </c>
      <c r="H86" s="207">
        <v>20</v>
      </c>
      <c r="I86" s="208"/>
      <c r="J86" s="209">
        <f>ROUND(I86*H86,2)</f>
        <v>0</v>
      </c>
      <c r="K86" s="205" t="s">
        <v>124</v>
      </c>
      <c r="L86" s="43"/>
      <c r="M86" s="210" t="s">
        <v>19</v>
      </c>
      <c r="N86" s="211" t="s">
        <v>43</v>
      </c>
      <c r="O86" s="83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4" t="s">
        <v>80</v>
      </c>
      <c r="AT86" s="214" t="s">
        <v>120</v>
      </c>
      <c r="AU86" s="214" t="s">
        <v>82</v>
      </c>
      <c r="AY86" s="16" t="s">
        <v>117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80</v>
      </c>
      <c r="BK86" s="215">
        <f>ROUND(I86*H86,2)</f>
        <v>0</v>
      </c>
      <c r="BL86" s="16" t="s">
        <v>80</v>
      </c>
      <c r="BM86" s="214" t="s">
        <v>2601</v>
      </c>
    </row>
    <row r="87" s="2" customFormat="1">
      <c r="A87" s="37"/>
      <c r="B87" s="38"/>
      <c r="C87" s="39"/>
      <c r="D87" s="216" t="s">
        <v>127</v>
      </c>
      <c r="E87" s="39"/>
      <c r="F87" s="217" t="s">
        <v>2602</v>
      </c>
      <c r="G87" s="39"/>
      <c r="H87" s="39"/>
      <c r="I87" s="218"/>
      <c r="J87" s="39"/>
      <c r="K87" s="39"/>
      <c r="L87" s="43"/>
      <c r="M87" s="219"/>
      <c r="N87" s="220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127</v>
      </c>
      <c r="AU87" s="16" t="s">
        <v>82</v>
      </c>
    </row>
    <row r="88" s="2" customFormat="1">
      <c r="A88" s="37"/>
      <c r="B88" s="38"/>
      <c r="C88" s="39"/>
      <c r="D88" s="221" t="s">
        <v>129</v>
      </c>
      <c r="E88" s="39"/>
      <c r="F88" s="222" t="s">
        <v>2603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129</v>
      </c>
      <c r="AU88" s="16" t="s">
        <v>82</v>
      </c>
    </row>
    <row r="89" s="2" customFormat="1" ht="16.5" customHeight="1">
      <c r="A89" s="37"/>
      <c r="B89" s="38"/>
      <c r="C89" s="224" t="s">
        <v>82</v>
      </c>
      <c r="D89" s="224" t="s">
        <v>664</v>
      </c>
      <c r="E89" s="225" t="s">
        <v>2604</v>
      </c>
      <c r="F89" s="226" t="s">
        <v>2605</v>
      </c>
      <c r="G89" s="227" t="s">
        <v>123</v>
      </c>
      <c r="H89" s="228">
        <v>21</v>
      </c>
      <c r="I89" s="229"/>
      <c r="J89" s="230">
        <f>ROUND(I89*H89,2)</f>
        <v>0</v>
      </c>
      <c r="K89" s="226" t="s">
        <v>124</v>
      </c>
      <c r="L89" s="231"/>
      <c r="M89" s="232" t="s">
        <v>19</v>
      </c>
      <c r="N89" s="233" t="s">
        <v>43</v>
      </c>
      <c r="O89" s="83"/>
      <c r="P89" s="212">
        <f>O89*H89</f>
        <v>0</v>
      </c>
      <c r="Q89" s="212">
        <v>0.00019000000000000001</v>
      </c>
      <c r="R89" s="212">
        <f>Q89*H89</f>
        <v>0.0039900000000000005</v>
      </c>
      <c r="S89" s="212">
        <v>0</v>
      </c>
      <c r="T89" s="213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4" t="s">
        <v>82</v>
      </c>
      <c r="AT89" s="214" t="s">
        <v>664</v>
      </c>
      <c r="AU89" s="214" t="s">
        <v>82</v>
      </c>
      <c r="AY89" s="16" t="s">
        <v>117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80</v>
      </c>
      <c r="BK89" s="215">
        <f>ROUND(I89*H89,2)</f>
        <v>0</v>
      </c>
      <c r="BL89" s="16" t="s">
        <v>80</v>
      </c>
      <c r="BM89" s="214" t="s">
        <v>2606</v>
      </c>
    </row>
    <row r="90" s="2" customFormat="1">
      <c r="A90" s="37"/>
      <c r="B90" s="38"/>
      <c r="C90" s="39"/>
      <c r="D90" s="216" t="s">
        <v>127</v>
      </c>
      <c r="E90" s="39"/>
      <c r="F90" s="217" t="s">
        <v>2605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127</v>
      </c>
      <c r="AU90" s="16" t="s">
        <v>82</v>
      </c>
    </row>
    <row r="91" s="13" customFormat="1">
      <c r="A91" s="13"/>
      <c r="B91" s="238"/>
      <c r="C91" s="239"/>
      <c r="D91" s="216" t="s">
        <v>2607</v>
      </c>
      <c r="E91" s="239"/>
      <c r="F91" s="240" t="s">
        <v>2608</v>
      </c>
      <c r="G91" s="239"/>
      <c r="H91" s="241">
        <v>21</v>
      </c>
      <c r="I91" s="242"/>
      <c r="J91" s="239"/>
      <c r="K91" s="239"/>
      <c r="L91" s="243"/>
      <c r="M91" s="244"/>
      <c r="N91" s="245"/>
      <c r="O91" s="245"/>
      <c r="P91" s="245"/>
      <c r="Q91" s="245"/>
      <c r="R91" s="245"/>
      <c r="S91" s="245"/>
      <c r="T91" s="24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7" t="s">
        <v>2607</v>
      </c>
      <c r="AU91" s="247" t="s">
        <v>82</v>
      </c>
      <c r="AV91" s="13" t="s">
        <v>82</v>
      </c>
      <c r="AW91" s="13" t="s">
        <v>4</v>
      </c>
      <c r="AX91" s="13" t="s">
        <v>80</v>
      </c>
      <c r="AY91" s="247" t="s">
        <v>117</v>
      </c>
    </row>
    <row r="92" s="2" customFormat="1" ht="16.5" customHeight="1">
      <c r="A92" s="37"/>
      <c r="B92" s="38"/>
      <c r="C92" s="203" t="s">
        <v>136</v>
      </c>
      <c r="D92" s="203" t="s">
        <v>120</v>
      </c>
      <c r="E92" s="204" t="s">
        <v>2609</v>
      </c>
      <c r="F92" s="205" t="s">
        <v>2610</v>
      </c>
      <c r="G92" s="206" t="s">
        <v>123</v>
      </c>
      <c r="H92" s="207">
        <v>20</v>
      </c>
      <c r="I92" s="208"/>
      <c r="J92" s="209">
        <f>ROUND(I92*H92,2)</f>
        <v>0</v>
      </c>
      <c r="K92" s="205" t="s">
        <v>124</v>
      </c>
      <c r="L92" s="43"/>
      <c r="M92" s="210" t="s">
        <v>19</v>
      </c>
      <c r="N92" s="211" t="s">
        <v>43</v>
      </c>
      <c r="O92" s="83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4" t="s">
        <v>80</v>
      </c>
      <c r="AT92" s="214" t="s">
        <v>120</v>
      </c>
      <c r="AU92" s="214" t="s">
        <v>82</v>
      </c>
      <c r="AY92" s="16" t="s">
        <v>117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80</v>
      </c>
      <c r="BK92" s="215">
        <f>ROUND(I92*H92,2)</f>
        <v>0</v>
      </c>
      <c r="BL92" s="16" t="s">
        <v>80</v>
      </c>
      <c r="BM92" s="214" t="s">
        <v>2611</v>
      </c>
    </row>
    <row r="93" s="2" customFormat="1">
      <c r="A93" s="37"/>
      <c r="B93" s="38"/>
      <c r="C93" s="39"/>
      <c r="D93" s="216" t="s">
        <v>127</v>
      </c>
      <c r="E93" s="39"/>
      <c r="F93" s="217" t="s">
        <v>2612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127</v>
      </c>
      <c r="AU93" s="16" t="s">
        <v>82</v>
      </c>
    </row>
    <row r="94" s="2" customFormat="1">
      <c r="A94" s="37"/>
      <c r="B94" s="38"/>
      <c r="C94" s="39"/>
      <c r="D94" s="221" t="s">
        <v>129</v>
      </c>
      <c r="E94" s="39"/>
      <c r="F94" s="222" t="s">
        <v>2613</v>
      </c>
      <c r="G94" s="39"/>
      <c r="H94" s="39"/>
      <c r="I94" s="218"/>
      <c r="J94" s="39"/>
      <c r="K94" s="39"/>
      <c r="L94" s="43"/>
      <c r="M94" s="219"/>
      <c r="N94" s="220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129</v>
      </c>
      <c r="AU94" s="16" t="s">
        <v>82</v>
      </c>
    </row>
    <row r="95" s="2" customFormat="1" ht="16.5" customHeight="1">
      <c r="A95" s="37"/>
      <c r="B95" s="38"/>
      <c r="C95" s="224" t="s">
        <v>142</v>
      </c>
      <c r="D95" s="224" t="s">
        <v>664</v>
      </c>
      <c r="E95" s="225" t="s">
        <v>2614</v>
      </c>
      <c r="F95" s="226" t="s">
        <v>2615</v>
      </c>
      <c r="G95" s="227" t="s">
        <v>123</v>
      </c>
      <c r="H95" s="228">
        <v>21</v>
      </c>
      <c r="I95" s="229"/>
      <c r="J95" s="230">
        <f>ROUND(I95*H95,2)</f>
        <v>0</v>
      </c>
      <c r="K95" s="226" t="s">
        <v>124</v>
      </c>
      <c r="L95" s="231"/>
      <c r="M95" s="232" t="s">
        <v>19</v>
      </c>
      <c r="N95" s="233" t="s">
        <v>43</v>
      </c>
      <c r="O95" s="83"/>
      <c r="P95" s="212">
        <f>O95*H95</f>
        <v>0</v>
      </c>
      <c r="Q95" s="212">
        <v>0.00031</v>
      </c>
      <c r="R95" s="212">
        <f>Q95*H95</f>
        <v>0.0065100000000000002</v>
      </c>
      <c r="S95" s="212">
        <v>0</v>
      </c>
      <c r="T95" s="213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4" t="s">
        <v>82</v>
      </c>
      <c r="AT95" s="214" t="s">
        <v>664</v>
      </c>
      <c r="AU95" s="214" t="s">
        <v>82</v>
      </c>
      <c r="AY95" s="16" t="s">
        <v>117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6" t="s">
        <v>80</v>
      </c>
      <c r="BK95" s="215">
        <f>ROUND(I95*H95,2)</f>
        <v>0</v>
      </c>
      <c r="BL95" s="16" t="s">
        <v>80</v>
      </c>
      <c r="BM95" s="214" t="s">
        <v>2616</v>
      </c>
    </row>
    <row r="96" s="2" customFormat="1">
      <c r="A96" s="37"/>
      <c r="B96" s="38"/>
      <c r="C96" s="39"/>
      <c r="D96" s="216" t="s">
        <v>127</v>
      </c>
      <c r="E96" s="39"/>
      <c r="F96" s="217" t="s">
        <v>2615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127</v>
      </c>
      <c r="AU96" s="16" t="s">
        <v>82</v>
      </c>
    </row>
    <row r="97" s="13" customFormat="1">
      <c r="A97" s="13"/>
      <c r="B97" s="238"/>
      <c r="C97" s="239"/>
      <c r="D97" s="216" t="s">
        <v>2607</v>
      </c>
      <c r="E97" s="239"/>
      <c r="F97" s="240" t="s">
        <v>2608</v>
      </c>
      <c r="G97" s="239"/>
      <c r="H97" s="241">
        <v>21</v>
      </c>
      <c r="I97" s="242"/>
      <c r="J97" s="239"/>
      <c r="K97" s="239"/>
      <c r="L97" s="243"/>
      <c r="M97" s="244"/>
      <c r="N97" s="245"/>
      <c r="O97" s="245"/>
      <c r="P97" s="245"/>
      <c r="Q97" s="245"/>
      <c r="R97" s="245"/>
      <c r="S97" s="245"/>
      <c r="T97" s="24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7" t="s">
        <v>2607</v>
      </c>
      <c r="AU97" s="247" t="s">
        <v>82</v>
      </c>
      <c r="AV97" s="13" t="s">
        <v>82</v>
      </c>
      <c r="AW97" s="13" t="s">
        <v>4</v>
      </c>
      <c r="AX97" s="13" t="s">
        <v>80</v>
      </c>
      <c r="AY97" s="247" t="s">
        <v>117</v>
      </c>
    </row>
    <row r="98" s="2" customFormat="1" ht="16.5" customHeight="1">
      <c r="A98" s="37"/>
      <c r="B98" s="38"/>
      <c r="C98" s="203" t="s">
        <v>148</v>
      </c>
      <c r="D98" s="203" t="s">
        <v>120</v>
      </c>
      <c r="E98" s="204" t="s">
        <v>2617</v>
      </c>
      <c r="F98" s="205" t="s">
        <v>2618</v>
      </c>
      <c r="G98" s="206" t="s">
        <v>123</v>
      </c>
      <c r="H98" s="207">
        <v>20</v>
      </c>
      <c r="I98" s="208"/>
      <c r="J98" s="209">
        <f>ROUND(I98*H98,2)</f>
        <v>0</v>
      </c>
      <c r="K98" s="205" t="s">
        <v>124</v>
      </c>
      <c r="L98" s="43"/>
      <c r="M98" s="210" t="s">
        <v>19</v>
      </c>
      <c r="N98" s="211" t="s">
        <v>43</v>
      </c>
      <c r="O98" s="83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4" t="s">
        <v>80</v>
      </c>
      <c r="AT98" s="214" t="s">
        <v>120</v>
      </c>
      <c r="AU98" s="214" t="s">
        <v>82</v>
      </c>
      <c r="AY98" s="16" t="s">
        <v>117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80</v>
      </c>
      <c r="BK98" s="215">
        <f>ROUND(I98*H98,2)</f>
        <v>0</v>
      </c>
      <c r="BL98" s="16" t="s">
        <v>80</v>
      </c>
      <c r="BM98" s="214" t="s">
        <v>2619</v>
      </c>
    </row>
    <row r="99" s="2" customFormat="1">
      <c r="A99" s="37"/>
      <c r="B99" s="38"/>
      <c r="C99" s="39"/>
      <c r="D99" s="216" t="s">
        <v>127</v>
      </c>
      <c r="E99" s="39"/>
      <c r="F99" s="217" t="s">
        <v>2620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127</v>
      </c>
      <c r="AU99" s="16" t="s">
        <v>82</v>
      </c>
    </row>
    <row r="100" s="2" customFormat="1">
      <c r="A100" s="37"/>
      <c r="B100" s="38"/>
      <c r="C100" s="39"/>
      <c r="D100" s="221" t="s">
        <v>129</v>
      </c>
      <c r="E100" s="39"/>
      <c r="F100" s="222" t="s">
        <v>2621</v>
      </c>
      <c r="G100" s="39"/>
      <c r="H100" s="39"/>
      <c r="I100" s="218"/>
      <c r="J100" s="39"/>
      <c r="K100" s="39"/>
      <c r="L100" s="43"/>
      <c r="M100" s="219"/>
      <c r="N100" s="220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129</v>
      </c>
      <c r="AU100" s="16" t="s">
        <v>82</v>
      </c>
    </row>
    <row r="101" s="2" customFormat="1" ht="16.5" customHeight="1">
      <c r="A101" s="37"/>
      <c r="B101" s="38"/>
      <c r="C101" s="224" t="s">
        <v>154</v>
      </c>
      <c r="D101" s="224" t="s">
        <v>664</v>
      </c>
      <c r="E101" s="225" t="s">
        <v>2622</v>
      </c>
      <c r="F101" s="226" t="s">
        <v>2623</v>
      </c>
      <c r="G101" s="227" t="s">
        <v>123</v>
      </c>
      <c r="H101" s="228">
        <v>21</v>
      </c>
      <c r="I101" s="229"/>
      <c r="J101" s="230">
        <f>ROUND(I101*H101,2)</f>
        <v>0</v>
      </c>
      <c r="K101" s="226" t="s">
        <v>124</v>
      </c>
      <c r="L101" s="231"/>
      <c r="M101" s="232" t="s">
        <v>19</v>
      </c>
      <c r="N101" s="233" t="s">
        <v>43</v>
      </c>
      <c r="O101" s="83"/>
      <c r="P101" s="212">
        <f>O101*H101</f>
        <v>0</v>
      </c>
      <c r="Q101" s="212">
        <v>0.00023000000000000001</v>
      </c>
      <c r="R101" s="212">
        <f>Q101*H101</f>
        <v>0.0048300000000000001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82</v>
      </c>
      <c r="AT101" s="214" t="s">
        <v>664</v>
      </c>
      <c r="AU101" s="214" t="s">
        <v>82</v>
      </c>
      <c r="AY101" s="16" t="s">
        <v>117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80</v>
      </c>
      <c r="BM101" s="214" t="s">
        <v>2624</v>
      </c>
    </row>
    <row r="102" s="2" customFormat="1">
      <c r="A102" s="37"/>
      <c r="B102" s="38"/>
      <c r="C102" s="39"/>
      <c r="D102" s="216" t="s">
        <v>127</v>
      </c>
      <c r="E102" s="39"/>
      <c r="F102" s="217" t="s">
        <v>2623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127</v>
      </c>
      <c r="AU102" s="16" t="s">
        <v>82</v>
      </c>
    </row>
    <row r="103" s="13" customFormat="1">
      <c r="A103" s="13"/>
      <c r="B103" s="238"/>
      <c r="C103" s="239"/>
      <c r="D103" s="216" t="s">
        <v>2607</v>
      </c>
      <c r="E103" s="239"/>
      <c r="F103" s="240" t="s">
        <v>2608</v>
      </c>
      <c r="G103" s="239"/>
      <c r="H103" s="241">
        <v>21</v>
      </c>
      <c r="I103" s="242"/>
      <c r="J103" s="239"/>
      <c r="K103" s="239"/>
      <c r="L103" s="243"/>
      <c r="M103" s="244"/>
      <c r="N103" s="245"/>
      <c r="O103" s="245"/>
      <c r="P103" s="245"/>
      <c r="Q103" s="245"/>
      <c r="R103" s="245"/>
      <c r="S103" s="245"/>
      <c r="T103" s="24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7" t="s">
        <v>2607</v>
      </c>
      <c r="AU103" s="247" t="s">
        <v>82</v>
      </c>
      <c r="AV103" s="13" t="s">
        <v>82</v>
      </c>
      <c r="AW103" s="13" t="s">
        <v>4</v>
      </c>
      <c r="AX103" s="13" t="s">
        <v>80</v>
      </c>
      <c r="AY103" s="247" t="s">
        <v>117</v>
      </c>
    </row>
    <row r="104" s="2" customFormat="1" ht="16.5" customHeight="1">
      <c r="A104" s="37"/>
      <c r="B104" s="38"/>
      <c r="C104" s="203" t="s">
        <v>160</v>
      </c>
      <c r="D104" s="203" t="s">
        <v>120</v>
      </c>
      <c r="E104" s="204" t="s">
        <v>2625</v>
      </c>
      <c r="F104" s="205" t="s">
        <v>2626</v>
      </c>
      <c r="G104" s="206" t="s">
        <v>123</v>
      </c>
      <c r="H104" s="207">
        <v>20</v>
      </c>
      <c r="I104" s="208"/>
      <c r="J104" s="209">
        <f>ROUND(I104*H104,2)</f>
        <v>0</v>
      </c>
      <c r="K104" s="205" t="s">
        <v>124</v>
      </c>
      <c r="L104" s="43"/>
      <c r="M104" s="210" t="s">
        <v>19</v>
      </c>
      <c r="N104" s="211" t="s">
        <v>43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80</v>
      </c>
      <c r="AT104" s="214" t="s">
        <v>120</v>
      </c>
      <c r="AU104" s="214" t="s">
        <v>82</v>
      </c>
      <c r="AY104" s="16" t="s">
        <v>117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80</v>
      </c>
      <c r="BK104" s="215">
        <f>ROUND(I104*H104,2)</f>
        <v>0</v>
      </c>
      <c r="BL104" s="16" t="s">
        <v>80</v>
      </c>
      <c r="BM104" s="214" t="s">
        <v>2627</v>
      </c>
    </row>
    <row r="105" s="2" customFormat="1">
      <c r="A105" s="37"/>
      <c r="B105" s="38"/>
      <c r="C105" s="39"/>
      <c r="D105" s="216" t="s">
        <v>127</v>
      </c>
      <c r="E105" s="39"/>
      <c r="F105" s="217" t="s">
        <v>2628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127</v>
      </c>
      <c r="AU105" s="16" t="s">
        <v>82</v>
      </c>
    </row>
    <row r="106" s="2" customFormat="1">
      <c r="A106" s="37"/>
      <c r="B106" s="38"/>
      <c r="C106" s="39"/>
      <c r="D106" s="221" t="s">
        <v>129</v>
      </c>
      <c r="E106" s="39"/>
      <c r="F106" s="222" t="s">
        <v>2629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129</v>
      </c>
      <c r="AU106" s="16" t="s">
        <v>82</v>
      </c>
    </row>
    <row r="107" s="2" customFormat="1" ht="16.5" customHeight="1">
      <c r="A107" s="37"/>
      <c r="B107" s="38"/>
      <c r="C107" s="224" t="s">
        <v>166</v>
      </c>
      <c r="D107" s="224" t="s">
        <v>664</v>
      </c>
      <c r="E107" s="225" t="s">
        <v>2604</v>
      </c>
      <c r="F107" s="226" t="s">
        <v>2605</v>
      </c>
      <c r="G107" s="227" t="s">
        <v>123</v>
      </c>
      <c r="H107" s="228">
        <v>21</v>
      </c>
      <c r="I107" s="229"/>
      <c r="J107" s="230">
        <f>ROUND(I107*H107,2)</f>
        <v>0</v>
      </c>
      <c r="K107" s="226" t="s">
        <v>124</v>
      </c>
      <c r="L107" s="231"/>
      <c r="M107" s="232" t="s">
        <v>19</v>
      </c>
      <c r="N107" s="233" t="s">
        <v>43</v>
      </c>
      <c r="O107" s="83"/>
      <c r="P107" s="212">
        <f>O107*H107</f>
        <v>0</v>
      </c>
      <c r="Q107" s="212">
        <v>0.00019000000000000001</v>
      </c>
      <c r="R107" s="212">
        <f>Q107*H107</f>
        <v>0.0039900000000000005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82</v>
      </c>
      <c r="AT107" s="214" t="s">
        <v>664</v>
      </c>
      <c r="AU107" s="214" t="s">
        <v>82</v>
      </c>
      <c r="AY107" s="16" t="s">
        <v>117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80</v>
      </c>
      <c r="BK107" s="215">
        <f>ROUND(I107*H107,2)</f>
        <v>0</v>
      </c>
      <c r="BL107" s="16" t="s">
        <v>80</v>
      </c>
      <c r="BM107" s="214" t="s">
        <v>2630</v>
      </c>
    </row>
    <row r="108" s="2" customFormat="1">
      <c r="A108" s="37"/>
      <c r="B108" s="38"/>
      <c r="C108" s="39"/>
      <c r="D108" s="216" t="s">
        <v>127</v>
      </c>
      <c r="E108" s="39"/>
      <c r="F108" s="217" t="s">
        <v>2605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127</v>
      </c>
      <c r="AU108" s="16" t="s">
        <v>82</v>
      </c>
    </row>
    <row r="109" s="13" customFormat="1">
      <c r="A109" s="13"/>
      <c r="B109" s="238"/>
      <c r="C109" s="239"/>
      <c r="D109" s="216" t="s">
        <v>2607</v>
      </c>
      <c r="E109" s="239"/>
      <c r="F109" s="240" t="s">
        <v>2608</v>
      </c>
      <c r="G109" s="239"/>
      <c r="H109" s="241">
        <v>21</v>
      </c>
      <c r="I109" s="242"/>
      <c r="J109" s="239"/>
      <c r="K109" s="239"/>
      <c r="L109" s="243"/>
      <c r="M109" s="244"/>
      <c r="N109" s="245"/>
      <c r="O109" s="245"/>
      <c r="P109" s="245"/>
      <c r="Q109" s="245"/>
      <c r="R109" s="245"/>
      <c r="S109" s="245"/>
      <c r="T109" s="24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7" t="s">
        <v>2607</v>
      </c>
      <c r="AU109" s="247" t="s">
        <v>82</v>
      </c>
      <c r="AV109" s="13" t="s">
        <v>82</v>
      </c>
      <c r="AW109" s="13" t="s">
        <v>4</v>
      </c>
      <c r="AX109" s="13" t="s">
        <v>80</v>
      </c>
      <c r="AY109" s="247" t="s">
        <v>117</v>
      </c>
    </row>
    <row r="110" s="2" customFormat="1" ht="16.5" customHeight="1">
      <c r="A110" s="37"/>
      <c r="B110" s="38"/>
      <c r="C110" s="203" t="s">
        <v>173</v>
      </c>
      <c r="D110" s="203" t="s">
        <v>120</v>
      </c>
      <c r="E110" s="204" t="s">
        <v>2631</v>
      </c>
      <c r="F110" s="205" t="s">
        <v>2632</v>
      </c>
      <c r="G110" s="206" t="s">
        <v>123</v>
      </c>
      <c r="H110" s="207">
        <v>20</v>
      </c>
      <c r="I110" s="208"/>
      <c r="J110" s="209">
        <f>ROUND(I110*H110,2)</f>
        <v>0</v>
      </c>
      <c r="K110" s="205" t="s">
        <v>124</v>
      </c>
      <c r="L110" s="43"/>
      <c r="M110" s="210" t="s">
        <v>19</v>
      </c>
      <c r="N110" s="211" t="s">
        <v>43</v>
      </c>
      <c r="O110" s="83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4" t="s">
        <v>80</v>
      </c>
      <c r="AT110" s="214" t="s">
        <v>120</v>
      </c>
      <c r="AU110" s="214" t="s">
        <v>82</v>
      </c>
      <c r="AY110" s="16" t="s">
        <v>117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6" t="s">
        <v>80</v>
      </c>
      <c r="BK110" s="215">
        <f>ROUND(I110*H110,2)</f>
        <v>0</v>
      </c>
      <c r="BL110" s="16" t="s">
        <v>80</v>
      </c>
      <c r="BM110" s="214" t="s">
        <v>2633</v>
      </c>
    </row>
    <row r="111" s="2" customFormat="1">
      <c r="A111" s="37"/>
      <c r="B111" s="38"/>
      <c r="C111" s="39"/>
      <c r="D111" s="216" t="s">
        <v>127</v>
      </c>
      <c r="E111" s="39"/>
      <c r="F111" s="217" t="s">
        <v>2634</v>
      </c>
      <c r="G111" s="39"/>
      <c r="H111" s="39"/>
      <c r="I111" s="218"/>
      <c r="J111" s="39"/>
      <c r="K111" s="39"/>
      <c r="L111" s="43"/>
      <c r="M111" s="219"/>
      <c r="N111" s="220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127</v>
      </c>
      <c r="AU111" s="16" t="s">
        <v>82</v>
      </c>
    </row>
    <row r="112" s="2" customFormat="1">
      <c r="A112" s="37"/>
      <c r="B112" s="38"/>
      <c r="C112" s="39"/>
      <c r="D112" s="221" t="s">
        <v>129</v>
      </c>
      <c r="E112" s="39"/>
      <c r="F112" s="222" t="s">
        <v>2635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129</v>
      </c>
      <c r="AU112" s="16" t="s">
        <v>82</v>
      </c>
    </row>
    <row r="113" s="2" customFormat="1" ht="16.5" customHeight="1">
      <c r="A113" s="37"/>
      <c r="B113" s="38"/>
      <c r="C113" s="224" t="s">
        <v>179</v>
      </c>
      <c r="D113" s="224" t="s">
        <v>664</v>
      </c>
      <c r="E113" s="225" t="s">
        <v>2614</v>
      </c>
      <c r="F113" s="226" t="s">
        <v>2615</v>
      </c>
      <c r="G113" s="227" t="s">
        <v>123</v>
      </c>
      <c r="H113" s="228">
        <v>21</v>
      </c>
      <c r="I113" s="229"/>
      <c r="J113" s="230">
        <f>ROUND(I113*H113,2)</f>
        <v>0</v>
      </c>
      <c r="K113" s="226" t="s">
        <v>124</v>
      </c>
      <c r="L113" s="231"/>
      <c r="M113" s="232" t="s">
        <v>19</v>
      </c>
      <c r="N113" s="233" t="s">
        <v>43</v>
      </c>
      <c r="O113" s="83"/>
      <c r="P113" s="212">
        <f>O113*H113</f>
        <v>0</v>
      </c>
      <c r="Q113" s="212">
        <v>0.00031</v>
      </c>
      <c r="R113" s="212">
        <f>Q113*H113</f>
        <v>0.0065100000000000002</v>
      </c>
      <c r="S113" s="212">
        <v>0</v>
      </c>
      <c r="T113" s="213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4" t="s">
        <v>82</v>
      </c>
      <c r="AT113" s="214" t="s">
        <v>664</v>
      </c>
      <c r="AU113" s="214" t="s">
        <v>82</v>
      </c>
      <c r="AY113" s="16" t="s">
        <v>117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80</v>
      </c>
      <c r="BK113" s="215">
        <f>ROUND(I113*H113,2)</f>
        <v>0</v>
      </c>
      <c r="BL113" s="16" t="s">
        <v>80</v>
      </c>
      <c r="BM113" s="214" t="s">
        <v>2636</v>
      </c>
    </row>
    <row r="114" s="2" customFormat="1">
      <c r="A114" s="37"/>
      <c r="B114" s="38"/>
      <c r="C114" s="39"/>
      <c r="D114" s="216" t="s">
        <v>127</v>
      </c>
      <c r="E114" s="39"/>
      <c r="F114" s="217" t="s">
        <v>2615</v>
      </c>
      <c r="G114" s="39"/>
      <c r="H114" s="39"/>
      <c r="I114" s="218"/>
      <c r="J114" s="39"/>
      <c r="K114" s="39"/>
      <c r="L114" s="43"/>
      <c r="M114" s="219"/>
      <c r="N114" s="220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127</v>
      </c>
      <c r="AU114" s="16" t="s">
        <v>82</v>
      </c>
    </row>
    <row r="115" s="13" customFormat="1">
      <c r="A115" s="13"/>
      <c r="B115" s="238"/>
      <c r="C115" s="239"/>
      <c r="D115" s="216" t="s">
        <v>2607</v>
      </c>
      <c r="E115" s="239"/>
      <c r="F115" s="240" t="s">
        <v>2608</v>
      </c>
      <c r="G115" s="239"/>
      <c r="H115" s="241">
        <v>21</v>
      </c>
      <c r="I115" s="242"/>
      <c r="J115" s="239"/>
      <c r="K115" s="239"/>
      <c r="L115" s="243"/>
      <c r="M115" s="244"/>
      <c r="N115" s="245"/>
      <c r="O115" s="245"/>
      <c r="P115" s="245"/>
      <c r="Q115" s="245"/>
      <c r="R115" s="245"/>
      <c r="S115" s="245"/>
      <c r="T115" s="24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7" t="s">
        <v>2607</v>
      </c>
      <c r="AU115" s="247" t="s">
        <v>82</v>
      </c>
      <c r="AV115" s="13" t="s">
        <v>82</v>
      </c>
      <c r="AW115" s="13" t="s">
        <v>4</v>
      </c>
      <c r="AX115" s="13" t="s">
        <v>80</v>
      </c>
      <c r="AY115" s="247" t="s">
        <v>117</v>
      </c>
    </row>
    <row r="116" s="2" customFormat="1" ht="16.5" customHeight="1">
      <c r="A116" s="37"/>
      <c r="B116" s="38"/>
      <c r="C116" s="203" t="s">
        <v>185</v>
      </c>
      <c r="D116" s="203" t="s">
        <v>120</v>
      </c>
      <c r="E116" s="204" t="s">
        <v>2637</v>
      </c>
      <c r="F116" s="205" t="s">
        <v>2638</v>
      </c>
      <c r="G116" s="206" t="s">
        <v>123</v>
      </c>
      <c r="H116" s="207">
        <v>20</v>
      </c>
      <c r="I116" s="208"/>
      <c r="J116" s="209">
        <f>ROUND(I116*H116,2)</f>
        <v>0</v>
      </c>
      <c r="K116" s="205" t="s">
        <v>124</v>
      </c>
      <c r="L116" s="43"/>
      <c r="M116" s="210" t="s">
        <v>19</v>
      </c>
      <c r="N116" s="211" t="s">
        <v>43</v>
      </c>
      <c r="O116" s="83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4" t="s">
        <v>80</v>
      </c>
      <c r="AT116" s="214" t="s">
        <v>120</v>
      </c>
      <c r="AU116" s="214" t="s">
        <v>82</v>
      </c>
      <c r="AY116" s="16" t="s">
        <v>117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6" t="s">
        <v>80</v>
      </c>
      <c r="BK116" s="215">
        <f>ROUND(I116*H116,2)</f>
        <v>0</v>
      </c>
      <c r="BL116" s="16" t="s">
        <v>80</v>
      </c>
      <c r="BM116" s="214" t="s">
        <v>2639</v>
      </c>
    </row>
    <row r="117" s="2" customFormat="1">
      <c r="A117" s="37"/>
      <c r="B117" s="38"/>
      <c r="C117" s="39"/>
      <c r="D117" s="216" t="s">
        <v>127</v>
      </c>
      <c r="E117" s="39"/>
      <c r="F117" s="217" t="s">
        <v>2640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127</v>
      </c>
      <c r="AU117" s="16" t="s">
        <v>82</v>
      </c>
    </row>
    <row r="118" s="2" customFormat="1">
      <c r="A118" s="37"/>
      <c r="B118" s="38"/>
      <c r="C118" s="39"/>
      <c r="D118" s="221" t="s">
        <v>129</v>
      </c>
      <c r="E118" s="39"/>
      <c r="F118" s="222" t="s">
        <v>2641</v>
      </c>
      <c r="G118" s="39"/>
      <c r="H118" s="39"/>
      <c r="I118" s="218"/>
      <c r="J118" s="39"/>
      <c r="K118" s="39"/>
      <c r="L118" s="43"/>
      <c r="M118" s="219"/>
      <c r="N118" s="220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129</v>
      </c>
      <c r="AU118" s="16" t="s">
        <v>82</v>
      </c>
    </row>
    <row r="119" s="2" customFormat="1" ht="16.5" customHeight="1">
      <c r="A119" s="37"/>
      <c r="B119" s="38"/>
      <c r="C119" s="224" t="s">
        <v>191</v>
      </c>
      <c r="D119" s="224" t="s">
        <v>664</v>
      </c>
      <c r="E119" s="225" t="s">
        <v>2622</v>
      </c>
      <c r="F119" s="226" t="s">
        <v>2623</v>
      </c>
      <c r="G119" s="227" t="s">
        <v>123</v>
      </c>
      <c r="H119" s="228">
        <v>21</v>
      </c>
      <c r="I119" s="229"/>
      <c r="J119" s="230">
        <f>ROUND(I119*H119,2)</f>
        <v>0</v>
      </c>
      <c r="K119" s="226" t="s">
        <v>124</v>
      </c>
      <c r="L119" s="231"/>
      <c r="M119" s="232" t="s">
        <v>19</v>
      </c>
      <c r="N119" s="233" t="s">
        <v>43</v>
      </c>
      <c r="O119" s="83"/>
      <c r="P119" s="212">
        <f>O119*H119</f>
        <v>0</v>
      </c>
      <c r="Q119" s="212">
        <v>0.00023000000000000001</v>
      </c>
      <c r="R119" s="212">
        <f>Q119*H119</f>
        <v>0.0048300000000000001</v>
      </c>
      <c r="S119" s="212">
        <v>0</v>
      </c>
      <c r="T119" s="21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4" t="s">
        <v>82</v>
      </c>
      <c r="AT119" s="214" t="s">
        <v>664</v>
      </c>
      <c r="AU119" s="214" t="s">
        <v>82</v>
      </c>
      <c r="AY119" s="16" t="s">
        <v>117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80</v>
      </c>
      <c r="BK119" s="215">
        <f>ROUND(I119*H119,2)</f>
        <v>0</v>
      </c>
      <c r="BL119" s="16" t="s">
        <v>80</v>
      </c>
      <c r="BM119" s="214" t="s">
        <v>2642</v>
      </c>
    </row>
    <row r="120" s="2" customFormat="1">
      <c r="A120" s="37"/>
      <c r="B120" s="38"/>
      <c r="C120" s="39"/>
      <c r="D120" s="216" t="s">
        <v>127</v>
      </c>
      <c r="E120" s="39"/>
      <c r="F120" s="217" t="s">
        <v>2623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127</v>
      </c>
      <c r="AU120" s="16" t="s">
        <v>82</v>
      </c>
    </row>
    <row r="121" s="13" customFormat="1">
      <c r="A121" s="13"/>
      <c r="B121" s="238"/>
      <c r="C121" s="239"/>
      <c r="D121" s="216" t="s">
        <v>2607</v>
      </c>
      <c r="E121" s="239"/>
      <c r="F121" s="240" t="s">
        <v>2608</v>
      </c>
      <c r="G121" s="239"/>
      <c r="H121" s="241">
        <v>21</v>
      </c>
      <c r="I121" s="242"/>
      <c r="J121" s="239"/>
      <c r="K121" s="239"/>
      <c r="L121" s="243"/>
      <c r="M121" s="244"/>
      <c r="N121" s="245"/>
      <c r="O121" s="245"/>
      <c r="P121" s="245"/>
      <c r="Q121" s="245"/>
      <c r="R121" s="245"/>
      <c r="S121" s="245"/>
      <c r="T121" s="24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7" t="s">
        <v>2607</v>
      </c>
      <c r="AU121" s="247" t="s">
        <v>82</v>
      </c>
      <c r="AV121" s="13" t="s">
        <v>82</v>
      </c>
      <c r="AW121" s="13" t="s">
        <v>4</v>
      </c>
      <c r="AX121" s="13" t="s">
        <v>80</v>
      </c>
      <c r="AY121" s="247" t="s">
        <v>117</v>
      </c>
    </row>
    <row r="122" s="2" customFormat="1" ht="16.5" customHeight="1">
      <c r="A122" s="37"/>
      <c r="B122" s="38"/>
      <c r="C122" s="203" t="s">
        <v>197</v>
      </c>
      <c r="D122" s="203" t="s">
        <v>120</v>
      </c>
      <c r="E122" s="204" t="s">
        <v>2643</v>
      </c>
      <c r="F122" s="205" t="s">
        <v>2644</v>
      </c>
      <c r="G122" s="206" t="s">
        <v>123</v>
      </c>
      <c r="H122" s="207">
        <v>20</v>
      </c>
      <c r="I122" s="208"/>
      <c r="J122" s="209">
        <f>ROUND(I122*H122,2)</f>
        <v>0</v>
      </c>
      <c r="K122" s="205" t="s">
        <v>124</v>
      </c>
      <c r="L122" s="43"/>
      <c r="M122" s="210" t="s">
        <v>19</v>
      </c>
      <c r="N122" s="211" t="s">
        <v>43</v>
      </c>
      <c r="O122" s="83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4" t="s">
        <v>80</v>
      </c>
      <c r="AT122" s="214" t="s">
        <v>120</v>
      </c>
      <c r="AU122" s="214" t="s">
        <v>82</v>
      </c>
      <c r="AY122" s="16" t="s">
        <v>117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6" t="s">
        <v>80</v>
      </c>
      <c r="BK122" s="215">
        <f>ROUND(I122*H122,2)</f>
        <v>0</v>
      </c>
      <c r="BL122" s="16" t="s">
        <v>80</v>
      </c>
      <c r="BM122" s="214" t="s">
        <v>2645</v>
      </c>
    </row>
    <row r="123" s="2" customFormat="1">
      <c r="A123" s="37"/>
      <c r="B123" s="38"/>
      <c r="C123" s="39"/>
      <c r="D123" s="216" t="s">
        <v>127</v>
      </c>
      <c r="E123" s="39"/>
      <c r="F123" s="217" t="s">
        <v>2646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127</v>
      </c>
      <c r="AU123" s="16" t="s">
        <v>82</v>
      </c>
    </row>
    <row r="124" s="2" customFormat="1">
      <c r="A124" s="37"/>
      <c r="B124" s="38"/>
      <c r="C124" s="39"/>
      <c r="D124" s="221" t="s">
        <v>129</v>
      </c>
      <c r="E124" s="39"/>
      <c r="F124" s="222" t="s">
        <v>2647</v>
      </c>
      <c r="G124" s="39"/>
      <c r="H124" s="39"/>
      <c r="I124" s="218"/>
      <c r="J124" s="39"/>
      <c r="K124" s="39"/>
      <c r="L124" s="43"/>
      <c r="M124" s="219"/>
      <c r="N124" s="220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129</v>
      </c>
      <c r="AU124" s="16" t="s">
        <v>82</v>
      </c>
    </row>
    <row r="125" s="2" customFormat="1" ht="16.5" customHeight="1">
      <c r="A125" s="37"/>
      <c r="B125" s="38"/>
      <c r="C125" s="224" t="s">
        <v>203</v>
      </c>
      <c r="D125" s="224" t="s">
        <v>664</v>
      </c>
      <c r="E125" s="225" t="s">
        <v>2648</v>
      </c>
      <c r="F125" s="226" t="s">
        <v>2649</v>
      </c>
      <c r="G125" s="227" t="s">
        <v>123</v>
      </c>
      <c r="H125" s="228">
        <v>21</v>
      </c>
      <c r="I125" s="229"/>
      <c r="J125" s="230">
        <f>ROUND(I125*H125,2)</f>
        <v>0</v>
      </c>
      <c r="K125" s="226" t="s">
        <v>124</v>
      </c>
      <c r="L125" s="231"/>
      <c r="M125" s="232" t="s">
        <v>19</v>
      </c>
      <c r="N125" s="233" t="s">
        <v>43</v>
      </c>
      <c r="O125" s="83"/>
      <c r="P125" s="212">
        <f>O125*H125</f>
        <v>0</v>
      </c>
      <c r="Q125" s="212">
        <v>6.9999999999999994E-05</v>
      </c>
      <c r="R125" s="212">
        <f>Q125*H125</f>
        <v>0.00147</v>
      </c>
      <c r="S125" s="212">
        <v>0</v>
      </c>
      <c r="T125" s="21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4" t="s">
        <v>82</v>
      </c>
      <c r="AT125" s="214" t="s">
        <v>664</v>
      </c>
      <c r="AU125" s="214" t="s">
        <v>82</v>
      </c>
      <c r="AY125" s="16" t="s">
        <v>117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80</v>
      </c>
      <c r="BK125" s="215">
        <f>ROUND(I125*H125,2)</f>
        <v>0</v>
      </c>
      <c r="BL125" s="16" t="s">
        <v>80</v>
      </c>
      <c r="BM125" s="214" t="s">
        <v>2650</v>
      </c>
    </row>
    <row r="126" s="2" customFormat="1">
      <c r="A126" s="37"/>
      <c r="B126" s="38"/>
      <c r="C126" s="39"/>
      <c r="D126" s="216" t="s">
        <v>127</v>
      </c>
      <c r="E126" s="39"/>
      <c r="F126" s="217" t="s">
        <v>2649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127</v>
      </c>
      <c r="AU126" s="16" t="s">
        <v>82</v>
      </c>
    </row>
    <row r="127" s="13" customFormat="1">
      <c r="A127" s="13"/>
      <c r="B127" s="238"/>
      <c r="C127" s="239"/>
      <c r="D127" s="216" t="s">
        <v>2607</v>
      </c>
      <c r="E127" s="239"/>
      <c r="F127" s="240" t="s">
        <v>2608</v>
      </c>
      <c r="G127" s="239"/>
      <c r="H127" s="241">
        <v>21</v>
      </c>
      <c r="I127" s="242"/>
      <c r="J127" s="239"/>
      <c r="K127" s="239"/>
      <c r="L127" s="243"/>
      <c r="M127" s="244"/>
      <c r="N127" s="245"/>
      <c r="O127" s="245"/>
      <c r="P127" s="245"/>
      <c r="Q127" s="245"/>
      <c r="R127" s="245"/>
      <c r="S127" s="245"/>
      <c r="T127" s="24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7" t="s">
        <v>2607</v>
      </c>
      <c r="AU127" s="247" t="s">
        <v>82</v>
      </c>
      <c r="AV127" s="13" t="s">
        <v>82</v>
      </c>
      <c r="AW127" s="13" t="s">
        <v>4</v>
      </c>
      <c r="AX127" s="13" t="s">
        <v>80</v>
      </c>
      <c r="AY127" s="247" t="s">
        <v>117</v>
      </c>
    </row>
    <row r="128" s="2" customFormat="1" ht="16.5" customHeight="1">
      <c r="A128" s="37"/>
      <c r="B128" s="38"/>
      <c r="C128" s="203" t="s">
        <v>8</v>
      </c>
      <c r="D128" s="203" t="s">
        <v>120</v>
      </c>
      <c r="E128" s="204" t="s">
        <v>2651</v>
      </c>
      <c r="F128" s="205" t="s">
        <v>2652</v>
      </c>
      <c r="G128" s="206" t="s">
        <v>123</v>
      </c>
      <c r="H128" s="207">
        <v>20</v>
      </c>
      <c r="I128" s="208"/>
      <c r="J128" s="209">
        <f>ROUND(I128*H128,2)</f>
        <v>0</v>
      </c>
      <c r="K128" s="205" t="s">
        <v>124</v>
      </c>
      <c r="L128" s="43"/>
      <c r="M128" s="210" t="s">
        <v>19</v>
      </c>
      <c r="N128" s="211" t="s">
        <v>43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80</v>
      </c>
      <c r="AT128" s="214" t="s">
        <v>120</v>
      </c>
      <c r="AU128" s="214" t="s">
        <v>82</v>
      </c>
      <c r="AY128" s="16" t="s">
        <v>117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80</v>
      </c>
      <c r="BK128" s="215">
        <f>ROUND(I128*H128,2)</f>
        <v>0</v>
      </c>
      <c r="BL128" s="16" t="s">
        <v>80</v>
      </c>
      <c r="BM128" s="214" t="s">
        <v>2653</v>
      </c>
    </row>
    <row r="129" s="2" customFormat="1">
      <c r="A129" s="37"/>
      <c r="B129" s="38"/>
      <c r="C129" s="39"/>
      <c r="D129" s="216" t="s">
        <v>127</v>
      </c>
      <c r="E129" s="39"/>
      <c r="F129" s="217" t="s">
        <v>2654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127</v>
      </c>
      <c r="AU129" s="16" t="s">
        <v>82</v>
      </c>
    </row>
    <row r="130" s="2" customFormat="1">
      <c r="A130" s="37"/>
      <c r="B130" s="38"/>
      <c r="C130" s="39"/>
      <c r="D130" s="221" t="s">
        <v>129</v>
      </c>
      <c r="E130" s="39"/>
      <c r="F130" s="222" t="s">
        <v>2655</v>
      </c>
      <c r="G130" s="39"/>
      <c r="H130" s="39"/>
      <c r="I130" s="218"/>
      <c r="J130" s="39"/>
      <c r="K130" s="39"/>
      <c r="L130" s="43"/>
      <c r="M130" s="219"/>
      <c r="N130" s="220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129</v>
      </c>
      <c r="AU130" s="16" t="s">
        <v>82</v>
      </c>
    </row>
    <row r="131" s="2" customFormat="1" ht="16.5" customHeight="1">
      <c r="A131" s="37"/>
      <c r="B131" s="38"/>
      <c r="C131" s="224" t="s">
        <v>125</v>
      </c>
      <c r="D131" s="224" t="s">
        <v>664</v>
      </c>
      <c r="E131" s="225" t="s">
        <v>2656</v>
      </c>
      <c r="F131" s="226" t="s">
        <v>2657</v>
      </c>
      <c r="G131" s="227" t="s">
        <v>123</v>
      </c>
      <c r="H131" s="228">
        <v>21</v>
      </c>
      <c r="I131" s="229"/>
      <c r="J131" s="230">
        <f>ROUND(I131*H131,2)</f>
        <v>0</v>
      </c>
      <c r="K131" s="226" t="s">
        <v>124</v>
      </c>
      <c r="L131" s="231"/>
      <c r="M131" s="232" t="s">
        <v>19</v>
      </c>
      <c r="N131" s="233" t="s">
        <v>43</v>
      </c>
      <c r="O131" s="83"/>
      <c r="P131" s="212">
        <f>O131*H131</f>
        <v>0</v>
      </c>
      <c r="Q131" s="212">
        <v>0.00020000000000000001</v>
      </c>
      <c r="R131" s="212">
        <f>Q131*H131</f>
        <v>0.0042000000000000006</v>
      </c>
      <c r="S131" s="212">
        <v>0</v>
      </c>
      <c r="T131" s="21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4" t="s">
        <v>82</v>
      </c>
      <c r="AT131" s="214" t="s">
        <v>664</v>
      </c>
      <c r="AU131" s="214" t="s">
        <v>82</v>
      </c>
      <c r="AY131" s="16" t="s">
        <v>117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80</v>
      </c>
      <c r="BK131" s="215">
        <f>ROUND(I131*H131,2)</f>
        <v>0</v>
      </c>
      <c r="BL131" s="16" t="s">
        <v>80</v>
      </c>
      <c r="BM131" s="214" t="s">
        <v>2658</v>
      </c>
    </row>
    <row r="132" s="2" customFormat="1">
      <c r="A132" s="37"/>
      <c r="B132" s="38"/>
      <c r="C132" s="39"/>
      <c r="D132" s="216" t="s">
        <v>127</v>
      </c>
      <c r="E132" s="39"/>
      <c r="F132" s="217" t="s">
        <v>2657</v>
      </c>
      <c r="G132" s="39"/>
      <c r="H132" s="39"/>
      <c r="I132" s="218"/>
      <c r="J132" s="39"/>
      <c r="K132" s="39"/>
      <c r="L132" s="43"/>
      <c r="M132" s="219"/>
      <c r="N132" s="220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127</v>
      </c>
      <c r="AU132" s="16" t="s">
        <v>82</v>
      </c>
    </row>
    <row r="133" s="13" customFormat="1">
      <c r="A133" s="13"/>
      <c r="B133" s="238"/>
      <c r="C133" s="239"/>
      <c r="D133" s="216" t="s">
        <v>2607</v>
      </c>
      <c r="E133" s="239"/>
      <c r="F133" s="240" t="s">
        <v>2608</v>
      </c>
      <c r="G133" s="239"/>
      <c r="H133" s="241">
        <v>21</v>
      </c>
      <c r="I133" s="242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2607</v>
      </c>
      <c r="AU133" s="247" t="s">
        <v>82</v>
      </c>
      <c r="AV133" s="13" t="s">
        <v>82</v>
      </c>
      <c r="AW133" s="13" t="s">
        <v>4</v>
      </c>
      <c r="AX133" s="13" t="s">
        <v>80</v>
      </c>
      <c r="AY133" s="247" t="s">
        <v>117</v>
      </c>
    </row>
    <row r="134" s="2" customFormat="1" ht="16.5" customHeight="1">
      <c r="A134" s="37"/>
      <c r="B134" s="38"/>
      <c r="C134" s="203" t="s">
        <v>219</v>
      </c>
      <c r="D134" s="203" t="s">
        <v>120</v>
      </c>
      <c r="E134" s="204" t="s">
        <v>2659</v>
      </c>
      <c r="F134" s="205" t="s">
        <v>2660</v>
      </c>
      <c r="G134" s="206" t="s">
        <v>123</v>
      </c>
      <c r="H134" s="207">
        <v>20</v>
      </c>
      <c r="I134" s="208"/>
      <c r="J134" s="209">
        <f>ROUND(I134*H134,2)</f>
        <v>0</v>
      </c>
      <c r="K134" s="205" t="s">
        <v>124</v>
      </c>
      <c r="L134" s="43"/>
      <c r="M134" s="210" t="s">
        <v>19</v>
      </c>
      <c r="N134" s="211" t="s">
        <v>43</v>
      </c>
      <c r="O134" s="83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4" t="s">
        <v>80</v>
      </c>
      <c r="AT134" s="214" t="s">
        <v>120</v>
      </c>
      <c r="AU134" s="214" t="s">
        <v>82</v>
      </c>
      <c r="AY134" s="16" t="s">
        <v>117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80</v>
      </c>
      <c r="BK134" s="215">
        <f>ROUND(I134*H134,2)</f>
        <v>0</v>
      </c>
      <c r="BL134" s="16" t="s">
        <v>80</v>
      </c>
      <c r="BM134" s="214" t="s">
        <v>2661</v>
      </c>
    </row>
    <row r="135" s="2" customFormat="1">
      <c r="A135" s="37"/>
      <c r="B135" s="38"/>
      <c r="C135" s="39"/>
      <c r="D135" s="216" t="s">
        <v>127</v>
      </c>
      <c r="E135" s="39"/>
      <c r="F135" s="217" t="s">
        <v>2662</v>
      </c>
      <c r="G135" s="39"/>
      <c r="H135" s="39"/>
      <c r="I135" s="218"/>
      <c r="J135" s="39"/>
      <c r="K135" s="39"/>
      <c r="L135" s="43"/>
      <c r="M135" s="219"/>
      <c r="N135" s="220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127</v>
      </c>
      <c r="AU135" s="16" t="s">
        <v>82</v>
      </c>
    </row>
    <row r="136" s="2" customFormat="1">
      <c r="A136" s="37"/>
      <c r="B136" s="38"/>
      <c r="C136" s="39"/>
      <c r="D136" s="221" t="s">
        <v>129</v>
      </c>
      <c r="E136" s="39"/>
      <c r="F136" s="222" t="s">
        <v>2663</v>
      </c>
      <c r="G136" s="39"/>
      <c r="H136" s="39"/>
      <c r="I136" s="218"/>
      <c r="J136" s="39"/>
      <c r="K136" s="39"/>
      <c r="L136" s="43"/>
      <c r="M136" s="219"/>
      <c r="N136" s="220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129</v>
      </c>
      <c r="AU136" s="16" t="s">
        <v>82</v>
      </c>
    </row>
    <row r="137" s="2" customFormat="1" ht="16.5" customHeight="1">
      <c r="A137" s="37"/>
      <c r="B137" s="38"/>
      <c r="C137" s="224" t="s">
        <v>225</v>
      </c>
      <c r="D137" s="224" t="s">
        <v>664</v>
      </c>
      <c r="E137" s="225" t="s">
        <v>2664</v>
      </c>
      <c r="F137" s="226" t="s">
        <v>2665</v>
      </c>
      <c r="G137" s="227" t="s">
        <v>123</v>
      </c>
      <c r="H137" s="228">
        <v>21</v>
      </c>
      <c r="I137" s="229"/>
      <c r="J137" s="230">
        <f>ROUND(I137*H137,2)</f>
        <v>0</v>
      </c>
      <c r="K137" s="226" t="s">
        <v>124</v>
      </c>
      <c r="L137" s="231"/>
      <c r="M137" s="232" t="s">
        <v>19</v>
      </c>
      <c r="N137" s="233" t="s">
        <v>43</v>
      </c>
      <c r="O137" s="83"/>
      <c r="P137" s="212">
        <f>O137*H137</f>
        <v>0</v>
      </c>
      <c r="Q137" s="212">
        <v>0.00022000000000000001</v>
      </c>
      <c r="R137" s="212">
        <f>Q137*H137</f>
        <v>0.00462</v>
      </c>
      <c r="S137" s="212">
        <v>0</v>
      </c>
      <c r="T137" s="21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4" t="s">
        <v>82</v>
      </c>
      <c r="AT137" s="214" t="s">
        <v>664</v>
      </c>
      <c r="AU137" s="214" t="s">
        <v>82</v>
      </c>
      <c r="AY137" s="16" t="s">
        <v>117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80</v>
      </c>
      <c r="BK137" s="215">
        <f>ROUND(I137*H137,2)</f>
        <v>0</v>
      </c>
      <c r="BL137" s="16" t="s">
        <v>80</v>
      </c>
      <c r="BM137" s="214" t="s">
        <v>2666</v>
      </c>
    </row>
    <row r="138" s="2" customFormat="1">
      <c r="A138" s="37"/>
      <c r="B138" s="38"/>
      <c r="C138" s="39"/>
      <c r="D138" s="216" t="s">
        <v>127</v>
      </c>
      <c r="E138" s="39"/>
      <c r="F138" s="217" t="s">
        <v>2665</v>
      </c>
      <c r="G138" s="39"/>
      <c r="H138" s="39"/>
      <c r="I138" s="218"/>
      <c r="J138" s="39"/>
      <c r="K138" s="39"/>
      <c r="L138" s="43"/>
      <c r="M138" s="219"/>
      <c r="N138" s="220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127</v>
      </c>
      <c r="AU138" s="16" t="s">
        <v>82</v>
      </c>
    </row>
    <row r="139" s="13" customFormat="1">
      <c r="A139" s="13"/>
      <c r="B139" s="238"/>
      <c r="C139" s="239"/>
      <c r="D139" s="216" t="s">
        <v>2607</v>
      </c>
      <c r="E139" s="239"/>
      <c r="F139" s="240" t="s">
        <v>2608</v>
      </c>
      <c r="G139" s="239"/>
      <c r="H139" s="241">
        <v>21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2607</v>
      </c>
      <c r="AU139" s="247" t="s">
        <v>82</v>
      </c>
      <c r="AV139" s="13" t="s">
        <v>82</v>
      </c>
      <c r="AW139" s="13" t="s">
        <v>4</v>
      </c>
      <c r="AX139" s="13" t="s">
        <v>80</v>
      </c>
      <c r="AY139" s="247" t="s">
        <v>117</v>
      </c>
    </row>
    <row r="140" s="2" customFormat="1" ht="16.5" customHeight="1">
      <c r="A140" s="37"/>
      <c r="B140" s="38"/>
      <c r="C140" s="203" t="s">
        <v>231</v>
      </c>
      <c r="D140" s="203" t="s">
        <v>120</v>
      </c>
      <c r="E140" s="204" t="s">
        <v>2667</v>
      </c>
      <c r="F140" s="205" t="s">
        <v>2668</v>
      </c>
      <c r="G140" s="206" t="s">
        <v>123</v>
      </c>
      <c r="H140" s="207">
        <v>20</v>
      </c>
      <c r="I140" s="208"/>
      <c r="J140" s="209">
        <f>ROUND(I140*H140,2)</f>
        <v>0</v>
      </c>
      <c r="K140" s="205" t="s">
        <v>124</v>
      </c>
      <c r="L140" s="43"/>
      <c r="M140" s="210" t="s">
        <v>19</v>
      </c>
      <c r="N140" s="211" t="s">
        <v>43</v>
      </c>
      <c r="O140" s="83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4" t="s">
        <v>80</v>
      </c>
      <c r="AT140" s="214" t="s">
        <v>120</v>
      </c>
      <c r="AU140" s="214" t="s">
        <v>82</v>
      </c>
      <c r="AY140" s="16" t="s">
        <v>117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80</v>
      </c>
      <c r="BK140" s="215">
        <f>ROUND(I140*H140,2)</f>
        <v>0</v>
      </c>
      <c r="BL140" s="16" t="s">
        <v>80</v>
      </c>
      <c r="BM140" s="214" t="s">
        <v>2669</v>
      </c>
    </row>
    <row r="141" s="2" customFormat="1">
      <c r="A141" s="37"/>
      <c r="B141" s="38"/>
      <c r="C141" s="39"/>
      <c r="D141" s="216" t="s">
        <v>127</v>
      </c>
      <c r="E141" s="39"/>
      <c r="F141" s="217" t="s">
        <v>2670</v>
      </c>
      <c r="G141" s="39"/>
      <c r="H141" s="39"/>
      <c r="I141" s="218"/>
      <c r="J141" s="39"/>
      <c r="K141" s="39"/>
      <c r="L141" s="43"/>
      <c r="M141" s="219"/>
      <c r="N141" s="220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127</v>
      </c>
      <c r="AU141" s="16" t="s">
        <v>82</v>
      </c>
    </row>
    <row r="142" s="2" customFormat="1">
      <c r="A142" s="37"/>
      <c r="B142" s="38"/>
      <c r="C142" s="39"/>
      <c r="D142" s="221" t="s">
        <v>129</v>
      </c>
      <c r="E142" s="39"/>
      <c r="F142" s="222" t="s">
        <v>2671</v>
      </c>
      <c r="G142" s="39"/>
      <c r="H142" s="39"/>
      <c r="I142" s="218"/>
      <c r="J142" s="39"/>
      <c r="K142" s="39"/>
      <c r="L142" s="43"/>
      <c r="M142" s="219"/>
      <c r="N142" s="220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129</v>
      </c>
      <c r="AU142" s="16" t="s">
        <v>82</v>
      </c>
    </row>
    <row r="143" s="2" customFormat="1" ht="16.5" customHeight="1">
      <c r="A143" s="37"/>
      <c r="B143" s="38"/>
      <c r="C143" s="224" t="s">
        <v>237</v>
      </c>
      <c r="D143" s="224" t="s">
        <v>664</v>
      </c>
      <c r="E143" s="225" t="s">
        <v>2648</v>
      </c>
      <c r="F143" s="226" t="s">
        <v>2649</v>
      </c>
      <c r="G143" s="227" t="s">
        <v>123</v>
      </c>
      <c r="H143" s="228">
        <v>21</v>
      </c>
      <c r="I143" s="229"/>
      <c r="J143" s="230">
        <f>ROUND(I143*H143,2)</f>
        <v>0</v>
      </c>
      <c r="K143" s="226" t="s">
        <v>124</v>
      </c>
      <c r="L143" s="231"/>
      <c r="M143" s="232" t="s">
        <v>19</v>
      </c>
      <c r="N143" s="233" t="s">
        <v>43</v>
      </c>
      <c r="O143" s="83"/>
      <c r="P143" s="212">
        <f>O143*H143</f>
        <v>0</v>
      </c>
      <c r="Q143" s="212">
        <v>6.9999999999999994E-05</v>
      </c>
      <c r="R143" s="212">
        <f>Q143*H143</f>
        <v>0.00147</v>
      </c>
      <c r="S143" s="212">
        <v>0</v>
      </c>
      <c r="T143" s="21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4" t="s">
        <v>82</v>
      </c>
      <c r="AT143" s="214" t="s">
        <v>664</v>
      </c>
      <c r="AU143" s="214" t="s">
        <v>82</v>
      </c>
      <c r="AY143" s="16" t="s">
        <v>117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80</v>
      </c>
      <c r="BK143" s="215">
        <f>ROUND(I143*H143,2)</f>
        <v>0</v>
      </c>
      <c r="BL143" s="16" t="s">
        <v>80</v>
      </c>
      <c r="BM143" s="214" t="s">
        <v>2672</v>
      </c>
    </row>
    <row r="144" s="2" customFormat="1">
      <c r="A144" s="37"/>
      <c r="B144" s="38"/>
      <c r="C144" s="39"/>
      <c r="D144" s="216" t="s">
        <v>127</v>
      </c>
      <c r="E144" s="39"/>
      <c r="F144" s="217" t="s">
        <v>2649</v>
      </c>
      <c r="G144" s="39"/>
      <c r="H144" s="39"/>
      <c r="I144" s="218"/>
      <c r="J144" s="39"/>
      <c r="K144" s="39"/>
      <c r="L144" s="43"/>
      <c r="M144" s="219"/>
      <c r="N144" s="220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127</v>
      </c>
      <c r="AU144" s="16" t="s">
        <v>82</v>
      </c>
    </row>
    <row r="145" s="13" customFormat="1">
      <c r="A145" s="13"/>
      <c r="B145" s="238"/>
      <c r="C145" s="239"/>
      <c r="D145" s="216" t="s">
        <v>2607</v>
      </c>
      <c r="E145" s="239"/>
      <c r="F145" s="240" t="s">
        <v>2608</v>
      </c>
      <c r="G145" s="239"/>
      <c r="H145" s="241">
        <v>21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2607</v>
      </c>
      <c r="AU145" s="247" t="s">
        <v>82</v>
      </c>
      <c r="AV145" s="13" t="s">
        <v>82</v>
      </c>
      <c r="AW145" s="13" t="s">
        <v>4</v>
      </c>
      <c r="AX145" s="13" t="s">
        <v>80</v>
      </c>
      <c r="AY145" s="247" t="s">
        <v>117</v>
      </c>
    </row>
    <row r="146" s="2" customFormat="1" ht="16.5" customHeight="1">
      <c r="A146" s="37"/>
      <c r="B146" s="38"/>
      <c r="C146" s="203" t="s">
        <v>7</v>
      </c>
      <c r="D146" s="203" t="s">
        <v>120</v>
      </c>
      <c r="E146" s="204" t="s">
        <v>2673</v>
      </c>
      <c r="F146" s="205" t="s">
        <v>2674</v>
      </c>
      <c r="G146" s="206" t="s">
        <v>123</v>
      </c>
      <c r="H146" s="207">
        <v>20</v>
      </c>
      <c r="I146" s="208"/>
      <c r="J146" s="209">
        <f>ROUND(I146*H146,2)</f>
        <v>0</v>
      </c>
      <c r="K146" s="205" t="s">
        <v>124</v>
      </c>
      <c r="L146" s="43"/>
      <c r="M146" s="210" t="s">
        <v>19</v>
      </c>
      <c r="N146" s="211" t="s">
        <v>43</v>
      </c>
      <c r="O146" s="83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4" t="s">
        <v>80</v>
      </c>
      <c r="AT146" s="214" t="s">
        <v>120</v>
      </c>
      <c r="AU146" s="214" t="s">
        <v>82</v>
      </c>
      <c r="AY146" s="16" t="s">
        <v>117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80</v>
      </c>
      <c r="BK146" s="215">
        <f>ROUND(I146*H146,2)</f>
        <v>0</v>
      </c>
      <c r="BL146" s="16" t="s">
        <v>80</v>
      </c>
      <c r="BM146" s="214" t="s">
        <v>2675</v>
      </c>
    </row>
    <row r="147" s="2" customFormat="1">
      <c r="A147" s="37"/>
      <c r="B147" s="38"/>
      <c r="C147" s="39"/>
      <c r="D147" s="216" t="s">
        <v>127</v>
      </c>
      <c r="E147" s="39"/>
      <c r="F147" s="217" t="s">
        <v>2676</v>
      </c>
      <c r="G147" s="39"/>
      <c r="H147" s="39"/>
      <c r="I147" s="218"/>
      <c r="J147" s="39"/>
      <c r="K147" s="39"/>
      <c r="L147" s="43"/>
      <c r="M147" s="219"/>
      <c r="N147" s="220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127</v>
      </c>
      <c r="AU147" s="16" t="s">
        <v>82</v>
      </c>
    </row>
    <row r="148" s="2" customFormat="1">
      <c r="A148" s="37"/>
      <c r="B148" s="38"/>
      <c r="C148" s="39"/>
      <c r="D148" s="221" t="s">
        <v>129</v>
      </c>
      <c r="E148" s="39"/>
      <c r="F148" s="222" t="s">
        <v>2677</v>
      </c>
      <c r="G148" s="39"/>
      <c r="H148" s="39"/>
      <c r="I148" s="218"/>
      <c r="J148" s="39"/>
      <c r="K148" s="39"/>
      <c r="L148" s="43"/>
      <c r="M148" s="219"/>
      <c r="N148" s="220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129</v>
      </c>
      <c r="AU148" s="16" t="s">
        <v>82</v>
      </c>
    </row>
    <row r="149" s="2" customFormat="1" ht="16.5" customHeight="1">
      <c r="A149" s="37"/>
      <c r="B149" s="38"/>
      <c r="C149" s="224" t="s">
        <v>248</v>
      </c>
      <c r="D149" s="224" t="s">
        <v>664</v>
      </c>
      <c r="E149" s="225" t="s">
        <v>2656</v>
      </c>
      <c r="F149" s="226" t="s">
        <v>2657</v>
      </c>
      <c r="G149" s="227" t="s">
        <v>123</v>
      </c>
      <c r="H149" s="228">
        <v>21</v>
      </c>
      <c r="I149" s="229"/>
      <c r="J149" s="230">
        <f>ROUND(I149*H149,2)</f>
        <v>0</v>
      </c>
      <c r="K149" s="226" t="s">
        <v>124</v>
      </c>
      <c r="L149" s="231"/>
      <c r="M149" s="232" t="s">
        <v>19</v>
      </c>
      <c r="N149" s="233" t="s">
        <v>43</v>
      </c>
      <c r="O149" s="83"/>
      <c r="P149" s="212">
        <f>O149*H149</f>
        <v>0</v>
      </c>
      <c r="Q149" s="212">
        <v>0.00020000000000000001</v>
      </c>
      <c r="R149" s="212">
        <f>Q149*H149</f>
        <v>0.0042000000000000006</v>
      </c>
      <c r="S149" s="212">
        <v>0</v>
      </c>
      <c r="T149" s="21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4" t="s">
        <v>82</v>
      </c>
      <c r="AT149" s="214" t="s">
        <v>664</v>
      </c>
      <c r="AU149" s="214" t="s">
        <v>82</v>
      </c>
      <c r="AY149" s="16" t="s">
        <v>117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80</v>
      </c>
      <c r="BK149" s="215">
        <f>ROUND(I149*H149,2)</f>
        <v>0</v>
      </c>
      <c r="BL149" s="16" t="s">
        <v>80</v>
      </c>
      <c r="BM149" s="214" t="s">
        <v>2678</v>
      </c>
    </row>
    <row r="150" s="2" customFormat="1">
      <c r="A150" s="37"/>
      <c r="B150" s="38"/>
      <c r="C150" s="39"/>
      <c r="D150" s="216" t="s">
        <v>127</v>
      </c>
      <c r="E150" s="39"/>
      <c r="F150" s="217" t="s">
        <v>2657</v>
      </c>
      <c r="G150" s="39"/>
      <c r="H150" s="39"/>
      <c r="I150" s="218"/>
      <c r="J150" s="39"/>
      <c r="K150" s="39"/>
      <c r="L150" s="43"/>
      <c r="M150" s="219"/>
      <c r="N150" s="220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127</v>
      </c>
      <c r="AU150" s="16" t="s">
        <v>82</v>
      </c>
    </row>
    <row r="151" s="13" customFormat="1">
      <c r="A151" s="13"/>
      <c r="B151" s="238"/>
      <c r="C151" s="239"/>
      <c r="D151" s="216" t="s">
        <v>2607</v>
      </c>
      <c r="E151" s="239"/>
      <c r="F151" s="240" t="s">
        <v>2608</v>
      </c>
      <c r="G151" s="239"/>
      <c r="H151" s="241">
        <v>21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2607</v>
      </c>
      <c r="AU151" s="247" t="s">
        <v>82</v>
      </c>
      <c r="AV151" s="13" t="s">
        <v>82</v>
      </c>
      <c r="AW151" s="13" t="s">
        <v>4</v>
      </c>
      <c r="AX151" s="13" t="s">
        <v>80</v>
      </c>
      <c r="AY151" s="247" t="s">
        <v>117</v>
      </c>
    </row>
    <row r="152" s="2" customFormat="1" ht="16.5" customHeight="1">
      <c r="A152" s="37"/>
      <c r="B152" s="38"/>
      <c r="C152" s="203" t="s">
        <v>254</v>
      </c>
      <c r="D152" s="203" t="s">
        <v>120</v>
      </c>
      <c r="E152" s="204" t="s">
        <v>2679</v>
      </c>
      <c r="F152" s="205" t="s">
        <v>2680</v>
      </c>
      <c r="G152" s="206" t="s">
        <v>123</v>
      </c>
      <c r="H152" s="207">
        <v>20</v>
      </c>
      <c r="I152" s="208"/>
      <c r="J152" s="209">
        <f>ROUND(I152*H152,2)</f>
        <v>0</v>
      </c>
      <c r="K152" s="205" t="s">
        <v>124</v>
      </c>
      <c r="L152" s="43"/>
      <c r="M152" s="210" t="s">
        <v>19</v>
      </c>
      <c r="N152" s="211" t="s">
        <v>43</v>
      </c>
      <c r="O152" s="83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4" t="s">
        <v>80</v>
      </c>
      <c r="AT152" s="214" t="s">
        <v>120</v>
      </c>
      <c r="AU152" s="214" t="s">
        <v>82</v>
      </c>
      <c r="AY152" s="16" t="s">
        <v>117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80</v>
      </c>
      <c r="BK152" s="215">
        <f>ROUND(I152*H152,2)</f>
        <v>0</v>
      </c>
      <c r="BL152" s="16" t="s">
        <v>80</v>
      </c>
      <c r="BM152" s="214" t="s">
        <v>2681</v>
      </c>
    </row>
    <row r="153" s="2" customFormat="1">
      <c r="A153" s="37"/>
      <c r="B153" s="38"/>
      <c r="C153" s="39"/>
      <c r="D153" s="216" t="s">
        <v>127</v>
      </c>
      <c r="E153" s="39"/>
      <c r="F153" s="217" t="s">
        <v>2682</v>
      </c>
      <c r="G153" s="39"/>
      <c r="H153" s="39"/>
      <c r="I153" s="218"/>
      <c r="J153" s="39"/>
      <c r="K153" s="39"/>
      <c r="L153" s="43"/>
      <c r="M153" s="219"/>
      <c r="N153" s="220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127</v>
      </c>
      <c r="AU153" s="16" t="s">
        <v>82</v>
      </c>
    </row>
    <row r="154" s="2" customFormat="1">
      <c r="A154" s="37"/>
      <c r="B154" s="38"/>
      <c r="C154" s="39"/>
      <c r="D154" s="221" t="s">
        <v>129</v>
      </c>
      <c r="E154" s="39"/>
      <c r="F154" s="222" t="s">
        <v>2683</v>
      </c>
      <c r="G154" s="39"/>
      <c r="H154" s="39"/>
      <c r="I154" s="218"/>
      <c r="J154" s="39"/>
      <c r="K154" s="39"/>
      <c r="L154" s="43"/>
      <c r="M154" s="219"/>
      <c r="N154" s="220"/>
      <c r="O154" s="83"/>
      <c r="P154" s="83"/>
      <c r="Q154" s="83"/>
      <c r="R154" s="83"/>
      <c r="S154" s="83"/>
      <c r="T154" s="84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129</v>
      </c>
      <c r="AU154" s="16" t="s">
        <v>82</v>
      </c>
    </row>
    <row r="155" s="2" customFormat="1" ht="16.5" customHeight="1">
      <c r="A155" s="37"/>
      <c r="B155" s="38"/>
      <c r="C155" s="224" t="s">
        <v>260</v>
      </c>
      <c r="D155" s="224" t="s">
        <v>664</v>
      </c>
      <c r="E155" s="225" t="s">
        <v>2664</v>
      </c>
      <c r="F155" s="226" t="s">
        <v>2665</v>
      </c>
      <c r="G155" s="227" t="s">
        <v>123</v>
      </c>
      <c r="H155" s="228">
        <v>21</v>
      </c>
      <c r="I155" s="229"/>
      <c r="J155" s="230">
        <f>ROUND(I155*H155,2)</f>
        <v>0</v>
      </c>
      <c r="K155" s="226" t="s">
        <v>124</v>
      </c>
      <c r="L155" s="231"/>
      <c r="M155" s="232" t="s">
        <v>19</v>
      </c>
      <c r="N155" s="233" t="s">
        <v>43</v>
      </c>
      <c r="O155" s="83"/>
      <c r="P155" s="212">
        <f>O155*H155</f>
        <v>0</v>
      </c>
      <c r="Q155" s="212">
        <v>0.00022000000000000001</v>
      </c>
      <c r="R155" s="212">
        <f>Q155*H155</f>
        <v>0.00462</v>
      </c>
      <c r="S155" s="212">
        <v>0</v>
      </c>
      <c r="T155" s="21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4" t="s">
        <v>82</v>
      </c>
      <c r="AT155" s="214" t="s">
        <v>664</v>
      </c>
      <c r="AU155" s="214" t="s">
        <v>82</v>
      </c>
      <c r="AY155" s="16" t="s">
        <v>117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80</v>
      </c>
      <c r="BK155" s="215">
        <f>ROUND(I155*H155,2)</f>
        <v>0</v>
      </c>
      <c r="BL155" s="16" t="s">
        <v>80</v>
      </c>
      <c r="BM155" s="214" t="s">
        <v>2684</v>
      </c>
    </row>
    <row r="156" s="2" customFormat="1">
      <c r="A156" s="37"/>
      <c r="B156" s="38"/>
      <c r="C156" s="39"/>
      <c r="D156" s="216" t="s">
        <v>127</v>
      </c>
      <c r="E156" s="39"/>
      <c r="F156" s="217" t="s">
        <v>2665</v>
      </c>
      <c r="G156" s="39"/>
      <c r="H156" s="39"/>
      <c r="I156" s="218"/>
      <c r="J156" s="39"/>
      <c r="K156" s="39"/>
      <c r="L156" s="43"/>
      <c r="M156" s="219"/>
      <c r="N156" s="220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127</v>
      </c>
      <c r="AU156" s="16" t="s">
        <v>82</v>
      </c>
    </row>
    <row r="157" s="13" customFormat="1">
      <c r="A157" s="13"/>
      <c r="B157" s="238"/>
      <c r="C157" s="239"/>
      <c r="D157" s="216" t="s">
        <v>2607</v>
      </c>
      <c r="E157" s="239"/>
      <c r="F157" s="240" t="s">
        <v>2608</v>
      </c>
      <c r="G157" s="239"/>
      <c r="H157" s="241">
        <v>21</v>
      </c>
      <c r="I157" s="242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2607</v>
      </c>
      <c r="AU157" s="247" t="s">
        <v>82</v>
      </c>
      <c r="AV157" s="13" t="s">
        <v>82</v>
      </c>
      <c r="AW157" s="13" t="s">
        <v>4</v>
      </c>
      <c r="AX157" s="13" t="s">
        <v>80</v>
      </c>
      <c r="AY157" s="247" t="s">
        <v>117</v>
      </c>
    </row>
    <row r="158" s="2" customFormat="1" ht="16.5" customHeight="1">
      <c r="A158" s="37"/>
      <c r="B158" s="38"/>
      <c r="C158" s="203" t="s">
        <v>266</v>
      </c>
      <c r="D158" s="203" t="s">
        <v>120</v>
      </c>
      <c r="E158" s="204" t="s">
        <v>2685</v>
      </c>
      <c r="F158" s="205" t="s">
        <v>2686</v>
      </c>
      <c r="G158" s="206" t="s">
        <v>123</v>
      </c>
      <c r="H158" s="207">
        <v>20</v>
      </c>
      <c r="I158" s="208"/>
      <c r="J158" s="209">
        <f>ROUND(I158*H158,2)</f>
        <v>0</v>
      </c>
      <c r="K158" s="205" t="s">
        <v>124</v>
      </c>
      <c r="L158" s="43"/>
      <c r="M158" s="210" t="s">
        <v>19</v>
      </c>
      <c r="N158" s="211" t="s">
        <v>43</v>
      </c>
      <c r="O158" s="83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4" t="s">
        <v>80</v>
      </c>
      <c r="AT158" s="214" t="s">
        <v>120</v>
      </c>
      <c r="AU158" s="214" t="s">
        <v>82</v>
      </c>
      <c r="AY158" s="16" t="s">
        <v>117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80</v>
      </c>
      <c r="BK158" s="215">
        <f>ROUND(I158*H158,2)</f>
        <v>0</v>
      </c>
      <c r="BL158" s="16" t="s">
        <v>80</v>
      </c>
      <c r="BM158" s="214" t="s">
        <v>2687</v>
      </c>
    </row>
    <row r="159" s="2" customFormat="1">
      <c r="A159" s="37"/>
      <c r="B159" s="38"/>
      <c r="C159" s="39"/>
      <c r="D159" s="216" t="s">
        <v>127</v>
      </c>
      <c r="E159" s="39"/>
      <c r="F159" s="217" t="s">
        <v>2688</v>
      </c>
      <c r="G159" s="39"/>
      <c r="H159" s="39"/>
      <c r="I159" s="218"/>
      <c r="J159" s="39"/>
      <c r="K159" s="39"/>
      <c r="L159" s="43"/>
      <c r="M159" s="219"/>
      <c r="N159" s="220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127</v>
      </c>
      <c r="AU159" s="16" t="s">
        <v>82</v>
      </c>
    </row>
    <row r="160" s="2" customFormat="1">
      <c r="A160" s="37"/>
      <c r="B160" s="38"/>
      <c r="C160" s="39"/>
      <c r="D160" s="221" t="s">
        <v>129</v>
      </c>
      <c r="E160" s="39"/>
      <c r="F160" s="222" t="s">
        <v>2689</v>
      </c>
      <c r="G160" s="39"/>
      <c r="H160" s="39"/>
      <c r="I160" s="218"/>
      <c r="J160" s="39"/>
      <c r="K160" s="39"/>
      <c r="L160" s="43"/>
      <c r="M160" s="219"/>
      <c r="N160" s="220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129</v>
      </c>
      <c r="AU160" s="16" t="s">
        <v>82</v>
      </c>
    </row>
    <row r="161" s="2" customFormat="1" ht="16.5" customHeight="1">
      <c r="A161" s="37"/>
      <c r="B161" s="38"/>
      <c r="C161" s="224" t="s">
        <v>272</v>
      </c>
      <c r="D161" s="224" t="s">
        <v>664</v>
      </c>
      <c r="E161" s="225" t="s">
        <v>2690</v>
      </c>
      <c r="F161" s="226" t="s">
        <v>2691</v>
      </c>
      <c r="G161" s="227" t="s">
        <v>123</v>
      </c>
      <c r="H161" s="228">
        <v>21</v>
      </c>
      <c r="I161" s="229"/>
      <c r="J161" s="230">
        <f>ROUND(I161*H161,2)</f>
        <v>0</v>
      </c>
      <c r="K161" s="226" t="s">
        <v>124</v>
      </c>
      <c r="L161" s="231"/>
      <c r="M161" s="232" t="s">
        <v>19</v>
      </c>
      <c r="N161" s="233" t="s">
        <v>43</v>
      </c>
      <c r="O161" s="83"/>
      <c r="P161" s="212">
        <f>O161*H161</f>
        <v>0</v>
      </c>
      <c r="Q161" s="212">
        <v>0.00016000000000000001</v>
      </c>
      <c r="R161" s="212">
        <f>Q161*H161</f>
        <v>0.0033600000000000001</v>
      </c>
      <c r="S161" s="212">
        <v>0</v>
      </c>
      <c r="T161" s="21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4" t="s">
        <v>82</v>
      </c>
      <c r="AT161" s="214" t="s">
        <v>664</v>
      </c>
      <c r="AU161" s="214" t="s">
        <v>82</v>
      </c>
      <c r="AY161" s="16" t="s">
        <v>117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80</v>
      </c>
      <c r="BK161" s="215">
        <f>ROUND(I161*H161,2)</f>
        <v>0</v>
      </c>
      <c r="BL161" s="16" t="s">
        <v>80</v>
      </c>
      <c r="BM161" s="214" t="s">
        <v>2692</v>
      </c>
    </row>
    <row r="162" s="2" customFormat="1">
      <c r="A162" s="37"/>
      <c r="B162" s="38"/>
      <c r="C162" s="39"/>
      <c r="D162" s="216" t="s">
        <v>127</v>
      </c>
      <c r="E162" s="39"/>
      <c r="F162" s="217" t="s">
        <v>2691</v>
      </c>
      <c r="G162" s="39"/>
      <c r="H162" s="39"/>
      <c r="I162" s="218"/>
      <c r="J162" s="39"/>
      <c r="K162" s="39"/>
      <c r="L162" s="43"/>
      <c r="M162" s="219"/>
      <c r="N162" s="220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127</v>
      </c>
      <c r="AU162" s="16" t="s">
        <v>82</v>
      </c>
    </row>
    <row r="163" s="13" customFormat="1">
      <c r="A163" s="13"/>
      <c r="B163" s="238"/>
      <c r="C163" s="239"/>
      <c r="D163" s="216" t="s">
        <v>2607</v>
      </c>
      <c r="E163" s="239"/>
      <c r="F163" s="240" t="s">
        <v>2608</v>
      </c>
      <c r="G163" s="239"/>
      <c r="H163" s="241">
        <v>21</v>
      </c>
      <c r="I163" s="242"/>
      <c r="J163" s="239"/>
      <c r="K163" s="239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2607</v>
      </c>
      <c r="AU163" s="247" t="s">
        <v>82</v>
      </c>
      <c r="AV163" s="13" t="s">
        <v>82</v>
      </c>
      <c r="AW163" s="13" t="s">
        <v>4</v>
      </c>
      <c r="AX163" s="13" t="s">
        <v>80</v>
      </c>
      <c r="AY163" s="247" t="s">
        <v>117</v>
      </c>
    </row>
    <row r="164" s="2" customFormat="1" ht="16.5" customHeight="1">
      <c r="A164" s="37"/>
      <c r="B164" s="38"/>
      <c r="C164" s="203" t="s">
        <v>278</v>
      </c>
      <c r="D164" s="203" t="s">
        <v>120</v>
      </c>
      <c r="E164" s="204" t="s">
        <v>2693</v>
      </c>
      <c r="F164" s="205" t="s">
        <v>2694</v>
      </c>
      <c r="G164" s="206" t="s">
        <v>123</v>
      </c>
      <c r="H164" s="207">
        <v>20</v>
      </c>
      <c r="I164" s="208"/>
      <c r="J164" s="209">
        <f>ROUND(I164*H164,2)</f>
        <v>0</v>
      </c>
      <c r="K164" s="205" t="s">
        <v>124</v>
      </c>
      <c r="L164" s="43"/>
      <c r="M164" s="210" t="s">
        <v>19</v>
      </c>
      <c r="N164" s="211" t="s">
        <v>43</v>
      </c>
      <c r="O164" s="83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4" t="s">
        <v>80</v>
      </c>
      <c r="AT164" s="214" t="s">
        <v>120</v>
      </c>
      <c r="AU164" s="214" t="s">
        <v>82</v>
      </c>
      <c r="AY164" s="16" t="s">
        <v>117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80</v>
      </c>
      <c r="BK164" s="215">
        <f>ROUND(I164*H164,2)</f>
        <v>0</v>
      </c>
      <c r="BL164" s="16" t="s">
        <v>80</v>
      </c>
      <c r="BM164" s="214" t="s">
        <v>2695</v>
      </c>
    </row>
    <row r="165" s="2" customFormat="1">
      <c r="A165" s="37"/>
      <c r="B165" s="38"/>
      <c r="C165" s="39"/>
      <c r="D165" s="216" t="s">
        <v>127</v>
      </c>
      <c r="E165" s="39"/>
      <c r="F165" s="217" t="s">
        <v>2696</v>
      </c>
      <c r="G165" s="39"/>
      <c r="H165" s="39"/>
      <c r="I165" s="218"/>
      <c r="J165" s="39"/>
      <c r="K165" s="39"/>
      <c r="L165" s="43"/>
      <c r="M165" s="219"/>
      <c r="N165" s="220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127</v>
      </c>
      <c r="AU165" s="16" t="s">
        <v>82</v>
      </c>
    </row>
    <row r="166" s="2" customFormat="1">
      <c r="A166" s="37"/>
      <c r="B166" s="38"/>
      <c r="C166" s="39"/>
      <c r="D166" s="221" t="s">
        <v>129</v>
      </c>
      <c r="E166" s="39"/>
      <c r="F166" s="222" t="s">
        <v>2697</v>
      </c>
      <c r="G166" s="39"/>
      <c r="H166" s="39"/>
      <c r="I166" s="218"/>
      <c r="J166" s="39"/>
      <c r="K166" s="39"/>
      <c r="L166" s="43"/>
      <c r="M166" s="219"/>
      <c r="N166" s="220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129</v>
      </c>
      <c r="AU166" s="16" t="s">
        <v>82</v>
      </c>
    </row>
    <row r="167" s="2" customFormat="1" ht="16.5" customHeight="1">
      <c r="A167" s="37"/>
      <c r="B167" s="38"/>
      <c r="C167" s="224" t="s">
        <v>284</v>
      </c>
      <c r="D167" s="224" t="s">
        <v>664</v>
      </c>
      <c r="E167" s="225" t="s">
        <v>2698</v>
      </c>
      <c r="F167" s="226" t="s">
        <v>2699</v>
      </c>
      <c r="G167" s="227" t="s">
        <v>123</v>
      </c>
      <c r="H167" s="228">
        <v>21</v>
      </c>
      <c r="I167" s="229"/>
      <c r="J167" s="230">
        <f>ROUND(I167*H167,2)</f>
        <v>0</v>
      </c>
      <c r="K167" s="226" t="s">
        <v>124</v>
      </c>
      <c r="L167" s="231"/>
      <c r="M167" s="232" t="s">
        <v>19</v>
      </c>
      <c r="N167" s="233" t="s">
        <v>43</v>
      </c>
      <c r="O167" s="83"/>
      <c r="P167" s="212">
        <f>O167*H167</f>
        <v>0</v>
      </c>
      <c r="Q167" s="212">
        <v>0.00021000000000000001</v>
      </c>
      <c r="R167" s="212">
        <f>Q167*H167</f>
        <v>0.0044099999999999999</v>
      </c>
      <c r="S167" s="212">
        <v>0</v>
      </c>
      <c r="T167" s="21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4" t="s">
        <v>82</v>
      </c>
      <c r="AT167" s="214" t="s">
        <v>664</v>
      </c>
      <c r="AU167" s="214" t="s">
        <v>82</v>
      </c>
      <c r="AY167" s="16" t="s">
        <v>117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80</v>
      </c>
      <c r="BK167" s="215">
        <f>ROUND(I167*H167,2)</f>
        <v>0</v>
      </c>
      <c r="BL167" s="16" t="s">
        <v>80</v>
      </c>
      <c r="BM167" s="214" t="s">
        <v>2700</v>
      </c>
    </row>
    <row r="168" s="2" customFormat="1">
      <c r="A168" s="37"/>
      <c r="B168" s="38"/>
      <c r="C168" s="39"/>
      <c r="D168" s="216" t="s">
        <v>127</v>
      </c>
      <c r="E168" s="39"/>
      <c r="F168" s="217" t="s">
        <v>2699</v>
      </c>
      <c r="G168" s="39"/>
      <c r="H168" s="39"/>
      <c r="I168" s="218"/>
      <c r="J168" s="39"/>
      <c r="K168" s="39"/>
      <c r="L168" s="43"/>
      <c r="M168" s="219"/>
      <c r="N168" s="220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127</v>
      </c>
      <c r="AU168" s="16" t="s">
        <v>82</v>
      </c>
    </row>
    <row r="169" s="13" customFormat="1">
      <c r="A169" s="13"/>
      <c r="B169" s="238"/>
      <c r="C169" s="239"/>
      <c r="D169" s="216" t="s">
        <v>2607</v>
      </c>
      <c r="E169" s="239"/>
      <c r="F169" s="240" t="s">
        <v>2608</v>
      </c>
      <c r="G169" s="239"/>
      <c r="H169" s="241">
        <v>21</v>
      </c>
      <c r="I169" s="242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2607</v>
      </c>
      <c r="AU169" s="247" t="s">
        <v>82</v>
      </c>
      <c r="AV169" s="13" t="s">
        <v>82</v>
      </c>
      <c r="AW169" s="13" t="s">
        <v>4</v>
      </c>
      <c r="AX169" s="13" t="s">
        <v>80</v>
      </c>
      <c r="AY169" s="247" t="s">
        <v>117</v>
      </c>
    </row>
    <row r="170" s="2" customFormat="1" ht="16.5" customHeight="1">
      <c r="A170" s="37"/>
      <c r="B170" s="38"/>
      <c r="C170" s="203" t="s">
        <v>290</v>
      </c>
      <c r="D170" s="203" t="s">
        <v>120</v>
      </c>
      <c r="E170" s="204" t="s">
        <v>2701</v>
      </c>
      <c r="F170" s="205" t="s">
        <v>2702</v>
      </c>
      <c r="G170" s="206" t="s">
        <v>123</v>
      </c>
      <c r="H170" s="207">
        <v>600</v>
      </c>
      <c r="I170" s="208"/>
      <c r="J170" s="209">
        <f>ROUND(I170*H170,2)</f>
        <v>0</v>
      </c>
      <c r="K170" s="205" t="s">
        <v>124</v>
      </c>
      <c r="L170" s="43"/>
      <c r="M170" s="210" t="s">
        <v>19</v>
      </c>
      <c r="N170" s="211" t="s">
        <v>43</v>
      </c>
      <c r="O170" s="83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4" t="s">
        <v>80</v>
      </c>
      <c r="AT170" s="214" t="s">
        <v>120</v>
      </c>
      <c r="AU170" s="214" t="s">
        <v>82</v>
      </c>
      <c r="AY170" s="16" t="s">
        <v>117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80</v>
      </c>
      <c r="BK170" s="215">
        <f>ROUND(I170*H170,2)</f>
        <v>0</v>
      </c>
      <c r="BL170" s="16" t="s">
        <v>80</v>
      </c>
      <c r="BM170" s="214" t="s">
        <v>2703</v>
      </c>
    </row>
    <row r="171" s="2" customFormat="1">
      <c r="A171" s="37"/>
      <c r="B171" s="38"/>
      <c r="C171" s="39"/>
      <c r="D171" s="216" t="s">
        <v>127</v>
      </c>
      <c r="E171" s="39"/>
      <c r="F171" s="217" t="s">
        <v>2704</v>
      </c>
      <c r="G171" s="39"/>
      <c r="H171" s="39"/>
      <c r="I171" s="218"/>
      <c r="J171" s="39"/>
      <c r="K171" s="39"/>
      <c r="L171" s="43"/>
      <c r="M171" s="219"/>
      <c r="N171" s="220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127</v>
      </c>
      <c r="AU171" s="16" t="s">
        <v>82</v>
      </c>
    </row>
    <row r="172" s="2" customFormat="1">
      <c r="A172" s="37"/>
      <c r="B172" s="38"/>
      <c r="C172" s="39"/>
      <c r="D172" s="221" t="s">
        <v>129</v>
      </c>
      <c r="E172" s="39"/>
      <c r="F172" s="222" t="s">
        <v>2705</v>
      </c>
      <c r="G172" s="39"/>
      <c r="H172" s="39"/>
      <c r="I172" s="218"/>
      <c r="J172" s="39"/>
      <c r="K172" s="39"/>
      <c r="L172" s="43"/>
      <c r="M172" s="219"/>
      <c r="N172" s="220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129</v>
      </c>
      <c r="AU172" s="16" t="s">
        <v>82</v>
      </c>
    </row>
    <row r="173" s="2" customFormat="1" ht="16.5" customHeight="1">
      <c r="A173" s="37"/>
      <c r="B173" s="38"/>
      <c r="C173" s="224" t="s">
        <v>308</v>
      </c>
      <c r="D173" s="224" t="s">
        <v>664</v>
      </c>
      <c r="E173" s="225" t="s">
        <v>2706</v>
      </c>
      <c r="F173" s="226" t="s">
        <v>2707</v>
      </c>
      <c r="G173" s="227" t="s">
        <v>123</v>
      </c>
      <c r="H173" s="228">
        <v>600</v>
      </c>
      <c r="I173" s="229"/>
      <c r="J173" s="230">
        <f>ROUND(I173*H173,2)</f>
        <v>0</v>
      </c>
      <c r="K173" s="226" t="s">
        <v>124</v>
      </c>
      <c r="L173" s="231"/>
      <c r="M173" s="232" t="s">
        <v>19</v>
      </c>
      <c r="N173" s="233" t="s">
        <v>43</v>
      </c>
      <c r="O173" s="83"/>
      <c r="P173" s="212">
        <f>O173*H173</f>
        <v>0</v>
      </c>
      <c r="Q173" s="212">
        <v>0.00019000000000000001</v>
      </c>
      <c r="R173" s="212">
        <f>Q173*H173</f>
        <v>0.114</v>
      </c>
      <c r="S173" s="212">
        <v>0</v>
      </c>
      <c r="T173" s="21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4" t="s">
        <v>888</v>
      </c>
      <c r="AT173" s="214" t="s">
        <v>664</v>
      </c>
      <c r="AU173" s="214" t="s">
        <v>82</v>
      </c>
      <c r="AY173" s="16" t="s">
        <v>117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80</v>
      </c>
      <c r="BK173" s="215">
        <f>ROUND(I173*H173,2)</f>
        <v>0</v>
      </c>
      <c r="BL173" s="16" t="s">
        <v>888</v>
      </c>
      <c r="BM173" s="214" t="s">
        <v>2708</v>
      </c>
    </row>
    <row r="174" s="2" customFormat="1">
      <c r="A174" s="37"/>
      <c r="B174" s="38"/>
      <c r="C174" s="39"/>
      <c r="D174" s="216" t="s">
        <v>127</v>
      </c>
      <c r="E174" s="39"/>
      <c r="F174" s="217" t="s">
        <v>2707</v>
      </c>
      <c r="G174" s="39"/>
      <c r="H174" s="39"/>
      <c r="I174" s="218"/>
      <c r="J174" s="39"/>
      <c r="K174" s="39"/>
      <c r="L174" s="43"/>
      <c r="M174" s="219"/>
      <c r="N174" s="220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127</v>
      </c>
      <c r="AU174" s="16" t="s">
        <v>82</v>
      </c>
    </row>
    <row r="175" s="2" customFormat="1" ht="16.5" customHeight="1">
      <c r="A175" s="37"/>
      <c r="B175" s="38"/>
      <c r="C175" s="203" t="s">
        <v>296</v>
      </c>
      <c r="D175" s="203" t="s">
        <v>120</v>
      </c>
      <c r="E175" s="204" t="s">
        <v>2709</v>
      </c>
      <c r="F175" s="205" t="s">
        <v>2710</v>
      </c>
      <c r="G175" s="206" t="s">
        <v>123</v>
      </c>
      <c r="H175" s="207">
        <v>100</v>
      </c>
      <c r="I175" s="208"/>
      <c r="J175" s="209">
        <f>ROUND(I175*H175,2)</f>
        <v>0</v>
      </c>
      <c r="K175" s="205" t="s">
        <v>124</v>
      </c>
      <c r="L175" s="43"/>
      <c r="M175" s="210" t="s">
        <v>19</v>
      </c>
      <c r="N175" s="211" t="s">
        <v>43</v>
      </c>
      <c r="O175" s="83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4" t="s">
        <v>80</v>
      </c>
      <c r="AT175" s="214" t="s">
        <v>120</v>
      </c>
      <c r="AU175" s="214" t="s">
        <v>82</v>
      </c>
      <c r="AY175" s="16" t="s">
        <v>117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80</v>
      </c>
      <c r="BK175" s="215">
        <f>ROUND(I175*H175,2)</f>
        <v>0</v>
      </c>
      <c r="BL175" s="16" t="s">
        <v>80</v>
      </c>
      <c r="BM175" s="214" t="s">
        <v>2711</v>
      </c>
    </row>
    <row r="176" s="2" customFormat="1">
      <c r="A176" s="37"/>
      <c r="B176" s="38"/>
      <c r="C176" s="39"/>
      <c r="D176" s="216" t="s">
        <v>127</v>
      </c>
      <c r="E176" s="39"/>
      <c r="F176" s="217" t="s">
        <v>2712</v>
      </c>
      <c r="G176" s="39"/>
      <c r="H176" s="39"/>
      <c r="I176" s="218"/>
      <c r="J176" s="39"/>
      <c r="K176" s="39"/>
      <c r="L176" s="43"/>
      <c r="M176" s="219"/>
      <c r="N176" s="220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127</v>
      </c>
      <c r="AU176" s="16" t="s">
        <v>82</v>
      </c>
    </row>
    <row r="177" s="2" customFormat="1">
      <c r="A177" s="37"/>
      <c r="B177" s="38"/>
      <c r="C177" s="39"/>
      <c r="D177" s="221" t="s">
        <v>129</v>
      </c>
      <c r="E177" s="39"/>
      <c r="F177" s="222" t="s">
        <v>2713</v>
      </c>
      <c r="G177" s="39"/>
      <c r="H177" s="39"/>
      <c r="I177" s="218"/>
      <c r="J177" s="39"/>
      <c r="K177" s="39"/>
      <c r="L177" s="43"/>
      <c r="M177" s="219"/>
      <c r="N177" s="220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129</v>
      </c>
      <c r="AU177" s="16" t="s">
        <v>82</v>
      </c>
    </row>
    <row r="178" s="2" customFormat="1" ht="16.5" customHeight="1">
      <c r="A178" s="37"/>
      <c r="B178" s="38"/>
      <c r="C178" s="224" t="s">
        <v>302</v>
      </c>
      <c r="D178" s="224" t="s">
        <v>664</v>
      </c>
      <c r="E178" s="225" t="s">
        <v>2714</v>
      </c>
      <c r="F178" s="226" t="s">
        <v>2715</v>
      </c>
      <c r="G178" s="227" t="s">
        <v>123</v>
      </c>
      <c r="H178" s="228">
        <v>105</v>
      </c>
      <c r="I178" s="229"/>
      <c r="J178" s="230">
        <f>ROUND(I178*H178,2)</f>
        <v>0</v>
      </c>
      <c r="K178" s="226" t="s">
        <v>124</v>
      </c>
      <c r="L178" s="231"/>
      <c r="M178" s="232" t="s">
        <v>19</v>
      </c>
      <c r="N178" s="233" t="s">
        <v>43</v>
      </c>
      <c r="O178" s="83"/>
      <c r="P178" s="212">
        <f>O178*H178</f>
        <v>0</v>
      </c>
      <c r="Q178" s="212">
        <v>0.00044000000000000002</v>
      </c>
      <c r="R178" s="212">
        <f>Q178*H178</f>
        <v>0.046200000000000005</v>
      </c>
      <c r="S178" s="212">
        <v>0</v>
      </c>
      <c r="T178" s="21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4" t="s">
        <v>82</v>
      </c>
      <c r="AT178" s="214" t="s">
        <v>664</v>
      </c>
      <c r="AU178" s="214" t="s">
        <v>82</v>
      </c>
      <c r="AY178" s="16" t="s">
        <v>117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80</v>
      </c>
      <c r="BK178" s="215">
        <f>ROUND(I178*H178,2)</f>
        <v>0</v>
      </c>
      <c r="BL178" s="16" t="s">
        <v>80</v>
      </c>
      <c r="BM178" s="214" t="s">
        <v>2716</v>
      </c>
    </row>
    <row r="179" s="2" customFormat="1">
      <c r="A179" s="37"/>
      <c r="B179" s="38"/>
      <c r="C179" s="39"/>
      <c r="D179" s="216" t="s">
        <v>127</v>
      </c>
      <c r="E179" s="39"/>
      <c r="F179" s="217" t="s">
        <v>2715</v>
      </c>
      <c r="G179" s="39"/>
      <c r="H179" s="39"/>
      <c r="I179" s="218"/>
      <c r="J179" s="39"/>
      <c r="K179" s="39"/>
      <c r="L179" s="43"/>
      <c r="M179" s="219"/>
      <c r="N179" s="220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127</v>
      </c>
      <c r="AU179" s="16" t="s">
        <v>82</v>
      </c>
    </row>
    <row r="180" s="13" customFormat="1">
      <c r="A180" s="13"/>
      <c r="B180" s="238"/>
      <c r="C180" s="239"/>
      <c r="D180" s="216" t="s">
        <v>2607</v>
      </c>
      <c r="E180" s="239"/>
      <c r="F180" s="240" t="s">
        <v>2717</v>
      </c>
      <c r="G180" s="239"/>
      <c r="H180" s="241">
        <v>105</v>
      </c>
      <c r="I180" s="242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2607</v>
      </c>
      <c r="AU180" s="247" t="s">
        <v>82</v>
      </c>
      <c r="AV180" s="13" t="s">
        <v>82</v>
      </c>
      <c r="AW180" s="13" t="s">
        <v>4</v>
      </c>
      <c r="AX180" s="13" t="s">
        <v>80</v>
      </c>
      <c r="AY180" s="247" t="s">
        <v>117</v>
      </c>
    </row>
    <row r="181" s="2" customFormat="1" ht="16.5" customHeight="1">
      <c r="A181" s="37"/>
      <c r="B181" s="38"/>
      <c r="C181" s="203" t="s">
        <v>314</v>
      </c>
      <c r="D181" s="203" t="s">
        <v>120</v>
      </c>
      <c r="E181" s="204" t="s">
        <v>2718</v>
      </c>
      <c r="F181" s="205" t="s">
        <v>2719</v>
      </c>
      <c r="G181" s="206" t="s">
        <v>123</v>
      </c>
      <c r="H181" s="207">
        <v>40</v>
      </c>
      <c r="I181" s="208"/>
      <c r="J181" s="209">
        <f>ROUND(I181*H181,2)</f>
        <v>0</v>
      </c>
      <c r="K181" s="205" t="s">
        <v>124</v>
      </c>
      <c r="L181" s="43"/>
      <c r="M181" s="210" t="s">
        <v>19</v>
      </c>
      <c r="N181" s="211" t="s">
        <v>43</v>
      </c>
      <c r="O181" s="83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14" t="s">
        <v>80</v>
      </c>
      <c r="AT181" s="214" t="s">
        <v>120</v>
      </c>
      <c r="AU181" s="214" t="s">
        <v>82</v>
      </c>
      <c r="AY181" s="16" t="s">
        <v>117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80</v>
      </c>
      <c r="BK181" s="215">
        <f>ROUND(I181*H181,2)</f>
        <v>0</v>
      </c>
      <c r="BL181" s="16" t="s">
        <v>80</v>
      </c>
      <c r="BM181" s="214" t="s">
        <v>2720</v>
      </c>
    </row>
    <row r="182" s="2" customFormat="1">
      <c r="A182" s="37"/>
      <c r="B182" s="38"/>
      <c r="C182" s="39"/>
      <c r="D182" s="216" t="s">
        <v>127</v>
      </c>
      <c r="E182" s="39"/>
      <c r="F182" s="217" t="s">
        <v>2721</v>
      </c>
      <c r="G182" s="39"/>
      <c r="H182" s="39"/>
      <c r="I182" s="218"/>
      <c r="J182" s="39"/>
      <c r="K182" s="39"/>
      <c r="L182" s="43"/>
      <c r="M182" s="219"/>
      <c r="N182" s="220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127</v>
      </c>
      <c r="AU182" s="16" t="s">
        <v>82</v>
      </c>
    </row>
    <row r="183" s="2" customFormat="1">
      <c r="A183" s="37"/>
      <c r="B183" s="38"/>
      <c r="C183" s="39"/>
      <c r="D183" s="221" t="s">
        <v>129</v>
      </c>
      <c r="E183" s="39"/>
      <c r="F183" s="222" t="s">
        <v>2722</v>
      </c>
      <c r="G183" s="39"/>
      <c r="H183" s="39"/>
      <c r="I183" s="218"/>
      <c r="J183" s="39"/>
      <c r="K183" s="39"/>
      <c r="L183" s="43"/>
      <c r="M183" s="219"/>
      <c r="N183" s="220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129</v>
      </c>
      <c r="AU183" s="16" t="s">
        <v>82</v>
      </c>
    </row>
    <row r="184" s="2" customFormat="1" ht="16.5" customHeight="1">
      <c r="A184" s="37"/>
      <c r="B184" s="38"/>
      <c r="C184" s="224" t="s">
        <v>320</v>
      </c>
      <c r="D184" s="224" t="s">
        <v>664</v>
      </c>
      <c r="E184" s="225" t="s">
        <v>2723</v>
      </c>
      <c r="F184" s="226" t="s">
        <v>2724</v>
      </c>
      <c r="G184" s="227" t="s">
        <v>123</v>
      </c>
      <c r="H184" s="228">
        <v>40</v>
      </c>
      <c r="I184" s="229"/>
      <c r="J184" s="230">
        <f>ROUND(I184*H184,2)</f>
        <v>0</v>
      </c>
      <c r="K184" s="226" t="s">
        <v>124</v>
      </c>
      <c r="L184" s="231"/>
      <c r="M184" s="232" t="s">
        <v>19</v>
      </c>
      <c r="N184" s="233" t="s">
        <v>43</v>
      </c>
      <c r="O184" s="83"/>
      <c r="P184" s="212">
        <f>O184*H184</f>
        <v>0</v>
      </c>
      <c r="Q184" s="212">
        <v>0.00020000000000000001</v>
      </c>
      <c r="R184" s="212">
        <f>Q184*H184</f>
        <v>0.0080000000000000002</v>
      </c>
      <c r="S184" s="212">
        <v>0</v>
      </c>
      <c r="T184" s="21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4" t="s">
        <v>82</v>
      </c>
      <c r="AT184" s="214" t="s">
        <v>664</v>
      </c>
      <c r="AU184" s="214" t="s">
        <v>82</v>
      </c>
      <c r="AY184" s="16" t="s">
        <v>117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80</v>
      </c>
      <c r="BK184" s="215">
        <f>ROUND(I184*H184,2)</f>
        <v>0</v>
      </c>
      <c r="BL184" s="16" t="s">
        <v>80</v>
      </c>
      <c r="BM184" s="214" t="s">
        <v>2725</v>
      </c>
    </row>
    <row r="185" s="2" customFormat="1">
      <c r="A185" s="37"/>
      <c r="B185" s="38"/>
      <c r="C185" s="39"/>
      <c r="D185" s="216" t="s">
        <v>127</v>
      </c>
      <c r="E185" s="39"/>
      <c r="F185" s="217" t="s">
        <v>2724</v>
      </c>
      <c r="G185" s="39"/>
      <c r="H185" s="39"/>
      <c r="I185" s="218"/>
      <c r="J185" s="39"/>
      <c r="K185" s="39"/>
      <c r="L185" s="43"/>
      <c r="M185" s="219"/>
      <c r="N185" s="220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127</v>
      </c>
      <c r="AU185" s="16" t="s">
        <v>82</v>
      </c>
    </row>
    <row r="186" s="2" customFormat="1" ht="16.5" customHeight="1">
      <c r="A186" s="37"/>
      <c r="B186" s="38"/>
      <c r="C186" s="203" t="s">
        <v>326</v>
      </c>
      <c r="D186" s="203" t="s">
        <v>120</v>
      </c>
      <c r="E186" s="204" t="s">
        <v>2726</v>
      </c>
      <c r="F186" s="205" t="s">
        <v>2727</v>
      </c>
      <c r="G186" s="206" t="s">
        <v>123</v>
      </c>
      <c r="H186" s="207">
        <v>20</v>
      </c>
      <c r="I186" s="208"/>
      <c r="J186" s="209">
        <f>ROUND(I186*H186,2)</f>
        <v>0</v>
      </c>
      <c r="K186" s="205" t="s">
        <v>124</v>
      </c>
      <c r="L186" s="43"/>
      <c r="M186" s="210" t="s">
        <v>19</v>
      </c>
      <c r="N186" s="211" t="s">
        <v>43</v>
      </c>
      <c r="O186" s="83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4" t="s">
        <v>80</v>
      </c>
      <c r="AT186" s="214" t="s">
        <v>120</v>
      </c>
      <c r="AU186" s="214" t="s">
        <v>82</v>
      </c>
      <c r="AY186" s="16" t="s">
        <v>117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80</v>
      </c>
      <c r="BK186" s="215">
        <f>ROUND(I186*H186,2)</f>
        <v>0</v>
      </c>
      <c r="BL186" s="16" t="s">
        <v>80</v>
      </c>
      <c r="BM186" s="214" t="s">
        <v>2728</v>
      </c>
    </row>
    <row r="187" s="2" customFormat="1">
      <c r="A187" s="37"/>
      <c r="B187" s="38"/>
      <c r="C187" s="39"/>
      <c r="D187" s="216" t="s">
        <v>127</v>
      </c>
      <c r="E187" s="39"/>
      <c r="F187" s="217" t="s">
        <v>2729</v>
      </c>
      <c r="G187" s="39"/>
      <c r="H187" s="39"/>
      <c r="I187" s="218"/>
      <c r="J187" s="39"/>
      <c r="K187" s="39"/>
      <c r="L187" s="43"/>
      <c r="M187" s="219"/>
      <c r="N187" s="220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127</v>
      </c>
      <c r="AU187" s="16" t="s">
        <v>82</v>
      </c>
    </row>
    <row r="188" s="2" customFormat="1">
      <c r="A188" s="37"/>
      <c r="B188" s="38"/>
      <c r="C188" s="39"/>
      <c r="D188" s="221" t="s">
        <v>129</v>
      </c>
      <c r="E188" s="39"/>
      <c r="F188" s="222" t="s">
        <v>2730</v>
      </c>
      <c r="G188" s="39"/>
      <c r="H188" s="39"/>
      <c r="I188" s="218"/>
      <c r="J188" s="39"/>
      <c r="K188" s="39"/>
      <c r="L188" s="43"/>
      <c r="M188" s="219"/>
      <c r="N188" s="220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129</v>
      </c>
      <c r="AU188" s="16" t="s">
        <v>82</v>
      </c>
    </row>
    <row r="189" s="2" customFormat="1" ht="16.5" customHeight="1">
      <c r="A189" s="37"/>
      <c r="B189" s="38"/>
      <c r="C189" s="224" t="s">
        <v>332</v>
      </c>
      <c r="D189" s="224" t="s">
        <v>664</v>
      </c>
      <c r="E189" s="225" t="s">
        <v>2731</v>
      </c>
      <c r="F189" s="226" t="s">
        <v>2732</v>
      </c>
      <c r="G189" s="227" t="s">
        <v>123</v>
      </c>
      <c r="H189" s="228">
        <v>21</v>
      </c>
      <c r="I189" s="229"/>
      <c r="J189" s="230">
        <f>ROUND(I189*H189,2)</f>
        <v>0</v>
      </c>
      <c r="K189" s="226" t="s">
        <v>124</v>
      </c>
      <c r="L189" s="231"/>
      <c r="M189" s="232" t="s">
        <v>19</v>
      </c>
      <c r="N189" s="233" t="s">
        <v>43</v>
      </c>
      <c r="O189" s="83"/>
      <c r="P189" s="212">
        <f>O189*H189</f>
        <v>0</v>
      </c>
      <c r="Q189" s="212">
        <v>0.00027</v>
      </c>
      <c r="R189" s="212">
        <f>Q189*H189</f>
        <v>0.0056699999999999997</v>
      </c>
      <c r="S189" s="212">
        <v>0</v>
      </c>
      <c r="T189" s="21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4" t="s">
        <v>82</v>
      </c>
      <c r="AT189" s="214" t="s">
        <v>664</v>
      </c>
      <c r="AU189" s="214" t="s">
        <v>82</v>
      </c>
      <c r="AY189" s="16" t="s">
        <v>117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80</v>
      </c>
      <c r="BK189" s="215">
        <f>ROUND(I189*H189,2)</f>
        <v>0</v>
      </c>
      <c r="BL189" s="16" t="s">
        <v>80</v>
      </c>
      <c r="BM189" s="214" t="s">
        <v>2733</v>
      </c>
    </row>
    <row r="190" s="2" customFormat="1">
      <c r="A190" s="37"/>
      <c r="B190" s="38"/>
      <c r="C190" s="39"/>
      <c r="D190" s="216" t="s">
        <v>127</v>
      </c>
      <c r="E190" s="39"/>
      <c r="F190" s="217" t="s">
        <v>2732</v>
      </c>
      <c r="G190" s="39"/>
      <c r="H190" s="39"/>
      <c r="I190" s="218"/>
      <c r="J190" s="39"/>
      <c r="K190" s="39"/>
      <c r="L190" s="43"/>
      <c r="M190" s="219"/>
      <c r="N190" s="220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127</v>
      </c>
      <c r="AU190" s="16" t="s">
        <v>82</v>
      </c>
    </row>
    <row r="191" s="13" customFormat="1">
      <c r="A191" s="13"/>
      <c r="B191" s="238"/>
      <c r="C191" s="239"/>
      <c r="D191" s="216" t="s">
        <v>2607</v>
      </c>
      <c r="E191" s="239"/>
      <c r="F191" s="240" t="s">
        <v>2608</v>
      </c>
      <c r="G191" s="239"/>
      <c r="H191" s="241">
        <v>21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2607</v>
      </c>
      <c r="AU191" s="247" t="s">
        <v>82</v>
      </c>
      <c r="AV191" s="13" t="s">
        <v>82</v>
      </c>
      <c r="AW191" s="13" t="s">
        <v>4</v>
      </c>
      <c r="AX191" s="13" t="s">
        <v>80</v>
      </c>
      <c r="AY191" s="247" t="s">
        <v>117</v>
      </c>
    </row>
    <row r="192" s="2" customFormat="1" ht="16.5" customHeight="1">
      <c r="A192" s="37"/>
      <c r="B192" s="38"/>
      <c r="C192" s="203" t="s">
        <v>338</v>
      </c>
      <c r="D192" s="203" t="s">
        <v>120</v>
      </c>
      <c r="E192" s="204" t="s">
        <v>2734</v>
      </c>
      <c r="F192" s="205" t="s">
        <v>2735</v>
      </c>
      <c r="G192" s="206" t="s">
        <v>123</v>
      </c>
      <c r="H192" s="207">
        <v>20</v>
      </c>
      <c r="I192" s="208"/>
      <c r="J192" s="209">
        <f>ROUND(I192*H192,2)</f>
        <v>0</v>
      </c>
      <c r="K192" s="205" t="s">
        <v>124</v>
      </c>
      <c r="L192" s="43"/>
      <c r="M192" s="210" t="s">
        <v>19</v>
      </c>
      <c r="N192" s="211" t="s">
        <v>43</v>
      </c>
      <c r="O192" s="83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4" t="s">
        <v>80</v>
      </c>
      <c r="AT192" s="214" t="s">
        <v>120</v>
      </c>
      <c r="AU192" s="214" t="s">
        <v>82</v>
      </c>
      <c r="AY192" s="16" t="s">
        <v>117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80</v>
      </c>
      <c r="BK192" s="215">
        <f>ROUND(I192*H192,2)</f>
        <v>0</v>
      </c>
      <c r="BL192" s="16" t="s">
        <v>80</v>
      </c>
      <c r="BM192" s="214" t="s">
        <v>2736</v>
      </c>
    </row>
    <row r="193" s="2" customFormat="1">
      <c r="A193" s="37"/>
      <c r="B193" s="38"/>
      <c r="C193" s="39"/>
      <c r="D193" s="216" t="s">
        <v>127</v>
      </c>
      <c r="E193" s="39"/>
      <c r="F193" s="217" t="s">
        <v>2737</v>
      </c>
      <c r="G193" s="39"/>
      <c r="H193" s="39"/>
      <c r="I193" s="218"/>
      <c r="J193" s="39"/>
      <c r="K193" s="39"/>
      <c r="L193" s="43"/>
      <c r="M193" s="219"/>
      <c r="N193" s="220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127</v>
      </c>
      <c r="AU193" s="16" t="s">
        <v>82</v>
      </c>
    </row>
    <row r="194" s="2" customFormat="1">
      <c r="A194" s="37"/>
      <c r="B194" s="38"/>
      <c r="C194" s="39"/>
      <c r="D194" s="221" t="s">
        <v>129</v>
      </c>
      <c r="E194" s="39"/>
      <c r="F194" s="222" t="s">
        <v>2738</v>
      </c>
      <c r="G194" s="39"/>
      <c r="H194" s="39"/>
      <c r="I194" s="218"/>
      <c r="J194" s="39"/>
      <c r="K194" s="39"/>
      <c r="L194" s="43"/>
      <c r="M194" s="219"/>
      <c r="N194" s="220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129</v>
      </c>
      <c r="AU194" s="16" t="s">
        <v>82</v>
      </c>
    </row>
    <row r="195" s="2" customFormat="1" ht="16.5" customHeight="1">
      <c r="A195" s="37"/>
      <c r="B195" s="38"/>
      <c r="C195" s="203" t="s">
        <v>344</v>
      </c>
      <c r="D195" s="203" t="s">
        <v>120</v>
      </c>
      <c r="E195" s="204" t="s">
        <v>2739</v>
      </c>
      <c r="F195" s="205" t="s">
        <v>2740</v>
      </c>
      <c r="G195" s="206" t="s">
        <v>123</v>
      </c>
      <c r="H195" s="207">
        <v>1000</v>
      </c>
      <c r="I195" s="208"/>
      <c r="J195" s="209">
        <f>ROUND(I195*H195,2)</f>
        <v>0</v>
      </c>
      <c r="K195" s="205" t="s">
        <v>124</v>
      </c>
      <c r="L195" s="43"/>
      <c r="M195" s="210" t="s">
        <v>19</v>
      </c>
      <c r="N195" s="211" t="s">
        <v>43</v>
      </c>
      <c r="O195" s="83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4" t="s">
        <v>80</v>
      </c>
      <c r="AT195" s="214" t="s">
        <v>120</v>
      </c>
      <c r="AU195" s="214" t="s">
        <v>82</v>
      </c>
      <c r="AY195" s="16" t="s">
        <v>117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6" t="s">
        <v>80</v>
      </c>
      <c r="BK195" s="215">
        <f>ROUND(I195*H195,2)</f>
        <v>0</v>
      </c>
      <c r="BL195" s="16" t="s">
        <v>80</v>
      </c>
      <c r="BM195" s="214" t="s">
        <v>2741</v>
      </c>
    </row>
    <row r="196" s="2" customFormat="1">
      <c r="A196" s="37"/>
      <c r="B196" s="38"/>
      <c r="C196" s="39"/>
      <c r="D196" s="216" t="s">
        <v>127</v>
      </c>
      <c r="E196" s="39"/>
      <c r="F196" s="217" t="s">
        <v>2742</v>
      </c>
      <c r="G196" s="39"/>
      <c r="H196" s="39"/>
      <c r="I196" s="218"/>
      <c r="J196" s="39"/>
      <c r="K196" s="39"/>
      <c r="L196" s="43"/>
      <c r="M196" s="219"/>
      <c r="N196" s="220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127</v>
      </c>
      <c r="AU196" s="16" t="s">
        <v>82</v>
      </c>
    </row>
    <row r="197" s="2" customFormat="1">
      <c r="A197" s="37"/>
      <c r="B197" s="38"/>
      <c r="C197" s="39"/>
      <c r="D197" s="221" t="s">
        <v>129</v>
      </c>
      <c r="E197" s="39"/>
      <c r="F197" s="222" t="s">
        <v>2743</v>
      </c>
      <c r="G197" s="39"/>
      <c r="H197" s="39"/>
      <c r="I197" s="218"/>
      <c r="J197" s="39"/>
      <c r="K197" s="39"/>
      <c r="L197" s="43"/>
      <c r="M197" s="219"/>
      <c r="N197" s="220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129</v>
      </c>
      <c r="AU197" s="16" t="s">
        <v>82</v>
      </c>
    </row>
    <row r="198" s="2" customFormat="1" ht="16.5" customHeight="1">
      <c r="A198" s="37"/>
      <c r="B198" s="38"/>
      <c r="C198" s="224" t="s">
        <v>350</v>
      </c>
      <c r="D198" s="224" t="s">
        <v>664</v>
      </c>
      <c r="E198" s="225" t="s">
        <v>2744</v>
      </c>
      <c r="F198" s="226" t="s">
        <v>2745</v>
      </c>
      <c r="G198" s="227" t="s">
        <v>123</v>
      </c>
      <c r="H198" s="228">
        <v>1050</v>
      </c>
      <c r="I198" s="229"/>
      <c r="J198" s="230">
        <f>ROUND(I198*H198,2)</f>
        <v>0</v>
      </c>
      <c r="K198" s="226" t="s">
        <v>124</v>
      </c>
      <c r="L198" s="231"/>
      <c r="M198" s="232" t="s">
        <v>19</v>
      </c>
      <c r="N198" s="233" t="s">
        <v>43</v>
      </c>
      <c r="O198" s="83"/>
      <c r="P198" s="212">
        <f>O198*H198</f>
        <v>0</v>
      </c>
      <c r="Q198" s="212">
        <v>6.9999999999999994E-05</v>
      </c>
      <c r="R198" s="212">
        <f>Q198*H198</f>
        <v>0.073499999999999996</v>
      </c>
      <c r="S198" s="212">
        <v>0</v>
      </c>
      <c r="T198" s="213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14" t="s">
        <v>82</v>
      </c>
      <c r="AT198" s="214" t="s">
        <v>664</v>
      </c>
      <c r="AU198" s="214" t="s">
        <v>82</v>
      </c>
      <c r="AY198" s="16" t="s">
        <v>117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80</v>
      </c>
      <c r="BK198" s="215">
        <f>ROUND(I198*H198,2)</f>
        <v>0</v>
      </c>
      <c r="BL198" s="16" t="s">
        <v>80</v>
      </c>
      <c r="BM198" s="214" t="s">
        <v>2746</v>
      </c>
    </row>
    <row r="199" s="2" customFormat="1">
      <c r="A199" s="37"/>
      <c r="B199" s="38"/>
      <c r="C199" s="39"/>
      <c r="D199" s="216" t="s">
        <v>127</v>
      </c>
      <c r="E199" s="39"/>
      <c r="F199" s="217" t="s">
        <v>2745</v>
      </c>
      <c r="G199" s="39"/>
      <c r="H199" s="39"/>
      <c r="I199" s="218"/>
      <c r="J199" s="39"/>
      <c r="K199" s="39"/>
      <c r="L199" s="43"/>
      <c r="M199" s="219"/>
      <c r="N199" s="220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127</v>
      </c>
      <c r="AU199" s="16" t="s">
        <v>82</v>
      </c>
    </row>
    <row r="200" s="13" customFormat="1">
      <c r="A200" s="13"/>
      <c r="B200" s="238"/>
      <c r="C200" s="239"/>
      <c r="D200" s="216" t="s">
        <v>2607</v>
      </c>
      <c r="E200" s="239"/>
      <c r="F200" s="240" t="s">
        <v>2747</v>
      </c>
      <c r="G200" s="239"/>
      <c r="H200" s="241">
        <v>1050</v>
      </c>
      <c r="I200" s="242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2607</v>
      </c>
      <c r="AU200" s="247" t="s">
        <v>82</v>
      </c>
      <c r="AV200" s="13" t="s">
        <v>82</v>
      </c>
      <c r="AW200" s="13" t="s">
        <v>4</v>
      </c>
      <c r="AX200" s="13" t="s">
        <v>80</v>
      </c>
      <c r="AY200" s="247" t="s">
        <v>117</v>
      </c>
    </row>
    <row r="201" s="2" customFormat="1" ht="16.5" customHeight="1">
      <c r="A201" s="37"/>
      <c r="B201" s="38"/>
      <c r="C201" s="203" t="s">
        <v>356</v>
      </c>
      <c r="D201" s="203" t="s">
        <v>120</v>
      </c>
      <c r="E201" s="204" t="s">
        <v>2748</v>
      </c>
      <c r="F201" s="205" t="s">
        <v>2749</v>
      </c>
      <c r="G201" s="206" t="s">
        <v>123</v>
      </c>
      <c r="H201" s="207">
        <v>80</v>
      </c>
      <c r="I201" s="208"/>
      <c r="J201" s="209">
        <f>ROUND(I201*H201,2)</f>
        <v>0</v>
      </c>
      <c r="K201" s="205" t="s">
        <v>124</v>
      </c>
      <c r="L201" s="43"/>
      <c r="M201" s="210" t="s">
        <v>19</v>
      </c>
      <c r="N201" s="211" t="s">
        <v>43</v>
      </c>
      <c r="O201" s="83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14" t="s">
        <v>80</v>
      </c>
      <c r="AT201" s="214" t="s">
        <v>120</v>
      </c>
      <c r="AU201" s="214" t="s">
        <v>82</v>
      </c>
      <c r="AY201" s="16" t="s">
        <v>117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6" t="s">
        <v>80</v>
      </c>
      <c r="BK201" s="215">
        <f>ROUND(I201*H201,2)</f>
        <v>0</v>
      </c>
      <c r="BL201" s="16" t="s">
        <v>80</v>
      </c>
      <c r="BM201" s="214" t="s">
        <v>2750</v>
      </c>
    </row>
    <row r="202" s="2" customFormat="1">
      <c r="A202" s="37"/>
      <c r="B202" s="38"/>
      <c r="C202" s="39"/>
      <c r="D202" s="216" t="s">
        <v>127</v>
      </c>
      <c r="E202" s="39"/>
      <c r="F202" s="217" t="s">
        <v>2751</v>
      </c>
      <c r="G202" s="39"/>
      <c r="H202" s="39"/>
      <c r="I202" s="218"/>
      <c r="J202" s="39"/>
      <c r="K202" s="39"/>
      <c r="L202" s="43"/>
      <c r="M202" s="219"/>
      <c r="N202" s="220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127</v>
      </c>
      <c r="AU202" s="16" t="s">
        <v>82</v>
      </c>
    </row>
    <row r="203" s="2" customFormat="1">
      <c r="A203" s="37"/>
      <c r="B203" s="38"/>
      <c r="C203" s="39"/>
      <c r="D203" s="221" t="s">
        <v>129</v>
      </c>
      <c r="E203" s="39"/>
      <c r="F203" s="222" t="s">
        <v>2752</v>
      </c>
      <c r="G203" s="39"/>
      <c r="H203" s="39"/>
      <c r="I203" s="218"/>
      <c r="J203" s="39"/>
      <c r="K203" s="39"/>
      <c r="L203" s="43"/>
      <c r="M203" s="219"/>
      <c r="N203" s="220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129</v>
      </c>
      <c r="AU203" s="16" t="s">
        <v>82</v>
      </c>
    </row>
    <row r="204" s="2" customFormat="1" ht="16.5" customHeight="1">
      <c r="A204" s="37"/>
      <c r="B204" s="38"/>
      <c r="C204" s="224" t="s">
        <v>362</v>
      </c>
      <c r="D204" s="224" t="s">
        <v>664</v>
      </c>
      <c r="E204" s="225" t="s">
        <v>2753</v>
      </c>
      <c r="F204" s="226" t="s">
        <v>2754</v>
      </c>
      <c r="G204" s="227" t="s">
        <v>123</v>
      </c>
      <c r="H204" s="228">
        <v>84</v>
      </c>
      <c r="I204" s="229"/>
      <c r="J204" s="230">
        <f>ROUND(I204*H204,2)</f>
        <v>0</v>
      </c>
      <c r="K204" s="226" t="s">
        <v>124</v>
      </c>
      <c r="L204" s="231"/>
      <c r="M204" s="232" t="s">
        <v>19</v>
      </c>
      <c r="N204" s="233" t="s">
        <v>43</v>
      </c>
      <c r="O204" s="83"/>
      <c r="P204" s="212">
        <f>O204*H204</f>
        <v>0</v>
      </c>
      <c r="Q204" s="212">
        <v>1.0000000000000001E-05</v>
      </c>
      <c r="R204" s="212">
        <f>Q204*H204</f>
        <v>0.00084000000000000003</v>
      </c>
      <c r="S204" s="212">
        <v>0</v>
      </c>
      <c r="T204" s="21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14" t="s">
        <v>82</v>
      </c>
      <c r="AT204" s="214" t="s">
        <v>664</v>
      </c>
      <c r="AU204" s="214" t="s">
        <v>82</v>
      </c>
      <c r="AY204" s="16" t="s">
        <v>117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80</v>
      </c>
      <c r="BK204" s="215">
        <f>ROUND(I204*H204,2)</f>
        <v>0</v>
      </c>
      <c r="BL204" s="16" t="s">
        <v>80</v>
      </c>
      <c r="BM204" s="214" t="s">
        <v>2755</v>
      </c>
    </row>
    <row r="205" s="2" customFormat="1">
      <c r="A205" s="37"/>
      <c r="B205" s="38"/>
      <c r="C205" s="39"/>
      <c r="D205" s="216" t="s">
        <v>127</v>
      </c>
      <c r="E205" s="39"/>
      <c r="F205" s="217" t="s">
        <v>2754</v>
      </c>
      <c r="G205" s="39"/>
      <c r="H205" s="39"/>
      <c r="I205" s="218"/>
      <c r="J205" s="39"/>
      <c r="K205" s="39"/>
      <c r="L205" s="43"/>
      <c r="M205" s="219"/>
      <c r="N205" s="220"/>
      <c r="O205" s="83"/>
      <c r="P205" s="83"/>
      <c r="Q205" s="83"/>
      <c r="R205" s="83"/>
      <c r="S205" s="83"/>
      <c r="T205" s="84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127</v>
      </c>
      <c r="AU205" s="16" t="s">
        <v>82</v>
      </c>
    </row>
    <row r="206" s="13" customFormat="1">
      <c r="A206" s="13"/>
      <c r="B206" s="238"/>
      <c r="C206" s="239"/>
      <c r="D206" s="216" t="s">
        <v>2607</v>
      </c>
      <c r="E206" s="239"/>
      <c r="F206" s="240" t="s">
        <v>2756</v>
      </c>
      <c r="G206" s="239"/>
      <c r="H206" s="241">
        <v>84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2607</v>
      </c>
      <c r="AU206" s="247" t="s">
        <v>82</v>
      </c>
      <c r="AV206" s="13" t="s">
        <v>82</v>
      </c>
      <c r="AW206" s="13" t="s">
        <v>4</v>
      </c>
      <c r="AX206" s="13" t="s">
        <v>80</v>
      </c>
      <c r="AY206" s="247" t="s">
        <v>117</v>
      </c>
    </row>
    <row r="207" s="2" customFormat="1" ht="16.5" customHeight="1">
      <c r="A207" s="37"/>
      <c r="B207" s="38"/>
      <c r="C207" s="203" t="s">
        <v>368</v>
      </c>
      <c r="D207" s="203" t="s">
        <v>120</v>
      </c>
      <c r="E207" s="204" t="s">
        <v>2757</v>
      </c>
      <c r="F207" s="205" t="s">
        <v>2758</v>
      </c>
      <c r="G207" s="206" t="s">
        <v>123</v>
      </c>
      <c r="H207" s="207">
        <v>40</v>
      </c>
      <c r="I207" s="208"/>
      <c r="J207" s="209">
        <f>ROUND(I207*H207,2)</f>
        <v>0</v>
      </c>
      <c r="K207" s="205" t="s">
        <v>124</v>
      </c>
      <c r="L207" s="43"/>
      <c r="M207" s="210" t="s">
        <v>19</v>
      </c>
      <c r="N207" s="211" t="s">
        <v>43</v>
      </c>
      <c r="O207" s="83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14" t="s">
        <v>80</v>
      </c>
      <c r="AT207" s="214" t="s">
        <v>120</v>
      </c>
      <c r="AU207" s="214" t="s">
        <v>82</v>
      </c>
      <c r="AY207" s="16" t="s">
        <v>117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80</v>
      </c>
      <c r="BK207" s="215">
        <f>ROUND(I207*H207,2)</f>
        <v>0</v>
      </c>
      <c r="BL207" s="16" t="s">
        <v>80</v>
      </c>
      <c r="BM207" s="214" t="s">
        <v>2759</v>
      </c>
    </row>
    <row r="208" s="2" customFormat="1">
      <c r="A208" s="37"/>
      <c r="B208" s="38"/>
      <c r="C208" s="39"/>
      <c r="D208" s="216" t="s">
        <v>127</v>
      </c>
      <c r="E208" s="39"/>
      <c r="F208" s="217" t="s">
        <v>2760</v>
      </c>
      <c r="G208" s="39"/>
      <c r="H208" s="39"/>
      <c r="I208" s="218"/>
      <c r="J208" s="39"/>
      <c r="K208" s="39"/>
      <c r="L208" s="43"/>
      <c r="M208" s="219"/>
      <c r="N208" s="220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127</v>
      </c>
      <c r="AU208" s="16" t="s">
        <v>82</v>
      </c>
    </row>
    <row r="209" s="2" customFormat="1">
      <c r="A209" s="37"/>
      <c r="B209" s="38"/>
      <c r="C209" s="39"/>
      <c r="D209" s="221" t="s">
        <v>129</v>
      </c>
      <c r="E209" s="39"/>
      <c r="F209" s="222" t="s">
        <v>2761</v>
      </c>
      <c r="G209" s="39"/>
      <c r="H209" s="39"/>
      <c r="I209" s="218"/>
      <c r="J209" s="39"/>
      <c r="K209" s="39"/>
      <c r="L209" s="43"/>
      <c r="M209" s="219"/>
      <c r="N209" s="220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129</v>
      </c>
      <c r="AU209" s="16" t="s">
        <v>82</v>
      </c>
    </row>
    <row r="210" s="2" customFormat="1" ht="16.5" customHeight="1">
      <c r="A210" s="37"/>
      <c r="B210" s="38"/>
      <c r="C210" s="224" t="s">
        <v>374</v>
      </c>
      <c r="D210" s="224" t="s">
        <v>664</v>
      </c>
      <c r="E210" s="225" t="s">
        <v>2762</v>
      </c>
      <c r="F210" s="226" t="s">
        <v>2763</v>
      </c>
      <c r="G210" s="227" t="s">
        <v>123</v>
      </c>
      <c r="H210" s="228">
        <v>46</v>
      </c>
      <c r="I210" s="229"/>
      <c r="J210" s="230">
        <f>ROUND(I210*H210,2)</f>
        <v>0</v>
      </c>
      <c r="K210" s="226" t="s">
        <v>124</v>
      </c>
      <c r="L210" s="231"/>
      <c r="M210" s="232" t="s">
        <v>19</v>
      </c>
      <c r="N210" s="233" t="s">
        <v>43</v>
      </c>
      <c r="O210" s="83"/>
      <c r="P210" s="212">
        <f>O210*H210</f>
        <v>0</v>
      </c>
      <c r="Q210" s="212">
        <v>1.0000000000000001E-05</v>
      </c>
      <c r="R210" s="212">
        <f>Q210*H210</f>
        <v>0.00046000000000000001</v>
      </c>
      <c r="S210" s="212">
        <v>0</v>
      </c>
      <c r="T210" s="21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4" t="s">
        <v>82</v>
      </c>
      <c r="AT210" s="214" t="s">
        <v>664</v>
      </c>
      <c r="AU210" s="214" t="s">
        <v>82</v>
      </c>
      <c r="AY210" s="16" t="s">
        <v>117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80</v>
      </c>
      <c r="BK210" s="215">
        <f>ROUND(I210*H210,2)</f>
        <v>0</v>
      </c>
      <c r="BL210" s="16" t="s">
        <v>80</v>
      </c>
      <c r="BM210" s="214" t="s">
        <v>2764</v>
      </c>
    </row>
    <row r="211" s="2" customFormat="1">
      <c r="A211" s="37"/>
      <c r="B211" s="38"/>
      <c r="C211" s="39"/>
      <c r="D211" s="216" t="s">
        <v>127</v>
      </c>
      <c r="E211" s="39"/>
      <c r="F211" s="217" t="s">
        <v>2763</v>
      </c>
      <c r="G211" s="39"/>
      <c r="H211" s="39"/>
      <c r="I211" s="218"/>
      <c r="J211" s="39"/>
      <c r="K211" s="39"/>
      <c r="L211" s="43"/>
      <c r="M211" s="219"/>
      <c r="N211" s="220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127</v>
      </c>
      <c r="AU211" s="16" t="s">
        <v>82</v>
      </c>
    </row>
    <row r="212" s="13" customFormat="1">
      <c r="A212" s="13"/>
      <c r="B212" s="238"/>
      <c r="C212" s="239"/>
      <c r="D212" s="216" t="s">
        <v>2607</v>
      </c>
      <c r="E212" s="239"/>
      <c r="F212" s="240" t="s">
        <v>2765</v>
      </c>
      <c r="G212" s="239"/>
      <c r="H212" s="241">
        <v>46</v>
      </c>
      <c r="I212" s="242"/>
      <c r="J212" s="239"/>
      <c r="K212" s="239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2607</v>
      </c>
      <c r="AU212" s="247" t="s">
        <v>82</v>
      </c>
      <c r="AV212" s="13" t="s">
        <v>82</v>
      </c>
      <c r="AW212" s="13" t="s">
        <v>4</v>
      </c>
      <c r="AX212" s="13" t="s">
        <v>80</v>
      </c>
      <c r="AY212" s="247" t="s">
        <v>117</v>
      </c>
    </row>
    <row r="213" s="2" customFormat="1" ht="16.5" customHeight="1">
      <c r="A213" s="37"/>
      <c r="B213" s="38"/>
      <c r="C213" s="203" t="s">
        <v>380</v>
      </c>
      <c r="D213" s="203" t="s">
        <v>120</v>
      </c>
      <c r="E213" s="204" t="s">
        <v>2766</v>
      </c>
      <c r="F213" s="205" t="s">
        <v>2767</v>
      </c>
      <c r="G213" s="206" t="s">
        <v>123</v>
      </c>
      <c r="H213" s="207">
        <v>20</v>
      </c>
      <c r="I213" s="208"/>
      <c r="J213" s="209">
        <f>ROUND(I213*H213,2)</f>
        <v>0</v>
      </c>
      <c r="K213" s="205" t="s">
        <v>124</v>
      </c>
      <c r="L213" s="43"/>
      <c r="M213" s="210" t="s">
        <v>19</v>
      </c>
      <c r="N213" s="211" t="s">
        <v>43</v>
      </c>
      <c r="O213" s="83"/>
      <c r="P213" s="212">
        <f>O213*H213</f>
        <v>0</v>
      </c>
      <c r="Q213" s="212">
        <v>0</v>
      </c>
      <c r="R213" s="212">
        <f>Q213*H213</f>
        <v>0</v>
      </c>
      <c r="S213" s="212">
        <v>0</v>
      </c>
      <c r="T213" s="21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14" t="s">
        <v>80</v>
      </c>
      <c r="AT213" s="214" t="s">
        <v>120</v>
      </c>
      <c r="AU213" s="214" t="s">
        <v>82</v>
      </c>
      <c r="AY213" s="16" t="s">
        <v>117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80</v>
      </c>
      <c r="BK213" s="215">
        <f>ROUND(I213*H213,2)</f>
        <v>0</v>
      </c>
      <c r="BL213" s="16" t="s">
        <v>80</v>
      </c>
      <c r="BM213" s="214" t="s">
        <v>2768</v>
      </c>
    </row>
    <row r="214" s="2" customFormat="1">
      <c r="A214" s="37"/>
      <c r="B214" s="38"/>
      <c r="C214" s="39"/>
      <c r="D214" s="216" t="s">
        <v>127</v>
      </c>
      <c r="E214" s="39"/>
      <c r="F214" s="217" t="s">
        <v>2769</v>
      </c>
      <c r="G214" s="39"/>
      <c r="H214" s="39"/>
      <c r="I214" s="218"/>
      <c r="J214" s="39"/>
      <c r="K214" s="39"/>
      <c r="L214" s="43"/>
      <c r="M214" s="219"/>
      <c r="N214" s="220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127</v>
      </c>
      <c r="AU214" s="16" t="s">
        <v>82</v>
      </c>
    </row>
    <row r="215" s="2" customFormat="1">
      <c r="A215" s="37"/>
      <c r="B215" s="38"/>
      <c r="C215" s="39"/>
      <c r="D215" s="221" t="s">
        <v>129</v>
      </c>
      <c r="E215" s="39"/>
      <c r="F215" s="222" t="s">
        <v>2770</v>
      </c>
      <c r="G215" s="39"/>
      <c r="H215" s="39"/>
      <c r="I215" s="218"/>
      <c r="J215" s="39"/>
      <c r="K215" s="39"/>
      <c r="L215" s="43"/>
      <c r="M215" s="219"/>
      <c r="N215" s="220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129</v>
      </c>
      <c r="AU215" s="16" t="s">
        <v>82</v>
      </c>
    </row>
    <row r="216" s="2" customFormat="1" ht="16.5" customHeight="1">
      <c r="A216" s="37"/>
      <c r="B216" s="38"/>
      <c r="C216" s="203" t="s">
        <v>392</v>
      </c>
      <c r="D216" s="203" t="s">
        <v>120</v>
      </c>
      <c r="E216" s="204" t="s">
        <v>2771</v>
      </c>
      <c r="F216" s="205" t="s">
        <v>2772</v>
      </c>
      <c r="G216" s="206" t="s">
        <v>123</v>
      </c>
      <c r="H216" s="207">
        <v>20</v>
      </c>
      <c r="I216" s="208"/>
      <c r="J216" s="209">
        <f>ROUND(I216*H216,2)</f>
        <v>0</v>
      </c>
      <c r="K216" s="205" t="s">
        <v>124</v>
      </c>
      <c r="L216" s="43"/>
      <c r="M216" s="210" t="s">
        <v>19</v>
      </c>
      <c r="N216" s="211" t="s">
        <v>43</v>
      </c>
      <c r="O216" s="83"/>
      <c r="P216" s="212">
        <f>O216*H216</f>
        <v>0</v>
      </c>
      <c r="Q216" s="212">
        <v>0</v>
      </c>
      <c r="R216" s="212">
        <f>Q216*H216</f>
        <v>0</v>
      </c>
      <c r="S216" s="212">
        <v>0</v>
      </c>
      <c r="T216" s="21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14" t="s">
        <v>80</v>
      </c>
      <c r="AT216" s="214" t="s">
        <v>120</v>
      </c>
      <c r="AU216" s="214" t="s">
        <v>82</v>
      </c>
      <c r="AY216" s="16" t="s">
        <v>117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80</v>
      </c>
      <c r="BK216" s="215">
        <f>ROUND(I216*H216,2)</f>
        <v>0</v>
      </c>
      <c r="BL216" s="16" t="s">
        <v>80</v>
      </c>
      <c r="BM216" s="214" t="s">
        <v>2773</v>
      </c>
    </row>
    <row r="217" s="2" customFormat="1">
      <c r="A217" s="37"/>
      <c r="B217" s="38"/>
      <c r="C217" s="39"/>
      <c r="D217" s="216" t="s">
        <v>127</v>
      </c>
      <c r="E217" s="39"/>
      <c r="F217" s="217" t="s">
        <v>2774</v>
      </c>
      <c r="G217" s="39"/>
      <c r="H217" s="39"/>
      <c r="I217" s="218"/>
      <c r="J217" s="39"/>
      <c r="K217" s="39"/>
      <c r="L217" s="43"/>
      <c r="M217" s="219"/>
      <c r="N217" s="220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127</v>
      </c>
      <c r="AU217" s="16" t="s">
        <v>82</v>
      </c>
    </row>
    <row r="218" s="2" customFormat="1">
      <c r="A218" s="37"/>
      <c r="B218" s="38"/>
      <c r="C218" s="39"/>
      <c r="D218" s="221" t="s">
        <v>129</v>
      </c>
      <c r="E218" s="39"/>
      <c r="F218" s="222" t="s">
        <v>2775</v>
      </c>
      <c r="G218" s="39"/>
      <c r="H218" s="39"/>
      <c r="I218" s="218"/>
      <c r="J218" s="39"/>
      <c r="K218" s="39"/>
      <c r="L218" s="43"/>
      <c r="M218" s="219"/>
      <c r="N218" s="220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129</v>
      </c>
      <c r="AU218" s="16" t="s">
        <v>82</v>
      </c>
    </row>
    <row r="219" s="2" customFormat="1" ht="16.5" customHeight="1">
      <c r="A219" s="37"/>
      <c r="B219" s="38"/>
      <c r="C219" s="224" t="s">
        <v>398</v>
      </c>
      <c r="D219" s="224" t="s">
        <v>664</v>
      </c>
      <c r="E219" s="225" t="s">
        <v>2776</v>
      </c>
      <c r="F219" s="226" t="s">
        <v>2777</v>
      </c>
      <c r="G219" s="227" t="s">
        <v>2778</v>
      </c>
      <c r="H219" s="228">
        <v>3.52</v>
      </c>
      <c r="I219" s="229"/>
      <c r="J219" s="230">
        <f>ROUND(I219*H219,2)</f>
        <v>0</v>
      </c>
      <c r="K219" s="226" t="s">
        <v>124</v>
      </c>
      <c r="L219" s="231"/>
      <c r="M219" s="232" t="s">
        <v>19</v>
      </c>
      <c r="N219" s="233" t="s">
        <v>43</v>
      </c>
      <c r="O219" s="83"/>
      <c r="P219" s="212">
        <f>O219*H219</f>
        <v>0</v>
      </c>
      <c r="Q219" s="212">
        <v>0.00107</v>
      </c>
      <c r="R219" s="212">
        <f>Q219*H219</f>
        <v>0.0037664</v>
      </c>
      <c r="S219" s="212">
        <v>0</v>
      </c>
      <c r="T219" s="21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14" t="s">
        <v>82</v>
      </c>
      <c r="AT219" s="214" t="s">
        <v>664</v>
      </c>
      <c r="AU219" s="214" t="s">
        <v>82</v>
      </c>
      <c r="AY219" s="16" t="s">
        <v>117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80</v>
      </c>
      <c r="BK219" s="215">
        <f>ROUND(I219*H219,2)</f>
        <v>0</v>
      </c>
      <c r="BL219" s="16" t="s">
        <v>80</v>
      </c>
      <c r="BM219" s="214" t="s">
        <v>2779</v>
      </c>
    </row>
    <row r="220" s="2" customFormat="1">
      <c r="A220" s="37"/>
      <c r="B220" s="38"/>
      <c r="C220" s="39"/>
      <c r="D220" s="216" t="s">
        <v>127</v>
      </c>
      <c r="E220" s="39"/>
      <c r="F220" s="217" t="s">
        <v>2777</v>
      </c>
      <c r="G220" s="39"/>
      <c r="H220" s="39"/>
      <c r="I220" s="218"/>
      <c r="J220" s="39"/>
      <c r="K220" s="39"/>
      <c r="L220" s="43"/>
      <c r="M220" s="219"/>
      <c r="N220" s="220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127</v>
      </c>
      <c r="AU220" s="16" t="s">
        <v>82</v>
      </c>
    </row>
    <row r="221" s="13" customFormat="1">
      <c r="A221" s="13"/>
      <c r="B221" s="238"/>
      <c r="C221" s="239"/>
      <c r="D221" s="216" t="s">
        <v>2607</v>
      </c>
      <c r="E221" s="239"/>
      <c r="F221" s="240" t="s">
        <v>2780</v>
      </c>
      <c r="G221" s="239"/>
      <c r="H221" s="241">
        <v>3.52</v>
      </c>
      <c r="I221" s="242"/>
      <c r="J221" s="239"/>
      <c r="K221" s="239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2607</v>
      </c>
      <c r="AU221" s="247" t="s">
        <v>82</v>
      </c>
      <c r="AV221" s="13" t="s">
        <v>82</v>
      </c>
      <c r="AW221" s="13" t="s">
        <v>4</v>
      </c>
      <c r="AX221" s="13" t="s">
        <v>80</v>
      </c>
      <c r="AY221" s="247" t="s">
        <v>117</v>
      </c>
    </row>
    <row r="222" s="2" customFormat="1" ht="16.5" customHeight="1">
      <c r="A222" s="37"/>
      <c r="B222" s="38"/>
      <c r="C222" s="203" t="s">
        <v>404</v>
      </c>
      <c r="D222" s="203" t="s">
        <v>120</v>
      </c>
      <c r="E222" s="204" t="s">
        <v>2781</v>
      </c>
      <c r="F222" s="205" t="s">
        <v>2782</v>
      </c>
      <c r="G222" s="206" t="s">
        <v>123</v>
      </c>
      <c r="H222" s="207">
        <v>20</v>
      </c>
      <c r="I222" s="208"/>
      <c r="J222" s="209">
        <f>ROUND(I222*H222,2)</f>
        <v>0</v>
      </c>
      <c r="K222" s="205" t="s">
        <v>124</v>
      </c>
      <c r="L222" s="43"/>
      <c r="M222" s="210" t="s">
        <v>19</v>
      </c>
      <c r="N222" s="211" t="s">
        <v>43</v>
      </c>
      <c r="O222" s="83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14" t="s">
        <v>80</v>
      </c>
      <c r="AT222" s="214" t="s">
        <v>120</v>
      </c>
      <c r="AU222" s="214" t="s">
        <v>82</v>
      </c>
      <c r="AY222" s="16" t="s">
        <v>117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80</v>
      </c>
      <c r="BK222" s="215">
        <f>ROUND(I222*H222,2)</f>
        <v>0</v>
      </c>
      <c r="BL222" s="16" t="s">
        <v>80</v>
      </c>
      <c r="BM222" s="214" t="s">
        <v>2783</v>
      </c>
    </row>
    <row r="223" s="2" customFormat="1">
      <c r="A223" s="37"/>
      <c r="B223" s="38"/>
      <c r="C223" s="39"/>
      <c r="D223" s="216" t="s">
        <v>127</v>
      </c>
      <c r="E223" s="39"/>
      <c r="F223" s="217" t="s">
        <v>2784</v>
      </c>
      <c r="G223" s="39"/>
      <c r="H223" s="39"/>
      <c r="I223" s="218"/>
      <c r="J223" s="39"/>
      <c r="K223" s="39"/>
      <c r="L223" s="43"/>
      <c r="M223" s="219"/>
      <c r="N223" s="220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127</v>
      </c>
      <c r="AU223" s="16" t="s">
        <v>82</v>
      </c>
    </row>
    <row r="224" s="2" customFormat="1">
      <c r="A224" s="37"/>
      <c r="B224" s="38"/>
      <c r="C224" s="39"/>
      <c r="D224" s="221" t="s">
        <v>129</v>
      </c>
      <c r="E224" s="39"/>
      <c r="F224" s="222" t="s">
        <v>2785</v>
      </c>
      <c r="G224" s="39"/>
      <c r="H224" s="39"/>
      <c r="I224" s="218"/>
      <c r="J224" s="39"/>
      <c r="K224" s="39"/>
      <c r="L224" s="43"/>
      <c r="M224" s="219"/>
      <c r="N224" s="220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129</v>
      </c>
      <c r="AU224" s="16" t="s">
        <v>82</v>
      </c>
    </row>
    <row r="225" s="2" customFormat="1" ht="16.5" customHeight="1">
      <c r="A225" s="37"/>
      <c r="B225" s="38"/>
      <c r="C225" s="224" t="s">
        <v>410</v>
      </c>
      <c r="D225" s="224" t="s">
        <v>664</v>
      </c>
      <c r="E225" s="225" t="s">
        <v>2776</v>
      </c>
      <c r="F225" s="226" t="s">
        <v>2777</v>
      </c>
      <c r="G225" s="227" t="s">
        <v>2778</v>
      </c>
      <c r="H225" s="228">
        <v>10.560000000000001</v>
      </c>
      <c r="I225" s="229"/>
      <c r="J225" s="230">
        <f>ROUND(I225*H225,2)</f>
        <v>0</v>
      </c>
      <c r="K225" s="226" t="s">
        <v>124</v>
      </c>
      <c r="L225" s="231"/>
      <c r="M225" s="232" t="s">
        <v>19</v>
      </c>
      <c r="N225" s="233" t="s">
        <v>43</v>
      </c>
      <c r="O225" s="83"/>
      <c r="P225" s="212">
        <f>O225*H225</f>
        <v>0</v>
      </c>
      <c r="Q225" s="212">
        <v>0.00107</v>
      </c>
      <c r="R225" s="212">
        <f>Q225*H225</f>
        <v>0.011299200000000001</v>
      </c>
      <c r="S225" s="212">
        <v>0</v>
      </c>
      <c r="T225" s="21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4" t="s">
        <v>82</v>
      </c>
      <c r="AT225" s="214" t="s">
        <v>664</v>
      </c>
      <c r="AU225" s="214" t="s">
        <v>82</v>
      </c>
      <c r="AY225" s="16" t="s">
        <v>117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80</v>
      </c>
      <c r="BK225" s="215">
        <f>ROUND(I225*H225,2)</f>
        <v>0</v>
      </c>
      <c r="BL225" s="16" t="s">
        <v>80</v>
      </c>
      <c r="BM225" s="214" t="s">
        <v>2786</v>
      </c>
    </row>
    <row r="226" s="2" customFormat="1">
      <c r="A226" s="37"/>
      <c r="B226" s="38"/>
      <c r="C226" s="39"/>
      <c r="D226" s="216" t="s">
        <v>127</v>
      </c>
      <c r="E226" s="39"/>
      <c r="F226" s="217" t="s">
        <v>2777</v>
      </c>
      <c r="G226" s="39"/>
      <c r="H226" s="39"/>
      <c r="I226" s="218"/>
      <c r="J226" s="39"/>
      <c r="K226" s="39"/>
      <c r="L226" s="43"/>
      <c r="M226" s="219"/>
      <c r="N226" s="220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127</v>
      </c>
      <c r="AU226" s="16" t="s">
        <v>82</v>
      </c>
    </row>
    <row r="227" s="13" customFormat="1">
      <c r="A227" s="13"/>
      <c r="B227" s="238"/>
      <c r="C227" s="239"/>
      <c r="D227" s="216" t="s">
        <v>2607</v>
      </c>
      <c r="E227" s="239"/>
      <c r="F227" s="240" t="s">
        <v>2787</v>
      </c>
      <c r="G227" s="239"/>
      <c r="H227" s="241">
        <v>10.560000000000001</v>
      </c>
      <c r="I227" s="242"/>
      <c r="J227" s="239"/>
      <c r="K227" s="239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2607</v>
      </c>
      <c r="AU227" s="247" t="s">
        <v>82</v>
      </c>
      <c r="AV227" s="13" t="s">
        <v>82</v>
      </c>
      <c r="AW227" s="13" t="s">
        <v>4</v>
      </c>
      <c r="AX227" s="13" t="s">
        <v>80</v>
      </c>
      <c r="AY227" s="247" t="s">
        <v>117</v>
      </c>
    </row>
    <row r="228" s="2" customFormat="1" ht="16.5" customHeight="1">
      <c r="A228" s="37"/>
      <c r="B228" s="38"/>
      <c r="C228" s="203" t="s">
        <v>386</v>
      </c>
      <c r="D228" s="203" t="s">
        <v>120</v>
      </c>
      <c r="E228" s="204" t="s">
        <v>2788</v>
      </c>
      <c r="F228" s="205" t="s">
        <v>2789</v>
      </c>
      <c r="G228" s="206" t="s">
        <v>123</v>
      </c>
      <c r="H228" s="207">
        <v>20</v>
      </c>
      <c r="I228" s="208"/>
      <c r="J228" s="209">
        <f>ROUND(I228*H228,2)</f>
        <v>0</v>
      </c>
      <c r="K228" s="205" t="s">
        <v>124</v>
      </c>
      <c r="L228" s="43"/>
      <c r="M228" s="210" t="s">
        <v>19</v>
      </c>
      <c r="N228" s="211" t="s">
        <v>43</v>
      </c>
      <c r="O228" s="83"/>
      <c r="P228" s="212">
        <f>O228*H228</f>
        <v>0</v>
      </c>
      <c r="Q228" s="212">
        <v>0</v>
      </c>
      <c r="R228" s="212">
        <f>Q228*H228</f>
        <v>0</v>
      </c>
      <c r="S228" s="212">
        <v>0</v>
      </c>
      <c r="T228" s="21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4" t="s">
        <v>80</v>
      </c>
      <c r="AT228" s="214" t="s">
        <v>120</v>
      </c>
      <c r="AU228" s="214" t="s">
        <v>82</v>
      </c>
      <c r="AY228" s="16" t="s">
        <v>117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6" t="s">
        <v>80</v>
      </c>
      <c r="BK228" s="215">
        <f>ROUND(I228*H228,2)</f>
        <v>0</v>
      </c>
      <c r="BL228" s="16" t="s">
        <v>80</v>
      </c>
      <c r="BM228" s="214" t="s">
        <v>2790</v>
      </c>
    </row>
    <row r="229" s="2" customFormat="1">
      <c r="A229" s="37"/>
      <c r="B229" s="38"/>
      <c r="C229" s="39"/>
      <c r="D229" s="216" t="s">
        <v>127</v>
      </c>
      <c r="E229" s="39"/>
      <c r="F229" s="217" t="s">
        <v>2791</v>
      </c>
      <c r="G229" s="39"/>
      <c r="H229" s="39"/>
      <c r="I229" s="218"/>
      <c r="J229" s="39"/>
      <c r="K229" s="39"/>
      <c r="L229" s="43"/>
      <c r="M229" s="219"/>
      <c r="N229" s="220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127</v>
      </c>
      <c r="AU229" s="16" t="s">
        <v>82</v>
      </c>
    </row>
    <row r="230" s="2" customFormat="1">
      <c r="A230" s="37"/>
      <c r="B230" s="38"/>
      <c r="C230" s="39"/>
      <c r="D230" s="221" t="s">
        <v>129</v>
      </c>
      <c r="E230" s="39"/>
      <c r="F230" s="222" t="s">
        <v>2792</v>
      </c>
      <c r="G230" s="39"/>
      <c r="H230" s="39"/>
      <c r="I230" s="218"/>
      <c r="J230" s="39"/>
      <c r="K230" s="39"/>
      <c r="L230" s="43"/>
      <c r="M230" s="219"/>
      <c r="N230" s="220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129</v>
      </c>
      <c r="AU230" s="16" t="s">
        <v>82</v>
      </c>
    </row>
    <row r="231" s="2" customFormat="1" ht="16.5" customHeight="1">
      <c r="A231" s="37"/>
      <c r="B231" s="38"/>
      <c r="C231" s="203" t="s">
        <v>416</v>
      </c>
      <c r="D231" s="203" t="s">
        <v>120</v>
      </c>
      <c r="E231" s="204" t="s">
        <v>2793</v>
      </c>
      <c r="F231" s="205" t="s">
        <v>2794</v>
      </c>
      <c r="G231" s="206" t="s">
        <v>169</v>
      </c>
      <c r="H231" s="207">
        <v>200</v>
      </c>
      <c r="I231" s="208"/>
      <c r="J231" s="209">
        <f>ROUND(I231*H231,2)</f>
        <v>0</v>
      </c>
      <c r="K231" s="205" t="s">
        <v>124</v>
      </c>
      <c r="L231" s="43"/>
      <c r="M231" s="210" t="s">
        <v>19</v>
      </c>
      <c r="N231" s="211" t="s">
        <v>43</v>
      </c>
      <c r="O231" s="83"/>
      <c r="P231" s="212">
        <f>O231*H231</f>
        <v>0</v>
      </c>
      <c r="Q231" s="212">
        <v>0</v>
      </c>
      <c r="R231" s="212">
        <f>Q231*H231</f>
        <v>0</v>
      </c>
      <c r="S231" s="212">
        <v>0</v>
      </c>
      <c r="T231" s="21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14" t="s">
        <v>80</v>
      </c>
      <c r="AT231" s="214" t="s">
        <v>120</v>
      </c>
      <c r="AU231" s="214" t="s">
        <v>82</v>
      </c>
      <c r="AY231" s="16" t="s">
        <v>117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80</v>
      </c>
      <c r="BK231" s="215">
        <f>ROUND(I231*H231,2)</f>
        <v>0</v>
      </c>
      <c r="BL231" s="16" t="s">
        <v>80</v>
      </c>
      <c r="BM231" s="214" t="s">
        <v>2795</v>
      </c>
    </row>
    <row r="232" s="2" customFormat="1">
      <c r="A232" s="37"/>
      <c r="B232" s="38"/>
      <c r="C232" s="39"/>
      <c r="D232" s="216" t="s">
        <v>127</v>
      </c>
      <c r="E232" s="39"/>
      <c r="F232" s="217" t="s">
        <v>2796</v>
      </c>
      <c r="G232" s="39"/>
      <c r="H232" s="39"/>
      <c r="I232" s="218"/>
      <c r="J232" s="39"/>
      <c r="K232" s="39"/>
      <c r="L232" s="43"/>
      <c r="M232" s="219"/>
      <c r="N232" s="220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127</v>
      </c>
      <c r="AU232" s="16" t="s">
        <v>82</v>
      </c>
    </row>
    <row r="233" s="2" customFormat="1">
      <c r="A233" s="37"/>
      <c r="B233" s="38"/>
      <c r="C233" s="39"/>
      <c r="D233" s="221" t="s">
        <v>129</v>
      </c>
      <c r="E233" s="39"/>
      <c r="F233" s="222" t="s">
        <v>2797</v>
      </c>
      <c r="G233" s="39"/>
      <c r="H233" s="39"/>
      <c r="I233" s="218"/>
      <c r="J233" s="39"/>
      <c r="K233" s="39"/>
      <c r="L233" s="43"/>
      <c r="M233" s="219"/>
      <c r="N233" s="220"/>
      <c r="O233" s="83"/>
      <c r="P233" s="83"/>
      <c r="Q233" s="83"/>
      <c r="R233" s="83"/>
      <c r="S233" s="83"/>
      <c r="T233" s="84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129</v>
      </c>
      <c r="AU233" s="16" t="s">
        <v>82</v>
      </c>
    </row>
    <row r="234" s="2" customFormat="1" ht="16.5" customHeight="1">
      <c r="A234" s="37"/>
      <c r="B234" s="38"/>
      <c r="C234" s="224" t="s">
        <v>422</v>
      </c>
      <c r="D234" s="224" t="s">
        <v>664</v>
      </c>
      <c r="E234" s="225" t="s">
        <v>2798</v>
      </c>
      <c r="F234" s="226" t="s">
        <v>2799</v>
      </c>
      <c r="G234" s="227" t="s">
        <v>169</v>
      </c>
      <c r="H234" s="228">
        <v>200</v>
      </c>
      <c r="I234" s="229"/>
      <c r="J234" s="230">
        <f>ROUND(I234*H234,2)</f>
        <v>0</v>
      </c>
      <c r="K234" s="226" t="s">
        <v>124</v>
      </c>
      <c r="L234" s="231"/>
      <c r="M234" s="232" t="s">
        <v>19</v>
      </c>
      <c r="N234" s="233" t="s">
        <v>43</v>
      </c>
      <c r="O234" s="83"/>
      <c r="P234" s="212">
        <f>O234*H234</f>
        <v>0</v>
      </c>
      <c r="Q234" s="212">
        <v>4.0000000000000003E-05</v>
      </c>
      <c r="R234" s="212">
        <f>Q234*H234</f>
        <v>0.0080000000000000002</v>
      </c>
      <c r="S234" s="212">
        <v>0</v>
      </c>
      <c r="T234" s="21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4" t="s">
        <v>82</v>
      </c>
      <c r="AT234" s="214" t="s">
        <v>664</v>
      </c>
      <c r="AU234" s="214" t="s">
        <v>82</v>
      </c>
      <c r="AY234" s="16" t="s">
        <v>117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6" t="s">
        <v>80</v>
      </c>
      <c r="BK234" s="215">
        <f>ROUND(I234*H234,2)</f>
        <v>0</v>
      </c>
      <c r="BL234" s="16" t="s">
        <v>80</v>
      </c>
      <c r="BM234" s="214" t="s">
        <v>2800</v>
      </c>
    </row>
    <row r="235" s="2" customFormat="1">
      <c r="A235" s="37"/>
      <c r="B235" s="38"/>
      <c r="C235" s="39"/>
      <c r="D235" s="216" t="s">
        <v>127</v>
      </c>
      <c r="E235" s="39"/>
      <c r="F235" s="217" t="s">
        <v>2799</v>
      </c>
      <c r="G235" s="39"/>
      <c r="H235" s="39"/>
      <c r="I235" s="218"/>
      <c r="J235" s="39"/>
      <c r="K235" s="39"/>
      <c r="L235" s="43"/>
      <c r="M235" s="219"/>
      <c r="N235" s="220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127</v>
      </c>
      <c r="AU235" s="16" t="s">
        <v>82</v>
      </c>
    </row>
    <row r="236" s="2" customFormat="1" ht="16.5" customHeight="1">
      <c r="A236" s="37"/>
      <c r="B236" s="38"/>
      <c r="C236" s="203" t="s">
        <v>428</v>
      </c>
      <c r="D236" s="203" t="s">
        <v>120</v>
      </c>
      <c r="E236" s="204" t="s">
        <v>2801</v>
      </c>
      <c r="F236" s="205" t="s">
        <v>2802</v>
      </c>
      <c r="G236" s="206" t="s">
        <v>169</v>
      </c>
      <c r="H236" s="207">
        <v>20</v>
      </c>
      <c r="I236" s="208"/>
      <c r="J236" s="209">
        <f>ROUND(I236*H236,2)</f>
        <v>0</v>
      </c>
      <c r="K236" s="205" t="s">
        <v>124</v>
      </c>
      <c r="L236" s="43"/>
      <c r="M236" s="210" t="s">
        <v>19</v>
      </c>
      <c r="N236" s="211" t="s">
        <v>43</v>
      </c>
      <c r="O236" s="83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14" t="s">
        <v>80</v>
      </c>
      <c r="AT236" s="214" t="s">
        <v>120</v>
      </c>
      <c r="AU236" s="214" t="s">
        <v>82</v>
      </c>
      <c r="AY236" s="16" t="s">
        <v>117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80</v>
      </c>
      <c r="BK236" s="215">
        <f>ROUND(I236*H236,2)</f>
        <v>0</v>
      </c>
      <c r="BL236" s="16" t="s">
        <v>80</v>
      </c>
      <c r="BM236" s="214" t="s">
        <v>2803</v>
      </c>
    </row>
    <row r="237" s="2" customFormat="1">
      <c r="A237" s="37"/>
      <c r="B237" s="38"/>
      <c r="C237" s="39"/>
      <c r="D237" s="216" t="s">
        <v>127</v>
      </c>
      <c r="E237" s="39"/>
      <c r="F237" s="217" t="s">
        <v>2804</v>
      </c>
      <c r="G237" s="39"/>
      <c r="H237" s="39"/>
      <c r="I237" s="218"/>
      <c r="J237" s="39"/>
      <c r="K237" s="39"/>
      <c r="L237" s="43"/>
      <c r="M237" s="219"/>
      <c r="N237" s="220"/>
      <c r="O237" s="83"/>
      <c r="P237" s="83"/>
      <c r="Q237" s="83"/>
      <c r="R237" s="83"/>
      <c r="S237" s="83"/>
      <c r="T237" s="84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127</v>
      </c>
      <c r="AU237" s="16" t="s">
        <v>82</v>
      </c>
    </row>
    <row r="238" s="2" customFormat="1">
      <c r="A238" s="37"/>
      <c r="B238" s="38"/>
      <c r="C238" s="39"/>
      <c r="D238" s="221" t="s">
        <v>129</v>
      </c>
      <c r="E238" s="39"/>
      <c r="F238" s="222" t="s">
        <v>2805</v>
      </c>
      <c r="G238" s="39"/>
      <c r="H238" s="39"/>
      <c r="I238" s="218"/>
      <c r="J238" s="39"/>
      <c r="K238" s="39"/>
      <c r="L238" s="43"/>
      <c r="M238" s="219"/>
      <c r="N238" s="220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129</v>
      </c>
      <c r="AU238" s="16" t="s">
        <v>82</v>
      </c>
    </row>
    <row r="239" s="2" customFormat="1" ht="16.5" customHeight="1">
      <c r="A239" s="37"/>
      <c r="B239" s="38"/>
      <c r="C239" s="224" t="s">
        <v>434</v>
      </c>
      <c r="D239" s="224" t="s">
        <v>664</v>
      </c>
      <c r="E239" s="225" t="s">
        <v>2806</v>
      </c>
      <c r="F239" s="226" t="s">
        <v>2807</v>
      </c>
      <c r="G239" s="227" t="s">
        <v>169</v>
      </c>
      <c r="H239" s="228">
        <v>20</v>
      </c>
      <c r="I239" s="229"/>
      <c r="J239" s="230">
        <f>ROUND(I239*H239,2)</f>
        <v>0</v>
      </c>
      <c r="K239" s="226" t="s">
        <v>124</v>
      </c>
      <c r="L239" s="231"/>
      <c r="M239" s="232" t="s">
        <v>19</v>
      </c>
      <c r="N239" s="233" t="s">
        <v>43</v>
      </c>
      <c r="O239" s="83"/>
      <c r="P239" s="212">
        <f>O239*H239</f>
        <v>0</v>
      </c>
      <c r="Q239" s="212">
        <v>5.0000000000000002E-05</v>
      </c>
      <c r="R239" s="212">
        <f>Q239*H239</f>
        <v>0.001</v>
      </c>
      <c r="S239" s="212">
        <v>0</v>
      </c>
      <c r="T239" s="21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14" t="s">
        <v>82</v>
      </c>
      <c r="AT239" s="214" t="s">
        <v>664</v>
      </c>
      <c r="AU239" s="214" t="s">
        <v>82</v>
      </c>
      <c r="AY239" s="16" t="s">
        <v>117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80</v>
      </c>
      <c r="BK239" s="215">
        <f>ROUND(I239*H239,2)</f>
        <v>0</v>
      </c>
      <c r="BL239" s="16" t="s">
        <v>80</v>
      </c>
      <c r="BM239" s="214" t="s">
        <v>2808</v>
      </c>
    </row>
    <row r="240" s="2" customFormat="1">
      <c r="A240" s="37"/>
      <c r="B240" s="38"/>
      <c r="C240" s="39"/>
      <c r="D240" s="216" t="s">
        <v>127</v>
      </c>
      <c r="E240" s="39"/>
      <c r="F240" s="217" t="s">
        <v>2807</v>
      </c>
      <c r="G240" s="39"/>
      <c r="H240" s="39"/>
      <c r="I240" s="218"/>
      <c r="J240" s="39"/>
      <c r="K240" s="39"/>
      <c r="L240" s="43"/>
      <c r="M240" s="219"/>
      <c r="N240" s="220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127</v>
      </c>
      <c r="AU240" s="16" t="s">
        <v>82</v>
      </c>
    </row>
    <row r="241" s="2" customFormat="1" ht="16.5" customHeight="1">
      <c r="A241" s="37"/>
      <c r="B241" s="38"/>
      <c r="C241" s="203" t="s">
        <v>440</v>
      </c>
      <c r="D241" s="203" t="s">
        <v>120</v>
      </c>
      <c r="E241" s="204" t="s">
        <v>2809</v>
      </c>
      <c r="F241" s="205" t="s">
        <v>2810</v>
      </c>
      <c r="G241" s="206" t="s">
        <v>169</v>
      </c>
      <c r="H241" s="207">
        <v>30</v>
      </c>
      <c r="I241" s="208"/>
      <c r="J241" s="209">
        <f>ROUND(I241*H241,2)</f>
        <v>0</v>
      </c>
      <c r="K241" s="205" t="s">
        <v>124</v>
      </c>
      <c r="L241" s="43"/>
      <c r="M241" s="210" t="s">
        <v>19</v>
      </c>
      <c r="N241" s="211" t="s">
        <v>43</v>
      </c>
      <c r="O241" s="83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14" t="s">
        <v>80</v>
      </c>
      <c r="AT241" s="214" t="s">
        <v>120</v>
      </c>
      <c r="AU241" s="214" t="s">
        <v>82</v>
      </c>
      <c r="AY241" s="16" t="s">
        <v>117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80</v>
      </c>
      <c r="BK241" s="215">
        <f>ROUND(I241*H241,2)</f>
        <v>0</v>
      </c>
      <c r="BL241" s="16" t="s">
        <v>80</v>
      </c>
      <c r="BM241" s="214" t="s">
        <v>2811</v>
      </c>
    </row>
    <row r="242" s="2" customFormat="1">
      <c r="A242" s="37"/>
      <c r="B242" s="38"/>
      <c r="C242" s="39"/>
      <c r="D242" s="216" t="s">
        <v>127</v>
      </c>
      <c r="E242" s="39"/>
      <c r="F242" s="217" t="s">
        <v>2812</v>
      </c>
      <c r="G242" s="39"/>
      <c r="H242" s="39"/>
      <c r="I242" s="218"/>
      <c r="J242" s="39"/>
      <c r="K242" s="39"/>
      <c r="L242" s="43"/>
      <c r="M242" s="219"/>
      <c r="N242" s="220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127</v>
      </c>
      <c r="AU242" s="16" t="s">
        <v>82</v>
      </c>
    </row>
    <row r="243" s="2" customFormat="1">
      <c r="A243" s="37"/>
      <c r="B243" s="38"/>
      <c r="C243" s="39"/>
      <c r="D243" s="221" t="s">
        <v>129</v>
      </c>
      <c r="E243" s="39"/>
      <c r="F243" s="222" t="s">
        <v>2813</v>
      </c>
      <c r="G243" s="39"/>
      <c r="H243" s="39"/>
      <c r="I243" s="218"/>
      <c r="J243" s="39"/>
      <c r="K243" s="39"/>
      <c r="L243" s="43"/>
      <c r="M243" s="219"/>
      <c r="N243" s="220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129</v>
      </c>
      <c r="AU243" s="16" t="s">
        <v>82</v>
      </c>
    </row>
    <row r="244" s="2" customFormat="1" ht="16.5" customHeight="1">
      <c r="A244" s="37"/>
      <c r="B244" s="38"/>
      <c r="C244" s="224" t="s">
        <v>446</v>
      </c>
      <c r="D244" s="224" t="s">
        <v>664</v>
      </c>
      <c r="E244" s="225" t="s">
        <v>2814</v>
      </c>
      <c r="F244" s="226" t="s">
        <v>2815</v>
      </c>
      <c r="G244" s="227" t="s">
        <v>169</v>
      </c>
      <c r="H244" s="228">
        <v>30</v>
      </c>
      <c r="I244" s="229"/>
      <c r="J244" s="230">
        <f>ROUND(I244*H244,2)</f>
        <v>0</v>
      </c>
      <c r="K244" s="226" t="s">
        <v>124</v>
      </c>
      <c r="L244" s="231"/>
      <c r="M244" s="232" t="s">
        <v>19</v>
      </c>
      <c r="N244" s="233" t="s">
        <v>43</v>
      </c>
      <c r="O244" s="83"/>
      <c r="P244" s="212">
        <f>O244*H244</f>
        <v>0</v>
      </c>
      <c r="Q244" s="212">
        <v>0.00016000000000000001</v>
      </c>
      <c r="R244" s="212">
        <f>Q244*H244</f>
        <v>0.0048000000000000004</v>
      </c>
      <c r="S244" s="212">
        <v>0</v>
      </c>
      <c r="T244" s="21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4" t="s">
        <v>82</v>
      </c>
      <c r="AT244" s="214" t="s">
        <v>664</v>
      </c>
      <c r="AU244" s="214" t="s">
        <v>82</v>
      </c>
      <c r="AY244" s="16" t="s">
        <v>117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80</v>
      </c>
      <c r="BK244" s="215">
        <f>ROUND(I244*H244,2)</f>
        <v>0</v>
      </c>
      <c r="BL244" s="16" t="s">
        <v>80</v>
      </c>
      <c r="BM244" s="214" t="s">
        <v>2816</v>
      </c>
    </row>
    <row r="245" s="2" customFormat="1">
      <c r="A245" s="37"/>
      <c r="B245" s="38"/>
      <c r="C245" s="39"/>
      <c r="D245" s="216" t="s">
        <v>127</v>
      </c>
      <c r="E245" s="39"/>
      <c r="F245" s="217" t="s">
        <v>2815</v>
      </c>
      <c r="G245" s="39"/>
      <c r="H245" s="39"/>
      <c r="I245" s="218"/>
      <c r="J245" s="39"/>
      <c r="K245" s="39"/>
      <c r="L245" s="43"/>
      <c r="M245" s="219"/>
      <c r="N245" s="220"/>
      <c r="O245" s="83"/>
      <c r="P245" s="83"/>
      <c r="Q245" s="83"/>
      <c r="R245" s="83"/>
      <c r="S245" s="83"/>
      <c r="T245" s="84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127</v>
      </c>
      <c r="AU245" s="16" t="s">
        <v>82</v>
      </c>
    </row>
    <row r="246" s="2" customFormat="1" ht="16.5" customHeight="1">
      <c r="A246" s="37"/>
      <c r="B246" s="38"/>
      <c r="C246" s="203" t="s">
        <v>452</v>
      </c>
      <c r="D246" s="203" t="s">
        <v>120</v>
      </c>
      <c r="E246" s="204" t="s">
        <v>2817</v>
      </c>
      <c r="F246" s="205" t="s">
        <v>2818</v>
      </c>
      <c r="G246" s="206" t="s">
        <v>169</v>
      </c>
      <c r="H246" s="207">
        <v>20</v>
      </c>
      <c r="I246" s="208"/>
      <c r="J246" s="209">
        <f>ROUND(I246*H246,2)</f>
        <v>0</v>
      </c>
      <c r="K246" s="205" t="s">
        <v>124</v>
      </c>
      <c r="L246" s="43"/>
      <c r="M246" s="210" t="s">
        <v>19</v>
      </c>
      <c r="N246" s="211" t="s">
        <v>43</v>
      </c>
      <c r="O246" s="83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4" t="s">
        <v>80</v>
      </c>
      <c r="AT246" s="214" t="s">
        <v>120</v>
      </c>
      <c r="AU246" s="214" t="s">
        <v>82</v>
      </c>
      <c r="AY246" s="16" t="s">
        <v>117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80</v>
      </c>
      <c r="BK246" s="215">
        <f>ROUND(I246*H246,2)</f>
        <v>0</v>
      </c>
      <c r="BL246" s="16" t="s">
        <v>80</v>
      </c>
      <c r="BM246" s="214" t="s">
        <v>2819</v>
      </c>
    </row>
    <row r="247" s="2" customFormat="1">
      <c r="A247" s="37"/>
      <c r="B247" s="38"/>
      <c r="C247" s="39"/>
      <c r="D247" s="216" t="s">
        <v>127</v>
      </c>
      <c r="E247" s="39"/>
      <c r="F247" s="217" t="s">
        <v>2820</v>
      </c>
      <c r="G247" s="39"/>
      <c r="H247" s="39"/>
      <c r="I247" s="218"/>
      <c r="J247" s="39"/>
      <c r="K247" s="39"/>
      <c r="L247" s="43"/>
      <c r="M247" s="219"/>
      <c r="N247" s="220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127</v>
      </c>
      <c r="AU247" s="16" t="s">
        <v>82</v>
      </c>
    </row>
    <row r="248" s="2" customFormat="1">
      <c r="A248" s="37"/>
      <c r="B248" s="38"/>
      <c r="C248" s="39"/>
      <c r="D248" s="221" t="s">
        <v>129</v>
      </c>
      <c r="E248" s="39"/>
      <c r="F248" s="222" t="s">
        <v>2821</v>
      </c>
      <c r="G248" s="39"/>
      <c r="H248" s="39"/>
      <c r="I248" s="218"/>
      <c r="J248" s="39"/>
      <c r="K248" s="39"/>
      <c r="L248" s="43"/>
      <c r="M248" s="219"/>
      <c r="N248" s="220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129</v>
      </c>
      <c r="AU248" s="16" t="s">
        <v>82</v>
      </c>
    </row>
    <row r="249" s="2" customFormat="1" ht="16.5" customHeight="1">
      <c r="A249" s="37"/>
      <c r="B249" s="38"/>
      <c r="C249" s="203" t="s">
        <v>458</v>
      </c>
      <c r="D249" s="203" t="s">
        <v>120</v>
      </c>
      <c r="E249" s="204" t="s">
        <v>2822</v>
      </c>
      <c r="F249" s="205" t="s">
        <v>2823</v>
      </c>
      <c r="G249" s="206" t="s">
        <v>169</v>
      </c>
      <c r="H249" s="207">
        <v>20</v>
      </c>
      <c r="I249" s="208"/>
      <c r="J249" s="209">
        <f>ROUND(I249*H249,2)</f>
        <v>0</v>
      </c>
      <c r="K249" s="205" t="s">
        <v>124</v>
      </c>
      <c r="L249" s="43"/>
      <c r="M249" s="210" t="s">
        <v>19</v>
      </c>
      <c r="N249" s="211" t="s">
        <v>43</v>
      </c>
      <c r="O249" s="83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14" t="s">
        <v>80</v>
      </c>
      <c r="AT249" s="214" t="s">
        <v>120</v>
      </c>
      <c r="AU249" s="214" t="s">
        <v>82</v>
      </c>
      <c r="AY249" s="16" t="s">
        <v>117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6" t="s">
        <v>80</v>
      </c>
      <c r="BK249" s="215">
        <f>ROUND(I249*H249,2)</f>
        <v>0</v>
      </c>
      <c r="BL249" s="16" t="s">
        <v>80</v>
      </c>
      <c r="BM249" s="214" t="s">
        <v>2824</v>
      </c>
    </row>
    <row r="250" s="2" customFormat="1">
      <c r="A250" s="37"/>
      <c r="B250" s="38"/>
      <c r="C250" s="39"/>
      <c r="D250" s="216" t="s">
        <v>127</v>
      </c>
      <c r="E250" s="39"/>
      <c r="F250" s="217" t="s">
        <v>2825</v>
      </c>
      <c r="G250" s="39"/>
      <c r="H250" s="39"/>
      <c r="I250" s="218"/>
      <c r="J250" s="39"/>
      <c r="K250" s="39"/>
      <c r="L250" s="43"/>
      <c r="M250" s="219"/>
      <c r="N250" s="220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127</v>
      </c>
      <c r="AU250" s="16" t="s">
        <v>82</v>
      </c>
    </row>
    <row r="251" s="2" customFormat="1">
      <c r="A251" s="37"/>
      <c r="B251" s="38"/>
      <c r="C251" s="39"/>
      <c r="D251" s="221" t="s">
        <v>129</v>
      </c>
      <c r="E251" s="39"/>
      <c r="F251" s="222" t="s">
        <v>2826</v>
      </c>
      <c r="G251" s="39"/>
      <c r="H251" s="39"/>
      <c r="I251" s="218"/>
      <c r="J251" s="39"/>
      <c r="K251" s="39"/>
      <c r="L251" s="43"/>
      <c r="M251" s="219"/>
      <c r="N251" s="220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129</v>
      </c>
      <c r="AU251" s="16" t="s">
        <v>82</v>
      </c>
    </row>
    <row r="252" s="2" customFormat="1" ht="16.5" customHeight="1">
      <c r="A252" s="37"/>
      <c r="B252" s="38"/>
      <c r="C252" s="224" t="s">
        <v>464</v>
      </c>
      <c r="D252" s="224" t="s">
        <v>664</v>
      </c>
      <c r="E252" s="225" t="s">
        <v>2827</v>
      </c>
      <c r="F252" s="226" t="s">
        <v>2828</v>
      </c>
      <c r="G252" s="227" t="s">
        <v>169</v>
      </c>
      <c r="H252" s="228">
        <v>20</v>
      </c>
      <c r="I252" s="229"/>
      <c r="J252" s="230">
        <f>ROUND(I252*H252,2)</f>
        <v>0</v>
      </c>
      <c r="K252" s="226" t="s">
        <v>124</v>
      </c>
      <c r="L252" s="231"/>
      <c r="M252" s="232" t="s">
        <v>19</v>
      </c>
      <c r="N252" s="233" t="s">
        <v>43</v>
      </c>
      <c r="O252" s="83"/>
      <c r="P252" s="212">
        <f>O252*H252</f>
        <v>0</v>
      </c>
      <c r="Q252" s="212">
        <v>9.0000000000000006E-05</v>
      </c>
      <c r="R252" s="212">
        <f>Q252*H252</f>
        <v>0.0018000000000000002</v>
      </c>
      <c r="S252" s="212">
        <v>0</v>
      </c>
      <c r="T252" s="21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14" t="s">
        <v>82</v>
      </c>
      <c r="AT252" s="214" t="s">
        <v>664</v>
      </c>
      <c r="AU252" s="214" t="s">
        <v>82</v>
      </c>
      <c r="AY252" s="16" t="s">
        <v>117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80</v>
      </c>
      <c r="BK252" s="215">
        <f>ROUND(I252*H252,2)</f>
        <v>0</v>
      </c>
      <c r="BL252" s="16" t="s">
        <v>80</v>
      </c>
      <c r="BM252" s="214" t="s">
        <v>2829</v>
      </c>
    </row>
    <row r="253" s="2" customFormat="1">
      <c r="A253" s="37"/>
      <c r="B253" s="38"/>
      <c r="C253" s="39"/>
      <c r="D253" s="216" t="s">
        <v>127</v>
      </c>
      <c r="E253" s="39"/>
      <c r="F253" s="217" t="s">
        <v>2828</v>
      </c>
      <c r="G253" s="39"/>
      <c r="H253" s="39"/>
      <c r="I253" s="218"/>
      <c r="J253" s="39"/>
      <c r="K253" s="39"/>
      <c r="L253" s="43"/>
      <c r="M253" s="219"/>
      <c r="N253" s="220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127</v>
      </c>
      <c r="AU253" s="16" t="s">
        <v>82</v>
      </c>
    </row>
    <row r="254" s="2" customFormat="1" ht="16.5" customHeight="1">
      <c r="A254" s="37"/>
      <c r="B254" s="38"/>
      <c r="C254" s="203" t="s">
        <v>470</v>
      </c>
      <c r="D254" s="203" t="s">
        <v>120</v>
      </c>
      <c r="E254" s="204" t="s">
        <v>2830</v>
      </c>
      <c r="F254" s="205" t="s">
        <v>2831</v>
      </c>
      <c r="G254" s="206" t="s">
        <v>169</v>
      </c>
      <c r="H254" s="207">
        <v>20</v>
      </c>
      <c r="I254" s="208"/>
      <c r="J254" s="209">
        <f>ROUND(I254*H254,2)</f>
        <v>0</v>
      </c>
      <c r="K254" s="205" t="s">
        <v>124</v>
      </c>
      <c r="L254" s="43"/>
      <c r="M254" s="210" t="s">
        <v>19</v>
      </c>
      <c r="N254" s="211" t="s">
        <v>43</v>
      </c>
      <c r="O254" s="83"/>
      <c r="P254" s="212">
        <f>O254*H254</f>
        <v>0</v>
      </c>
      <c r="Q254" s="212">
        <v>0</v>
      </c>
      <c r="R254" s="212">
        <f>Q254*H254</f>
        <v>0</v>
      </c>
      <c r="S254" s="212">
        <v>0</v>
      </c>
      <c r="T254" s="21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4" t="s">
        <v>80</v>
      </c>
      <c r="AT254" s="214" t="s">
        <v>120</v>
      </c>
      <c r="AU254" s="214" t="s">
        <v>82</v>
      </c>
      <c r="AY254" s="16" t="s">
        <v>117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80</v>
      </c>
      <c r="BK254" s="215">
        <f>ROUND(I254*H254,2)</f>
        <v>0</v>
      </c>
      <c r="BL254" s="16" t="s">
        <v>80</v>
      </c>
      <c r="BM254" s="214" t="s">
        <v>2832</v>
      </c>
    </row>
    <row r="255" s="2" customFormat="1">
      <c r="A255" s="37"/>
      <c r="B255" s="38"/>
      <c r="C255" s="39"/>
      <c r="D255" s="216" t="s">
        <v>127</v>
      </c>
      <c r="E255" s="39"/>
      <c r="F255" s="217" t="s">
        <v>2833</v>
      </c>
      <c r="G255" s="39"/>
      <c r="H255" s="39"/>
      <c r="I255" s="218"/>
      <c r="J255" s="39"/>
      <c r="K255" s="39"/>
      <c r="L255" s="43"/>
      <c r="M255" s="219"/>
      <c r="N255" s="220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127</v>
      </c>
      <c r="AU255" s="16" t="s">
        <v>82</v>
      </c>
    </row>
    <row r="256" s="2" customFormat="1">
      <c r="A256" s="37"/>
      <c r="B256" s="38"/>
      <c r="C256" s="39"/>
      <c r="D256" s="221" t="s">
        <v>129</v>
      </c>
      <c r="E256" s="39"/>
      <c r="F256" s="222" t="s">
        <v>2834</v>
      </c>
      <c r="G256" s="39"/>
      <c r="H256" s="39"/>
      <c r="I256" s="218"/>
      <c r="J256" s="39"/>
      <c r="K256" s="39"/>
      <c r="L256" s="43"/>
      <c r="M256" s="219"/>
      <c r="N256" s="220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129</v>
      </c>
      <c r="AU256" s="16" t="s">
        <v>82</v>
      </c>
    </row>
    <row r="257" s="2" customFormat="1" ht="16.5" customHeight="1">
      <c r="A257" s="37"/>
      <c r="B257" s="38"/>
      <c r="C257" s="224" t="s">
        <v>476</v>
      </c>
      <c r="D257" s="224" t="s">
        <v>664</v>
      </c>
      <c r="E257" s="225" t="s">
        <v>2835</v>
      </c>
      <c r="F257" s="226" t="s">
        <v>2836</v>
      </c>
      <c r="G257" s="227" t="s">
        <v>169</v>
      </c>
      <c r="H257" s="228">
        <v>20</v>
      </c>
      <c r="I257" s="229"/>
      <c r="J257" s="230">
        <f>ROUND(I257*H257,2)</f>
        <v>0</v>
      </c>
      <c r="K257" s="226" t="s">
        <v>124</v>
      </c>
      <c r="L257" s="231"/>
      <c r="M257" s="232" t="s">
        <v>19</v>
      </c>
      <c r="N257" s="233" t="s">
        <v>43</v>
      </c>
      <c r="O257" s="83"/>
      <c r="P257" s="212">
        <f>O257*H257</f>
        <v>0</v>
      </c>
      <c r="Q257" s="212">
        <v>0.00034000000000000002</v>
      </c>
      <c r="R257" s="212">
        <f>Q257*H257</f>
        <v>0.0068000000000000005</v>
      </c>
      <c r="S257" s="212">
        <v>0</v>
      </c>
      <c r="T257" s="21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14" t="s">
        <v>82</v>
      </c>
      <c r="AT257" s="214" t="s">
        <v>664</v>
      </c>
      <c r="AU257" s="214" t="s">
        <v>82</v>
      </c>
      <c r="AY257" s="16" t="s">
        <v>117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6" t="s">
        <v>80</v>
      </c>
      <c r="BK257" s="215">
        <f>ROUND(I257*H257,2)</f>
        <v>0</v>
      </c>
      <c r="BL257" s="16" t="s">
        <v>80</v>
      </c>
      <c r="BM257" s="214" t="s">
        <v>2837</v>
      </c>
    </row>
    <row r="258" s="2" customFormat="1">
      <c r="A258" s="37"/>
      <c r="B258" s="38"/>
      <c r="C258" s="39"/>
      <c r="D258" s="216" t="s">
        <v>127</v>
      </c>
      <c r="E258" s="39"/>
      <c r="F258" s="217" t="s">
        <v>2836</v>
      </c>
      <c r="G258" s="39"/>
      <c r="H258" s="39"/>
      <c r="I258" s="218"/>
      <c r="J258" s="39"/>
      <c r="K258" s="39"/>
      <c r="L258" s="43"/>
      <c r="M258" s="219"/>
      <c r="N258" s="220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127</v>
      </c>
      <c r="AU258" s="16" t="s">
        <v>82</v>
      </c>
    </row>
    <row r="259" s="2" customFormat="1" ht="16.5" customHeight="1">
      <c r="A259" s="37"/>
      <c r="B259" s="38"/>
      <c r="C259" s="203" t="s">
        <v>482</v>
      </c>
      <c r="D259" s="203" t="s">
        <v>120</v>
      </c>
      <c r="E259" s="204" t="s">
        <v>2838</v>
      </c>
      <c r="F259" s="205" t="s">
        <v>2839</v>
      </c>
      <c r="G259" s="206" t="s">
        <v>169</v>
      </c>
      <c r="H259" s="207">
        <v>20</v>
      </c>
      <c r="I259" s="208"/>
      <c r="J259" s="209">
        <f>ROUND(I259*H259,2)</f>
        <v>0</v>
      </c>
      <c r="K259" s="205" t="s">
        <v>124</v>
      </c>
      <c r="L259" s="43"/>
      <c r="M259" s="210" t="s">
        <v>19</v>
      </c>
      <c r="N259" s="211" t="s">
        <v>43</v>
      </c>
      <c r="O259" s="83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4" t="s">
        <v>80</v>
      </c>
      <c r="AT259" s="214" t="s">
        <v>120</v>
      </c>
      <c r="AU259" s="214" t="s">
        <v>82</v>
      </c>
      <c r="AY259" s="16" t="s">
        <v>117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6" t="s">
        <v>80</v>
      </c>
      <c r="BK259" s="215">
        <f>ROUND(I259*H259,2)</f>
        <v>0</v>
      </c>
      <c r="BL259" s="16" t="s">
        <v>80</v>
      </c>
      <c r="BM259" s="214" t="s">
        <v>2840</v>
      </c>
    </row>
    <row r="260" s="2" customFormat="1">
      <c r="A260" s="37"/>
      <c r="B260" s="38"/>
      <c r="C260" s="39"/>
      <c r="D260" s="216" t="s">
        <v>127</v>
      </c>
      <c r="E260" s="39"/>
      <c r="F260" s="217" t="s">
        <v>2841</v>
      </c>
      <c r="G260" s="39"/>
      <c r="H260" s="39"/>
      <c r="I260" s="218"/>
      <c r="J260" s="39"/>
      <c r="K260" s="39"/>
      <c r="L260" s="43"/>
      <c r="M260" s="219"/>
      <c r="N260" s="220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127</v>
      </c>
      <c r="AU260" s="16" t="s">
        <v>82</v>
      </c>
    </row>
    <row r="261" s="2" customFormat="1">
      <c r="A261" s="37"/>
      <c r="B261" s="38"/>
      <c r="C261" s="39"/>
      <c r="D261" s="221" t="s">
        <v>129</v>
      </c>
      <c r="E261" s="39"/>
      <c r="F261" s="222" t="s">
        <v>2842</v>
      </c>
      <c r="G261" s="39"/>
      <c r="H261" s="39"/>
      <c r="I261" s="218"/>
      <c r="J261" s="39"/>
      <c r="K261" s="39"/>
      <c r="L261" s="43"/>
      <c r="M261" s="219"/>
      <c r="N261" s="220"/>
      <c r="O261" s="83"/>
      <c r="P261" s="83"/>
      <c r="Q261" s="83"/>
      <c r="R261" s="83"/>
      <c r="S261" s="83"/>
      <c r="T261" s="84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129</v>
      </c>
      <c r="AU261" s="16" t="s">
        <v>82</v>
      </c>
    </row>
    <row r="262" s="2" customFormat="1" ht="16.5" customHeight="1">
      <c r="A262" s="37"/>
      <c r="B262" s="38"/>
      <c r="C262" s="224" t="s">
        <v>488</v>
      </c>
      <c r="D262" s="224" t="s">
        <v>664</v>
      </c>
      <c r="E262" s="225" t="s">
        <v>2843</v>
      </c>
      <c r="F262" s="226" t="s">
        <v>2844</v>
      </c>
      <c r="G262" s="227" t="s">
        <v>169</v>
      </c>
      <c r="H262" s="228">
        <v>20</v>
      </c>
      <c r="I262" s="229"/>
      <c r="J262" s="230">
        <f>ROUND(I262*H262,2)</f>
        <v>0</v>
      </c>
      <c r="K262" s="226" t="s">
        <v>124</v>
      </c>
      <c r="L262" s="231"/>
      <c r="M262" s="232" t="s">
        <v>19</v>
      </c>
      <c r="N262" s="233" t="s">
        <v>43</v>
      </c>
      <c r="O262" s="83"/>
      <c r="P262" s="212">
        <f>O262*H262</f>
        <v>0</v>
      </c>
      <c r="Q262" s="212">
        <v>5.0000000000000002E-05</v>
      </c>
      <c r="R262" s="212">
        <f>Q262*H262</f>
        <v>0.001</v>
      </c>
      <c r="S262" s="212">
        <v>0</v>
      </c>
      <c r="T262" s="21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14" t="s">
        <v>82</v>
      </c>
      <c r="AT262" s="214" t="s">
        <v>664</v>
      </c>
      <c r="AU262" s="214" t="s">
        <v>82</v>
      </c>
      <c r="AY262" s="16" t="s">
        <v>117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80</v>
      </c>
      <c r="BK262" s="215">
        <f>ROUND(I262*H262,2)</f>
        <v>0</v>
      </c>
      <c r="BL262" s="16" t="s">
        <v>80</v>
      </c>
      <c r="BM262" s="214" t="s">
        <v>2845</v>
      </c>
    </row>
    <row r="263" s="2" customFormat="1">
      <c r="A263" s="37"/>
      <c r="B263" s="38"/>
      <c r="C263" s="39"/>
      <c r="D263" s="216" t="s">
        <v>127</v>
      </c>
      <c r="E263" s="39"/>
      <c r="F263" s="217" t="s">
        <v>2844</v>
      </c>
      <c r="G263" s="39"/>
      <c r="H263" s="39"/>
      <c r="I263" s="218"/>
      <c r="J263" s="39"/>
      <c r="K263" s="39"/>
      <c r="L263" s="43"/>
      <c r="M263" s="219"/>
      <c r="N263" s="220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127</v>
      </c>
      <c r="AU263" s="16" t="s">
        <v>82</v>
      </c>
    </row>
    <row r="264" s="2" customFormat="1" ht="16.5" customHeight="1">
      <c r="A264" s="37"/>
      <c r="B264" s="38"/>
      <c r="C264" s="203" t="s">
        <v>494</v>
      </c>
      <c r="D264" s="203" t="s">
        <v>120</v>
      </c>
      <c r="E264" s="204" t="s">
        <v>2846</v>
      </c>
      <c r="F264" s="205" t="s">
        <v>2847</v>
      </c>
      <c r="G264" s="206" t="s">
        <v>169</v>
      </c>
      <c r="H264" s="207">
        <v>400</v>
      </c>
      <c r="I264" s="208"/>
      <c r="J264" s="209">
        <f>ROUND(I264*H264,2)</f>
        <v>0</v>
      </c>
      <c r="K264" s="205" t="s">
        <v>124</v>
      </c>
      <c r="L264" s="43"/>
      <c r="M264" s="210" t="s">
        <v>19</v>
      </c>
      <c r="N264" s="211" t="s">
        <v>43</v>
      </c>
      <c r="O264" s="83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4" t="s">
        <v>80</v>
      </c>
      <c r="AT264" s="214" t="s">
        <v>120</v>
      </c>
      <c r="AU264" s="214" t="s">
        <v>82</v>
      </c>
      <c r="AY264" s="16" t="s">
        <v>117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6" t="s">
        <v>80</v>
      </c>
      <c r="BK264" s="215">
        <f>ROUND(I264*H264,2)</f>
        <v>0</v>
      </c>
      <c r="BL264" s="16" t="s">
        <v>80</v>
      </c>
      <c r="BM264" s="214" t="s">
        <v>2848</v>
      </c>
    </row>
    <row r="265" s="2" customFormat="1">
      <c r="A265" s="37"/>
      <c r="B265" s="38"/>
      <c r="C265" s="39"/>
      <c r="D265" s="216" t="s">
        <v>127</v>
      </c>
      <c r="E265" s="39"/>
      <c r="F265" s="217" t="s">
        <v>2849</v>
      </c>
      <c r="G265" s="39"/>
      <c r="H265" s="39"/>
      <c r="I265" s="218"/>
      <c r="J265" s="39"/>
      <c r="K265" s="39"/>
      <c r="L265" s="43"/>
      <c r="M265" s="219"/>
      <c r="N265" s="220"/>
      <c r="O265" s="83"/>
      <c r="P265" s="83"/>
      <c r="Q265" s="83"/>
      <c r="R265" s="83"/>
      <c r="S265" s="83"/>
      <c r="T265" s="84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127</v>
      </c>
      <c r="AU265" s="16" t="s">
        <v>82</v>
      </c>
    </row>
    <row r="266" s="2" customFormat="1">
      <c r="A266" s="37"/>
      <c r="B266" s="38"/>
      <c r="C266" s="39"/>
      <c r="D266" s="221" t="s">
        <v>129</v>
      </c>
      <c r="E266" s="39"/>
      <c r="F266" s="222" t="s">
        <v>2850</v>
      </c>
      <c r="G266" s="39"/>
      <c r="H266" s="39"/>
      <c r="I266" s="218"/>
      <c r="J266" s="39"/>
      <c r="K266" s="39"/>
      <c r="L266" s="43"/>
      <c r="M266" s="219"/>
      <c r="N266" s="220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129</v>
      </c>
      <c r="AU266" s="16" t="s">
        <v>82</v>
      </c>
    </row>
    <row r="267" s="2" customFormat="1" ht="16.5" customHeight="1">
      <c r="A267" s="37"/>
      <c r="B267" s="38"/>
      <c r="C267" s="224" t="s">
        <v>500</v>
      </c>
      <c r="D267" s="224" t="s">
        <v>664</v>
      </c>
      <c r="E267" s="225" t="s">
        <v>2851</v>
      </c>
      <c r="F267" s="226" t="s">
        <v>2852</v>
      </c>
      <c r="G267" s="227" t="s">
        <v>169</v>
      </c>
      <c r="H267" s="228">
        <v>400</v>
      </c>
      <c r="I267" s="229"/>
      <c r="J267" s="230">
        <f>ROUND(I267*H267,2)</f>
        <v>0</v>
      </c>
      <c r="K267" s="226" t="s">
        <v>124</v>
      </c>
      <c r="L267" s="231"/>
      <c r="M267" s="232" t="s">
        <v>19</v>
      </c>
      <c r="N267" s="233" t="s">
        <v>43</v>
      </c>
      <c r="O267" s="83"/>
      <c r="P267" s="212">
        <f>O267*H267</f>
        <v>0</v>
      </c>
      <c r="Q267" s="212">
        <v>4.0000000000000003E-05</v>
      </c>
      <c r="R267" s="212">
        <f>Q267*H267</f>
        <v>0.016</v>
      </c>
      <c r="S267" s="212">
        <v>0</v>
      </c>
      <c r="T267" s="21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14" t="s">
        <v>82</v>
      </c>
      <c r="AT267" s="214" t="s">
        <v>664</v>
      </c>
      <c r="AU267" s="214" t="s">
        <v>82</v>
      </c>
      <c r="AY267" s="16" t="s">
        <v>117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6" t="s">
        <v>80</v>
      </c>
      <c r="BK267" s="215">
        <f>ROUND(I267*H267,2)</f>
        <v>0</v>
      </c>
      <c r="BL267" s="16" t="s">
        <v>80</v>
      </c>
      <c r="BM267" s="214" t="s">
        <v>2853</v>
      </c>
    </row>
    <row r="268" s="2" customFormat="1">
      <c r="A268" s="37"/>
      <c r="B268" s="38"/>
      <c r="C268" s="39"/>
      <c r="D268" s="216" t="s">
        <v>127</v>
      </c>
      <c r="E268" s="39"/>
      <c r="F268" s="217" t="s">
        <v>2852</v>
      </c>
      <c r="G268" s="39"/>
      <c r="H268" s="39"/>
      <c r="I268" s="218"/>
      <c r="J268" s="39"/>
      <c r="K268" s="39"/>
      <c r="L268" s="43"/>
      <c r="M268" s="219"/>
      <c r="N268" s="220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127</v>
      </c>
      <c r="AU268" s="16" t="s">
        <v>82</v>
      </c>
    </row>
    <row r="269" s="2" customFormat="1" ht="16.5" customHeight="1">
      <c r="A269" s="37"/>
      <c r="B269" s="38"/>
      <c r="C269" s="203" t="s">
        <v>506</v>
      </c>
      <c r="D269" s="203" t="s">
        <v>120</v>
      </c>
      <c r="E269" s="204" t="s">
        <v>2854</v>
      </c>
      <c r="F269" s="205" t="s">
        <v>2855</v>
      </c>
      <c r="G269" s="206" t="s">
        <v>169</v>
      </c>
      <c r="H269" s="207">
        <v>200</v>
      </c>
      <c r="I269" s="208"/>
      <c r="J269" s="209">
        <f>ROUND(I269*H269,2)</f>
        <v>0</v>
      </c>
      <c r="K269" s="205" t="s">
        <v>124</v>
      </c>
      <c r="L269" s="43"/>
      <c r="M269" s="210" t="s">
        <v>19</v>
      </c>
      <c r="N269" s="211" t="s">
        <v>43</v>
      </c>
      <c r="O269" s="83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4" t="s">
        <v>80</v>
      </c>
      <c r="AT269" s="214" t="s">
        <v>120</v>
      </c>
      <c r="AU269" s="214" t="s">
        <v>82</v>
      </c>
      <c r="AY269" s="16" t="s">
        <v>117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6" t="s">
        <v>80</v>
      </c>
      <c r="BK269" s="215">
        <f>ROUND(I269*H269,2)</f>
        <v>0</v>
      </c>
      <c r="BL269" s="16" t="s">
        <v>80</v>
      </c>
      <c r="BM269" s="214" t="s">
        <v>2856</v>
      </c>
    </row>
    <row r="270" s="2" customFormat="1">
      <c r="A270" s="37"/>
      <c r="B270" s="38"/>
      <c r="C270" s="39"/>
      <c r="D270" s="216" t="s">
        <v>127</v>
      </c>
      <c r="E270" s="39"/>
      <c r="F270" s="217" t="s">
        <v>2857</v>
      </c>
      <c r="G270" s="39"/>
      <c r="H270" s="39"/>
      <c r="I270" s="218"/>
      <c r="J270" s="39"/>
      <c r="K270" s="39"/>
      <c r="L270" s="43"/>
      <c r="M270" s="219"/>
      <c r="N270" s="220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127</v>
      </c>
      <c r="AU270" s="16" t="s">
        <v>82</v>
      </c>
    </row>
    <row r="271" s="2" customFormat="1">
      <c r="A271" s="37"/>
      <c r="B271" s="38"/>
      <c r="C271" s="39"/>
      <c r="D271" s="221" t="s">
        <v>129</v>
      </c>
      <c r="E271" s="39"/>
      <c r="F271" s="222" t="s">
        <v>2858</v>
      </c>
      <c r="G271" s="39"/>
      <c r="H271" s="39"/>
      <c r="I271" s="218"/>
      <c r="J271" s="39"/>
      <c r="K271" s="39"/>
      <c r="L271" s="43"/>
      <c r="M271" s="219"/>
      <c r="N271" s="220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129</v>
      </c>
      <c r="AU271" s="16" t="s">
        <v>82</v>
      </c>
    </row>
    <row r="272" s="2" customFormat="1" ht="16.5" customHeight="1">
      <c r="A272" s="37"/>
      <c r="B272" s="38"/>
      <c r="C272" s="224" t="s">
        <v>512</v>
      </c>
      <c r="D272" s="224" t="s">
        <v>664</v>
      </c>
      <c r="E272" s="225" t="s">
        <v>2859</v>
      </c>
      <c r="F272" s="226" t="s">
        <v>2860</v>
      </c>
      <c r="G272" s="227" t="s">
        <v>169</v>
      </c>
      <c r="H272" s="228">
        <v>200</v>
      </c>
      <c r="I272" s="229"/>
      <c r="J272" s="230">
        <f>ROUND(I272*H272,2)</f>
        <v>0</v>
      </c>
      <c r="K272" s="226" t="s">
        <v>124</v>
      </c>
      <c r="L272" s="231"/>
      <c r="M272" s="232" t="s">
        <v>19</v>
      </c>
      <c r="N272" s="233" t="s">
        <v>43</v>
      </c>
      <c r="O272" s="83"/>
      <c r="P272" s="212">
        <f>O272*H272</f>
        <v>0</v>
      </c>
      <c r="Q272" s="212">
        <v>3.0000000000000001E-05</v>
      </c>
      <c r="R272" s="212">
        <f>Q272*H272</f>
        <v>0.0060000000000000001</v>
      </c>
      <c r="S272" s="212">
        <v>0</v>
      </c>
      <c r="T272" s="21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4" t="s">
        <v>82</v>
      </c>
      <c r="AT272" s="214" t="s">
        <v>664</v>
      </c>
      <c r="AU272" s="214" t="s">
        <v>82</v>
      </c>
      <c r="AY272" s="16" t="s">
        <v>117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80</v>
      </c>
      <c r="BK272" s="215">
        <f>ROUND(I272*H272,2)</f>
        <v>0</v>
      </c>
      <c r="BL272" s="16" t="s">
        <v>80</v>
      </c>
      <c r="BM272" s="214" t="s">
        <v>2861</v>
      </c>
    </row>
    <row r="273" s="2" customFormat="1">
      <c r="A273" s="37"/>
      <c r="B273" s="38"/>
      <c r="C273" s="39"/>
      <c r="D273" s="216" t="s">
        <v>127</v>
      </c>
      <c r="E273" s="39"/>
      <c r="F273" s="217" t="s">
        <v>2860</v>
      </c>
      <c r="G273" s="39"/>
      <c r="H273" s="39"/>
      <c r="I273" s="218"/>
      <c r="J273" s="39"/>
      <c r="K273" s="39"/>
      <c r="L273" s="43"/>
      <c r="M273" s="219"/>
      <c r="N273" s="220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127</v>
      </c>
      <c r="AU273" s="16" t="s">
        <v>82</v>
      </c>
    </row>
    <row r="274" s="2" customFormat="1" ht="16.5" customHeight="1">
      <c r="A274" s="37"/>
      <c r="B274" s="38"/>
      <c r="C274" s="203" t="s">
        <v>518</v>
      </c>
      <c r="D274" s="203" t="s">
        <v>120</v>
      </c>
      <c r="E274" s="204" t="s">
        <v>2862</v>
      </c>
      <c r="F274" s="205" t="s">
        <v>2863</v>
      </c>
      <c r="G274" s="206" t="s">
        <v>169</v>
      </c>
      <c r="H274" s="207">
        <v>20</v>
      </c>
      <c r="I274" s="208"/>
      <c r="J274" s="209">
        <f>ROUND(I274*H274,2)</f>
        <v>0</v>
      </c>
      <c r="K274" s="205" t="s">
        <v>124</v>
      </c>
      <c r="L274" s="43"/>
      <c r="M274" s="210" t="s">
        <v>19</v>
      </c>
      <c r="N274" s="211" t="s">
        <v>43</v>
      </c>
      <c r="O274" s="83"/>
      <c r="P274" s="212">
        <f>O274*H274</f>
        <v>0</v>
      </c>
      <c r="Q274" s="212">
        <v>0</v>
      </c>
      <c r="R274" s="212">
        <f>Q274*H274</f>
        <v>0</v>
      </c>
      <c r="S274" s="212">
        <v>0</v>
      </c>
      <c r="T274" s="21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14" t="s">
        <v>80</v>
      </c>
      <c r="AT274" s="214" t="s">
        <v>120</v>
      </c>
      <c r="AU274" s="214" t="s">
        <v>82</v>
      </c>
      <c r="AY274" s="16" t="s">
        <v>117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6" t="s">
        <v>80</v>
      </c>
      <c r="BK274" s="215">
        <f>ROUND(I274*H274,2)</f>
        <v>0</v>
      </c>
      <c r="BL274" s="16" t="s">
        <v>80</v>
      </c>
      <c r="BM274" s="214" t="s">
        <v>2864</v>
      </c>
    </row>
    <row r="275" s="2" customFormat="1">
      <c r="A275" s="37"/>
      <c r="B275" s="38"/>
      <c r="C275" s="39"/>
      <c r="D275" s="216" t="s">
        <v>127</v>
      </c>
      <c r="E275" s="39"/>
      <c r="F275" s="217" t="s">
        <v>2865</v>
      </c>
      <c r="G275" s="39"/>
      <c r="H275" s="39"/>
      <c r="I275" s="218"/>
      <c r="J275" s="39"/>
      <c r="K275" s="39"/>
      <c r="L275" s="43"/>
      <c r="M275" s="219"/>
      <c r="N275" s="220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127</v>
      </c>
      <c r="AU275" s="16" t="s">
        <v>82</v>
      </c>
    </row>
    <row r="276" s="2" customFormat="1">
      <c r="A276" s="37"/>
      <c r="B276" s="38"/>
      <c r="C276" s="39"/>
      <c r="D276" s="221" t="s">
        <v>129</v>
      </c>
      <c r="E276" s="39"/>
      <c r="F276" s="222" t="s">
        <v>2866</v>
      </c>
      <c r="G276" s="39"/>
      <c r="H276" s="39"/>
      <c r="I276" s="218"/>
      <c r="J276" s="39"/>
      <c r="K276" s="39"/>
      <c r="L276" s="43"/>
      <c r="M276" s="219"/>
      <c r="N276" s="220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129</v>
      </c>
      <c r="AU276" s="16" t="s">
        <v>82</v>
      </c>
    </row>
    <row r="277" s="2" customFormat="1" ht="16.5" customHeight="1">
      <c r="A277" s="37"/>
      <c r="B277" s="38"/>
      <c r="C277" s="203" t="s">
        <v>524</v>
      </c>
      <c r="D277" s="203" t="s">
        <v>120</v>
      </c>
      <c r="E277" s="204" t="s">
        <v>2867</v>
      </c>
      <c r="F277" s="205" t="s">
        <v>2868</v>
      </c>
      <c r="G277" s="206" t="s">
        <v>169</v>
      </c>
      <c r="H277" s="207">
        <v>40</v>
      </c>
      <c r="I277" s="208"/>
      <c r="J277" s="209">
        <f>ROUND(I277*H277,2)</f>
        <v>0</v>
      </c>
      <c r="K277" s="205" t="s">
        <v>124</v>
      </c>
      <c r="L277" s="43"/>
      <c r="M277" s="210" t="s">
        <v>19</v>
      </c>
      <c r="N277" s="211" t="s">
        <v>43</v>
      </c>
      <c r="O277" s="83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14" t="s">
        <v>80</v>
      </c>
      <c r="AT277" s="214" t="s">
        <v>120</v>
      </c>
      <c r="AU277" s="214" t="s">
        <v>82</v>
      </c>
      <c r="AY277" s="16" t="s">
        <v>117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80</v>
      </c>
      <c r="BK277" s="215">
        <f>ROUND(I277*H277,2)</f>
        <v>0</v>
      </c>
      <c r="BL277" s="16" t="s">
        <v>80</v>
      </c>
      <c r="BM277" s="214" t="s">
        <v>2869</v>
      </c>
    </row>
    <row r="278" s="2" customFormat="1">
      <c r="A278" s="37"/>
      <c r="B278" s="38"/>
      <c r="C278" s="39"/>
      <c r="D278" s="216" t="s">
        <v>127</v>
      </c>
      <c r="E278" s="39"/>
      <c r="F278" s="217" t="s">
        <v>2870</v>
      </c>
      <c r="G278" s="39"/>
      <c r="H278" s="39"/>
      <c r="I278" s="218"/>
      <c r="J278" s="39"/>
      <c r="K278" s="39"/>
      <c r="L278" s="43"/>
      <c r="M278" s="219"/>
      <c r="N278" s="220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127</v>
      </c>
      <c r="AU278" s="16" t="s">
        <v>82</v>
      </c>
    </row>
    <row r="279" s="2" customFormat="1">
      <c r="A279" s="37"/>
      <c r="B279" s="38"/>
      <c r="C279" s="39"/>
      <c r="D279" s="221" t="s">
        <v>129</v>
      </c>
      <c r="E279" s="39"/>
      <c r="F279" s="222" t="s">
        <v>2871</v>
      </c>
      <c r="G279" s="39"/>
      <c r="H279" s="39"/>
      <c r="I279" s="218"/>
      <c r="J279" s="39"/>
      <c r="K279" s="39"/>
      <c r="L279" s="43"/>
      <c r="M279" s="219"/>
      <c r="N279" s="220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129</v>
      </c>
      <c r="AU279" s="16" t="s">
        <v>82</v>
      </c>
    </row>
    <row r="280" s="2" customFormat="1" ht="16.5" customHeight="1">
      <c r="A280" s="37"/>
      <c r="B280" s="38"/>
      <c r="C280" s="224" t="s">
        <v>530</v>
      </c>
      <c r="D280" s="224" t="s">
        <v>664</v>
      </c>
      <c r="E280" s="225" t="s">
        <v>2827</v>
      </c>
      <c r="F280" s="226" t="s">
        <v>2828</v>
      </c>
      <c r="G280" s="227" t="s">
        <v>169</v>
      </c>
      <c r="H280" s="228">
        <v>40</v>
      </c>
      <c r="I280" s="229"/>
      <c r="J280" s="230">
        <f>ROUND(I280*H280,2)</f>
        <v>0</v>
      </c>
      <c r="K280" s="226" t="s">
        <v>124</v>
      </c>
      <c r="L280" s="231"/>
      <c r="M280" s="232" t="s">
        <v>19</v>
      </c>
      <c r="N280" s="233" t="s">
        <v>43</v>
      </c>
      <c r="O280" s="83"/>
      <c r="P280" s="212">
        <f>O280*H280</f>
        <v>0</v>
      </c>
      <c r="Q280" s="212">
        <v>9.0000000000000006E-05</v>
      </c>
      <c r="R280" s="212">
        <f>Q280*H280</f>
        <v>0.0036000000000000003</v>
      </c>
      <c r="S280" s="212">
        <v>0</v>
      </c>
      <c r="T280" s="21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4" t="s">
        <v>82</v>
      </c>
      <c r="AT280" s="214" t="s">
        <v>664</v>
      </c>
      <c r="AU280" s="214" t="s">
        <v>82</v>
      </c>
      <c r="AY280" s="16" t="s">
        <v>117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80</v>
      </c>
      <c r="BK280" s="215">
        <f>ROUND(I280*H280,2)</f>
        <v>0</v>
      </c>
      <c r="BL280" s="16" t="s">
        <v>80</v>
      </c>
      <c r="BM280" s="214" t="s">
        <v>2872</v>
      </c>
    </row>
    <row r="281" s="2" customFormat="1">
      <c r="A281" s="37"/>
      <c r="B281" s="38"/>
      <c r="C281" s="39"/>
      <c r="D281" s="216" t="s">
        <v>127</v>
      </c>
      <c r="E281" s="39"/>
      <c r="F281" s="217" t="s">
        <v>2828</v>
      </c>
      <c r="G281" s="39"/>
      <c r="H281" s="39"/>
      <c r="I281" s="218"/>
      <c r="J281" s="39"/>
      <c r="K281" s="39"/>
      <c r="L281" s="43"/>
      <c r="M281" s="219"/>
      <c r="N281" s="220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127</v>
      </c>
      <c r="AU281" s="16" t="s">
        <v>82</v>
      </c>
    </row>
    <row r="282" s="2" customFormat="1" ht="16.5" customHeight="1">
      <c r="A282" s="37"/>
      <c r="B282" s="38"/>
      <c r="C282" s="203" t="s">
        <v>536</v>
      </c>
      <c r="D282" s="203" t="s">
        <v>120</v>
      </c>
      <c r="E282" s="204" t="s">
        <v>2873</v>
      </c>
      <c r="F282" s="205" t="s">
        <v>2874</v>
      </c>
      <c r="G282" s="206" t="s">
        <v>169</v>
      </c>
      <c r="H282" s="207">
        <v>20</v>
      </c>
      <c r="I282" s="208"/>
      <c r="J282" s="209">
        <f>ROUND(I282*H282,2)</f>
        <v>0</v>
      </c>
      <c r="K282" s="205" t="s">
        <v>124</v>
      </c>
      <c r="L282" s="43"/>
      <c r="M282" s="210" t="s">
        <v>19</v>
      </c>
      <c r="N282" s="211" t="s">
        <v>43</v>
      </c>
      <c r="O282" s="83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4" t="s">
        <v>80</v>
      </c>
      <c r="AT282" s="214" t="s">
        <v>120</v>
      </c>
      <c r="AU282" s="214" t="s">
        <v>82</v>
      </c>
      <c r="AY282" s="16" t="s">
        <v>117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80</v>
      </c>
      <c r="BK282" s="215">
        <f>ROUND(I282*H282,2)</f>
        <v>0</v>
      </c>
      <c r="BL282" s="16" t="s">
        <v>80</v>
      </c>
      <c r="BM282" s="214" t="s">
        <v>2875</v>
      </c>
    </row>
    <row r="283" s="2" customFormat="1">
      <c r="A283" s="37"/>
      <c r="B283" s="38"/>
      <c r="C283" s="39"/>
      <c r="D283" s="216" t="s">
        <v>127</v>
      </c>
      <c r="E283" s="39"/>
      <c r="F283" s="217" t="s">
        <v>2876</v>
      </c>
      <c r="G283" s="39"/>
      <c r="H283" s="39"/>
      <c r="I283" s="218"/>
      <c r="J283" s="39"/>
      <c r="K283" s="39"/>
      <c r="L283" s="43"/>
      <c r="M283" s="219"/>
      <c r="N283" s="220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127</v>
      </c>
      <c r="AU283" s="16" t="s">
        <v>82</v>
      </c>
    </row>
    <row r="284" s="2" customFormat="1">
      <c r="A284" s="37"/>
      <c r="B284" s="38"/>
      <c r="C284" s="39"/>
      <c r="D284" s="221" t="s">
        <v>129</v>
      </c>
      <c r="E284" s="39"/>
      <c r="F284" s="222" t="s">
        <v>2877</v>
      </c>
      <c r="G284" s="39"/>
      <c r="H284" s="39"/>
      <c r="I284" s="218"/>
      <c r="J284" s="39"/>
      <c r="K284" s="39"/>
      <c r="L284" s="43"/>
      <c r="M284" s="219"/>
      <c r="N284" s="220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129</v>
      </c>
      <c r="AU284" s="16" t="s">
        <v>82</v>
      </c>
    </row>
    <row r="285" s="2" customFormat="1" ht="16.5" customHeight="1">
      <c r="A285" s="37"/>
      <c r="B285" s="38"/>
      <c r="C285" s="203" t="s">
        <v>542</v>
      </c>
      <c r="D285" s="203" t="s">
        <v>120</v>
      </c>
      <c r="E285" s="204" t="s">
        <v>2878</v>
      </c>
      <c r="F285" s="205" t="s">
        <v>2879</v>
      </c>
      <c r="G285" s="206" t="s">
        <v>169</v>
      </c>
      <c r="H285" s="207">
        <v>20</v>
      </c>
      <c r="I285" s="208"/>
      <c r="J285" s="209">
        <f>ROUND(I285*H285,2)</f>
        <v>0</v>
      </c>
      <c r="K285" s="205" t="s">
        <v>124</v>
      </c>
      <c r="L285" s="43"/>
      <c r="M285" s="210" t="s">
        <v>19</v>
      </c>
      <c r="N285" s="211" t="s">
        <v>43</v>
      </c>
      <c r="O285" s="83"/>
      <c r="P285" s="212">
        <f>O285*H285</f>
        <v>0</v>
      </c>
      <c r="Q285" s="212">
        <v>0</v>
      </c>
      <c r="R285" s="212">
        <f>Q285*H285</f>
        <v>0</v>
      </c>
      <c r="S285" s="212">
        <v>0</v>
      </c>
      <c r="T285" s="21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14" t="s">
        <v>80</v>
      </c>
      <c r="AT285" s="214" t="s">
        <v>120</v>
      </c>
      <c r="AU285" s="214" t="s">
        <v>82</v>
      </c>
      <c r="AY285" s="16" t="s">
        <v>117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6" t="s">
        <v>80</v>
      </c>
      <c r="BK285" s="215">
        <f>ROUND(I285*H285,2)</f>
        <v>0</v>
      </c>
      <c r="BL285" s="16" t="s">
        <v>80</v>
      </c>
      <c r="BM285" s="214" t="s">
        <v>2880</v>
      </c>
    </row>
    <row r="286" s="2" customFormat="1">
      <c r="A286" s="37"/>
      <c r="B286" s="38"/>
      <c r="C286" s="39"/>
      <c r="D286" s="216" t="s">
        <v>127</v>
      </c>
      <c r="E286" s="39"/>
      <c r="F286" s="217" t="s">
        <v>2881</v>
      </c>
      <c r="G286" s="39"/>
      <c r="H286" s="39"/>
      <c r="I286" s="218"/>
      <c r="J286" s="39"/>
      <c r="K286" s="39"/>
      <c r="L286" s="43"/>
      <c r="M286" s="219"/>
      <c r="N286" s="220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127</v>
      </c>
      <c r="AU286" s="16" t="s">
        <v>82</v>
      </c>
    </row>
    <row r="287" s="2" customFormat="1">
      <c r="A287" s="37"/>
      <c r="B287" s="38"/>
      <c r="C287" s="39"/>
      <c r="D287" s="221" t="s">
        <v>129</v>
      </c>
      <c r="E287" s="39"/>
      <c r="F287" s="222" t="s">
        <v>2882</v>
      </c>
      <c r="G287" s="39"/>
      <c r="H287" s="39"/>
      <c r="I287" s="218"/>
      <c r="J287" s="39"/>
      <c r="K287" s="39"/>
      <c r="L287" s="43"/>
      <c r="M287" s="219"/>
      <c r="N287" s="220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129</v>
      </c>
      <c r="AU287" s="16" t="s">
        <v>82</v>
      </c>
    </row>
    <row r="288" s="2" customFormat="1" ht="16.5" customHeight="1">
      <c r="A288" s="37"/>
      <c r="B288" s="38"/>
      <c r="C288" s="203" t="s">
        <v>1777</v>
      </c>
      <c r="D288" s="203" t="s">
        <v>120</v>
      </c>
      <c r="E288" s="204" t="s">
        <v>2883</v>
      </c>
      <c r="F288" s="205" t="s">
        <v>2884</v>
      </c>
      <c r="G288" s="206" t="s">
        <v>123</v>
      </c>
      <c r="H288" s="207">
        <v>500</v>
      </c>
      <c r="I288" s="208"/>
      <c r="J288" s="209">
        <f>ROUND(I288*H288,2)</f>
        <v>0</v>
      </c>
      <c r="K288" s="205" t="s">
        <v>124</v>
      </c>
      <c r="L288" s="43"/>
      <c r="M288" s="210" t="s">
        <v>19</v>
      </c>
      <c r="N288" s="211" t="s">
        <v>43</v>
      </c>
      <c r="O288" s="83"/>
      <c r="P288" s="212">
        <f>O288*H288</f>
        <v>0</v>
      </c>
      <c r="Q288" s="212">
        <v>0</v>
      </c>
      <c r="R288" s="212">
        <f>Q288*H288</f>
        <v>0</v>
      </c>
      <c r="S288" s="212">
        <v>0.00215</v>
      </c>
      <c r="T288" s="213">
        <f>S288*H288</f>
        <v>1.075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14" t="s">
        <v>80</v>
      </c>
      <c r="AT288" s="214" t="s">
        <v>120</v>
      </c>
      <c r="AU288" s="214" t="s">
        <v>82</v>
      </c>
      <c r="AY288" s="16" t="s">
        <v>117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6" t="s">
        <v>80</v>
      </c>
      <c r="BK288" s="215">
        <f>ROUND(I288*H288,2)</f>
        <v>0</v>
      </c>
      <c r="BL288" s="16" t="s">
        <v>80</v>
      </c>
      <c r="BM288" s="214" t="s">
        <v>2885</v>
      </c>
    </row>
    <row r="289" s="2" customFormat="1">
      <c r="A289" s="37"/>
      <c r="B289" s="38"/>
      <c r="C289" s="39"/>
      <c r="D289" s="216" t="s">
        <v>127</v>
      </c>
      <c r="E289" s="39"/>
      <c r="F289" s="217" t="s">
        <v>2886</v>
      </c>
      <c r="G289" s="39"/>
      <c r="H289" s="39"/>
      <c r="I289" s="218"/>
      <c r="J289" s="39"/>
      <c r="K289" s="39"/>
      <c r="L289" s="43"/>
      <c r="M289" s="219"/>
      <c r="N289" s="220"/>
      <c r="O289" s="83"/>
      <c r="P289" s="83"/>
      <c r="Q289" s="83"/>
      <c r="R289" s="83"/>
      <c r="S289" s="83"/>
      <c r="T289" s="84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127</v>
      </c>
      <c r="AU289" s="16" t="s">
        <v>82</v>
      </c>
    </row>
    <row r="290" s="2" customFormat="1">
      <c r="A290" s="37"/>
      <c r="B290" s="38"/>
      <c r="C290" s="39"/>
      <c r="D290" s="221" t="s">
        <v>129</v>
      </c>
      <c r="E290" s="39"/>
      <c r="F290" s="222" t="s">
        <v>2887</v>
      </c>
      <c r="G290" s="39"/>
      <c r="H290" s="39"/>
      <c r="I290" s="218"/>
      <c r="J290" s="39"/>
      <c r="K290" s="39"/>
      <c r="L290" s="43"/>
      <c r="M290" s="219"/>
      <c r="N290" s="220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129</v>
      </c>
      <c r="AU290" s="16" t="s">
        <v>82</v>
      </c>
    </row>
    <row r="291" s="2" customFormat="1" ht="16.5" customHeight="1">
      <c r="A291" s="37"/>
      <c r="B291" s="38"/>
      <c r="C291" s="203" t="s">
        <v>1783</v>
      </c>
      <c r="D291" s="203" t="s">
        <v>120</v>
      </c>
      <c r="E291" s="204" t="s">
        <v>2888</v>
      </c>
      <c r="F291" s="205" t="s">
        <v>2889</v>
      </c>
      <c r="G291" s="206" t="s">
        <v>123</v>
      </c>
      <c r="H291" s="207">
        <v>150</v>
      </c>
      <c r="I291" s="208"/>
      <c r="J291" s="209">
        <f>ROUND(I291*H291,2)</f>
        <v>0</v>
      </c>
      <c r="K291" s="205" t="s">
        <v>124</v>
      </c>
      <c r="L291" s="43"/>
      <c r="M291" s="210" t="s">
        <v>19</v>
      </c>
      <c r="N291" s="211" t="s">
        <v>43</v>
      </c>
      <c r="O291" s="83"/>
      <c r="P291" s="212">
        <f>O291*H291</f>
        <v>0</v>
      </c>
      <c r="Q291" s="212">
        <v>0</v>
      </c>
      <c r="R291" s="212">
        <f>Q291*H291</f>
        <v>0</v>
      </c>
      <c r="S291" s="212">
        <v>0.0025999999999999999</v>
      </c>
      <c r="T291" s="213">
        <f>S291*H291</f>
        <v>0.38999999999999996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14" t="s">
        <v>80</v>
      </c>
      <c r="AT291" s="214" t="s">
        <v>120</v>
      </c>
      <c r="AU291" s="214" t="s">
        <v>82</v>
      </c>
      <c r="AY291" s="16" t="s">
        <v>117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6" t="s">
        <v>80</v>
      </c>
      <c r="BK291" s="215">
        <f>ROUND(I291*H291,2)</f>
        <v>0</v>
      </c>
      <c r="BL291" s="16" t="s">
        <v>80</v>
      </c>
      <c r="BM291" s="214" t="s">
        <v>2890</v>
      </c>
    </row>
    <row r="292" s="2" customFormat="1">
      <c r="A292" s="37"/>
      <c r="B292" s="38"/>
      <c r="C292" s="39"/>
      <c r="D292" s="216" t="s">
        <v>127</v>
      </c>
      <c r="E292" s="39"/>
      <c r="F292" s="217" t="s">
        <v>2891</v>
      </c>
      <c r="G292" s="39"/>
      <c r="H292" s="39"/>
      <c r="I292" s="218"/>
      <c r="J292" s="39"/>
      <c r="K292" s="39"/>
      <c r="L292" s="43"/>
      <c r="M292" s="219"/>
      <c r="N292" s="220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127</v>
      </c>
      <c r="AU292" s="16" t="s">
        <v>82</v>
      </c>
    </row>
    <row r="293" s="2" customFormat="1">
      <c r="A293" s="37"/>
      <c r="B293" s="38"/>
      <c r="C293" s="39"/>
      <c r="D293" s="221" t="s">
        <v>129</v>
      </c>
      <c r="E293" s="39"/>
      <c r="F293" s="222" t="s">
        <v>2892</v>
      </c>
      <c r="G293" s="39"/>
      <c r="H293" s="39"/>
      <c r="I293" s="218"/>
      <c r="J293" s="39"/>
      <c r="K293" s="39"/>
      <c r="L293" s="43"/>
      <c r="M293" s="219"/>
      <c r="N293" s="220"/>
      <c r="O293" s="83"/>
      <c r="P293" s="83"/>
      <c r="Q293" s="83"/>
      <c r="R293" s="83"/>
      <c r="S293" s="83"/>
      <c r="T293" s="84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129</v>
      </c>
      <c r="AU293" s="16" t="s">
        <v>82</v>
      </c>
    </row>
    <row r="294" s="2" customFormat="1" ht="16.5" customHeight="1">
      <c r="A294" s="37"/>
      <c r="B294" s="38"/>
      <c r="C294" s="203" t="s">
        <v>1789</v>
      </c>
      <c r="D294" s="203" t="s">
        <v>120</v>
      </c>
      <c r="E294" s="204" t="s">
        <v>2893</v>
      </c>
      <c r="F294" s="205" t="s">
        <v>2894</v>
      </c>
      <c r="G294" s="206" t="s">
        <v>123</v>
      </c>
      <c r="H294" s="207">
        <v>300</v>
      </c>
      <c r="I294" s="208"/>
      <c r="J294" s="209">
        <f>ROUND(I294*H294,2)</f>
        <v>0</v>
      </c>
      <c r="K294" s="205" t="s">
        <v>124</v>
      </c>
      <c r="L294" s="43"/>
      <c r="M294" s="210" t="s">
        <v>19</v>
      </c>
      <c r="N294" s="211" t="s">
        <v>43</v>
      </c>
      <c r="O294" s="83"/>
      <c r="P294" s="212">
        <f>O294*H294</f>
        <v>0</v>
      </c>
      <c r="Q294" s="212">
        <v>0</v>
      </c>
      <c r="R294" s="212">
        <f>Q294*H294</f>
        <v>0</v>
      </c>
      <c r="S294" s="212">
        <v>0.00080000000000000004</v>
      </c>
      <c r="T294" s="213">
        <f>S294*H294</f>
        <v>0.24000000000000002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14" t="s">
        <v>80</v>
      </c>
      <c r="AT294" s="214" t="s">
        <v>120</v>
      </c>
      <c r="AU294" s="214" t="s">
        <v>82</v>
      </c>
      <c r="AY294" s="16" t="s">
        <v>117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6" t="s">
        <v>80</v>
      </c>
      <c r="BK294" s="215">
        <f>ROUND(I294*H294,2)</f>
        <v>0</v>
      </c>
      <c r="BL294" s="16" t="s">
        <v>80</v>
      </c>
      <c r="BM294" s="214" t="s">
        <v>2895</v>
      </c>
    </row>
    <row r="295" s="2" customFormat="1">
      <c r="A295" s="37"/>
      <c r="B295" s="38"/>
      <c r="C295" s="39"/>
      <c r="D295" s="216" t="s">
        <v>127</v>
      </c>
      <c r="E295" s="39"/>
      <c r="F295" s="217" t="s">
        <v>2896</v>
      </c>
      <c r="G295" s="39"/>
      <c r="H295" s="39"/>
      <c r="I295" s="218"/>
      <c r="J295" s="39"/>
      <c r="K295" s="39"/>
      <c r="L295" s="43"/>
      <c r="M295" s="219"/>
      <c r="N295" s="220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127</v>
      </c>
      <c r="AU295" s="16" t="s">
        <v>82</v>
      </c>
    </row>
    <row r="296" s="2" customFormat="1">
      <c r="A296" s="37"/>
      <c r="B296" s="38"/>
      <c r="C296" s="39"/>
      <c r="D296" s="221" t="s">
        <v>129</v>
      </c>
      <c r="E296" s="39"/>
      <c r="F296" s="222" t="s">
        <v>2897</v>
      </c>
      <c r="G296" s="39"/>
      <c r="H296" s="39"/>
      <c r="I296" s="218"/>
      <c r="J296" s="39"/>
      <c r="K296" s="39"/>
      <c r="L296" s="43"/>
      <c r="M296" s="219"/>
      <c r="N296" s="220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129</v>
      </c>
      <c r="AU296" s="16" t="s">
        <v>82</v>
      </c>
    </row>
    <row r="297" s="2" customFormat="1" ht="16.5" customHeight="1">
      <c r="A297" s="37"/>
      <c r="B297" s="38"/>
      <c r="C297" s="203" t="s">
        <v>1795</v>
      </c>
      <c r="D297" s="203" t="s">
        <v>120</v>
      </c>
      <c r="E297" s="204" t="s">
        <v>2898</v>
      </c>
      <c r="F297" s="205" t="s">
        <v>2899</v>
      </c>
      <c r="G297" s="206" t="s">
        <v>123</v>
      </c>
      <c r="H297" s="207">
        <v>100</v>
      </c>
      <c r="I297" s="208"/>
      <c r="J297" s="209">
        <f>ROUND(I297*H297,2)</f>
        <v>0</v>
      </c>
      <c r="K297" s="205" t="s">
        <v>124</v>
      </c>
      <c r="L297" s="43"/>
      <c r="M297" s="210" t="s">
        <v>19</v>
      </c>
      <c r="N297" s="211" t="s">
        <v>43</v>
      </c>
      <c r="O297" s="83"/>
      <c r="P297" s="212">
        <f>O297*H297</f>
        <v>0</v>
      </c>
      <c r="Q297" s="212">
        <v>0</v>
      </c>
      <c r="R297" s="212">
        <f>Q297*H297</f>
        <v>0</v>
      </c>
      <c r="S297" s="212">
        <v>0.00080000000000000004</v>
      </c>
      <c r="T297" s="213">
        <f>S297*H297</f>
        <v>0.080000000000000002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14" t="s">
        <v>80</v>
      </c>
      <c r="AT297" s="214" t="s">
        <v>120</v>
      </c>
      <c r="AU297" s="214" t="s">
        <v>82</v>
      </c>
      <c r="AY297" s="16" t="s">
        <v>117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16" t="s">
        <v>80</v>
      </c>
      <c r="BK297" s="215">
        <f>ROUND(I297*H297,2)</f>
        <v>0</v>
      </c>
      <c r="BL297" s="16" t="s">
        <v>80</v>
      </c>
      <c r="BM297" s="214" t="s">
        <v>2900</v>
      </c>
    </row>
    <row r="298" s="2" customFormat="1">
      <c r="A298" s="37"/>
      <c r="B298" s="38"/>
      <c r="C298" s="39"/>
      <c r="D298" s="216" t="s">
        <v>127</v>
      </c>
      <c r="E298" s="39"/>
      <c r="F298" s="217" t="s">
        <v>2901</v>
      </c>
      <c r="G298" s="39"/>
      <c r="H298" s="39"/>
      <c r="I298" s="218"/>
      <c r="J298" s="39"/>
      <c r="K298" s="39"/>
      <c r="L298" s="43"/>
      <c r="M298" s="219"/>
      <c r="N298" s="220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127</v>
      </c>
      <c r="AU298" s="16" t="s">
        <v>82</v>
      </c>
    </row>
    <row r="299" s="2" customFormat="1">
      <c r="A299" s="37"/>
      <c r="B299" s="38"/>
      <c r="C299" s="39"/>
      <c r="D299" s="221" t="s">
        <v>129</v>
      </c>
      <c r="E299" s="39"/>
      <c r="F299" s="222" t="s">
        <v>2902</v>
      </c>
      <c r="G299" s="39"/>
      <c r="H299" s="39"/>
      <c r="I299" s="218"/>
      <c r="J299" s="39"/>
      <c r="K299" s="39"/>
      <c r="L299" s="43"/>
      <c r="M299" s="219"/>
      <c r="N299" s="220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129</v>
      </c>
      <c r="AU299" s="16" t="s">
        <v>82</v>
      </c>
    </row>
    <row r="300" s="2" customFormat="1" ht="16.5" customHeight="1">
      <c r="A300" s="37"/>
      <c r="B300" s="38"/>
      <c r="C300" s="203" t="s">
        <v>1801</v>
      </c>
      <c r="D300" s="203" t="s">
        <v>120</v>
      </c>
      <c r="E300" s="204" t="s">
        <v>2903</v>
      </c>
      <c r="F300" s="205" t="s">
        <v>2904</v>
      </c>
      <c r="G300" s="206" t="s">
        <v>123</v>
      </c>
      <c r="H300" s="207">
        <v>100</v>
      </c>
      <c r="I300" s="208"/>
      <c r="J300" s="209">
        <f>ROUND(I300*H300,2)</f>
        <v>0</v>
      </c>
      <c r="K300" s="205" t="s">
        <v>124</v>
      </c>
      <c r="L300" s="43"/>
      <c r="M300" s="210" t="s">
        <v>19</v>
      </c>
      <c r="N300" s="211" t="s">
        <v>43</v>
      </c>
      <c r="O300" s="83"/>
      <c r="P300" s="212">
        <f>O300*H300</f>
        <v>0</v>
      </c>
      <c r="Q300" s="212">
        <v>0</v>
      </c>
      <c r="R300" s="212">
        <f>Q300*H300</f>
        <v>0</v>
      </c>
      <c r="S300" s="212">
        <v>0.00014999999999999999</v>
      </c>
      <c r="T300" s="213">
        <f>S300*H300</f>
        <v>0.014999999999999999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14" t="s">
        <v>80</v>
      </c>
      <c r="AT300" s="214" t="s">
        <v>120</v>
      </c>
      <c r="AU300" s="214" t="s">
        <v>82</v>
      </c>
      <c r="AY300" s="16" t="s">
        <v>117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6" t="s">
        <v>80</v>
      </c>
      <c r="BK300" s="215">
        <f>ROUND(I300*H300,2)</f>
        <v>0</v>
      </c>
      <c r="BL300" s="16" t="s">
        <v>80</v>
      </c>
      <c r="BM300" s="214" t="s">
        <v>2905</v>
      </c>
    </row>
    <row r="301" s="2" customFormat="1">
      <c r="A301" s="37"/>
      <c r="B301" s="38"/>
      <c r="C301" s="39"/>
      <c r="D301" s="216" t="s">
        <v>127</v>
      </c>
      <c r="E301" s="39"/>
      <c r="F301" s="217" t="s">
        <v>2906</v>
      </c>
      <c r="G301" s="39"/>
      <c r="H301" s="39"/>
      <c r="I301" s="218"/>
      <c r="J301" s="39"/>
      <c r="K301" s="39"/>
      <c r="L301" s="43"/>
      <c r="M301" s="219"/>
      <c r="N301" s="220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127</v>
      </c>
      <c r="AU301" s="16" t="s">
        <v>82</v>
      </c>
    </row>
    <row r="302" s="2" customFormat="1">
      <c r="A302" s="37"/>
      <c r="B302" s="38"/>
      <c r="C302" s="39"/>
      <c r="D302" s="221" t="s">
        <v>129</v>
      </c>
      <c r="E302" s="39"/>
      <c r="F302" s="222" t="s">
        <v>2907</v>
      </c>
      <c r="G302" s="39"/>
      <c r="H302" s="39"/>
      <c r="I302" s="218"/>
      <c r="J302" s="39"/>
      <c r="K302" s="39"/>
      <c r="L302" s="43"/>
      <c r="M302" s="219"/>
      <c r="N302" s="220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129</v>
      </c>
      <c r="AU302" s="16" t="s">
        <v>82</v>
      </c>
    </row>
    <row r="303" s="2" customFormat="1" ht="16.5" customHeight="1">
      <c r="A303" s="37"/>
      <c r="B303" s="38"/>
      <c r="C303" s="203" t="s">
        <v>2098</v>
      </c>
      <c r="D303" s="203" t="s">
        <v>120</v>
      </c>
      <c r="E303" s="204" t="s">
        <v>2908</v>
      </c>
      <c r="F303" s="205" t="s">
        <v>2909</v>
      </c>
      <c r="G303" s="206" t="s">
        <v>123</v>
      </c>
      <c r="H303" s="207">
        <v>100</v>
      </c>
      <c r="I303" s="208"/>
      <c r="J303" s="209">
        <f>ROUND(I303*H303,2)</f>
        <v>0</v>
      </c>
      <c r="K303" s="205" t="s">
        <v>124</v>
      </c>
      <c r="L303" s="43"/>
      <c r="M303" s="210" t="s">
        <v>19</v>
      </c>
      <c r="N303" s="211" t="s">
        <v>43</v>
      </c>
      <c r="O303" s="83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14" t="s">
        <v>80</v>
      </c>
      <c r="AT303" s="214" t="s">
        <v>120</v>
      </c>
      <c r="AU303" s="214" t="s">
        <v>82</v>
      </c>
      <c r="AY303" s="16" t="s">
        <v>117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16" t="s">
        <v>80</v>
      </c>
      <c r="BK303" s="215">
        <f>ROUND(I303*H303,2)</f>
        <v>0</v>
      </c>
      <c r="BL303" s="16" t="s">
        <v>80</v>
      </c>
      <c r="BM303" s="214" t="s">
        <v>2910</v>
      </c>
    </row>
    <row r="304" s="2" customFormat="1">
      <c r="A304" s="37"/>
      <c r="B304" s="38"/>
      <c r="C304" s="39"/>
      <c r="D304" s="216" t="s">
        <v>127</v>
      </c>
      <c r="E304" s="39"/>
      <c r="F304" s="217" t="s">
        <v>2909</v>
      </c>
      <c r="G304" s="39"/>
      <c r="H304" s="39"/>
      <c r="I304" s="218"/>
      <c r="J304" s="39"/>
      <c r="K304" s="39"/>
      <c r="L304" s="43"/>
      <c r="M304" s="219"/>
      <c r="N304" s="220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127</v>
      </c>
      <c r="AU304" s="16" t="s">
        <v>82</v>
      </c>
    </row>
    <row r="305" s="2" customFormat="1">
      <c r="A305" s="37"/>
      <c r="B305" s="38"/>
      <c r="C305" s="39"/>
      <c r="D305" s="221" t="s">
        <v>129</v>
      </c>
      <c r="E305" s="39"/>
      <c r="F305" s="222" t="s">
        <v>2911</v>
      </c>
      <c r="G305" s="39"/>
      <c r="H305" s="39"/>
      <c r="I305" s="218"/>
      <c r="J305" s="39"/>
      <c r="K305" s="39"/>
      <c r="L305" s="43"/>
      <c r="M305" s="219"/>
      <c r="N305" s="220"/>
      <c r="O305" s="83"/>
      <c r="P305" s="83"/>
      <c r="Q305" s="83"/>
      <c r="R305" s="83"/>
      <c r="S305" s="83"/>
      <c r="T305" s="84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129</v>
      </c>
      <c r="AU305" s="16" t="s">
        <v>82</v>
      </c>
    </row>
    <row r="306" s="2" customFormat="1" ht="16.5" customHeight="1">
      <c r="A306" s="37"/>
      <c r="B306" s="38"/>
      <c r="C306" s="203" t="s">
        <v>1807</v>
      </c>
      <c r="D306" s="203" t="s">
        <v>120</v>
      </c>
      <c r="E306" s="204" t="s">
        <v>2912</v>
      </c>
      <c r="F306" s="205" t="s">
        <v>2913</v>
      </c>
      <c r="G306" s="206" t="s">
        <v>123</v>
      </c>
      <c r="H306" s="207">
        <v>200</v>
      </c>
      <c r="I306" s="208"/>
      <c r="J306" s="209">
        <f>ROUND(I306*H306,2)</f>
        <v>0</v>
      </c>
      <c r="K306" s="205" t="s">
        <v>124</v>
      </c>
      <c r="L306" s="43"/>
      <c r="M306" s="210" t="s">
        <v>19</v>
      </c>
      <c r="N306" s="211" t="s">
        <v>43</v>
      </c>
      <c r="O306" s="83"/>
      <c r="P306" s="212">
        <f>O306*H306</f>
        <v>0</v>
      </c>
      <c r="Q306" s="212">
        <v>0</v>
      </c>
      <c r="R306" s="212">
        <f>Q306*H306</f>
        <v>0</v>
      </c>
      <c r="S306" s="212">
        <v>0.0021199999999999999</v>
      </c>
      <c r="T306" s="213">
        <f>S306*H306</f>
        <v>0.42399999999999999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14" t="s">
        <v>80</v>
      </c>
      <c r="AT306" s="214" t="s">
        <v>120</v>
      </c>
      <c r="AU306" s="214" t="s">
        <v>82</v>
      </c>
      <c r="AY306" s="16" t="s">
        <v>117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6" t="s">
        <v>80</v>
      </c>
      <c r="BK306" s="215">
        <f>ROUND(I306*H306,2)</f>
        <v>0</v>
      </c>
      <c r="BL306" s="16" t="s">
        <v>80</v>
      </c>
      <c r="BM306" s="214" t="s">
        <v>2914</v>
      </c>
    </row>
    <row r="307" s="2" customFormat="1">
      <c r="A307" s="37"/>
      <c r="B307" s="38"/>
      <c r="C307" s="39"/>
      <c r="D307" s="216" t="s">
        <v>127</v>
      </c>
      <c r="E307" s="39"/>
      <c r="F307" s="217" t="s">
        <v>2915</v>
      </c>
      <c r="G307" s="39"/>
      <c r="H307" s="39"/>
      <c r="I307" s="218"/>
      <c r="J307" s="39"/>
      <c r="K307" s="39"/>
      <c r="L307" s="43"/>
      <c r="M307" s="219"/>
      <c r="N307" s="220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127</v>
      </c>
      <c r="AU307" s="16" t="s">
        <v>82</v>
      </c>
    </row>
    <row r="308" s="2" customFormat="1">
      <c r="A308" s="37"/>
      <c r="B308" s="38"/>
      <c r="C308" s="39"/>
      <c r="D308" s="221" t="s">
        <v>129</v>
      </c>
      <c r="E308" s="39"/>
      <c r="F308" s="222" t="s">
        <v>2916</v>
      </c>
      <c r="G308" s="39"/>
      <c r="H308" s="39"/>
      <c r="I308" s="218"/>
      <c r="J308" s="39"/>
      <c r="K308" s="39"/>
      <c r="L308" s="43"/>
      <c r="M308" s="219"/>
      <c r="N308" s="220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129</v>
      </c>
      <c r="AU308" s="16" t="s">
        <v>82</v>
      </c>
    </row>
    <row r="309" s="2" customFormat="1" ht="16.5" customHeight="1">
      <c r="A309" s="37"/>
      <c r="B309" s="38"/>
      <c r="C309" s="203" t="s">
        <v>1813</v>
      </c>
      <c r="D309" s="203" t="s">
        <v>120</v>
      </c>
      <c r="E309" s="204" t="s">
        <v>2917</v>
      </c>
      <c r="F309" s="205" t="s">
        <v>2918</v>
      </c>
      <c r="G309" s="206" t="s">
        <v>123</v>
      </c>
      <c r="H309" s="207">
        <v>20</v>
      </c>
      <c r="I309" s="208"/>
      <c r="J309" s="209">
        <f>ROUND(I309*H309,2)</f>
        <v>0</v>
      </c>
      <c r="K309" s="205" t="s">
        <v>124</v>
      </c>
      <c r="L309" s="43"/>
      <c r="M309" s="210" t="s">
        <v>19</v>
      </c>
      <c r="N309" s="211" t="s">
        <v>43</v>
      </c>
      <c r="O309" s="83"/>
      <c r="P309" s="212">
        <f>O309*H309</f>
        <v>0</v>
      </c>
      <c r="Q309" s="212">
        <v>0</v>
      </c>
      <c r="R309" s="212">
        <f>Q309*H309</f>
        <v>0</v>
      </c>
      <c r="S309" s="212">
        <v>0.0021199999999999999</v>
      </c>
      <c r="T309" s="213">
        <f>S309*H309</f>
        <v>0.0424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14" t="s">
        <v>80</v>
      </c>
      <c r="AT309" s="214" t="s">
        <v>120</v>
      </c>
      <c r="AU309" s="214" t="s">
        <v>82</v>
      </c>
      <c r="AY309" s="16" t="s">
        <v>117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6" t="s">
        <v>80</v>
      </c>
      <c r="BK309" s="215">
        <f>ROUND(I309*H309,2)</f>
        <v>0</v>
      </c>
      <c r="BL309" s="16" t="s">
        <v>80</v>
      </c>
      <c r="BM309" s="214" t="s">
        <v>2919</v>
      </c>
    </row>
    <row r="310" s="2" customFormat="1">
      <c r="A310" s="37"/>
      <c r="B310" s="38"/>
      <c r="C310" s="39"/>
      <c r="D310" s="216" t="s">
        <v>127</v>
      </c>
      <c r="E310" s="39"/>
      <c r="F310" s="217" t="s">
        <v>2920</v>
      </c>
      <c r="G310" s="39"/>
      <c r="H310" s="39"/>
      <c r="I310" s="218"/>
      <c r="J310" s="39"/>
      <c r="K310" s="39"/>
      <c r="L310" s="43"/>
      <c r="M310" s="219"/>
      <c r="N310" s="220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127</v>
      </c>
      <c r="AU310" s="16" t="s">
        <v>82</v>
      </c>
    </row>
    <row r="311" s="2" customFormat="1">
      <c r="A311" s="37"/>
      <c r="B311" s="38"/>
      <c r="C311" s="39"/>
      <c r="D311" s="221" t="s">
        <v>129</v>
      </c>
      <c r="E311" s="39"/>
      <c r="F311" s="222" t="s">
        <v>2921</v>
      </c>
      <c r="G311" s="39"/>
      <c r="H311" s="39"/>
      <c r="I311" s="218"/>
      <c r="J311" s="39"/>
      <c r="K311" s="39"/>
      <c r="L311" s="43"/>
      <c r="M311" s="219"/>
      <c r="N311" s="220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129</v>
      </c>
      <c r="AU311" s="16" t="s">
        <v>82</v>
      </c>
    </row>
    <row r="312" s="2" customFormat="1" ht="21.75" customHeight="1">
      <c r="A312" s="37"/>
      <c r="B312" s="38"/>
      <c r="C312" s="203" t="s">
        <v>548</v>
      </c>
      <c r="D312" s="203" t="s">
        <v>120</v>
      </c>
      <c r="E312" s="204" t="s">
        <v>2922</v>
      </c>
      <c r="F312" s="205" t="s">
        <v>2923</v>
      </c>
      <c r="G312" s="206" t="s">
        <v>123</v>
      </c>
      <c r="H312" s="207">
        <v>200</v>
      </c>
      <c r="I312" s="208"/>
      <c r="J312" s="209">
        <f>ROUND(I312*H312,2)</f>
        <v>0</v>
      </c>
      <c r="K312" s="205" t="s">
        <v>124</v>
      </c>
      <c r="L312" s="43"/>
      <c r="M312" s="210" t="s">
        <v>19</v>
      </c>
      <c r="N312" s="211" t="s">
        <v>43</v>
      </c>
      <c r="O312" s="83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14" t="s">
        <v>80</v>
      </c>
      <c r="AT312" s="214" t="s">
        <v>120</v>
      </c>
      <c r="AU312" s="214" t="s">
        <v>82</v>
      </c>
      <c r="AY312" s="16" t="s">
        <v>117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6" t="s">
        <v>80</v>
      </c>
      <c r="BK312" s="215">
        <f>ROUND(I312*H312,2)</f>
        <v>0</v>
      </c>
      <c r="BL312" s="16" t="s">
        <v>80</v>
      </c>
      <c r="BM312" s="214" t="s">
        <v>2924</v>
      </c>
    </row>
    <row r="313" s="2" customFormat="1">
      <c r="A313" s="37"/>
      <c r="B313" s="38"/>
      <c r="C313" s="39"/>
      <c r="D313" s="216" t="s">
        <v>127</v>
      </c>
      <c r="E313" s="39"/>
      <c r="F313" s="217" t="s">
        <v>2925</v>
      </c>
      <c r="G313" s="39"/>
      <c r="H313" s="39"/>
      <c r="I313" s="218"/>
      <c r="J313" s="39"/>
      <c r="K313" s="39"/>
      <c r="L313" s="43"/>
      <c r="M313" s="219"/>
      <c r="N313" s="220"/>
      <c r="O313" s="83"/>
      <c r="P313" s="83"/>
      <c r="Q313" s="83"/>
      <c r="R313" s="83"/>
      <c r="S313" s="83"/>
      <c r="T313" s="84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127</v>
      </c>
      <c r="AU313" s="16" t="s">
        <v>82</v>
      </c>
    </row>
    <row r="314" s="2" customFormat="1">
      <c r="A314" s="37"/>
      <c r="B314" s="38"/>
      <c r="C314" s="39"/>
      <c r="D314" s="221" t="s">
        <v>129</v>
      </c>
      <c r="E314" s="39"/>
      <c r="F314" s="222" t="s">
        <v>2926</v>
      </c>
      <c r="G314" s="39"/>
      <c r="H314" s="39"/>
      <c r="I314" s="218"/>
      <c r="J314" s="39"/>
      <c r="K314" s="39"/>
      <c r="L314" s="43"/>
      <c r="M314" s="219"/>
      <c r="N314" s="220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129</v>
      </c>
      <c r="AU314" s="16" t="s">
        <v>82</v>
      </c>
    </row>
    <row r="315" s="2" customFormat="1" ht="16.5" customHeight="1">
      <c r="A315" s="37"/>
      <c r="B315" s="38"/>
      <c r="C315" s="224" t="s">
        <v>555</v>
      </c>
      <c r="D315" s="224" t="s">
        <v>664</v>
      </c>
      <c r="E315" s="225" t="s">
        <v>2927</v>
      </c>
      <c r="F315" s="226" t="s">
        <v>2928</v>
      </c>
      <c r="G315" s="227" t="s">
        <v>123</v>
      </c>
      <c r="H315" s="228">
        <v>230</v>
      </c>
      <c r="I315" s="229"/>
      <c r="J315" s="230">
        <f>ROUND(I315*H315,2)</f>
        <v>0</v>
      </c>
      <c r="K315" s="226" t="s">
        <v>124</v>
      </c>
      <c r="L315" s="231"/>
      <c r="M315" s="232" t="s">
        <v>19</v>
      </c>
      <c r="N315" s="233" t="s">
        <v>43</v>
      </c>
      <c r="O315" s="83"/>
      <c r="P315" s="212">
        <f>O315*H315</f>
        <v>0</v>
      </c>
      <c r="Q315" s="212">
        <v>1.0000000000000001E-05</v>
      </c>
      <c r="R315" s="212">
        <f>Q315*H315</f>
        <v>0.0023000000000000004</v>
      </c>
      <c r="S315" s="212">
        <v>0</v>
      </c>
      <c r="T315" s="21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14" t="s">
        <v>82</v>
      </c>
      <c r="AT315" s="214" t="s">
        <v>664</v>
      </c>
      <c r="AU315" s="214" t="s">
        <v>82</v>
      </c>
      <c r="AY315" s="16" t="s">
        <v>117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16" t="s">
        <v>80</v>
      </c>
      <c r="BK315" s="215">
        <f>ROUND(I315*H315,2)</f>
        <v>0</v>
      </c>
      <c r="BL315" s="16" t="s">
        <v>80</v>
      </c>
      <c r="BM315" s="214" t="s">
        <v>2929</v>
      </c>
    </row>
    <row r="316" s="2" customFormat="1">
      <c r="A316" s="37"/>
      <c r="B316" s="38"/>
      <c r="C316" s="39"/>
      <c r="D316" s="216" t="s">
        <v>127</v>
      </c>
      <c r="E316" s="39"/>
      <c r="F316" s="217" t="s">
        <v>2928</v>
      </c>
      <c r="G316" s="39"/>
      <c r="H316" s="39"/>
      <c r="I316" s="218"/>
      <c r="J316" s="39"/>
      <c r="K316" s="39"/>
      <c r="L316" s="43"/>
      <c r="M316" s="219"/>
      <c r="N316" s="220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127</v>
      </c>
      <c r="AU316" s="16" t="s">
        <v>82</v>
      </c>
    </row>
    <row r="317" s="13" customFormat="1">
      <c r="A317" s="13"/>
      <c r="B317" s="238"/>
      <c r="C317" s="239"/>
      <c r="D317" s="216" t="s">
        <v>2607</v>
      </c>
      <c r="E317" s="239"/>
      <c r="F317" s="240" t="s">
        <v>2930</v>
      </c>
      <c r="G317" s="239"/>
      <c r="H317" s="241">
        <v>230</v>
      </c>
      <c r="I317" s="242"/>
      <c r="J317" s="239"/>
      <c r="K317" s="239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2607</v>
      </c>
      <c r="AU317" s="247" t="s">
        <v>82</v>
      </c>
      <c r="AV317" s="13" t="s">
        <v>82</v>
      </c>
      <c r="AW317" s="13" t="s">
        <v>4</v>
      </c>
      <c r="AX317" s="13" t="s">
        <v>80</v>
      </c>
      <c r="AY317" s="247" t="s">
        <v>117</v>
      </c>
    </row>
    <row r="318" s="2" customFormat="1" ht="16.5" customHeight="1">
      <c r="A318" s="37"/>
      <c r="B318" s="38"/>
      <c r="C318" s="203" t="s">
        <v>561</v>
      </c>
      <c r="D318" s="203" t="s">
        <v>120</v>
      </c>
      <c r="E318" s="204" t="s">
        <v>2931</v>
      </c>
      <c r="F318" s="205" t="s">
        <v>2932</v>
      </c>
      <c r="G318" s="206" t="s">
        <v>123</v>
      </c>
      <c r="H318" s="207">
        <v>150</v>
      </c>
      <c r="I318" s="208"/>
      <c r="J318" s="209">
        <f>ROUND(I318*H318,2)</f>
        <v>0</v>
      </c>
      <c r="K318" s="205" t="s">
        <v>124</v>
      </c>
      <c r="L318" s="43"/>
      <c r="M318" s="210" t="s">
        <v>19</v>
      </c>
      <c r="N318" s="211" t="s">
        <v>43</v>
      </c>
      <c r="O318" s="83"/>
      <c r="P318" s="212">
        <f>O318*H318</f>
        <v>0</v>
      </c>
      <c r="Q318" s="212">
        <v>0</v>
      </c>
      <c r="R318" s="212">
        <f>Q318*H318</f>
        <v>0</v>
      </c>
      <c r="S318" s="212">
        <v>0</v>
      </c>
      <c r="T318" s="21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14" t="s">
        <v>80</v>
      </c>
      <c r="AT318" s="214" t="s">
        <v>120</v>
      </c>
      <c r="AU318" s="214" t="s">
        <v>82</v>
      </c>
      <c r="AY318" s="16" t="s">
        <v>117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6" t="s">
        <v>80</v>
      </c>
      <c r="BK318" s="215">
        <f>ROUND(I318*H318,2)</f>
        <v>0</v>
      </c>
      <c r="BL318" s="16" t="s">
        <v>80</v>
      </c>
      <c r="BM318" s="214" t="s">
        <v>2933</v>
      </c>
    </row>
    <row r="319" s="2" customFormat="1">
      <c r="A319" s="37"/>
      <c r="B319" s="38"/>
      <c r="C319" s="39"/>
      <c r="D319" s="216" t="s">
        <v>127</v>
      </c>
      <c r="E319" s="39"/>
      <c r="F319" s="217" t="s">
        <v>2934</v>
      </c>
      <c r="G319" s="39"/>
      <c r="H319" s="39"/>
      <c r="I319" s="218"/>
      <c r="J319" s="39"/>
      <c r="K319" s="39"/>
      <c r="L319" s="43"/>
      <c r="M319" s="219"/>
      <c r="N319" s="220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127</v>
      </c>
      <c r="AU319" s="16" t="s">
        <v>82</v>
      </c>
    </row>
    <row r="320" s="2" customFormat="1">
      <c r="A320" s="37"/>
      <c r="B320" s="38"/>
      <c r="C320" s="39"/>
      <c r="D320" s="221" t="s">
        <v>129</v>
      </c>
      <c r="E320" s="39"/>
      <c r="F320" s="222" t="s">
        <v>2935</v>
      </c>
      <c r="G320" s="39"/>
      <c r="H320" s="39"/>
      <c r="I320" s="218"/>
      <c r="J320" s="39"/>
      <c r="K320" s="39"/>
      <c r="L320" s="43"/>
      <c r="M320" s="219"/>
      <c r="N320" s="220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129</v>
      </c>
      <c r="AU320" s="16" t="s">
        <v>82</v>
      </c>
    </row>
    <row r="321" s="2" customFormat="1" ht="16.5" customHeight="1">
      <c r="A321" s="37"/>
      <c r="B321" s="38"/>
      <c r="C321" s="224" t="s">
        <v>567</v>
      </c>
      <c r="D321" s="224" t="s">
        <v>664</v>
      </c>
      <c r="E321" s="225" t="s">
        <v>2936</v>
      </c>
      <c r="F321" s="226" t="s">
        <v>2937</v>
      </c>
      <c r="G321" s="227" t="s">
        <v>123</v>
      </c>
      <c r="H321" s="228">
        <v>172.5</v>
      </c>
      <c r="I321" s="229"/>
      <c r="J321" s="230">
        <f>ROUND(I321*H321,2)</f>
        <v>0</v>
      </c>
      <c r="K321" s="226" t="s">
        <v>124</v>
      </c>
      <c r="L321" s="231"/>
      <c r="M321" s="232" t="s">
        <v>19</v>
      </c>
      <c r="N321" s="233" t="s">
        <v>43</v>
      </c>
      <c r="O321" s="83"/>
      <c r="P321" s="212">
        <f>O321*H321</f>
        <v>0</v>
      </c>
      <c r="Q321" s="212">
        <v>0.00010000000000000001</v>
      </c>
      <c r="R321" s="212">
        <f>Q321*H321</f>
        <v>0.017250000000000001</v>
      </c>
      <c r="S321" s="212">
        <v>0</v>
      </c>
      <c r="T321" s="213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14" t="s">
        <v>82</v>
      </c>
      <c r="AT321" s="214" t="s">
        <v>664</v>
      </c>
      <c r="AU321" s="214" t="s">
        <v>82</v>
      </c>
      <c r="AY321" s="16" t="s">
        <v>117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6" t="s">
        <v>80</v>
      </c>
      <c r="BK321" s="215">
        <f>ROUND(I321*H321,2)</f>
        <v>0</v>
      </c>
      <c r="BL321" s="16" t="s">
        <v>80</v>
      </c>
      <c r="BM321" s="214" t="s">
        <v>2938</v>
      </c>
    </row>
    <row r="322" s="2" customFormat="1">
      <c r="A322" s="37"/>
      <c r="B322" s="38"/>
      <c r="C322" s="39"/>
      <c r="D322" s="216" t="s">
        <v>127</v>
      </c>
      <c r="E322" s="39"/>
      <c r="F322" s="217" t="s">
        <v>2937</v>
      </c>
      <c r="G322" s="39"/>
      <c r="H322" s="39"/>
      <c r="I322" s="218"/>
      <c r="J322" s="39"/>
      <c r="K322" s="39"/>
      <c r="L322" s="43"/>
      <c r="M322" s="219"/>
      <c r="N322" s="220"/>
      <c r="O322" s="83"/>
      <c r="P322" s="83"/>
      <c r="Q322" s="83"/>
      <c r="R322" s="83"/>
      <c r="S322" s="83"/>
      <c r="T322" s="84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127</v>
      </c>
      <c r="AU322" s="16" t="s">
        <v>82</v>
      </c>
    </row>
    <row r="323" s="13" customFormat="1">
      <c r="A323" s="13"/>
      <c r="B323" s="238"/>
      <c r="C323" s="239"/>
      <c r="D323" s="216" t="s">
        <v>2607</v>
      </c>
      <c r="E323" s="239"/>
      <c r="F323" s="240" t="s">
        <v>2939</v>
      </c>
      <c r="G323" s="239"/>
      <c r="H323" s="241">
        <v>172.5</v>
      </c>
      <c r="I323" s="242"/>
      <c r="J323" s="239"/>
      <c r="K323" s="239"/>
      <c r="L323" s="243"/>
      <c r="M323" s="244"/>
      <c r="N323" s="245"/>
      <c r="O323" s="245"/>
      <c r="P323" s="245"/>
      <c r="Q323" s="245"/>
      <c r="R323" s="245"/>
      <c r="S323" s="245"/>
      <c r="T323" s="24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7" t="s">
        <v>2607</v>
      </c>
      <c r="AU323" s="247" t="s">
        <v>82</v>
      </c>
      <c r="AV323" s="13" t="s">
        <v>82</v>
      </c>
      <c r="AW323" s="13" t="s">
        <v>4</v>
      </c>
      <c r="AX323" s="13" t="s">
        <v>80</v>
      </c>
      <c r="AY323" s="247" t="s">
        <v>117</v>
      </c>
    </row>
    <row r="324" s="2" customFormat="1" ht="16.5" customHeight="1">
      <c r="A324" s="37"/>
      <c r="B324" s="38"/>
      <c r="C324" s="203" t="s">
        <v>573</v>
      </c>
      <c r="D324" s="203" t="s">
        <v>120</v>
      </c>
      <c r="E324" s="204" t="s">
        <v>2940</v>
      </c>
      <c r="F324" s="205" t="s">
        <v>2941</v>
      </c>
      <c r="G324" s="206" t="s">
        <v>123</v>
      </c>
      <c r="H324" s="207">
        <v>200</v>
      </c>
      <c r="I324" s="208"/>
      <c r="J324" s="209">
        <f>ROUND(I324*H324,2)</f>
        <v>0</v>
      </c>
      <c r="K324" s="205" t="s">
        <v>124</v>
      </c>
      <c r="L324" s="43"/>
      <c r="M324" s="210" t="s">
        <v>19</v>
      </c>
      <c r="N324" s="211" t="s">
        <v>43</v>
      </c>
      <c r="O324" s="83"/>
      <c r="P324" s="212">
        <f>O324*H324</f>
        <v>0</v>
      </c>
      <c r="Q324" s="212">
        <v>0</v>
      </c>
      <c r="R324" s="212">
        <f>Q324*H324</f>
        <v>0</v>
      </c>
      <c r="S324" s="212">
        <v>0</v>
      </c>
      <c r="T324" s="21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14" t="s">
        <v>80</v>
      </c>
      <c r="AT324" s="214" t="s">
        <v>120</v>
      </c>
      <c r="AU324" s="214" t="s">
        <v>82</v>
      </c>
      <c r="AY324" s="16" t="s">
        <v>117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6" t="s">
        <v>80</v>
      </c>
      <c r="BK324" s="215">
        <f>ROUND(I324*H324,2)</f>
        <v>0</v>
      </c>
      <c r="BL324" s="16" t="s">
        <v>80</v>
      </c>
      <c r="BM324" s="214" t="s">
        <v>2942</v>
      </c>
    </row>
    <row r="325" s="2" customFormat="1">
      <c r="A325" s="37"/>
      <c r="B325" s="38"/>
      <c r="C325" s="39"/>
      <c r="D325" s="216" t="s">
        <v>127</v>
      </c>
      <c r="E325" s="39"/>
      <c r="F325" s="217" t="s">
        <v>2943</v>
      </c>
      <c r="G325" s="39"/>
      <c r="H325" s="39"/>
      <c r="I325" s="218"/>
      <c r="J325" s="39"/>
      <c r="K325" s="39"/>
      <c r="L325" s="43"/>
      <c r="M325" s="219"/>
      <c r="N325" s="220"/>
      <c r="O325" s="83"/>
      <c r="P325" s="83"/>
      <c r="Q325" s="83"/>
      <c r="R325" s="83"/>
      <c r="S325" s="83"/>
      <c r="T325" s="84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127</v>
      </c>
      <c r="AU325" s="16" t="s">
        <v>82</v>
      </c>
    </row>
    <row r="326" s="2" customFormat="1">
      <c r="A326" s="37"/>
      <c r="B326" s="38"/>
      <c r="C326" s="39"/>
      <c r="D326" s="221" t="s">
        <v>129</v>
      </c>
      <c r="E326" s="39"/>
      <c r="F326" s="222" t="s">
        <v>2944</v>
      </c>
      <c r="G326" s="39"/>
      <c r="H326" s="39"/>
      <c r="I326" s="218"/>
      <c r="J326" s="39"/>
      <c r="K326" s="39"/>
      <c r="L326" s="43"/>
      <c r="M326" s="219"/>
      <c r="N326" s="220"/>
      <c r="O326" s="83"/>
      <c r="P326" s="83"/>
      <c r="Q326" s="83"/>
      <c r="R326" s="83"/>
      <c r="S326" s="83"/>
      <c r="T326" s="84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129</v>
      </c>
      <c r="AU326" s="16" t="s">
        <v>82</v>
      </c>
    </row>
    <row r="327" s="2" customFormat="1" ht="16.5" customHeight="1">
      <c r="A327" s="37"/>
      <c r="B327" s="38"/>
      <c r="C327" s="224" t="s">
        <v>579</v>
      </c>
      <c r="D327" s="224" t="s">
        <v>664</v>
      </c>
      <c r="E327" s="225" t="s">
        <v>2945</v>
      </c>
      <c r="F327" s="226" t="s">
        <v>2946</v>
      </c>
      <c r="G327" s="227" t="s">
        <v>123</v>
      </c>
      <c r="H327" s="228">
        <v>230</v>
      </c>
      <c r="I327" s="229"/>
      <c r="J327" s="230">
        <f>ROUND(I327*H327,2)</f>
        <v>0</v>
      </c>
      <c r="K327" s="226" t="s">
        <v>124</v>
      </c>
      <c r="L327" s="231"/>
      <c r="M327" s="232" t="s">
        <v>19</v>
      </c>
      <c r="N327" s="233" t="s">
        <v>43</v>
      </c>
      <c r="O327" s="83"/>
      <c r="P327" s="212">
        <f>O327*H327</f>
        <v>0</v>
      </c>
      <c r="Q327" s="212">
        <v>0.00018000000000000001</v>
      </c>
      <c r="R327" s="212">
        <f>Q327*H327</f>
        <v>0.041399999999999999</v>
      </c>
      <c r="S327" s="212">
        <v>0</v>
      </c>
      <c r="T327" s="21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4" t="s">
        <v>82</v>
      </c>
      <c r="AT327" s="214" t="s">
        <v>664</v>
      </c>
      <c r="AU327" s="214" t="s">
        <v>82</v>
      </c>
      <c r="AY327" s="16" t="s">
        <v>117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6" t="s">
        <v>80</v>
      </c>
      <c r="BK327" s="215">
        <f>ROUND(I327*H327,2)</f>
        <v>0</v>
      </c>
      <c r="BL327" s="16" t="s">
        <v>80</v>
      </c>
      <c r="BM327" s="214" t="s">
        <v>2947</v>
      </c>
    </row>
    <row r="328" s="2" customFormat="1">
      <c r="A328" s="37"/>
      <c r="B328" s="38"/>
      <c r="C328" s="39"/>
      <c r="D328" s="216" t="s">
        <v>127</v>
      </c>
      <c r="E328" s="39"/>
      <c r="F328" s="217" t="s">
        <v>2946</v>
      </c>
      <c r="G328" s="39"/>
      <c r="H328" s="39"/>
      <c r="I328" s="218"/>
      <c r="J328" s="39"/>
      <c r="K328" s="39"/>
      <c r="L328" s="43"/>
      <c r="M328" s="219"/>
      <c r="N328" s="220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127</v>
      </c>
      <c r="AU328" s="16" t="s">
        <v>82</v>
      </c>
    </row>
    <row r="329" s="13" customFormat="1">
      <c r="A329" s="13"/>
      <c r="B329" s="238"/>
      <c r="C329" s="239"/>
      <c r="D329" s="216" t="s">
        <v>2607</v>
      </c>
      <c r="E329" s="239"/>
      <c r="F329" s="240" t="s">
        <v>2930</v>
      </c>
      <c r="G329" s="239"/>
      <c r="H329" s="241">
        <v>230</v>
      </c>
      <c r="I329" s="242"/>
      <c r="J329" s="239"/>
      <c r="K329" s="239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2607</v>
      </c>
      <c r="AU329" s="247" t="s">
        <v>82</v>
      </c>
      <c r="AV329" s="13" t="s">
        <v>82</v>
      </c>
      <c r="AW329" s="13" t="s">
        <v>4</v>
      </c>
      <c r="AX329" s="13" t="s">
        <v>80</v>
      </c>
      <c r="AY329" s="247" t="s">
        <v>117</v>
      </c>
    </row>
    <row r="330" s="2" customFormat="1" ht="16.5" customHeight="1">
      <c r="A330" s="37"/>
      <c r="B330" s="38"/>
      <c r="C330" s="203" t="s">
        <v>585</v>
      </c>
      <c r="D330" s="203" t="s">
        <v>120</v>
      </c>
      <c r="E330" s="204" t="s">
        <v>2948</v>
      </c>
      <c r="F330" s="205" t="s">
        <v>2949</v>
      </c>
      <c r="G330" s="206" t="s">
        <v>123</v>
      </c>
      <c r="H330" s="207">
        <v>500</v>
      </c>
      <c r="I330" s="208"/>
      <c r="J330" s="209">
        <f>ROUND(I330*H330,2)</f>
        <v>0</v>
      </c>
      <c r="K330" s="205" t="s">
        <v>124</v>
      </c>
      <c r="L330" s="43"/>
      <c r="M330" s="210" t="s">
        <v>19</v>
      </c>
      <c r="N330" s="211" t="s">
        <v>43</v>
      </c>
      <c r="O330" s="83"/>
      <c r="P330" s="212">
        <f>O330*H330</f>
        <v>0</v>
      </c>
      <c r="Q330" s="212">
        <v>0</v>
      </c>
      <c r="R330" s="212">
        <f>Q330*H330</f>
        <v>0</v>
      </c>
      <c r="S330" s="212">
        <v>0</v>
      </c>
      <c r="T330" s="21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14" t="s">
        <v>80</v>
      </c>
      <c r="AT330" s="214" t="s">
        <v>120</v>
      </c>
      <c r="AU330" s="214" t="s">
        <v>82</v>
      </c>
      <c r="AY330" s="16" t="s">
        <v>117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6" t="s">
        <v>80</v>
      </c>
      <c r="BK330" s="215">
        <f>ROUND(I330*H330,2)</f>
        <v>0</v>
      </c>
      <c r="BL330" s="16" t="s">
        <v>80</v>
      </c>
      <c r="BM330" s="214" t="s">
        <v>2950</v>
      </c>
    </row>
    <row r="331" s="2" customFormat="1">
      <c r="A331" s="37"/>
      <c r="B331" s="38"/>
      <c r="C331" s="39"/>
      <c r="D331" s="216" t="s">
        <v>127</v>
      </c>
      <c r="E331" s="39"/>
      <c r="F331" s="217" t="s">
        <v>2951</v>
      </c>
      <c r="G331" s="39"/>
      <c r="H331" s="39"/>
      <c r="I331" s="218"/>
      <c r="J331" s="39"/>
      <c r="K331" s="39"/>
      <c r="L331" s="43"/>
      <c r="M331" s="219"/>
      <c r="N331" s="220"/>
      <c r="O331" s="83"/>
      <c r="P331" s="83"/>
      <c r="Q331" s="83"/>
      <c r="R331" s="83"/>
      <c r="S331" s="83"/>
      <c r="T331" s="84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127</v>
      </c>
      <c r="AU331" s="16" t="s">
        <v>82</v>
      </c>
    </row>
    <row r="332" s="2" customFormat="1">
      <c r="A332" s="37"/>
      <c r="B332" s="38"/>
      <c r="C332" s="39"/>
      <c r="D332" s="221" t="s">
        <v>129</v>
      </c>
      <c r="E332" s="39"/>
      <c r="F332" s="222" t="s">
        <v>2952</v>
      </c>
      <c r="G332" s="39"/>
      <c r="H332" s="39"/>
      <c r="I332" s="218"/>
      <c r="J332" s="39"/>
      <c r="K332" s="39"/>
      <c r="L332" s="43"/>
      <c r="M332" s="219"/>
      <c r="N332" s="220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129</v>
      </c>
      <c r="AU332" s="16" t="s">
        <v>82</v>
      </c>
    </row>
    <row r="333" s="2" customFormat="1" ht="16.5" customHeight="1">
      <c r="A333" s="37"/>
      <c r="B333" s="38"/>
      <c r="C333" s="224" t="s">
        <v>591</v>
      </c>
      <c r="D333" s="224" t="s">
        <v>664</v>
      </c>
      <c r="E333" s="225" t="s">
        <v>2953</v>
      </c>
      <c r="F333" s="226" t="s">
        <v>2954</v>
      </c>
      <c r="G333" s="227" t="s">
        <v>123</v>
      </c>
      <c r="H333" s="228">
        <v>575</v>
      </c>
      <c r="I333" s="229"/>
      <c r="J333" s="230">
        <f>ROUND(I333*H333,2)</f>
        <v>0</v>
      </c>
      <c r="K333" s="226" t="s">
        <v>124</v>
      </c>
      <c r="L333" s="231"/>
      <c r="M333" s="232" t="s">
        <v>19</v>
      </c>
      <c r="N333" s="233" t="s">
        <v>43</v>
      </c>
      <c r="O333" s="83"/>
      <c r="P333" s="212">
        <f>O333*H333</f>
        <v>0</v>
      </c>
      <c r="Q333" s="212">
        <v>0.00012</v>
      </c>
      <c r="R333" s="212">
        <f>Q333*H333</f>
        <v>0.069000000000000006</v>
      </c>
      <c r="S333" s="212">
        <v>0</v>
      </c>
      <c r="T333" s="21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4" t="s">
        <v>82</v>
      </c>
      <c r="AT333" s="214" t="s">
        <v>664</v>
      </c>
      <c r="AU333" s="214" t="s">
        <v>82</v>
      </c>
      <c r="AY333" s="16" t="s">
        <v>117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16" t="s">
        <v>80</v>
      </c>
      <c r="BK333" s="215">
        <f>ROUND(I333*H333,2)</f>
        <v>0</v>
      </c>
      <c r="BL333" s="16" t="s">
        <v>80</v>
      </c>
      <c r="BM333" s="214" t="s">
        <v>2955</v>
      </c>
    </row>
    <row r="334" s="2" customFormat="1">
      <c r="A334" s="37"/>
      <c r="B334" s="38"/>
      <c r="C334" s="39"/>
      <c r="D334" s="216" t="s">
        <v>127</v>
      </c>
      <c r="E334" s="39"/>
      <c r="F334" s="217" t="s">
        <v>2954</v>
      </c>
      <c r="G334" s="39"/>
      <c r="H334" s="39"/>
      <c r="I334" s="218"/>
      <c r="J334" s="39"/>
      <c r="K334" s="39"/>
      <c r="L334" s="43"/>
      <c r="M334" s="219"/>
      <c r="N334" s="220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127</v>
      </c>
      <c r="AU334" s="16" t="s">
        <v>82</v>
      </c>
    </row>
    <row r="335" s="13" customFormat="1">
      <c r="A335" s="13"/>
      <c r="B335" s="238"/>
      <c r="C335" s="239"/>
      <c r="D335" s="216" t="s">
        <v>2607</v>
      </c>
      <c r="E335" s="239"/>
      <c r="F335" s="240" t="s">
        <v>2956</v>
      </c>
      <c r="G335" s="239"/>
      <c r="H335" s="241">
        <v>575</v>
      </c>
      <c r="I335" s="242"/>
      <c r="J335" s="239"/>
      <c r="K335" s="239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2607</v>
      </c>
      <c r="AU335" s="247" t="s">
        <v>82</v>
      </c>
      <c r="AV335" s="13" t="s">
        <v>82</v>
      </c>
      <c r="AW335" s="13" t="s">
        <v>4</v>
      </c>
      <c r="AX335" s="13" t="s">
        <v>80</v>
      </c>
      <c r="AY335" s="247" t="s">
        <v>117</v>
      </c>
    </row>
    <row r="336" s="2" customFormat="1" ht="16.5" customHeight="1">
      <c r="A336" s="37"/>
      <c r="B336" s="38"/>
      <c r="C336" s="203" t="s">
        <v>597</v>
      </c>
      <c r="D336" s="203" t="s">
        <v>120</v>
      </c>
      <c r="E336" s="204" t="s">
        <v>2957</v>
      </c>
      <c r="F336" s="205" t="s">
        <v>2958</v>
      </c>
      <c r="G336" s="206" t="s">
        <v>123</v>
      </c>
      <c r="H336" s="207">
        <v>2000</v>
      </c>
      <c r="I336" s="208"/>
      <c r="J336" s="209">
        <f>ROUND(I336*H336,2)</f>
        <v>0</v>
      </c>
      <c r="K336" s="205" t="s">
        <v>124</v>
      </c>
      <c r="L336" s="43"/>
      <c r="M336" s="210" t="s">
        <v>19</v>
      </c>
      <c r="N336" s="211" t="s">
        <v>43</v>
      </c>
      <c r="O336" s="83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14" t="s">
        <v>80</v>
      </c>
      <c r="AT336" s="214" t="s">
        <v>120</v>
      </c>
      <c r="AU336" s="214" t="s">
        <v>82</v>
      </c>
      <c r="AY336" s="16" t="s">
        <v>117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6" t="s">
        <v>80</v>
      </c>
      <c r="BK336" s="215">
        <f>ROUND(I336*H336,2)</f>
        <v>0</v>
      </c>
      <c r="BL336" s="16" t="s">
        <v>80</v>
      </c>
      <c r="BM336" s="214" t="s">
        <v>2959</v>
      </c>
    </row>
    <row r="337" s="2" customFormat="1">
      <c r="A337" s="37"/>
      <c r="B337" s="38"/>
      <c r="C337" s="39"/>
      <c r="D337" s="216" t="s">
        <v>127</v>
      </c>
      <c r="E337" s="39"/>
      <c r="F337" s="217" t="s">
        <v>2960</v>
      </c>
      <c r="G337" s="39"/>
      <c r="H337" s="39"/>
      <c r="I337" s="218"/>
      <c r="J337" s="39"/>
      <c r="K337" s="39"/>
      <c r="L337" s="43"/>
      <c r="M337" s="219"/>
      <c r="N337" s="220"/>
      <c r="O337" s="83"/>
      <c r="P337" s="83"/>
      <c r="Q337" s="83"/>
      <c r="R337" s="83"/>
      <c r="S337" s="83"/>
      <c r="T337" s="84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127</v>
      </c>
      <c r="AU337" s="16" t="s">
        <v>82</v>
      </c>
    </row>
    <row r="338" s="2" customFormat="1">
      <c r="A338" s="37"/>
      <c r="B338" s="38"/>
      <c r="C338" s="39"/>
      <c r="D338" s="221" t="s">
        <v>129</v>
      </c>
      <c r="E338" s="39"/>
      <c r="F338" s="222" t="s">
        <v>2961</v>
      </c>
      <c r="G338" s="39"/>
      <c r="H338" s="39"/>
      <c r="I338" s="218"/>
      <c r="J338" s="39"/>
      <c r="K338" s="39"/>
      <c r="L338" s="43"/>
      <c r="M338" s="219"/>
      <c r="N338" s="220"/>
      <c r="O338" s="83"/>
      <c r="P338" s="83"/>
      <c r="Q338" s="83"/>
      <c r="R338" s="83"/>
      <c r="S338" s="83"/>
      <c r="T338" s="84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129</v>
      </c>
      <c r="AU338" s="16" t="s">
        <v>82</v>
      </c>
    </row>
    <row r="339" s="2" customFormat="1" ht="16.5" customHeight="1">
      <c r="A339" s="37"/>
      <c r="B339" s="38"/>
      <c r="C339" s="224" t="s">
        <v>603</v>
      </c>
      <c r="D339" s="224" t="s">
        <v>664</v>
      </c>
      <c r="E339" s="225" t="s">
        <v>2962</v>
      </c>
      <c r="F339" s="226" t="s">
        <v>2963</v>
      </c>
      <c r="G339" s="227" t="s">
        <v>123</v>
      </c>
      <c r="H339" s="228">
        <v>2300</v>
      </c>
      <c r="I339" s="229"/>
      <c r="J339" s="230">
        <f>ROUND(I339*H339,2)</f>
        <v>0</v>
      </c>
      <c r="K339" s="226" t="s">
        <v>124</v>
      </c>
      <c r="L339" s="231"/>
      <c r="M339" s="232" t="s">
        <v>19</v>
      </c>
      <c r="N339" s="233" t="s">
        <v>43</v>
      </c>
      <c r="O339" s="83"/>
      <c r="P339" s="212">
        <f>O339*H339</f>
        <v>0</v>
      </c>
      <c r="Q339" s="212">
        <v>0.00017000000000000001</v>
      </c>
      <c r="R339" s="212">
        <f>Q339*H339</f>
        <v>0.39100000000000001</v>
      </c>
      <c r="S339" s="212">
        <v>0</v>
      </c>
      <c r="T339" s="21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4" t="s">
        <v>82</v>
      </c>
      <c r="AT339" s="214" t="s">
        <v>664</v>
      </c>
      <c r="AU339" s="214" t="s">
        <v>82</v>
      </c>
      <c r="AY339" s="16" t="s">
        <v>117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6" t="s">
        <v>80</v>
      </c>
      <c r="BK339" s="215">
        <f>ROUND(I339*H339,2)</f>
        <v>0</v>
      </c>
      <c r="BL339" s="16" t="s">
        <v>80</v>
      </c>
      <c r="BM339" s="214" t="s">
        <v>2964</v>
      </c>
    </row>
    <row r="340" s="2" customFormat="1">
      <c r="A340" s="37"/>
      <c r="B340" s="38"/>
      <c r="C340" s="39"/>
      <c r="D340" s="216" t="s">
        <v>127</v>
      </c>
      <c r="E340" s="39"/>
      <c r="F340" s="217" t="s">
        <v>2963</v>
      </c>
      <c r="G340" s="39"/>
      <c r="H340" s="39"/>
      <c r="I340" s="218"/>
      <c r="J340" s="39"/>
      <c r="K340" s="39"/>
      <c r="L340" s="43"/>
      <c r="M340" s="219"/>
      <c r="N340" s="220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127</v>
      </c>
      <c r="AU340" s="16" t="s">
        <v>82</v>
      </c>
    </row>
    <row r="341" s="13" customFormat="1">
      <c r="A341" s="13"/>
      <c r="B341" s="238"/>
      <c r="C341" s="239"/>
      <c r="D341" s="216" t="s">
        <v>2607</v>
      </c>
      <c r="E341" s="239"/>
      <c r="F341" s="240" t="s">
        <v>2965</v>
      </c>
      <c r="G341" s="239"/>
      <c r="H341" s="241">
        <v>2300</v>
      </c>
      <c r="I341" s="242"/>
      <c r="J341" s="239"/>
      <c r="K341" s="239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2607</v>
      </c>
      <c r="AU341" s="247" t="s">
        <v>82</v>
      </c>
      <c r="AV341" s="13" t="s">
        <v>82</v>
      </c>
      <c r="AW341" s="13" t="s">
        <v>4</v>
      </c>
      <c r="AX341" s="13" t="s">
        <v>80</v>
      </c>
      <c r="AY341" s="247" t="s">
        <v>117</v>
      </c>
    </row>
    <row r="342" s="2" customFormat="1" ht="16.5" customHeight="1">
      <c r="A342" s="37"/>
      <c r="B342" s="38"/>
      <c r="C342" s="203" t="s">
        <v>609</v>
      </c>
      <c r="D342" s="203" t="s">
        <v>120</v>
      </c>
      <c r="E342" s="204" t="s">
        <v>2966</v>
      </c>
      <c r="F342" s="205" t="s">
        <v>2967</v>
      </c>
      <c r="G342" s="206" t="s">
        <v>123</v>
      </c>
      <c r="H342" s="207">
        <v>200</v>
      </c>
      <c r="I342" s="208"/>
      <c r="J342" s="209">
        <f>ROUND(I342*H342,2)</f>
        <v>0</v>
      </c>
      <c r="K342" s="205" t="s">
        <v>124</v>
      </c>
      <c r="L342" s="43"/>
      <c r="M342" s="210" t="s">
        <v>19</v>
      </c>
      <c r="N342" s="211" t="s">
        <v>43</v>
      </c>
      <c r="O342" s="83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14" t="s">
        <v>80</v>
      </c>
      <c r="AT342" s="214" t="s">
        <v>120</v>
      </c>
      <c r="AU342" s="214" t="s">
        <v>82</v>
      </c>
      <c r="AY342" s="16" t="s">
        <v>117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6" t="s">
        <v>80</v>
      </c>
      <c r="BK342" s="215">
        <f>ROUND(I342*H342,2)</f>
        <v>0</v>
      </c>
      <c r="BL342" s="16" t="s">
        <v>80</v>
      </c>
      <c r="BM342" s="214" t="s">
        <v>2968</v>
      </c>
    </row>
    <row r="343" s="2" customFormat="1">
      <c r="A343" s="37"/>
      <c r="B343" s="38"/>
      <c r="C343" s="39"/>
      <c r="D343" s="216" t="s">
        <v>127</v>
      </c>
      <c r="E343" s="39"/>
      <c r="F343" s="217" t="s">
        <v>2969</v>
      </c>
      <c r="G343" s="39"/>
      <c r="H343" s="39"/>
      <c r="I343" s="218"/>
      <c r="J343" s="39"/>
      <c r="K343" s="39"/>
      <c r="L343" s="43"/>
      <c r="M343" s="219"/>
      <c r="N343" s="220"/>
      <c r="O343" s="83"/>
      <c r="P343" s="83"/>
      <c r="Q343" s="83"/>
      <c r="R343" s="83"/>
      <c r="S343" s="83"/>
      <c r="T343" s="84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127</v>
      </c>
      <c r="AU343" s="16" t="s">
        <v>82</v>
      </c>
    </row>
    <row r="344" s="2" customFormat="1">
      <c r="A344" s="37"/>
      <c r="B344" s="38"/>
      <c r="C344" s="39"/>
      <c r="D344" s="221" t="s">
        <v>129</v>
      </c>
      <c r="E344" s="39"/>
      <c r="F344" s="222" t="s">
        <v>2970</v>
      </c>
      <c r="G344" s="39"/>
      <c r="H344" s="39"/>
      <c r="I344" s="218"/>
      <c r="J344" s="39"/>
      <c r="K344" s="39"/>
      <c r="L344" s="43"/>
      <c r="M344" s="219"/>
      <c r="N344" s="220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129</v>
      </c>
      <c r="AU344" s="16" t="s">
        <v>82</v>
      </c>
    </row>
    <row r="345" s="2" customFormat="1" ht="16.5" customHeight="1">
      <c r="A345" s="37"/>
      <c r="B345" s="38"/>
      <c r="C345" s="224" t="s">
        <v>615</v>
      </c>
      <c r="D345" s="224" t="s">
        <v>664</v>
      </c>
      <c r="E345" s="225" t="s">
        <v>2971</v>
      </c>
      <c r="F345" s="226" t="s">
        <v>2972</v>
      </c>
      <c r="G345" s="227" t="s">
        <v>123</v>
      </c>
      <c r="H345" s="228">
        <v>230</v>
      </c>
      <c r="I345" s="229"/>
      <c r="J345" s="230">
        <f>ROUND(I345*H345,2)</f>
        <v>0</v>
      </c>
      <c r="K345" s="226" t="s">
        <v>124</v>
      </c>
      <c r="L345" s="231"/>
      <c r="M345" s="232" t="s">
        <v>19</v>
      </c>
      <c r="N345" s="233" t="s">
        <v>43</v>
      </c>
      <c r="O345" s="83"/>
      <c r="P345" s="212">
        <f>O345*H345</f>
        <v>0</v>
      </c>
      <c r="Q345" s="212">
        <v>0.00020000000000000001</v>
      </c>
      <c r="R345" s="212">
        <f>Q345*H345</f>
        <v>0.045999999999999999</v>
      </c>
      <c r="S345" s="212">
        <v>0</v>
      </c>
      <c r="T345" s="213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14" t="s">
        <v>82</v>
      </c>
      <c r="AT345" s="214" t="s">
        <v>664</v>
      </c>
      <c r="AU345" s="214" t="s">
        <v>82</v>
      </c>
      <c r="AY345" s="16" t="s">
        <v>117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6" t="s">
        <v>80</v>
      </c>
      <c r="BK345" s="215">
        <f>ROUND(I345*H345,2)</f>
        <v>0</v>
      </c>
      <c r="BL345" s="16" t="s">
        <v>80</v>
      </c>
      <c r="BM345" s="214" t="s">
        <v>2973</v>
      </c>
    </row>
    <row r="346" s="2" customFormat="1">
      <c r="A346" s="37"/>
      <c r="B346" s="38"/>
      <c r="C346" s="39"/>
      <c r="D346" s="216" t="s">
        <v>127</v>
      </c>
      <c r="E346" s="39"/>
      <c r="F346" s="217" t="s">
        <v>2972</v>
      </c>
      <c r="G346" s="39"/>
      <c r="H346" s="39"/>
      <c r="I346" s="218"/>
      <c r="J346" s="39"/>
      <c r="K346" s="39"/>
      <c r="L346" s="43"/>
      <c r="M346" s="219"/>
      <c r="N346" s="220"/>
      <c r="O346" s="83"/>
      <c r="P346" s="83"/>
      <c r="Q346" s="83"/>
      <c r="R346" s="83"/>
      <c r="S346" s="83"/>
      <c r="T346" s="84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127</v>
      </c>
      <c r="AU346" s="16" t="s">
        <v>82</v>
      </c>
    </row>
    <row r="347" s="13" customFormat="1">
      <c r="A347" s="13"/>
      <c r="B347" s="238"/>
      <c r="C347" s="239"/>
      <c r="D347" s="216" t="s">
        <v>2607</v>
      </c>
      <c r="E347" s="239"/>
      <c r="F347" s="240" t="s">
        <v>2930</v>
      </c>
      <c r="G347" s="239"/>
      <c r="H347" s="241">
        <v>230</v>
      </c>
      <c r="I347" s="242"/>
      <c r="J347" s="239"/>
      <c r="K347" s="239"/>
      <c r="L347" s="243"/>
      <c r="M347" s="244"/>
      <c r="N347" s="245"/>
      <c r="O347" s="245"/>
      <c r="P347" s="245"/>
      <c r="Q347" s="245"/>
      <c r="R347" s="245"/>
      <c r="S347" s="245"/>
      <c r="T347" s="24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7" t="s">
        <v>2607</v>
      </c>
      <c r="AU347" s="247" t="s">
        <v>82</v>
      </c>
      <c r="AV347" s="13" t="s">
        <v>82</v>
      </c>
      <c r="AW347" s="13" t="s">
        <v>4</v>
      </c>
      <c r="AX347" s="13" t="s">
        <v>80</v>
      </c>
      <c r="AY347" s="247" t="s">
        <v>117</v>
      </c>
    </row>
    <row r="348" s="2" customFormat="1" ht="16.5" customHeight="1">
      <c r="A348" s="37"/>
      <c r="B348" s="38"/>
      <c r="C348" s="203" t="s">
        <v>622</v>
      </c>
      <c r="D348" s="203" t="s">
        <v>120</v>
      </c>
      <c r="E348" s="204" t="s">
        <v>2974</v>
      </c>
      <c r="F348" s="205" t="s">
        <v>2975</v>
      </c>
      <c r="G348" s="206" t="s">
        <v>123</v>
      </c>
      <c r="H348" s="207">
        <v>200</v>
      </c>
      <c r="I348" s="208"/>
      <c r="J348" s="209">
        <f>ROUND(I348*H348,2)</f>
        <v>0</v>
      </c>
      <c r="K348" s="205" t="s">
        <v>124</v>
      </c>
      <c r="L348" s="43"/>
      <c r="M348" s="210" t="s">
        <v>19</v>
      </c>
      <c r="N348" s="211" t="s">
        <v>43</v>
      </c>
      <c r="O348" s="83"/>
      <c r="P348" s="212">
        <f>O348*H348</f>
        <v>0</v>
      </c>
      <c r="Q348" s="212">
        <v>0</v>
      </c>
      <c r="R348" s="212">
        <f>Q348*H348</f>
        <v>0</v>
      </c>
      <c r="S348" s="212">
        <v>0</v>
      </c>
      <c r="T348" s="213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14" t="s">
        <v>80</v>
      </c>
      <c r="AT348" s="214" t="s">
        <v>120</v>
      </c>
      <c r="AU348" s="214" t="s">
        <v>82</v>
      </c>
      <c r="AY348" s="16" t="s">
        <v>117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6" t="s">
        <v>80</v>
      </c>
      <c r="BK348" s="215">
        <f>ROUND(I348*H348,2)</f>
        <v>0</v>
      </c>
      <c r="BL348" s="16" t="s">
        <v>80</v>
      </c>
      <c r="BM348" s="214" t="s">
        <v>2976</v>
      </c>
    </row>
    <row r="349" s="2" customFormat="1">
      <c r="A349" s="37"/>
      <c r="B349" s="38"/>
      <c r="C349" s="39"/>
      <c r="D349" s="216" t="s">
        <v>127</v>
      </c>
      <c r="E349" s="39"/>
      <c r="F349" s="217" t="s">
        <v>2977</v>
      </c>
      <c r="G349" s="39"/>
      <c r="H349" s="39"/>
      <c r="I349" s="218"/>
      <c r="J349" s="39"/>
      <c r="K349" s="39"/>
      <c r="L349" s="43"/>
      <c r="M349" s="219"/>
      <c r="N349" s="220"/>
      <c r="O349" s="83"/>
      <c r="P349" s="83"/>
      <c r="Q349" s="83"/>
      <c r="R349" s="83"/>
      <c r="S349" s="83"/>
      <c r="T349" s="84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127</v>
      </c>
      <c r="AU349" s="16" t="s">
        <v>82</v>
      </c>
    </row>
    <row r="350" s="2" customFormat="1">
      <c r="A350" s="37"/>
      <c r="B350" s="38"/>
      <c r="C350" s="39"/>
      <c r="D350" s="221" t="s">
        <v>129</v>
      </c>
      <c r="E350" s="39"/>
      <c r="F350" s="222" t="s">
        <v>2978</v>
      </c>
      <c r="G350" s="39"/>
      <c r="H350" s="39"/>
      <c r="I350" s="218"/>
      <c r="J350" s="39"/>
      <c r="K350" s="39"/>
      <c r="L350" s="43"/>
      <c r="M350" s="219"/>
      <c r="N350" s="220"/>
      <c r="O350" s="83"/>
      <c r="P350" s="83"/>
      <c r="Q350" s="83"/>
      <c r="R350" s="83"/>
      <c r="S350" s="83"/>
      <c r="T350" s="84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129</v>
      </c>
      <c r="AU350" s="16" t="s">
        <v>82</v>
      </c>
    </row>
    <row r="351" s="2" customFormat="1" ht="16.5" customHeight="1">
      <c r="A351" s="37"/>
      <c r="B351" s="38"/>
      <c r="C351" s="224" t="s">
        <v>628</v>
      </c>
      <c r="D351" s="224" t="s">
        <v>664</v>
      </c>
      <c r="E351" s="225" t="s">
        <v>2979</v>
      </c>
      <c r="F351" s="226" t="s">
        <v>2980</v>
      </c>
      <c r="G351" s="227" t="s">
        <v>123</v>
      </c>
      <c r="H351" s="228">
        <v>230</v>
      </c>
      <c r="I351" s="229"/>
      <c r="J351" s="230">
        <f>ROUND(I351*H351,2)</f>
        <v>0</v>
      </c>
      <c r="K351" s="226" t="s">
        <v>124</v>
      </c>
      <c r="L351" s="231"/>
      <c r="M351" s="232" t="s">
        <v>19</v>
      </c>
      <c r="N351" s="233" t="s">
        <v>43</v>
      </c>
      <c r="O351" s="83"/>
      <c r="P351" s="212">
        <f>O351*H351</f>
        <v>0</v>
      </c>
      <c r="Q351" s="212">
        <v>0.00064000000000000005</v>
      </c>
      <c r="R351" s="212">
        <f>Q351*H351</f>
        <v>0.14720000000000003</v>
      </c>
      <c r="S351" s="212">
        <v>0</v>
      </c>
      <c r="T351" s="213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14" t="s">
        <v>82</v>
      </c>
      <c r="AT351" s="214" t="s">
        <v>664</v>
      </c>
      <c r="AU351" s="214" t="s">
        <v>82</v>
      </c>
      <c r="AY351" s="16" t="s">
        <v>117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6" t="s">
        <v>80</v>
      </c>
      <c r="BK351" s="215">
        <f>ROUND(I351*H351,2)</f>
        <v>0</v>
      </c>
      <c r="BL351" s="16" t="s">
        <v>80</v>
      </c>
      <c r="BM351" s="214" t="s">
        <v>2981</v>
      </c>
    </row>
    <row r="352" s="2" customFormat="1">
      <c r="A352" s="37"/>
      <c r="B352" s="38"/>
      <c r="C352" s="39"/>
      <c r="D352" s="216" t="s">
        <v>127</v>
      </c>
      <c r="E352" s="39"/>
      <c r="F352" s="217" t="s">
        <v>2980</v>
      </c>
      <c r="G352" s="39"/>
      <c r="H352" s="39"/>
      <c r="I352" s="218"/>
      <c r="J352" s="39"/>
      <c r="K352" s="39"/>
      <c r="L352" s="43"/>
      <c r="M352" s="219"/>
      <c r="N352" s="220"/>
      <c r="O352" s="83"/>
      <c r="P352" s="83"/>
      <c r="Q352" s="83"/>
      <c r="R352" s="83"/>
      <c r="S352" s="83"/>
      <c r="T352" s="84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127</v>
      </c>
      <c r="AU352" s="16" t="s">
        <v>82</v>
      </c>
    </row>
    <row r="353" s="13" customFormat="1">
      <c r="A353" s="13"/>
      <c r="B353" s="238"/>
      <c r="C353" s="239"/>
      <c r="D353" s="216" t="s">
        <v>2607</v>
      </c>
      <c r="E353" s="239"/>
      <c r="F353" s="240" t="s">
        <v>2930</v>
      </c>
      <c r="G353" s="239"/>
      <c r="H353" s="241">
        <v>230</v>
      </c>
      <c r="I353" s="242"/>
      <c r="J353" s="239"/>
      <c r="K353" s="239"/>
      <c r="L353" s="243"/>
      <c r="M353" s="244"/>
      <c r="N353" s="245"/>
      <c r="O353" s="245"/>
      <c r="P353" s="245"/>
      <c r="Q353" s="245"/>
      <c r="R353" s="245"/>
      <c r="S353" s="245"/>
      <c r="T353" s="24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7" t="s">
        <v>2607</v>
      </c>
      <c r="AU353" s="247" t="s">
        <v>82</v>
      </c>
      <c r="AV353" s="13" t="s">
        <v>82</v>
      </c>
      <c r="AW353" s="13" t="s">
        <v>4</v>
      </c>
      <c r="AX353" s="13" t="s">
        <v>80</v>
      </c>
      <c r="AY353" s="247" t="s">
        <v>117</v>
      </c>
    </row>
    <row r="354" s="2" customFormat="1" ht="16.5" customHeight="1">
      <c r="A354" s="37"/>
      <c r="B354" s="38"/>
      <c r="C354" s="203" t="s">
        <v>634</v>
      </c>
      <c r="D354" s="203" t="s">
        <v>120</v>
      </c>
      <c r="E354" s="204" t="s">
        <v>2982</v>
      </c>
      <c r="F354" s="205" t="s">
        <v>2983</v>
      </c>
      <c r="G354" s="206" t="s">
        <v>123</v>
      </c>
      <c r="H354" s="207">
        <v>200</v>
      </c>
      <c r="I354" s="208"/>
      <c r="J354" s="209">
        <f>ROUND(I354*H354,2)</f>
        <v>0</v>
      </c>
      <c r="K354" s="205" t="s">
        <v>124</v>
      </c>
      <c r="L354" s="43"/>
      <c r="M354" s="210" t="s">
        <v>19</v>
      </c>
      <c r="N354" s="211" t="s">
        <v>43</v>
      </c>
      <c r="O354" s="83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14" t="s">
        <v>80</v>
      </c>
      <c r="AT354" s="214" t="s">
        <v>120</v>
      </c>
      <c r="AU354" s="214" t="s">
        <v>82</v>
      </c>
      <c r="AY354" s="16" t="s">
        <v>117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16" t="s">
        <v>80</v>
      </c>
      <c r="BK354" s="215">
        <f>ROUND(I354*H354,2)</f>
        <v>0</v>
      </c>
      <c r="BL354" s="16" t="s">
        <v>80</v>
      </c>
      <c r="BM354" s="214" t="s">
        <v>2984</v>
      </c>
    </row>
    <row r="355" s="2" customFormat="1">
      <c r="A355" s="37"/>
      <c r="B355" s="38"/>
      <c r="C355" s="39"/>
      <c r="D355" s="216" t="s">
        <v>127</v>
      </c>
      <c r="E355" s="39"/>
      <c r="F355" s="217" t="s">
        <v>2985</v>
      </c>
      <c r="G355" s="39"/>
      <c r="H355" s="39"/>
      <c r="I355" s="218"/>
      <c r="J355" s="39"/>
      <c r="K355" s="39"/>
      <c r="L355" s="43"/>
      <c r="M355" s="219"/>
      <c r="N355" s="220"/>
      <c r="O355" s="83"/>
      <c r="P355" s="83"/>
      <c r="Q355" s="83"/>
      <c r="R355" s="83"/>
      <c r="S355" s="83"/>
      <c r="T355" s="84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127</v>
      </c>
      <c r="AU355" s="16" t="s">
        <v>82</v>
      </c>
    </row>
    <row r="356" s="2" customFormat="1">
      <c r="A356" s="37"/>
      <c r="B356" s="38"/>
      <c r="C356" s="39"/>
      <c r="D356" s="221" t="s">
        <v>129</v>
      </c>
      <c r="E356" s="39"/>
      <c r="F356" s="222" t="s">
        <v>2986</v>
      </c>
      <c r="G356" s="39"/>
      <c r="H356" s="39"/>
      <c r="I356" s="218"/>
      <c r="J356" s="39"/>
      <c r="K356" s="39"/>
      <c r="L356" s="43"/>
      <c r="M356" s="219"/>
      <c r="N356" s="220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129</v>
      </c>
      <c r="AU356" s="16" t="s">
        <v>82</v>
      </c>
    </row>
    <row r="357" s="2" customFormat="1" ht="16.5" customHeight="1">
      <c r="A357" s="37"/>
      <c r="B357" s="38"/>
      <c r="C357" s="224" t="s">
        <v>640</v>
      </c>
      <c r="D357" s="224" t="s">
        <v>664</v>
      </c>
      <c r="E357" s="225" t="s">
        <v>2987</v>
      </c>
      <c r="F357" s="226" t="s">
        <v>2988</v>
      </c>
      <c r="G357" s="227" t="s">
        <v>123</v>
      </c>
      <c r="H357" s="228">
        <v>230</v>
      </c>
      <c r="I357" s="229"/>
      <c r="J357" s="230">
        <f>ROUND(I357*H357,2)</f>
        <v>0</v>
      </c>
      <c r="K357" s="226" t="s">
        <v>124</v>
      </c>
      <c r="L357" s="231"/>
      <c r="M357" s="232" t="s">
        <v>19</v>
      </c>
      <c r="N357" s="233" t="s">
        <v>43</v>
      </c>
      <c r="O357" s="83"/>
      <c r="P357" s="212">
        <f>O357*H357</f>
        <v>0</v>
      </c>
      <c r="Q357" s="212">
        <v>0.00016000000000000001</v>
      </c>
      <c r="R357" s="212">
        <f>Q357*H357</f>
        <v>0.036800000000000006</v>
      </c>
      <c r="S357" s="212">
        <v>0</v>
      </c>
      <c r="T357" s="213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14" t="s">
        <v>82</v>
      </c>
      <c r="AT357" s="214" t="s">
        <v>664</v>
      </c>
      <c r="AU357" s="214" t="s">
        <v>82</v>
      </c>
      <c r="AY357" s="16" t="s">
        <v>117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6" t="s">
        <v>80</v>
      </c>
      <c r="BK357" s="215">
        <f>ROUND(I357*H357,2)</f>
        <v>0</v>
      </c>
      <c r="BL357" s="16" t="s">
        <v>80</v>
      </c>
      <c r="BM357" s="214" t="s">
        <v>2989</v>
      </c>
    </row>
    <row r="358" s="2" customFormat="1">
      <c r="A358" s="37"/>
      <c r="B358" s="38"/>
      <c r="C358" s="39"/>
      <c r="D358" s="216" t="s">
        <v>127</v>
      </c>
      <c r="E358" s="39"/>
      <c r="F358" s="217" t="s">
        <v>2988</v>
      </c>
      <c r="G358" s="39"/>
      <c r="H358" s="39"/>
      <c r="I358" s="218"/>
      <c r="J358" s="39"/>
      <c r="K358" s="39"/>
      <c r="L358" s="43"/>
      <c r="M358" s="219"/>
      <c r="N358" s="220"/>
      <c r="O358" s="83"/>
      <c r="P358" s="83"/>
      <c r="Q358" s="83"/>
      <c r="R358" s="83"/>
      <c r="S358" s="83"/>
      <c r="T358" s="84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127</v>
      </c>
      <c r="AU358" s="16" t="s">
        <v>82</v>
      </c>
    </row>
    <row r="359" s="13" customFormat="1">
      <c r="A359" s="13"/>
      <c r="B359" s="238"/>
      <c r="C359" s="239"/>
      <c r="D359" s="216" t="s">
        <v>2607</v>
      </c>
      <c r="E359" s="239"/>
      <c r="F359" s="240" t="s">
        <v>2930</v>
      </c>
      <c r="G359" s="239"/>
      <c r="H359" s="241">
        <v>230</v>
      </c>
      <c r="I359" s="242"/>
      <c r="J359" s="239"/>
      <c r="K359" s="239"/>
      <c r="L359" s="243"/>
      <c r="M359" s="244"/>
      <c r="N359" s="245"/>
      <c r="O359" s="245"/>
      <c r="P359" s="245"/>
      <c r="Q359" s="245"/>
      <c r="R359" s="245"/>
      <c r="S359" s="245"/>
      <c r="T359" s="24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7" t="s">
        <v>2607</v>
      </c>
      <c r="AU359" s="247" t="s">
        <v>82</v>
      </c>
      <c r="AV359" s="13" t="s">
        <v>82</v>
      </c>
      <c r="AW359" s="13" t="s">
        <v>4</v>
      </c>
      <c r="AX359" s="13" t="s">
        <v>80</v>
      </c>
      <c r="AY359" s="247" t="s">
        <v>117</v>
      </c>
    </row>
    <row r="360" s="2" customFormat="1" ht="16.5" customHeight="1">
      <c r="A360" s="37"/>
      <c r="B360" s="38"/>
      <c r="C360" s="203" t="s">
        <v>646</v>
      </c>
      <c r="D360" s="203" t="s">
        <v>120</v>
      </c>
      <c r="E360" s="204" t="s">
        <v>2990</v>
      </c>
      <c r="F360" s="205" t="s">
        <v>2991</v>
      </c>
      <c r="G360" s="206" t="s">
        <v>123</v>
      </c>
      <c r="H360" s="207">
        <v>200</v>
      </c>
      <c r="I360" s="208"/>
      <c r="J360" s="209">
        <f>ROUND(I360*H360,2)</f>
        <v>0</v>
      </c>
      <c r="K360" s="205" t="s">
        <v>124</v>
      </c>
      <c r="L360" s="43"/>
      <c r="M360" s="210" t="s">
        <v>19</v>
      </c>
      <c r="N360" s="211" t="s">
        <v>43</v>
      </c>
      <c r="O360" s="83"/>
      <c r="P360" s="212">
        <f>O360*H360</f>
        <v>0</v>
      </c>
      <c r="Q360" s="212">
        <v>0</v>
      </c>
      <c r="R360" s="212">
        <f>Q360*H360</f>
        <v>0</v>
      </c>
      <c r="S360" s="212">
        <v>0</v>
      </c>
      <c r="T360" s="21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14" t="s">
        <v>80</v>
      </c>
      <c r="AT360" s="214" t="s">
        <v>120</v>
      </c>
      <c r="AU360" s="214" t="s">
        <v>82</v>
      </c>
      <c r="AY360" s="16" t="s">
        <v>117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6" t="s">
        <v>80</v>
      </c>
      <c r="BK360" s="215">
        <f>ROUND(I360*H360,2)</f>
        <v>0</v>
      </c>
      <c r="BL360" s="16" t="s">
        <v>80</v>
      </c>
      <c r="BM360" s="214" t="s">
        <v>2992</v>
      </c>
    </row>
    <row r="361" s="2" customFormat="1">
      <c r="A361" s="37"/>
      <c r="B361" s="38"/>
      <c r="C361" s="39"/>
      <c r="D361" s="216" t="s">
        <v>127</v>
      </c>
      <c r="E361" s="39"/>
      <c r="F361" s="217" t="s">
        <v>2993</v>
      </c>
      <c r="G361" s="39"/>
      <c r="H361" s="39"/>
      <c r="I361" s="218"/>
      <c r="J361" s="39"/>
      <c r="K361" s="39"/>
      <c r="L361" s="43"/>
      <c r="M361" s="219"/>
      <c r="N361" s="220"/>
      <c r="O361" s="83"/>
      <c r="P361" s="83"/>
      <c r="Q361" s="83"/>
      <c r="R361" s="83"/>
      <c r="S361" s="83"/>
      <c r="T361" s="84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127</v>
      </c>
      <c r="AU361" s="16" t="s">
        <v>82</v>
      </c>
    </row>
    <row r="362" s="2" customFormat="1">
      <c r="A362" s="37"/>
      <c r="B362" s="38"/>
      <c r="C362" s="39"/>
      <c r="D362" s="221" t="s">
        <v>129</v>
      </c>
      <c r="E362" s="39"/>
      <c r="F362" s="222" t="s">
        <v>2994</v>
      </c>
      <c r="G362" s="39"/>
      <c r="H362" s="39"/>
      <c r="I362" s="218"/>
      <c r="J362" s="39"/>
      <c r="K362" s="39"/>
      <c r="L362" s="43"/>
      <c r="M362" s="219"/>
      <c r="N362" s="220"/>
      <c r="O362" s="83"/>
      <c r="P362" s="83"/>
      <c r="Q362" s="83"/>
      <c r="R362" s="83"/>
      <c r="S362" s="83"/>
      <c r="T362" s="84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129</v>
      </c>
      <c r="AU362" s="16" t="s">
        <v>82</v>
      </c>
    </row>
    <row r="363" s="2" customFormat="1" ht="16.5" customHeight="1">
      <c r="A363" s="37"/>
      <c r="B363" s="38"/>
      <c r="C363" s="224" t="s">
        <v>652</v>
      </c>
      <c r="D363" s="224" t="s">
        <v>664</v>
      </c>
      <c r="E363" s="225" t="s">
        <v>2995</v>
      </c>
      <c r="F363" s="226" t="s">
        <v>2996</v>
      </c>
      <c r="G363" s="227" t="s">
        <v>123</v>
      </c>
      <c r="H363" s="228">
        <v>230</v>
      </c>
      <c r="I363" s="229"/>
      <c r="J363" s="230">
        <f>ROUND(I363*H363,2)</f>
        <v>0</v>
      </c>
      <c r="K363" s="226" t="s">
        <v>124</v>
      </c>
      <c r="L363" s="231"/>
      <c r="M363" s="232" t="s">
        <v>19</v>
      </c>
      <c r="N363" s="233" t="s">
        <v>43</v>
      </c>
      <c r="O363" s="83"/>
      <c r="P363" s="212">
        <f>O363*H363</f>
        <v>0</v>
      </c>
      <c r="Q363" s="212">
        <v>0.00034000000000000002</v>
      </c>
      <c r="R363" s="212">
        <f>Q363*H363</f>
        <v>0.078200000000000006</v>
      </c>
      <c r="S363" s="212">
        <v>0</v>
      </c>
      <c r="T363" s="21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14" t="s">
        <v>82</v>
      </c>
      <c r="AT363" s="214" t="s">
        <v>664</v>
      </c>
      <c r="AU363" s="214" t="s">
        <v>82</v>
      </c>
      <c r="AY363" s="16" t="s">
        <v>117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16" t="s">
        <v>80</v>
      </c>
      <c r="BK363" s="215">
        <f>ROUND(I363*H363,2)</f>
        <v>0</v>
      </c>
      <c r="BL363" s="16" t="s">
        <v>80</v>
      </c>
      <c r="BM363" s="214" t="s">
        <v>2997</v>
      </c>
    </row>
    <row r="364" s="2" customFormat="1">
      <c r="A364" s="37"/>
      <c r="B364" s="38"/>
      <c r="C364" s="39"/>
      <c r="D364" s="216" t="s">
        <v>127</v>
      </c>
      <c r="E364" s="39"/>
      <c r="F364" s="217" t="s">
        <v>2996</v>
      </c>
      <c r="G364" s="39"/>
      <c r="H364" s="39"/>
      <c r="I364" s="218"/>
      <c r="J364" s="39"/>
      <c r="K364" s="39"/>
      <c r="L364" s="43"/>
      <c r="M364" s="219"/>
      <c r="N364" s="220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127</v>
      </c>
      <c r="AU364" s="16" t="s">
        <v>82</v>
      </c>
    </row>
    <row r="365" s="13" customFormat="1">
      <c r="A365" s="13"/>
      <c r="B365" s="238"/>
      <c r="C365" s="239"/>
      <c r="D365" s="216" t="s">
        <v>2607</v>
      </c>
      <c r="E365" s="239"/>
      <c r="F365" s="240" t="s">
        <v>2930</v>
      </c>
      <c r="G365" s="239"/>
      <c r="H365" s="241">
        <v>230</v>
      </c>
      <c r="I365" s="242"/>
      <c r="J365" s="239"/>
      <c r="K365" s="239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2607</v>
      </c>
      <c r="AU365" s="247" t="s">
        <v>82</v>
      </c>
      <c r="AV365" s="13" t="s">
        <v>82</v>
      </c>
      <c r="AW365" s="13" t="s">
        <v>4</v>
      </c>
      <c r="AX365" s="13" t="s">
        <v>80</v>
      </c>
      <c r="AY365" s="247" t="s">
        <v>117</v>
      </c>
    </row>
    <row r="366" s="2" customFormat="1" ht="16.5" customHeight="1">
      <c r="A366" s="37"/>
      <c r="B366" s="38"/>
      <c r="C366" s="203" t="s">
        <v>658</v>
      </c>
      <c r="D366" s="203" t="s">
        <v>120</v>
      </c>
      <c r="E366" s="204" t="s">
        <v>2998</v>
      </c>
      <c r="F366" s="205" t="s">
        <v>2999</v>
      </c>
      <c r="G366" s="206" t="s">
        <v>123</v>
      </c>
      <c r="H366" s="207">
        <v>200</v>
      </c>
      <c r="I366" s="208"/>
      <c r="J366" s="209">
        <f>ROUND(I366*H366,2)</f>
        <v>0</v>
      </c>
      <c r="K366" s="205" t="s">
        <v>124</v>
      </c>
      <c r="L366" s="43"/>
      <c r="M366" s="210" t="s">
        <v>19</v>
      </c>
      <c r="N366" s="211" t="s">
        <v>43</v>
      </c>
      <c r="O366" s="83"/>
      <c r="P366" s="212">
        <f>O366*H366</f>
        <v>0</v>
      </c>
      <c r="Q366" s="212">
        <v>0</v>
      </c>
      <c r="R366" s="212">
        <f>Q366*H366</f>
        <v>0</v>
      </c>
      <c r="S366" s="212">
        <v>0</v>
      </c>
      <c r="T366" s="213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14" t="s">
        <v>80</v>
      </c>
      <c r="AT366" s="214" t="s">
        <v>120</v>
      </c>
      <c r="AU366" s="214" t="s">
        <v>82</v>
      </c>
      <c r="AY366" s="16" t="s">
        <v>117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16" t="s">
        <v>80</v>
      </c>
      <c r="BK366" s="215">
        <f>ROUND(I366*H366,2)</f>
        <v>0</v>
      </c>
      <c r="BL366" s="16" t="s">
        <v>80</v>
      </c>
      <c r="BM366" s="214" t="s">
        <v>3000</v>
      </c>
    </row>
    <row r="367" s="2" customFormat="1">
      <c r="A367" s="37"/>
      <c r="B367" s="38"/>
      <c r="C367" s="39"/>
      <c r="D367" s="216" t="s">
        <v>127</v>
      </c>
      <c r="E367" s="39"/>
      <c r="F367" s="217" t="s">
        <v>3001</v>
      </c>
      <c r="G367" s="39"/>
      <c r="H367" s="39"/>
      <c r="I367" s="218"/>
      <c r="J367" s="39"/>
      <c r="K367" s="39"/>
      <c r="L367" s="43"/>
      <c r="M367" s="219"/>
      <c r="N367" s="220"/>
      <c r="O367" s="83"/>
      <c r="P367" s="83"/>
      <c r="Q367" s="83"/>
      <c r="R367" s="83"/>
      <c r="S367" s="83"/>
      <c r="T367" s="84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127</v>
      </c>
      <c r="AU367" s="16" t="s">
        <v>82</v>
      </c>
    </row>
    <row r="368" s="2" customFormat="1">
      <c r="A368" s="37"/>
      <c r="B368" s="38"/>
      <c r="C368" s="39"/>
      <c r="D368" s="221" t="s">
        <v>129</v>
      </c>
      <c r="E368" s="39"/>
      <c r="F368" s="222" t="s">
        <v>3002</v>
      </c>
      <c r="G368" s="39"/>
      <c r="H368" s="39"/>
      <c r="I368" s="218"/>
      <c r="J368" s="39"/>
      <c r="K368" s="39"/>
      <c r="L368" s="43"/>
      <c r="M368" s="219"/>
      <c r="N368" s="220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129</v>
      </c>
      <c r="AU368" s="16" t="s">
        <v>82</v>
      </c>
    </row>
    <row r="369" s="2" customFormat="1" ht="16.5" customHeight="1">
      <c r="A369" s="37"/>
      <c r="B369" s="38"/>
      <c r="C369" s="224" t="s">
        <v>668</v>
      </c>
      <c r="D369" s="224" t="s">
        <v>664</v>
      </c>
      <c r="E369" s="225" t="s">
        <v>2953</v>
      </c>
      <c r="F369" s="226" t="s">
        <v>2954</v>
      </c>
      <c r="G369" s="227" t="s">
        <v>123</v>
      </c>
      <c r="H369" s="228">
        <v>230</v>
      </c>
      <c r="I369" s="229"/>
      <c r="J369" s="230">
        <f>ROUND(I369*H369,2)</f>
        <v>0</v>
      </c>
      <c r="K369" s="226" t="s">
        <v>124</v>
      </c>
      <c r="L369" s="231"/>
      <c r="M369" s="232" t="s">
        <v>19</v>
      </c>
      <c r="N369" s="233" t="s">
        <v>43</v>
      </c>
      <c r="O369" s="83"/>
      <c r="P369" s="212">
        <f>O369*H369</f>
        <v>0</v>
      </c>
      <c r="Q369" s="212">
        <v>0.00012</v>
      </c>
      <c r="R369" s="212">
        <f>Q369*H369</f>
        <v>0.0276</v>
      </c>
      <c r="S369" s="212">
        <v>0</v>
      </c>
      <c r="T369" s="213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14" t="s">
        <v>82</v>
      </c>
      <c r="AT369" s="214" t="s">
        <v>664</v>
      </c>
      <c r="AU369" s="214" t="s">
        <v>82</v>
      </c>
      <c r="AY369" s="16" t="s">
        <v>117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16" t="s">
        <v>80</v>
      </c>
      <c r="BK369" s="215">
        <f>ROUND(I369*H369,2)</f>
        <v>0</v>
      </c>
      <c r="BL369" s="16" t="s">
        <v>80</v>
      </c>
      <c r="BM369" s="214" t="s">
        <v>3003</v>
      </c>
    </row>
    <row r="370" s="2" customFormat="1">
      <c r="A370" s="37"/>
      <c r="B370" s="38"/>
      <c r="C370" s="39"/>
      <c r="D370" s="216" t="s">
        <v>127</v>
      </c>
      <c r="E370" s="39"/>
      <c r="F370" s="217" t="s">
        <v>2954</v>
      </c>
      <c r="G370" s="39"/>
      <c r="H370" s="39"/>
      <c r="I370" s="218"/>
      <c r="J370" s="39"/>
      <c r="K370" s="39"/>
      <c r="L370" s="43"/>
      <c r="M370" s="219"/>
      <c r="N370" s="220"/>
      <c r="O370" s="83"/>
      <c r="P370" s="83"/>
      <c r="Q370" s="83"/>
      <c r="R370" s="83"/>
      <c r="S370" s="83"/>
      <c r="T370" s="84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127</v>
      </c>
      <c r="AU370" s="16" t="s">
        <v>82</v>
      </c>
    </row>
    <row r="371" s="13" customFormat="1">
      <c r="A371" s="13"/>
      <c r="B371" s="238"/>
      <c r="C371" s="239"/>
      <c r="D371" s="216" t="s">
        <v>2607</v>
      </c>
      <c r="E371" s="239"/>
      <c r="F371" s="240" t="s">
        <v>2930</v>
      </c>
      <c r="G371" s="239"/>
      <c r="H371" s="241">
        <v>230</v>
      </c>
      <c r="I371" s="242"/>
      <c r="J371" s="239"/>
      <c r="K371" s="239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2607</v>
      </c>
      <c r="AU371" s="247" t="s">
        <v>82</v>
      </c>
      <c r="AV371" s="13" t="s">
        <v>82</v>
      </c>
      <c r="AW371" s="13" t="s">
        <v>4</v>
      </c>
      <c r="AX371" s="13" t="s">
        <v>80</v>
      </c>
      <c r="AY371" s="247" t="s">
        <v>117</v>
      </c>
    </row>
    <row r="372" s="2" customFormat="1" ht="16.5" customHeight="1">
      <c r="A372" s="37"/>
      <c r="B372" s="38"/>
      <c r="C372" s="203" t="s">
        <v>674</v>
      </c>
      <c r="D372" s="203" t="s">
        <v>120</v>
      </c>
      <c r="E372" s="204" t="s">
        <v>3004</v>
      </c>
      <c r="F372" s="205" t="s">
        <v>3005</v>
      </c>
      <c r="G372" s="206" t="s">
        <v>123</v>
      </c>
      <c r="H372" s="207">
        <v>200</v>
      </c>
      <c r="I372" s="208"/>
      <c r="J372" s="209">
        <f>ROUND(I372*H372,2)</f>
        <v>0</v>
      </c>
      <c r="K372" s="205" t="s">
        <v>124</v>
      </c>
      <c r="L372" s="43"/>
      <c r="M372" s="210" t="s">
        <v>19</v>
      </c>
      <c r="N372" s="211" t="s">
        <v>43</v>
      </c>
      <c r="O372" s="83"/>
      <c r="P372" s="212">
        <f>O372*H372</f>
        <v>0</v>
      </c>
      <c r="Q372" s="212">
        <v>0</v>
      </c>
      <c r="R372" s="212">
        <f>Q372*H372</f>
        <v>0</v>
      </c>
      <c r="S372" s="212">
        <v>0</v>
      </c>
      <c r="T372" s="213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14" t="s">
        <v>80</v>
      </c>
      <c r="AT372" s="214" t="s">
        <v>120</v>
      </c>
      <c r="AU372" s="214" t="s">
        <v>82</v>
      </c>
      <c r="AY372" s="16" t="s">
        <v>117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6" t="s">
        <v>80</v>
      </c>
      <c r="BK372" s="215">
        <f>ROUND(I372*H372,2)</f>
        <v>0</v>
      </c>
      <c r="BL372" s="16" t="s">
        <v>80</v>
      </c>
      <c r="BM372" s="214" t="s">
        <v>3006</v>
      </c>
    </row>
    <row r="373" s="2" customFormat="1">
      <c r="A373" s="37"/>
      <c r="B373" s="38"/>
      <c r="C373" s="39"/>
      <c r="D373" s="216" t="s">
        <v>127</v>
      </c>
      <c r="E373" s="39"/>
      <c r="F373" s="217" t="s">
        <v>3007</v>
      </c>
      <c r="G373" s="39"/>
      <c r="H373" s="39"/>
      <c r="I373" s="218"/>
      <c r="J373" s="39"/>
      <c r="K373" s="39"/>
      <c r="L373" s="43"/>
      <c r="M373" s="219"/>
      <c r="N373" s="220"/>
      <c r="O373" s="83"/>
      <c r="P373" s="83"/>
      <c r="Q373" s="83"/>
      <c r="R373" s="83"/>
      <c r="S373" s="83"/>
      <c r="T373" s="84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127</v>
      </c>
      <c r="AU373" s="16" t="s">
        <v>82</v>
      </c>
    </row>
    <row r="374" s="2" customFormat="1">
      <c r="A374" s="37"/>
      <c r="B374" s="38"/>
      <c r="C374" s="39"/>
      <c r="D374" s="221" t="s">
        <v>129</v>
      </c>
      <c r="E374" s="39"/>
      <c r="F374" s="222" t="s">
        <v>3008</v>
      </c>
      <c r="G374" s="39"/>
      <c r="H374" s="39"/>
      <c r="I374" s="218"/>
      <c r="J374" s="39"/>
      <c r="K374" s="39"/>
      <c r="L374" s="43"/>
      <c r="M374" s="219"/>
      <c r="N374" s="220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129</v>
      </c>
      <c r="AU374" s="16" t="s">
        <v>82</v>
      </c>
    </row>
    <row r="375" s="2" customFormat="1" ht="16.5" customHeight="1">
      <c r="A375" s="37"/>
      <c r="B375" s="38"/>
      <c r="C375" s="224" t="s">
        <v>680</v>
      </c>
      <c r="D375" s="224" t="s">
        <v>664</v>
      </c>
      <c r="E375" s="225" t="s">
        <v>3009</v>
      </c>
      <c r="F375" s="226" t="s">
        <v>3010</v>
      </c>
      <c r="G375" s="227" t="s">
        <v>123</v>
      </c>
      <c r="H375" s="228">
        <v>230</v>
      </c>
      <c r="I375" s="229"/>
      <c r="J375" s="230">
        <f>ROUND(I375*H375,2)</f>
        <v>0</v>
      </c>
      <c r="K375" s="226" t="s">
        <v>124</v>
      </c>
      <c r="L375" s="231"/>
      <c r="M375" s="232" t="s">
        <v>19</v>
      </c>
      <c r="N375" s="233" t="s">
        <v>43</v>
      </c>
      <c r="O375" s="83"/>
      <c r="P375" s="212">
        <f>O375*H375</f>
        <v>0</v>
      </c>
      <c r="Q375" s="212">
        <v>0.00013999999999999999</v>
      </c>
      <c r="R375" s="212">
        <f>Q375*H375</f>
        <v>0.032199999999999999</v>
      </c>
      <c r="S375" s="212">
        <v>0</v>
      </c>
      <c r="T375" s="213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14" t="s">
        <v>82</v>
      </c>
      <c r="AT375" s="214" t="s">
        <v>664</v>
      </c>
      <c r="AU375" s="214" t="s">
        <v>82</v>
      </c>
      <c r="AY375" s="16" t="s">
        <v>117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16" t="s">
        <v>80</v>
      </c>
      <c r="BK375" s="215">
        <f>ROUND(I375*H375,2)</f>
        <v>0</v>
      </c>
      <c r="BL375" s="16" t="s">
        <v>80</v>
      </c>
      <c r="BM375" s="214" t="s">
        <v>3011</v>
      </c>
    </row>
    <row r="376" s="2" customFormat="1">
      <c r="A376" s="37"/>
      <c r="B376" s="38"/>
      <c r="C376" s="39"/>
      <c r="D376" s="216" t="s">
        <v>127</v>
      </c>
      <c r="E376" s="39"/>
      <c r="F376" s="217" t="s">
        <v>3010</v>
      </c>
      <c r="G376" s="39"/>
      <c r="H376" s="39"/>
      <c r="I376" s="218"/>
      <c r="J376" s="39"/>
      <c r="K376" s="39"/>
      <c r="L376" s="43"/>
      <c r="M376" s="219"/>
      <c r="N376" s="220"/>
      <c r="O376" s="83"/>
      <c r="P376" s="83"/>
      <c r="Q376" s="83"/>
      <c r="R376" s="83"/>
      <c r="S376" s="83"/>
      <c r="T376" s="84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127</v>
      </c>
      <c r="AU376" s="16" t="s">
        <v>82</v>
      </c>
    </row>
    <row r="377" s="13" customFormat="1">
      <c r="A377" s="13"/>
      <c r="B377" s="238"/>
      <c r="C377" s="239"/>
      <c r="D377" s="216" t="s">
        <v>2607</v>
      </c>
      <c r="E377" s="239"/>
      <c r="F377" s="240" t="s">
        <v>2930</v>
      </c>
      <c r="G377" s="239"/>
      <c r="H377" s="241">
        <v>230</v>
      </c>
      <c r="I377" s="242"/>
      <c r="J377" s="239"/>
      <c r="K377" s="239"/>
      <c r="L377" s="243"/>
      <c r="M377" s="244"/>
      <c r="N377" s="245"/>
      <c r="O377" s="245"/>
      <c r="P377" s="245"/>
      <c r="Q377" s="245"/>
      <c r="R377" s="245"/>
      <c r="S377" s="245"/>
      <c r="T377" s="24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7" t="s">
        <v>2607</v>
      </c>
      <c r="AU377" s="247" t="s">
        <v>82</v>
      </c>
      <c r="AV377" s="13" t="s">
        <v>82</v>
      </c>
      <c r="AW377" s="13" t="s">
        <v>4</v>
      </c>
      <c r="AX377" s="13" t="s">
        <v>80</v>
      </c>
      <c r="AY377" s="247" t="s">
        <v>117</v>
      </c>
    </row>
    <row r="378" s="2" customFormat="1" ht="16.5" customHeight="1">
      <c r="A378" s="37"/>
      <c r="B378" s="38"/>
      <c r="C378" s="203" t="s">
        <v>686</v>
      </c>
      <c r="D378" s="203" t="s">
        <v>120</v>
      </c>
      <c r="E378" s="204" t="s">
        <v>3012</v>
      </c>
      <c r="F378" s="205" t="s">
        <v>3013</v>
      </c>
      <c r="G378" s="206" t="s">
        <v>123</v>
      </c>
      <c r="H378" s="207">
        <v>200</v>
      </c>
      <c r="I378" s="208"/>
      <c r="J378" s="209">
        <f>ROUND(I378*H378,2)</f>
        <v>0</v>
      </c>
      <c r="K378" s="205" t="s">
        <v>124</v>
      </c>
      <c r="L378" s="43"/>
      <c r="M378" s="210" t="s">
        <v>19</v>
      </c>
      <c r="N378" s="211" t="s">
        <v>43</v>
      </c>
      <c r="O378" s="83"/>
      <c r="P378" s="212">
        <f>O378*H378</f>
        <v>0</v>
      </c>
      <c r="Q378" s="212">
        <v>0</v>
      </c>
      <c r="R378" s="212">
        <f>Q378*H378</f>
        <v>0</v>
      </c>
      <c r="S378" s="212">
        <v>0</v>
      </c>
      <c r="T378" s="213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14" t="s">
        <v>80</v>
      </c>
      <c r="AT378" s="214" t="s">
        <v>120</v>
      </c>
      <c r="AU378" s="214" t="s">
        <v>82</v>
      </c>
      <c r="AY378" s="16" t="s">
        <v>117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6" t="s">
        <v>80</v>
      </c>
      <c r="BK378" s="215">
        <f>ROUND(I378*H378,2)</f>
        <v>0</v>
      </c>
      <c r="BL378" s="16" t="s">
        <v>80</v>
      </c>
      <c r="BM378" s="214" t="s">
        <v>3014</v>
      </c>
    </row>
    <row r="379" s="2" customFormat="1">
      <c r="A379" s="37"/>
      <c r="B379" s="38"/>
      <c r="C379" s="39"/>
      <c r="D379" s="216" t="s">
        <v>127</v>
      </c>
      <c r="E379" s="39"/>
      <c r="F379" s="217" t="s">
        <v>3015</v>
      </c>
      <c r="G379" s="39"/>
      <c r="H379" s="39"/>
      <c r="I379" s="218"/>
      <c r="J379" s="39"/>
      <c r="K379" s="39"/>
      <c r="L379" s="43"/>
      <c r="M379" s="219"/>
      <c r="N379" s="220"/>
      <c r="O379" s="83"/>
      <c r="P379" s="83"/>
      <c r="Q379" s="83"/>
      <c r="R379" s="83"/>
      <c r="S379" s="83"/>
      <c r="T379" s="84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127</v>
      </c>
      <c r="AU379" s="16" t="s">
        <v>82</v>
      </c>
    </row>
    <row r="380" s="2" customFormat="1">
      <c r="A380" s="37"/>
      <c r="B380" s="38"/>
      <c r="C380" s="39"/>
      <c r="D380" s="221" t="s">
        <v>129</v>
      </c>
      <c r="E380" s="39"/>
      <c r="F380" s="222" t="s">
        <v>3016</v>
      </c>
      <c r="G380" s="39"/>
      <c r="H380" s="39"/>
      <c r="I380" s="218"/>
      <c r="J380" s="39"/>
      <c r="K380" s="39"/>
      <c r="L380" s="43"/>
      <c r="M380" s="219"/>
      <c r="N380" s="220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129</v>
      </c>
      <c r="AU380" s="16" t="s">
        <v>82</v>
      </c>
    </row>
    <row r="381" s="2" customFormat="1" ht="16.5" customHeight="1">
      <c r="A381" s="37"/>
      <c r="B381" s="38"/>
      <c r="C381" s="224" t="s">
        <v>692</v>
      </c>
      <c r="D381" s="224" t="s">
        <v>664</v>
      </c>
      <c r="E381" s="225" t="s">
        <v>3017</v>
      </c>
      <c r="F381" s="226" t="s">
        <v>3018</v>
      </c>
      <c r="G381" s="227" t="s">
        <v>123</v>
      </c>
      <c r="H381" s="228">
        <v>230</v>
      </c>
      <c r="I381" s="229"/>
      <c r="J381" s="230">
        <f>ROUND(I381*H381,2)</f>
        <v>0</v>
      </c>
      <c r="K381" s="226" t="s">
        <v>124</v>
      </c>
      <c r="L381" s="231"/>
      <c r="M381" s="232" t="s">
        <v>19</v>
      </c>
      <c r="N381" s="233" t="s">
        <v>43</v>
      </c>
      <c r="O381" s="83"/>
      <c r="P381" s="212">
        <f>O381*H381</f>
        <v>0</v>
      </c>
      <c r="Q381" s="212">
        <v>0.00025000000000000001</v>
      </c>
      <c r="R381" s="212">
        <f>Q381*H381</f>
        <v>0.057500000000000002</v>
      </c>
      <c r="S381" s="212">
        <v>0</v>
      </c>
      <c r="T381" s="213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14" t="s">
        <v>82</v>
      </c>
      <c r="AT381" s="214" t="s">
        <v>664</v>
      </c>
      <c r="AU381" s="214" t="s">
        <v>82</v>
      </c>
      <c r="AY381" s="16" t="s">
        <v>117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16" t="s">
        <v>80</v>
      </c>
      <c r="BK381" s="215">
        <f>ROUND(I381*H381,2)</f>
        <v>0</v>
      </c>
      <c r="BL381" s="16" t="s">
        <v>80</v>
      </c>
      <c r="BM381" s="214" t="s">
        <v>3019</v>
      </c>
    </row>
    <row r="382" s="2" customFormat="1">
      <c r="A382" s="37"/>
      <c r="B382" s="38"/>
      <c r="C382" s="39"/>
      <c r="D382" s="216" t="s">
        <v>127</v>
      </c>
      <c r="E382" s="39"/>
      <c r="F382" s="217" t="s">
        <v>3018</v>
      </c>
      <c r="G382" s="39"/>
      <c r="H382" s="39"/>
      <c r="I382" s="218"/>
      <c r="J382" s="39"/>
      <c r="K382" s="39"/>
      <c r="L382" s="43"/>
      <c r="M382" s="219"/>
      <c r="N382" s="220"/>
      <c r="O382" s="83"/>
      <c r="P382" s="83"/>
      <c r="Q382" s="83"/>
      <c r="R382" s="83"/>
      <c r="S382" s="83"/>
      <c r="T382" s="84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127</v>
      </c>
      <c r="AU382" s="16" t="s">
        <v>82</v>
      </c>
    </row>
    <row r="383" s="13" customFormat="1">
      <c r="A383" s="13"/>
      <c r="B383" s="238"/>
      <c r="C383" s="239"/>
      <c r="D383" s="216" t="s">
        <v>2607</v>
      </c>
      <c r="E383" s="239"/>
      <c r="F383" s="240" t="s">
        <v>2930</v>
      </c>
      <c r="G383" s="239"/>
      <c r="H383" s="241">
        <v>230</v>
      </c>
      <c r="I383" s="242"/>
      <c r="J383" s="239"/>
      <c r="K383" s="239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2607</v>
      </c>
      <c r="AU383" s="247" t="s">
        <v>82</v>
      </c>
      <c r="AV383" s="13" t="s">
        <v>82</v>
      </c>
      <c r="AW383" s="13" t="s">
        <v>4</v>
      </c>
      <c r="AX383" s="13" t="s">
        <v>80</v>
      </c>
      <c r="AY383" s="247" t="s">
        <v>117</v>
      </c>
    </row>
    <row r="384" s="2" customFormat="1" ht="16.5" customHeight="1">
      <c r="A384" s="37"/>
      <c r="B384" s="38"/>
      <c r="C384" s="203" t="s">
        <v>698</v>
      </c>
      <c r="D384" s="203" t="s">
        <v>120</v>
      </c>
      <c r="E384" s="204" t="s">
        <v>3020</v>
      </c>
      <c r="F384" s="205" t="s">
        <v>3021</v>
      </c>
      <c r="G384" s="206" t="s">
        <v>123</v>
      </c>
      <c r="H384" s="207">
        <v>500</v>
      </c>
      <c r="I384" s="208"/>
      <c r="J384" s="209">
        <f>ROUND(I384*H384,2)</f>
        <v>0</v>
      </c>
      <c r="K384" s="205" t="s">
        <v>124</v>
      </c>
      <c r="L384" s="43"/>
      <c r="M384" s="210" t="s">
        <v>19</v>
      </c>
      <c r="N384" s="211" t="s">
        <v>43</v>
      </c>
      <c r="O384" s="83"/>
      <c r="P384" s="212">
        <f>O384*H384</f>
        <v>0</v>
      </c>
      <c r="Q384" s="212">
        <v>0</v>
      </c>
      <c r="R384" s="212">
        <f>Q384*H384</f>
        <v>0</v>
      </c>
      <c r="S384" s="212">
        <v>0</v>
      </c>
      <c r="T384" s="213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14" t="s">
        <v>80</v>
      </c>
      <c r="AT384" s="214" t="s">
        <v>120</v>
      </c>
      <c r="AU384" s="214" t="s">
        <v>82</v>
      </c>
      <c r="AY384" s="16" t="s">
        <v>117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16" t="s">
        <v>80</v>
      </c>
      <c r="BK384" s="215">
        <f>ROUND(I384*H384,2)</f>
        <v>0</v>
      </c>
      <c r="BL384" s="16" t="s">
        <v>80</v>
      </c>
      <c r="BM384" s="214" t="s">
        <v>3022</v>
      </c>
    </row>
    <row r="385" s="2" customFormat="1">
      <c r="A385" s="37"/>
      <c r="B385" s="38"/>
      <c r="C385" s="39"/>
      <c r="D385" s="216" t="s">
        <v>127</v>
      </c>
      <c r="E385" s="39"/>
      <c r="F385" s="217" t="s">
        <v>3023</v>
      </c>
      <c r="G385" s="39"/>
      <c r="H385" s="39"/>
      <c r="I385" s="218"/>
      <c r="J385" s="39"/>
      <c r="K385" s="39"/>
      <c r="L385" s="43"/>
      <c r="M385" s="219"/>
      <c r="N385" s="220"/>
      <c r="O385" s="83"/>
      <c r="P385" s="83"/>
      <c r="Q385" s="83"/>
      <c r="R385" s="83"/>
      <c r="S385" s="83"/>
      <c r="T385" s="84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127</v>
      </c>
      <c r="AU385" s="16" t="s">
        <v>82</v>
      </c>
    </row>
    <row r="386" s="2" customFormat="1">
      <c r="A386" s="37"/>
      <c r="B386" s="38"/>
      <c r="C386" s="39"/>
      <c r="D386" s="221" t="s">
        <v>129</v>
      </c>
      <c r="E386" s="39"/>
      <c r="F386" s="222" t="s">
        <v>3024</v>
      </c>
      <c r="G386" s="39"/>
      <c r="H386" s="39"/>
      <c r="I386" s="218"/>
      <c r="J386" s="39"/>
      <c r="K386" s="39"/>
      <c r="L386" s="43"/>
      <c r="M386" s="219"/>
      <c r="N386" s="220"/>
      <c r="O386" s="83"/>
      <c r="P386" s="83"/>
      <c r="Q386" s="83"/>
      <c r="R386" s="83"/>
      <c r="S386" s="83"/>
      <c r="T386" s="84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129</v>
      </c>
      <c r="AU386" s="16" t="s">
        <v>82</v>
      </c>
    </row>
    <row r="387" s="2" customFormat="1" ht="16.5" customHeight="1">
      <c r="A387" s="37"/>
      <c r="B387" s="38"/>
      <c r="C387" s="224" t="s">
        <v>704</v>
      </c>
      <c r="D387" s="224" t="s">
        <v>664</v>
      </c>
      <c r="E387" s="225" t="s">
        <v>2953</v>
      </c>
      <c r="F387" s="226" t="s">
        <v>2954</v>
      </c>
      <c r="G387" s="227" t="s">
        <v>123</v>
      </c>
      <c r="H387" s="228">
        <v>575</v>
      </c>
      <c r="I387" s="229"/>
      <c r="J387" s="230">
        <f>ROUND(I387*H387,2)</f>
        <v>0</v>
      </c>
      <c r="K387" s="226" t="s">
        <v>124</v>
      </c>
      <c r="L387" s="231"/>
      <c r="M387" s="232" t="s">
        <v>19</v>
      </c>
      <c r="N387" s="233" t="s">
        <v>43</v>
      </c>
      <c r="O387" s="83"/>
      <c r="P387" s="212">
        <f>O387*H387</f>
        <v>0</v>
      </c>
      <c r="Q387" s="212">
        <v>0.00012</v>
      </c>
      <c r="R387" s="212">
        <f>Q387*H387</f>
        <v>0.069000000000000006</v>
      </c>
      <c r="S387" s="212">
        <v>0</v>
      </c>
      <c r="T387" s="213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14" t="s">
        <v>82</v>
      </c>
      <c r="AT387" s="214" t="s">
        <v>664</v>
      </c>
      <c r="AU387" s="214" t="s">
        <v>82</v>
      </c>
      <c r="AY387" s="16" t="s">
        <v>117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16" t="s">
        <v>80</v>
      </c>
      <c r="BK387" s="215">
        <f>ROUND(I387*H387,2)</f>
        <v>0</v>
      </c>
      <c r="BL387" s="16" t="s">
        <v>80</v>
      </c>
      <c r="BM387" s="214" t="s">
        <v>3025</v>
      </c>
    </row>
    <row r="388" s="2" customFormat="1">
      <c r="A388" s="37"/>
      <c r="B388" s="38"/>
      <c r="C388" s="39"/>
      <c r="D388" s="216" t="s">
        <v>127</v>
      </c>
      <c r="E388" s="39"/>
      <c r="F388" s="217" t="s">
        <v>2954</v>
      </c>
      <c r="G388" s="39"/>
      <c r="H388" s="39"/>
      <c r="I388" s="218"/>
      <c r="J388" s="39"/>
      <c r="K388" s="39"/>
      <c r="L388" s="43"/>
      <c r="M388" s="219"/>
      <c r="N388" s="220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127</v>
      </c>
      <c r="AU388" s="16" t="s">
        <v>82</v>
      </c>
    </row>
    <row r="389" s="13" customFormat="1">
      <c r="A389" s="13"/>
      <c r="B389" s="238"/>
      <c r="C389" s="239"/>
      <c r="D389" s="216" t="s">
        <v>2607</v>
      </c>
      <c r="E389" s="239"/>
      <c r="F389" s="240" t="s">
        <v>2956</v>
      </c>
      <c r="G389" s="239"/>
      <c r="H389" s="241">
        <v>575</v>
      </c>
      <c r="I389" s="242"/>
      <c r="J389" s="239"/>
      <c r="K389" s="239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2607</v>
      </c>
      <c r="AU389" s="247" t="s">
        <v>82</v>
      </c>
      <c r="AV389" s="13" t="s">
        <v>82</v>
      </c>
      <c r="AW389" s="13" t="s">
        <v>4</v>
      </c>
      <c r="AX389" s="13" t="s">
        <v>80</v>
      </c>
      <c r="AY389" s="247" t="s">
        <v>117</v>
      </c>
    </row>
    <row r="390" s="2" customFormat="1" ht="16.5" customHeight="1">
      <c r="A390" s="37"/>
      <c r="B390" s="38"/>
      <c r="C390" s="203" t="s">
        <v>710</v>
      </c>
      <c r="D390" s="203" t="s">
        <v>120</v>
      </c>
      <c r="E390" s="204" t="s">
        <v>3026</v>
      </c>
      <c r="F390" s="205" t="s">
        <v>3027</v>
      </c>
      <c r="G390" s="206" t="s">
        <v>123</v>
      </c>
      <c r="H390" s="207">
        <v>200</v>
      </c>
      <c r="I390" s="208"/>
      <c r="J390" s="209">
        <f>ROUND(I390*H390,2)</f>
        <v>0</v>
      </c>
      <c r="K390" s="205" t="s">
        <v>124</v>
      </c>
      <c r="L390" s="43"/>
      <c r="M390" s="210" t="s">
        <v>19</v>
      </c>
      <c r="N390" s="211" t="s">
        <v>43</v>
      </c>
      <c r="O390" s="83"/>
      <c r="P390" s="212">
        <f>O390*H390</f>
        <v>0</v>
      </c>
      <c r="Q390" s="212">
        <v>0</v>
      </c>
      <c r="R390" s="212">
        <f>Q390*H390</f>
        <v>0</v>
      </c>
      <c r="S390" s="212">
        <v>0</v>
      </c>
      <c r="T390" s="213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14" t="s">
        <v>80</v>
      </c>
      <c r="AT390" s="214" t="s">
        <v>120</v>
      </c>
      <c r="AU390" s="214" t="s">
        <v>82</v>
      </c>
      <c r="AY390" s="16" t="s">
        <v>117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16" t="s">
        <v>80</v>
      </c>
      <c r="BK390" s="215">
        <f>ROUND(I390*H390,2)</f>
        <v>0</v>
      </c>
      <c r="BL390" s="16" t="s">
        <v>80</v>
      </c>
      <c r="BM390" s="214" t="s">
        <v>3028</v>
      </c>
    </row>
    <row r="391" s="2" customFormat="1">
      <c r="A391" s="37"/>
      <c r="B391" s="38"/>
      <c r="C391" s="39"/>
      <c r="D391" s="216" t="s">
        <v>127</v>
      </c>
      <c r="E391" s="39"/>
      <c r="F391" s="217" t="s">
        <v>3029</v>
      </c>
      <c r="G391" s="39"/>
      <c r="H391" s="39"/>
      <c r="I391" s="218"/>
      <c r="J391" s="39"/>
      <c r="K391" s="39"/>
      <c r="L391" s="43"/>
      <c r="M391" s="219"/>
      <c r="N391" s="220"/>
      <c r="O391" s="83"/>
      <c r="P391" s="83"/>
      <c r="Q391" s="83"/>
      <c r="R391" s="83"/>
      <c r="S391" s="83"/>
      <c r="T391" s="84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127</v>
      </c>
      <c r="AU391" s="16" t="s">
        <v>82</v>
      </c>
    </row>
    <row r="392" s="2" customFormat="1">
      <c r="A392" s="37"/>
      <c r="B392" s="38"/>
      <c r="C392" s="39"/>
      <c r="D392" s="221" t="s">
        <v>129</v>
      </c>
      <c r="E392" s="39"/>
      <c r="F392" s="222" t="s">
        <v>3030</v>
      </c>
      <c r="G392" s="39"/>
      <c r="H392" s="39"/>
      <c r="I392" s="218"/>
      <c r="J392" s="39"/>
      <c r="K392" s="39"/>
      <c r="L392" s="43"/>
      <c r="M392" s="219"/>
      <c r="N392" s="220"/>
      <c r="O392" s="83"/>
      <c r="P392" s="83"/>
      <c r="Q392" s="83"/>
      <c r="R392" s="83"/>
      <c r="S392" s="83"/>
      <c r="T392" s="84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129</v>
      </c>
      <c r="AU392" s="16" t="s">
        <v>82</v>
      </c>
    </row>
    <row r="393" s="2" customFormat="1" ht="16.5" customHeight="1">
      <c r="A393" s="37"/>
      <c r="B393" s="38"/>
      <c r="C393" s="224" t="s">
        <v>716</v>
      </c>
      <c r="D393" s="224" t="s">
        <v>664</v>
      </c>
      <c r="E393" s="225" t="s">
        <v>3009</v>
      </c>
      <c r="F393" s="226" t="s">
        <v>3010</v>
      </c>
      <c r="G393" s="227" t="s">
        <v>123</v>
      </c>
      <c r="H393" s="228">
        <v>230</v>
      </c>
      <c r="I393" s="229"/>
      <c r="J393" s="230">
        <f>ROUND(I393*H393,2)</f>
        <v>0</v>
      </c>
      <c r="K393" s="226" t="s">
        <v>124</v>
      </c>
      <c r="L393" s="231"/>
      <c r="M393" s="232" t="s">
        <v>19</v>
      </c>
      <c r="N393" s="233" t="s">
        <v>43</v>
      </c>
      <c r="O393" s="83"/>
      <c r="P393" s="212">
        <f>O393*H393</f>
        <v>0</v>
      </c>
      <c r="Q393" s="212">
        <v>0.00013999999999999999</v>
      </c>
      <c r="R393" s="212">
        <f>Q393*H393</f>
        <v>0.032199999999999999</v>
      </c>
      <c r="S393" s="212">
        <v>0</v>
      </c>
      <c r="T393" s="213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14" t="s">
        <v>82</v>
      </c>
      <c r="AT393" s="214" t="s">
        <v>664</v>
      </c>
      <c r="AU393" s="214" t="s">
        <v>82</v>
      </c>
      <c r="AY393" s="16" t="s">
        <v>117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16" t="s">
        <v>80</v>
      </c>
      <c r="BK393" s="215">
        <f>ROUND(I393*H393,2)</f>
        <v>0</v>
      </c>
      <c r="BL393" s="16" t="s">
        <v>80</v>
      </c>
      <c r="BM393" s="214" t="s">
        <v>3031</v>
      </c>
    </row>
    <row r="394" s="2" customFormat="1">
      <c r="A394" s="37"/>
      <c r="B394" s="38"/>
      <c r="C394" s="39"/>
      <c r="D394" s="216" t="s">
        <v>127</v>
      </c>
      <c r="E394" s="39"/>
      <c r="F394" s="217" t="s">
        <v>3010</v>
      </c>
      <c r="G394" s="39"/>
      <c r="H394" s="39"/>
      <c r="I394" s="218"/>
      <c r="J394" s="39"/>
      <c r="K394" s="39"/>
      <c r="L394" s="43"/>
      <c r="M394" s="219"/>
      <c r="N394" s="220"/>
      <c r="O394" s="83"/>
      <c r="P394" s="83"/>
      <c r="Q394" s="83"/>
      <c r="R394" s="83"/>
      <c r="S394" s="83"/>
      <c r="T394" s="84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127</v>
      </c>
      <c r="AU394" s="16" t="s">
        <v>82</v>
      </c>
    </row>
    <row r="395" s="13" customFormat="1">
      <c r="A395" s="13"/>
      <c r="B395" s="238"/>
      <c r="C395" s="239"/>
      <c r="D395" s="216" t="s">
        <v>2607</v>
      </c>
      <c r="E395" s="239"/>
      <c r="F395" s="240" t="s">
        <v>2930</v>
      </c>
      <c r="G395" s="239"/>
      <c r="H395" s="241">
        <v>230</v>
      </c>
      <c r="I395" s="242"/>
      <c r="J395" s="239"/>
      <c r="K395" s="239"/>
      <c r="L395" s="243"/>
      <c r="M395" s="244"/>
      <c r="N395" s="245"/>
      <c r="O395" s="245"/>
      <c r="P395" s="245"/>
      <c r="Q395" s="245"/>
      <c r="R395" s="245"/>
      <c r="S395" s="245"/>
      <c r="T395" s="246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7" t="s">
        <v>2607</v>
      </c>
      <c r="AU395" s="247" t="s">
        <v>82</v>
      </c>
      <c r="AV395" s="13" t="s">
        <v>82</v>
      </c>
      <c r="AW395" s="13" t="s">
        <v>4</v>
      </c>
      <c r="AX395" s="13" t="s">
        <v>80</v>
      </c>
      <c r="AY395" s="247" t="s">
        <v>117</v>
      </c>
    </row>
    <row r="396" s="2" customFormat="1" ht="16.5" customHeight="1">
      <c r="A396" s="37"/>
      <c r="B396" s="38"/>
      <c r="C396" s="203" t="s">
        <v>722</v>
      </c>
      <c r="D396" s="203" t="s">
        <v>120</v>
      </c>
      <c r="E396" s="204" t="s">
        <v>3032</v>
      </c>
      <c r="F396" s="205" t="s">
        <v>3033</v>
      </c>
      <c r="G396" s="206" t="s">
        <v>123</v>
      </c>
      <c r="H396" s="207">
        <v>200</v>
      </c>
      <c r="I396" s="208"/>
      <c r="J396" s="209">
        <f>ROUND(I396*H396,2)</f>
        <v>0</v>
      </c>
      <c r="K396" s="205" t="s">
        <v>124</v>
      </c>
      <c r="L396" s="43"/>
      <c r="M396" s="210" t="s">
        <v>19</v>
      </c>
      <c r="N396" s="211" t="s">
        <v>43</v>
      </c>
      <c r="O396" s="83"/>
      <c r="P396" s="212">
        <f>O396*H396</f>
        <v>0</v>
      </c>
      <c r="Q396" s="212">
        <v>0</v>
      </c>
      <c r="R396" s="212">
        <f>Q396*H396</f>
        <v>0</v>
      </c>
      <c r="S396" s="212">
        <v>0</v>
      </c>
      <c r="T396" s="213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14" t="s">
        <v>80</v>
      </c>
      <c r="AT396" s="214" t="s">
        <v>120</v>
      </c>
      <c r="AU396" s="214" t="s">
        <v>82</v>
      </c>
      <c r="AY396" s="16" t="s">
        <v>117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16" t="s">
        <v>80</v>
      </c>
      <c r="BK396" s="215">
        <f>ROUND(I396*H396,2)</f>
        <v>0</v>
      </c>
      <c r="BL396" s="16" t="s">
        <v>80</v>
      </c>
      <c r="BM396" s="214" t="s">
        <v>3034</v>
      </c>
    </row>
    <row r="397" s="2" customFormat="1">
      <c r="A397" s="37"/>
      <c r="B397" s="38"/>
      <c r="C397" s="39"/>
      <c r="D397" s="216" t="s">
        <v>127</v>
      </c>
      <c r="E397" s="39"/>
      <c r="F397" s="217" t="s">
        <v>3035</v>
      </c>
      <c r="G397" s="39"/>
      <c r="H397" s="39"/>
      <c r="I397" s="218"/>
      <c r="J397" s="39"/>
      <c r="K397" s="39"/>
      <c r="L397" s="43"/>
      <c r="M397" s="219"/>
      <c r="N397" s="220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127</v>
      </c>
      <c r="AU397" s="16" t="s">
        <v>82</v>
      </c>
    </row>
    <row r="398" s="2" customFormat="1">
      <c r="A398" s="37"/>
      <c r="B398" s="38"/>
      <c r="C398" s="39"/>
      <c r="D398" s="221" t="s">
        <v>129</v>
      </c>
      <c r="E398" s="39"/>
      <c r="F398" s="222" t="s">
        <v>3036</v>
      </c>
      <c r="G398" s="39"/>
      <c r="H398" s="39"/>
      <c r="I398" s="218"/>
      <c r="J398" s="39"/>
      <c r="K398" s="39"/>
      <c r="L398" s="43"/>
      <c r="M398" s="219"/>
      <c r="N398" s="220"/>
      <c r="O398" s="83"/>
      <c r="P398" s="83"/>
      <c r="Q398" s="83"/>
      <c r="R398" s="83"/>
      <c r="S398" s="83"/>
      <c r="T398" s="84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129</v>
      </c>
      <c r="AU398" s="16" t="s">
        <v>82</v>
      </c>
    </row>
    <row r="399" s="2" customFormat="1" ht="16.5" customHeight="1">
      <c r="A399" s="37"/>
      <c r="B399" s="38"/>
      <c r="C399" s="224" t="s">
        <v>728</v>
      </c>
      <c r="D399" s="224" t="s">
        <v>664</v>
      </c>
      <c r="E399" s="225" t="s">
        <v>2987</v>
      </c>
      <c r="F399" s="226" t="s">
        <v>2988</v>
      </c>
      <c r="G399" s="227" t="s">
        <v>123</v>
      </c>
      <c r="H399" s="228">
        <v>230</v>
      </c>
      <c r="I399" s="229"/>
      <c r="J399" s="230">
        <f>ROUND(I399*H399,2)</f>
        <v>0</v>
      </c>
      <c r="K399" s="226" t="s">
        <v>124</v>
      </c>
      <c r="L399" s="231"/>
      <c r="M399" s="232" t="s">
        <v>19</v>
      </c>
      <c r="N399" s="233" t="s">
        <v>43</v>
      </c>
      <c r="O399" s="83"/>
      <c r="P399" s="212">
        <f>O399*H399</f>
        <v>0</v>
      </c>
      <c r="Q399" s="212">
        <v>0.00016000000000000001</v>
      </c>
      <c r="R399" s="212">
        <f>Q399*H399</f>
        <v>0.036800000000000006</v>
      </c>
      <c r="S399" s="212">
        <v>0</v>
      </c>
      <c r="T399" s="213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14" t="s">
        <v>82</v>
      </c>
      <c r="AT399" s="214" t="s">
        <v>664</v>
      </c>
      <c r="AU399" s="214" t="s">
        <v>82</v>
      </c>
      <c r="AY399" s="16" t="s">
        <v>117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16" t="s">
        <v>80</v>
      </c>
      <c r="BK399" s="215">
        <f>ROUND(I399*H399,2)</f>
        <v>0</v>
      </c>
      <c r="BL399" s="16" t="s">
        <v>80</v>
      </c>
      <c r="BM399" s="214" t="s">
        <v>3037</v>
      </c>
    </row>
    <row r="400" s="2" customFormat="1">
      <c r="A400" s="37"/>
      <c r="B400" s="38"/>
      <c r="C400" s="39"/>
      <c r="D400" s="216" t="s">
        <v>127</v>
      </c>
      <c r="E400" s="39"/>
      <c r="F400" s="217" t="s">
        <v>2988</v>
      </c>
      <c r="G400" s="39"/>
      <c r="H400" s="39"/>
      <c r="I400" s="218"/>
      <c r="J400" s="39"/>
      <c r="K400" s="39"/>
      <c r="L400" s="43"/>
      <c r="M400" s="219"/>
      <c r="N400" s="220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127</v>
      </c>
      <c r="AU400" s="16" t="s">
        <v>82</v>
      </c>
    </row>
    <row r="401" s="13" customFormat="1">
      <c r="A401" s="13"/>
      <c r="B401" s="238"/>
      <c r="C401" s="239"/>
      <c r="D401" s="216" t="s">
        <v>2607</v>
      </c>
      <c r="E401" s="239"/>
      <c r="F401" s="240" t="s">
        <v>2930</v>
      </c>
      <c r="G401" s="239"/>
      <c r="H401" s="241">
        <v>230</v>
      </c>
      <c r="I401" s="242"/>
      <c r="J401" s="239"/>
      <c r="K401" s="239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2607</v>
      </c>
      <c r="AU401" s="247" t="s">
        <v>82</v>
      </c>
      <c r="AV401" s="13" t="s">
        <v>82</v>
      </c>
      <c r="AW401" s="13" t="s">
        <v>4</v>
      </c>
      <c r="AX401" s="13" t="s">
        <v>80</v>
      </c>
      <c r="AY401" s="247" t="s">
        <v>117</v>
      </c>
    </row>
    <row r="402" s="2" customFormat="1" ht="16.5" customHeight="1">
      <c r="A402" s="37"/>
      <c r="B402" s="38"/>
      <c r="C402" s="203" t="s">
        <v>734</v>
      </c>
      <c r="D402" s="203" t="s">
        <v>120</v>
      </c>
      <c r="E402" s="204" t="s">
        <v>3038</v>
      </c>
      <c r="F402" s="205" t="s">
        <v>3039</v>
      </c>
      <c r="G402" s="206" t="s">
        <v>123</v>
      </c>
      <c r="H402" s="207">
        <v>500</v>
      </c>
      <c r="I402" s="208"/>
      <c r="J402" s="209">
        <f>ROUND(I402*H402,2)</f>
        <v>0</v>
      </c>
      <c r="K402" s="205" t="s">
        <v>124</v>
      </c>
      <c r="L402" s="43"/>
      <c r="M402" s="210" t="s">
        <v>19</v>
      </c>
      <c r="N402" s="211" t="s">
        <v>43</v>
      </c>
      <c r="O402" s="83"/>
      <c r="P402" s="212">
        <f>O402*H402</f>
        <v>0</v>
      </c>
      <c r="Q402" s="212">
        <v>0</v>
      </c>
      <c r="R402" s="212">
        <f>Q402*H402</f>
        <v>0</v>
      </c>
      <c r="S402" s="212">
        <v>0</v>
      </c>
      <c r="T402" s="213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14" t="s">
        <v>80</v>
      </c>
      <c r="AT402" s="214" t="s">
        <v>120</v>
      </c>
      <c r="AU402" s="214" t="s">
        <v>82</v>
      </c>
      <c r="AY402" s="16" t="s">
        <v>117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16" t="s">
        <v>80</v>
      </c>
      <c r="BK402" s="215">
        <f>ROUND(I402*H402,2)</f>
        <v>0</v>
      </c>
      <c r="BL402" s="16" t="s">
        <v>80</v>
      </c>
      <c r="BM402" s="214" t="s">
        <v>3040</v>
      </c>
    </row>
    <row r="403" s="2" customFormat="1">
      <c r="A403" s="37"/>
      <c r="B403" s="38"/>
      <c r="C403" s="39"/>
      <c r="D403" s="216" t="s">
        <v>127</v>
      </c>
      <c r="E403" s="39"/>
      <c r="F403" s="217" t="s">
        <v>3041</v>
      </c>
      <c r="G403" s="39"/>
      <c r="H403" s="39"/>
      <c r="I403" s="218"/>
      <c r="J403" s="39"/>
      <c r="K403" s="39"/>
      <c r="L403" s="43"/>
      <c r="M403" s="219"/>
      <c r="N403" s="220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127</v>
      </c>
      <c r="AU403" s="16" t="s">
        <v>82</v>
      </c>
    </row>
    <row r="404" s="2" customFormat="1">
      <c r="A404" s="37"/>
      <c r="B404" s="38"/>
      <c r="C404" s="39"/>
      <c r="D404" s="221" t="s">
        <v>129</v>
      </c>
      <c r="E404" s="39"/>
      <c r="F404" s="222" t="s">
        <v>3042</v>
      </c>
      <c r="G404" s="39"/>
      <c r="H404" s="39"/>
      <c r="I404" s="218"/>
      <c r="J404" s="39"/>
      <c r="K404" s="39"/>
      <c r="L404" s="43"/>
      <c r="M404" s="219"/>
      <c r="N404" s="220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129</v>
      </c>
      <c r="AU404" s="16" t="s">
        <v>82</v>
      </c>
    </row>
    <row r="405" s="2" customFormat="1" ht="16.5" customHeight="1">
      <c r="A405" s="37"/>
      <c r="B405" s="38"/>
      <c r="C405" s="224" t="s">
        <v>740</v>
      </c>
      <c r="D405" s="224" t="s">
        <v>664</v>
      </c>
      <c r="E405" s="225" t="s">
        <v>2953</v>
      </c>
      <c r="F405" s="226" t="s">
        <v>2954</v>
      </c>
      <c r="G405" s="227" t="s">
        <v>123</v>
      </c>
      <c r="H405" s="228">
        <v>575</v>
      </c>
      <c r="I405" s="229"/>
      <c r="J405" s="230">
        <f>ROUND(I405*H405,2)</f>
        <v>0</v>
      </c>
      <c r="K405" s="226" t="s">
        <v>124</v>
      </c>
      <c r="L405" s="231"/>
      <c r="M405" s="232" t="s">
        <v>19</v>
      </c>
      <c r="N405" s="233" t="s">
        <v>43</v>
      </c>
      <c r="O405" s="83"/>
      <c r="P405" s="212">
        <f>O405*H405</f>
        <v>0</v>
      </c>
      <c r="Q405" s="212">
        <v>0.00012</v>
      </c>
      <c r="R405" s="212">
        <f>Q405*H405</f>
        <v>0.069000000000000006</v>
      </c>
      <c r="S405" s="212">
        <v>0</v>
      </c>
      <c r="T405" s="213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14" t="s">
        <v>82</v>
      </c>
      <c r="AT405" s="214" t="s">
        <v>664</v>
      </c>
      <c r="AU405" s="214" t="s">
        <v>82</v>
      </c>
      <c r="AY405" s="16" t="s">
        <v>117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16" t="s">
        <v>80</v>
      </c>
      <c r="BK405" s="215">
        <f>ROUND(I405*H405,2)</f>
        <v>0</v>
      </c>
      <c r="BL405" s="16" t="s">
        <v>80</v>
      </c>
      <c r="BM405" s="214" t="s">
        <v>3043</v>
      </c>
    </row>
    <row r="406" s="2" customFormat="1">
      <c r="A406" s="37"/>
      <c r="B406" s="38"/>
      <c r="C406" s="39"/>
      <c r="D406" s="216" t="s">
        <v>127</v>
      </c>
      <c r="E406" s="39"/>
      <c r="F406" s="217" t="s">
        <v>2954</v>
      </c>
      <c r="G406" s="39"/>
      <c r="H406" s="39"/>
      <c r="I406" s="218"/>
      <c r="J406" s="39"/>
      <c r="K406" s="39"/>
      <c r="L406" s="43"/>
      <c r="M406" s="219"/>
      <c r="N406" s="220"/>
      <c r="O406" s="83"/>
      <c r="P406" s="83"/>
      <c r="Q406" s="83"/>
      <c r="R406" s="83"/>
      <c r="S406" s="83"/>
      <c r="T406" s="84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127</v>
      </c>
      <c r="AU406" s="16" t="s">
        <v>82</v>
      </c>
    </row>
    <row r="407" s="13" customFormat="1">
      <c r="A407" s="13"/>
      <c r="B407" s="238"/>
      <c r="C407" s="239"/>
      <c r="D407" s="216" t="s">
        <v>2607</v>
      </c>
      <c r="E407" s="239"/>
      <c r="F407" s="240" t="s">
        <v>2956</v>
      </c>
      <c r="G407" s="239"/>
      <c r="H407" s="241">
        <v>575</v>
      </c>
      <c r="I407" s="242"/>
      <c r="J407" s="239"/>
      <c r="K407" s="239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2607</v>
      </c>
      <c r="AU407" s="247" t="s">
        <v>82</v>
      </c>
      <c r="AV407" s="13" t="s">
        <v>82</v>
      </c>
      <c r="AW407" s="13" t="s">
        <v>4</v>
      </c>
      <c r="AX407" s="13" t="s">
        <v>80</v>
      </c>
      <c r="AY407" s="247" t="s">
        <v>117</v>
      </c>
    </row>
    <row r="408" s="2" customFormat="1" ht="16.5" customHeight="1">
      <c r="A408" s="37"/>
      <c r="B408" s="38"/>
      <c r="C408" s="203" t="s">
        <v>746</v>
      </c>
      <c r="D408" s="203" t="s">
        <v>120</v>
      </c>
      <c r="E408" s="204" t="s">
        <v>3044</v>
      </c>
      <c r="F408" s="205" t="s">
        <v>3045</v>
      </c>
      <c r="G408" s="206" t="s">
        <v>123</v>
      </c>
      <c r="H408" s="207">
        <v>200</v>
      </c>
      <c r="I408" s="208"/>
      <c r="J408" s="209">
        <f>ROUND(I408*H408,2)</f>
        <v>0</v>
      </c>
      <c r="K408" s="205" t="s">
        <v>124</v>
      </c>
      <c r="L408" s="43"/>
      <c r="M408" s="210" t="s">
        <v>19</v>
      </c>
      <c r="N408" s="211" t="s">
        <v>43</v>
      </c>
      <c r="O408" s="83"/>
      <c r="P408" s="212">
        <f>O408*H408</f>
        <v>0</v>
      </c>
      <c r="Q408" s="212">
        <v>0</v>
      </c>
      <c r="R408" s="212">
        <f>Q408*H408</f>
        <v>0</v>
      </c>
      <c r="S408" s="212">
        <v>0</v>
      </c>
      <c r="T408" s="213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14" t="s">
        <v>80</v>
      </c>
      <c r="AT408" s="214" t="s">
        <v>120</v>
      </c>
      <c r="AU408" s="214" t="s">
        <v>82</v>
      </c>
      <c r="AY408" s="16" t="s">
        <v>117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16" t="s">
        <v>80</v>
      </c>
      <c r="BK408" s="215">
        <f>ROUND(I408*H408,2)</f>
        <v>0</v>
      </c>
      <c r="BL408" s="16" t="s">
        <v>80</v>
      </c>
      <c r="BM408" s="214" t="s">
        <v>3046</v>
      </c>
    </row>
    <row r="409" s="2" customFormat="1">
      <c r="A409" s="37"/>
      <c r="B409" s="38"/>
      <c r="C409" s="39"/>
      <c r="D409" s="216" t="s">
        <v>127</v>
      </c>
      <c r="E409" s="39"/>
      <c r="F409" s="217" t="s">
        <v>3047</v>
      </c>
      <c r="G409" s="39"/>
      <c r="H409" s="39"/>
      <c r="I409" s="218"/>
      <c r="J409" s="39"/>
      <c r="K409" s="39"/>
      <c r="L409" s="43"/>
      <c r="M409" s="219"/>
      <c r="N409" s="220"/>
      <c r="O409" s="83"/>
      <c r="P409" s="83"/>
      <c r="Q409" s="83"/>
      <c r="R409" s="83"/>
      <c r="S409" s="83"/>
      <c r="T409" s="84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127</v>
      </c>
      <c r="AU409" s="16" t="s">
        <v>82</v>
      </c>
    </row>
    <row r="410" s="2" customFormat="1">
      <c r="A410" s="37"/>
      <c r="B410" s="38"/>
      <c r="C410" s="39"/>
      <c r="D410" s="221" t="s">
        <v>129</v>
      </c>
      <c r="E410" s="39"/>
      <c r="F410" s="222" t="s">
        <v>3048</v>
      </c>
      <c r="G410" s="39"/>
      <c r="H410" s="39"/>
      <c r="I410" s="218"/>
      <c r="J410" s="39"/>
      <c r="K410" s="39"/>
      <c r="L410" s="43"/>
      <c r="M410" s="219"/>
      <c r="N410" s="220"/>
      <c r="O410" s="83"/>
      <c r="P410" s="83"/>
      <c r="Q410" s="83"/>
      <c r="R410" s="83"/>
      <c r="S410" s="83"/>
      <c r="T410" s="84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129</v>
      </c>
      <c r="AU410" s="16" t="s">
        <v>82</v>
      </c>
    </row>
    <row r="411" s="2" customFormat="1" ht="16.5" customHeight="1">
      <c r="A411" s="37"/>
      <c r="B411" s="38"/>
      <c r="C411" s="224" t="s">
        <v>752</v>
      </c>
      <c r="D411" s="224" t="s">
        <v>664</v>
      </c>
      <c r="E411" s="225" t="s">
        <v>2987</v>
      </c>
      <c r="F411" s="226" t="s">
        <v>2988</v>
      </c>
      <c r="G411" s="227" t="s">
        <v>123</v>
      </c>
      <c r="H411" s="228">
        <v>230</v>
      </c>
      <c r="I411" s="229"/>
      <c r="J411" s="230">
        <f>ROUND(I411*H411,2)</f>
        <v>0</v>
      </c>
      <c r="K411" s="226" t="s">
        <v>124</v>
      </c>
      <c r="L411" s="231"/>
      <c r="M411" s="232" t="s">
        <v>19</v>
      </c>
      <c r="N411" s="233" t="s">
        <v>43</v>
      </c>
      <c r="O411" s="83"/>
      <c r="P411" s="212">
        <f>O411*H411</f>
        <v>0</v>
      </c>
      <c r="Q411" s="212">
        <v>0.00016000000000000001</v>
      </c>
      <c r="R411" s="212">
        <f>Q411*H411</f>
        <v>0.036800000000000006</v>
      </c>
      <c r="S411" s="212">
        <v>0</v>
      </c>
      <c r="T411" s="213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14" t="s">
        <v>82</v>
      </c>
      <c r="AT411" s="214" t="s">
        <v>664</v>
      </c>
      <c r="AU411" s="214" t="s">
        <v>82</v>
      </c>
      <c r="AY411" s="16" t="s">
        <v>117</v>
      </c>
      <c r="BE411" s="215">
        <f>IF(N411="základní",J411,0)</f>
        <v>0</v>
      </c>
      <c r="BF411" s="215">
        <f>IF(N411="snížená",J411,0)</f>
        <v>0</v>
      </c>
      <c r="BG411" s="215">
        <f>IF(N411="zákl. přenesená",J411,0)</f>
        <v>0</v>
      </c>
      <c r="BH411" s="215">
        <f>IF(N411="sníž. přenesená",J411,0)</f>
        <v>0</v>
      </c>
      <c r="BI411" s="215">
        <f>IF(N411="nulová",J411,0)</f>
        <v>0</v>
      </c>
      <c r="BJ411" s="16" t="s">
        <v>80</v>
      </c>
      <c r="BK411" s="215">
        <f>ROUND(I411*H411,2)</f>
        <v>0</v>
      </c>
      <c r="BL411" s="16" t="s">
        <v>80</v>
      </c>
      <c r="BM411" s="214" t="s">
        <v>3049</v>
      </c>
    </row>
    <row r="412" s="2" customFormat="1">
      <c r="A412" s="37"/>
      <c r="B412" s="38"/>
      <c r="C412" s="39"/>
      <c r="D412" s="216" t="s">
        <v>127</v>
      </c>
      <c r="E412" s="39"/>
      <c r="F412" s="217" t="s">
        <v>2988</v>
      </c>
      <c r="G412" s="39"/>
      <c r="H412" s="39"/>
      <c r="I412" s="218"/>
      <c r="J412" s="39"/>
      <c r="K412" s="39"/>
      <c r="L412" s="43"/>
      <c r="M412" s="219"/>
      <c r="N412" s="220"/>
      <c r="O412" s="83"/>
      <c r="P412" s="83"/>
      <c r="Q412" s="83"/>
      <c r="R412" s="83"/>
      <c r="S412" s="83"/>
      <c r="T412" s="84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127</v>
      </c>
      <c r="AU412" s="16" t="s">
        <v>82</v>
      </c>
    </row>
    <row r="413" s="13" customFormat="1">
      <c r="A413" s="13"/>
      <c r="B413" s="238"/>
      <c r="C413" s="239"/>
      <c r="D413" s="216" t="s">
        <v>2607</v>
      </c>
      <c r="E413" s="239"/>
      <c r="F413" s="240" t="s">
        <v>2930</v>
      </c>
      <c r="G413" s="239"/>
      <c r="H413" s="241">
        <v>230</v>
      </c>
      <c r="I413" s="242"/>
      <c r="J413" s="239"/>
      <c r="K413" s="239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2607</v>
      </c>
      <c r="AU413" s="247" t="s">
        <v>82</v>
      </c>
      <c r="AV413" s="13" t="s">
        <v>82</v>
      </c>
      <c r="AW413" s="13" t="s">
        <v>4</v>
      </c>
      <c r="AX413" s="13" t="s">
        <v>80</v>
      </c>
      <c r="AY413" s="247" t="s">
        <v>117</v>
      </c>
    </row>
    <row r="414" s="2" customFormat="1" ht="16.5" customHeight="1">
      <c r="A414" s="37"/>
      <c r="B414" s="38"/>
      <c r="C414" s="203" t="s">
        <v>1819</v>
      </c>
      <c r="D414" s="203" t="s">
        <v>120</v>
      </c>
      <c r="E414" s="204" t="s">
        <v>3050</v>
      </c>
      <c r="F414" s="205" t="s">
        <v>3051</v>
      </c>
      <c r="G414" s="206" t="s">
        <v>123</v>
      </c>
      <c r="H414" s="207">
        <v>400</v>
      </c>
      <c r="I414" s="208"/>
      <c r="J414" s="209">
        <f>ROUND(I414*H414,2)</f>
        <v>0</v>
      </c>
      <c r="K414" s="205" t="s">
        <v>124</v>
      </c>
      <c r="L414" s="43"/>
      <c r="M414" s="210" t="s">
        <v>19</v>
      </c>
      <c r="N414" s="211" t="s">
        <v>43</v>
      </c>
      <c r="O414" s="83"/>
      <c r="P414" s="212">
        <f>O414*H414</f>
        <v>0</v>
      </c>
      <c r="Q414" s="212">
        <v>0</v>
      </c>
      <c r="R414" s="212">
        <f>Q414*H414</f>
        <v>0</v>
      </c>
      <c r="S414" s="212">
        <v>0.00020000000000000001</v>
      </c>
      <c r="T414" s="213">
        <f>S414*H414</f>
        <v>0.080000000000000002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14" t="s">
        <v>80</v>
      </c>
      <c r="AT414" s="214" t="s">
        <v>120</v>
      </c>
      <c r="AU414" s="214" t="s">
        <v>82</v>
      </c>
      <c r="AY414" s="16" t="s">
        <v>117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16" t="s">
        <v>80</v>
      </c>
      <c r="BK414" s="215">
        <f>ROUND(I414*H414,2)</f>
        <v>0</v>
      </c>
      <c r="BL414" s="16" t="s">
        <v>80</v>
      </c>
      <c r="BM414" s="214" t="s">
        <v>3052</v>
      </c>
    </row>
    <row r="415" s="2" customFormat="1">
      <c r="A415" s="37"/>
      <c r="B415" s="38"/>
      <c r="C415" s="39"/>
      <c r="D415" s="216" t="s">
        <v>127</v>
      </c>
      <c r="E415" s="39"/>
      <c r="F415" s="217" t="s">
        <v>3053</v>
      </c>
      <c r="G415" s="39"/>
      <c r="H415" s="39"/>
      <c r="I415" s="218"/>
      <c r="J415" s="39"/>
      <c r="K415" s="39"/>
      <c r="L415" s="43"/>
      <c r="M415" s="219"/>
      <c r="N415" s="220"/>
      <c r="O415" s="83"/>
      <c r="P415" s="83"/>
      <c r="Q415" s="83"/>
      <c r="R415" s="83"/>
      <c r="S415" s="83"/>
      <c r="T415" s="84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127</v>
      </c>
      <c r="AU415" s="16" t="s">
        <v>82</v>
      </c>
    </row>
    <row r="416" s="2" customFormat="1">
      <c r="A416" s="37"/>
      <c r="B416" s="38"/>
      <c r="C416" s="39"/>
      <c r="D416" s="221" t="s">
        <v>129</v>
      </c>
      <c r="E416" s="39"/>
      <c r="F416" s="222" t="s">
        <v>3054</v>
      </c>
      <c r="G416" s="39"/>
      <c r="H416" s="39"/>
      <c r="I416" s="218"/>
      <c r="J416" s="39"/>
      <c r="K416" s="39"/>
      <c r="L416" s="43"/>
      <c r="M416" s="219"/>
      <c r="N416" s="220"/>
      <c r="O416" s="83"/>
      <c r="P416" s="83"/>
      <c r="Q416" s="83"/>
      <c r="R416" s="83"/>
      <c r="S416" s="83"/>
      <c r="T416" s="84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129</v>
      </c>
      <c r="AU416" s="16" t="s">
        <v>82</v>
      </c>
    </row>
    <row r="417" s="2" customFormat="1" ht="24.15" customHeight="1">
      <c r="A417" s="37"/>
      <c r="B417" s="38"/>
      <c r="C417" s="203" t="s">
        <v>1825</v>
      </c>
      <c r="D417" s="203" t="s">
        <v>120</v>
      </c>
      <c r="E417" s="204" t="s">
        <v>3055</v>
      </c>
      <c r="F417" s="205" t="s">
        <v>3056</v>
      </c>
      <c r="G417" s="206" t="s">
        <v>123</v>
      </c>
      <c r="H417" s="207">
        <v>400</v>
      </c>
      <c r="I417" s="208"/>
      <c r="J417" s="209">
        <f>ROUND(I417*H417,2)</f>
        <v>0</v>
      </c>
      <c r="K417" s="205" t="s">
        <v>124</v>
      </c>
      <c r="L417" s="43"/>
      <c r="M417" s="210" t="s">
        <v>19</v>
      </c>
      <c r="N417" s="211" t="s">
        <v>43</v>
      </c>
      <c r="O417" s="83"/>
      <c r="P417" s="212">
        <f>O417*H417</f>
        <v>0</v>
      </c>
      <c r="Q417" s="212">
        <v>0</v>
      </c>
      <c r="R417" s="212">
        <f>Q417*H417</f>
        <v>0</v>
      </c>
      <c r="S417" s="212">
        <v>0.00048000000000000001</v>
      </c>
      <c r="T417" s="213">
        <f>S417*H417</f>
        <v>0.192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14" t="s">
        <v>80</v>
      </c>
      <c r="AT417" s="214" t="s">
        <v>120</v>
      </c>
      <c r="AU417" s="214" t="s">
        <v>82</v>
      </c>
      <c r="AY417" s="16" t="s">
        <v>117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16" t="s">
        <v>80</v>
      </c>
      <c r="BK417" s="215">
        <f>ROUND(I417*H417,2)</f>
        <v>0</v>
      </c>
      <c r="BL417" s="16" t="s">
        <v>80</v>
      </c>
      <c r="BM417" s="214" t="s">
        <v>3057</v>
      </c>
    </row>
    <row r="418" s="2" customFormat="1">
      <c r="A418" s="37"/>
      <c r="B418" s="38"/>
      <c r="C418" s="39"/>
      <c r="D418" s="216" t="s">
        <v>127</v>
      </c>
      <c r="E418" s="39"/>
      <c r="F418" s="217" t="s">
        <v>3058</v>
      </c>
      <c r="G418" s="39"/>
      <c r="H418" s="39"/>
      <c r="I418" s="218"/>
      <c r="J418" s="39"/>
      <c r="K418" s="39"/>
      <c r="L418" s="43"/>
      <c r="M418" s="219"/>
      <c r="N418" s="220"/>
      <c r="O418" s="83"/>
      <c r="P418" s="83"/>
      <c r="Q418" s="83"/>
      <c r="R418" s="83"/>
      <c r="S418" s="83"/>
      <c r="T418" s="84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127</v>
      </c>
      <c r="AU418" s="16" t="s">
        <v>82</v>
      </c>
    </row>
    <row r="419" s="2" customFormat="1">
      <c r="A419" s="37"/>
      <c r="B419" s="38"/>
      <c r="C419" s="39"/>
      <c r="D419" s="221" t="s">
        <v>129</v>
      </c>
      <c r="E419" s="39"/>
      <c r="F419" s="222" t="s">
        <v>3059</v>
      </c>
      <c r="G419" s="39"/>
      <c r="H419" s="39"/>
      <c r="I419" s="218"/>
      <c r="J419" s="39"/>
      <c r="K419" s="39"/>
      <c r="L419" s="43"/>
      <c r="M419" s="219"/>
      <c r="N419" s="220"/>
      <c r="O419" s="83"/>
      <c r="P419" s="83"/>
      <c r="Q419" s="83"/>
      <c r="R419" s="83"/>
      <c r="S419" s="83"/>
      <c r="T419" s="84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129</v>
      </c>
      <c r="AU419" s="16" t="s">
        <v>82</v>
      </c>
    </row>
    <row r="420" s="2" customFormat="1" ht="24.15" customHeight="1">
      <c r="A420" s="37"/>
      <c r="B420" s="38"/>
      <c r="C420" s="203" t="s">
        <v>1831</v>
      </c>
      <c r="D420" s="203" t="s">
        <v>120</v>
      </c>
      <c r="E420" s="204" t="s">
        <v>3060</v>
      </c>
      <c r="F420" s="205" t="s">
        <v>3061</v>
      </c>
      <c r="G420" s="206" t="s">
        <v>123</v>
      </c>
      <c r="H420" s="207">
        <v>400</v>
      </c>
      <c r="I420" s="208"/>
      <c r="J420" s="209">
        <f>ROUND(I420*H420,2)</f>
        <v>0</v>
      </c>
      <c r="K420" s="205" t="s">
        <v>124</v>
      </c>
      <c r="L420" s="43"/>
      <c r="M420" s="210" t="s">
        <v>19</v>
      </c>
      <c r="N420" s="211" t="s">
        <v>43</v>
      </c>
      <c r="O420" s="83"/>
      <c r="P420" s="212">
        <f>O420*H420</f>
        <v>0</v>
      </c>
      <c r="Q420" s="212">
        <v>0</v>
      </c>
      <c r="R420" s="212">
        <f>Q420*H420</f>
        <v>0</v>
      </c>
      <c r="S420" s="212">
        <v>0.00048000000000000001</v>
      </c>
      <c r="T420" s="213">
        <f>S420*H420</f>
        <v>0.192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14" t="s">
        <v>80</v>
      </c>
      <c r="AT420" s="214" t="s">
        <v>120</v>
      </c>
      <c r="AU420" s="214" t="s">
        <v>82</v>
      </c>
      <c r="AY420" s="16" t="s">
        <v>117</v>
      </c>
      <c r="BE420" s="215">
        <f>IF(N420="základní",J420,0)</f>
        <v>0</v>
      </c>
      <c r="BF420" s="215">
        <f>IF(N420="snížená",J420,0)</f>
        <v>0</v>
      </c>
      <c r="BG420" s="215">
        <f>IF(N420="zákl. přenesená",J420,0)</f>
        <v>0</v>
      </c>
      <c r="BH420" s="215">
        <f>IF(N420="sníž. přenesená",J420,0)</f>
        <v>0</v>
      </c>
      <c r="BI420" s="215">
        <f>IF(N420="nulová",J420,0)</f>
        <v>0</v>
      </c>
      <c r="BJ420" s="16" t="s">
        <v>80</v>
      </c>
      <c r="BK420" s="215">
        <f>ROUND(I420*H420,2)</f>
        <v>0</v>
      </c>
      <c r="BL420" s="16" t="s">
        <v>80</v>
      </c>
      <c r="BM420" s="214" t="s">
        <v>3062</v>
      </c>
    </row>
    <row r="421" s="2" customFormat="1">
      <c r="A421" s="37"/>
      <c r="B421" s="38"/>
      <c r="C421" s="39"/>
      <c r="D421" s="216" t="s">
        <v>127</v>
      </c>
      <c r="E421" s="39"/>
      <c r="F421" s="217" t="s">
        <v>3063</v>
      </c>
      <c r="G421" s="39"/>
      <c r="H421" s="39"/>
      <c r="I421" s="218"/>
      <c r="J421" s="39"/>
      <c r="K421" s="39"/>
      <c r="L421" s="43"/>
      <c r="M421" s="219"/>
      <c r="N421" s="220"/>
      <c r="O421" s="83"/>
      <c r="P421" s="83"/>
      <c r="Q421" s="83"/>
      <c r="R421" s="83"/>
      <c r="S421" s="83"/>
      <c r="T421" s="84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6" t="s">
        <v>127</v>
      </c>
      <c r="AU421" s="16" t="s">
        <v>82</v>
      </c>
    </row>
    <row r="422" s="2" customFormat="1">
      <c r="A422" s="37"/>
      <c r="B422" s="38"/>
      <c r="C422" s="39"/>
      <c r="D422" s="221" t="s">
        <v>129</v>
      </c>
      <c r="E422" s="39"/>
      <c r="F422" s="222" t="s">
        <v>3064</v>
      </c>
      <c r="G422" s="39"/>
      <c r="H422" s="39"/>
      <c r="I422" s="218"/>
      <c r="J422" s="39"/>
      <c r="K422" s="39"/>
      <c r="L422" s="43"/>
      <c r="M422" s="219"/>
      <c r="N422" s="220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129</v>
      </c>
      <c r="AU422" s="16" t="s">
        <v>82</v>
      </c>
    </row>
    <row r="423" s="2" customFormat="1" ht="16.5" customHeight="1">
      <c r="A423" s="37"/>
      <c r="B423" s="38"/>
      <c r="C423" s="203" t="s">
        <v>758</v>
      </c>
      <c r="D423" s="203" t="s">
        <v>120</v>
      </c>
      <c r="E423" s="204" t="s">
        <v>3065</v>
      </c>
      <c r="F423" s="205" t="s">
        <v>3066</v>
      </c>
      <c r="G423" s="206" t="s">
        <v>123</v>
      </c>
      <c r="H423" s="207">
        <v>100</v>
      </c>
      <c r="I423" s="208"/>
      <c r="J423" s="209">
        <f>ROUND(I423*H423,2)</f>
        <v>0</v>
      </c>
      <c r="K423" s="205" t="s">
        <v>124</v>
      </c>
      <c r="L423" s="43"/>
      <c r="M423" s="210" t="s">
        <v>19</v>
      </c>
      <c r="N423" s="211" t="s">
        <v>43</v>
      </c>
      <c r="O423" s="83"/>
      <c r="P423" s="212">
        <f>O423*H423</f>
        <v>0</v>
      </c>
      <c r="Q423" s="212">
        <v>0</v>
      </c>
      <c r="R423" s="212">
        <f>Q423*H423</f>
        <v>0</v>
      </c>
      <c r="S423" s="212">
        <v>0</v>
      </c>
      <c r="T423" s="213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14" t="s">
        <v>80</v>
      </c>
      <c r="AT423" s="214" t="s">
        <v>120</v>
      </c>
      <c r="AU423" s="214" t="s">
        <v>82</v>
      </c>
      <c r="AY423" s="16" t="s">
        <v>117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16" t="s">
        <v>80</v>
      </c>
      <c r="BK423" s="215">
        <f>ROUND(I423*H423,2)</f>
        <v>0</v>
      </c>
      <c r="BL423" s="16" t="s">
        <v>80</v>
      </c>
      <c r="BM423" s="214" t="s">
        <v>3067</v>
      </c>
    </row>
    <row r="424" s="2" customFormat="1">
      <c r="A424" s="37"/>
      <c r="B424" s="38"/>
      <c r="C424" s="39"/>
      <c r="D424" s="216" t="s">
        <v>127</v>
      </c>
      <c r="E424" s="39"/>
      <c r="F424" s="217" t="s">
        <v>3068</v>
      </c>
      <c r="G424" s="39"/>
      <c r="H424" s="39"/>
      <c r="I424" s="218"/>
      <c r="J424" s="39"/>
      <c r="K424" s="39"/>
      <c r="L424" s="43"/>
      <c r="M424" s="219"/>
      <c r="N424" s="220"/>
      <c r="O424" s="83"/>
      <c r="P424" s="83"/>
      <c r="Q424" s="83"/>
      <c r="R424" s="83"/>
      <c r="S424" s="83"/>
      <c r="T424" s="84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127</v>
      </c>
      <c r="AU424" s="16" t="s">
        <v>82</v>
      </c>
    </row>
    <row r="425" s="2" customFormat="1">
      <c r="A425" s="37"/>
      <c r="B425" s="38"/>
      <c r="C425" s="39"/>
      <c r="D425" s="221" t="s">
        <v>129</v>
      </c>
      <c r="E425" s="39"/>
      <c r="F425" s="222" t="s">
        <v>3069</v>
      </c>
      <c r="G425" s="39"/>
      <c r="H425" s="39"/>
      <c r="I425" s="218"/>
      <c r="J425" s="39"/>
      <c r="K425" s="39"/>
      <c r="L425" s="43"/>
      <c r="M425" s="219"/>
      <c r="N425" s="220"/>
      <c r="O425" s="83"/>
      <c r="P425" s="83"/>
      <c r="Q425" s="83"/>
      <c r="R425" s="83"/>
      <c r="S425" s="83"/>
      <c r="T425" s="84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6" t="s">
        <v>129</v>
      </c>
      <c r="AU425" s="16" t="s">
        <v>82</v>
      </c>
    </row>
    <row r="426" s="2" customFormat="1" ht="16.5" customHeight="1">
      <c r="A426" s="37"/>
      <c r="B426" s="38"/>
      <c r="C426" s="203" t="s">
        <v>764</v>
      </c>
      <c r="D426" s="203" t="s">
        <v>120</v>
      </c>
      <c r="E426" s="204" t="s">
        <v>3070</v>
      </c>
      <c r="F426" s="205" t="s">
        <v>3071</v>
      </c>
      <c r="G426" s="206" t="s">
        <v>169</v>
      </c>
      <c r="H426" s="207">
        <v>100</v>
      </c>
      <c r="I426" s="208"/>
      <c r="J426" s="209">
        <f>ROUND(I426*H426,2)</f>
        <v>0</v>
      </c>
      <c r="K426" s="205" t="s">
        <v>124</v>
      </c>
      <c r="L426" s="43"/>
      <c r="M426" s="210" t="s">
        <v>19</v>
      </c>
      <c r="N426" s="211" t="s">
        <v>43</v>
      </c>
      <c r="O426" s="83"/>
      <c r="P426" s="212">
        <f>O426*H426</f>
        <v>0</v>
      </c>
      <c r="Q426" s="212">
        <v>0</v>
      </c>
      <c r="R426" s="212">
        <f>Q426*H426</f>
        <v>0</v>
      </c>
      <c r="S426" s="212">
        <v>0</v>
      </c>
      <c r="T426" s="213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14" t="s">
        <v>80</v>
      </c>
      <c r="AT426" s="214" t="s">
        <v>120</v>
      </c>
      <c r="AU426" s="214" t="s">
        <v>82</v>
      </c>
      <c r="AY426" s="16" t="s">
        <v>117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16" t="s">
        <v>80</v>
      </c>
      <c r="BK426" s="215">
        <f>ROUND(I426*H426,2)</f>
        <v>0</v>
      </c>
      <c r="BL426" s="16" t="s">
        <v>80</v>
      </c>
      <c r="BM426" s="214" t="s">
        <v>3072</v>
      </c>
    </row>
    <row r="427" s="2" customFormat="1">
      <c r="A427" s="37"/>
      <c r="B427" s="38"/>
      <c r="C427" s="39"/>
      <c r="D427" s="216" t="s">
        <v>127</v>
      </c>
      <c r="E427" s="39"/>
      <c r="F427" s="217" t="s">
        <v>3073</v>
      </c>
      <c r="G427" s="39"/>
      <c r="H427" s="39"/>
      <c r="I427" s="218"/>
      <c r="J427" s="39"/>
      <c r="K427" s="39"/>
      <c r="L427" s="43"/>
      <c r="M427" s="219"/>
      <c r="N427" s="220"/>
      <c r="O427" s="83"/>
      <c r="P427" s="83"/>
      <c r="Q427" s="83"/>
      <c r="R427" s="83"/>
      <c r="S427" s="83"/>
      <c r="T427" s="84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127</v>
      </c>
      <c r="AU427" s="16" t="s">
        <v>82</v>
      </c>
    </row>
    <row r="428" s="2" customFormat="1">
      <c r="A428" s="37"/>
      <c r="B428" s="38"/>
      <c r="C428" s="39"/>
      <c r="D428" s="221" t="s">
        <v>129</v>
      </c>
      <c r="E428" s="39"/>
      <c r="F428" s="222" t="s">
        <v>3074</v>
      </c>
      <c r="G428" s="39"/>
      <c r="H428" s="39"/>
      <c r="I428" s="218"/>
      <c r="J428" s="39"/>
      <c r="K428" s="39"/>
      <c r="L428" s="43"/>
      <c r="M428" s="219"/>
      <c r="N428" s="220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129</v>
      </c>
      <c r="AU428" s="16" t="s">
        <v>82</v>
      </c>
    </row>
    <row r="429" s="2" customFormat="1" ht="16.5" customHeight="1">
      <c r="A429" s="37"/>
      <c r="B429" s="38"/>
      <c r="C429" s="203" t="s">
        <v>1837</v>
      </c>
      <c r="D429" s="203" t="s">
        <v>120</v>
      </c>
      <c r="E429" s="204" t="s">
        <v>3075</v>
      </c>
      <c r="F429" s="205" t="s">
        <v>3076</v>
      </c>
      <c r="G429" s="206" t="s">
        <v>123</v>
      </c>
      <c r="H429" s="207">
        <v>400</v>
      </c>
      <c r="I429" s="208"/>
      <c r="J429" s="209">
        <f>ROUND(I429*H429,2)</f>
        <v>0</v>
      </c>
      <c r="K429" s="205" t="s">
        <v>124</v>
      </c>
      <c r="L429" s="43"/>
      <c r="M429" s="210" t="s">
        <v>19</v>
      </c>
      <c r="N429" s="211" t="s">
        <v>43</v>
      </c>
      <c r="O429" s="83"/>
      <c r="P429" s="212">
        <f>O429*H429</f>
        <v>0</v>
      </c>
      <c r="Q429" s="212">
        <v>0</v>
      </c>
      <c r="R429" s="212">
        <f>Q429*H429</f>
        <v>0</v>
      </c>
      <c r="S429" s="212">
        <v>0.0022399999999999998</v>
      </c>
      <c r="T429" s="213">
        <f>S429*H429</f>
        <v>0.89599999999999991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14" t="s">
        <v>80</v>
      </c>
      <c r="AT429" s="214" t="s">
        <v>120</v>
      </c>
      <c r="AU429" s="214" t="s">
        <v>82</v>
      </c>
      <c r="AY429" s="16" t="s">
        <v>117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16" t="s">
        <v>80</v>
      </c>
      <c r="BK429" s="215">
        <f>ROUND(I429*H429,2)</f>
        <v>0</v>
      </c>
      <c r="BL429" s="16" t="s">
        <v>80</v>
      </c>
      <c r="BM429" s="214" t="s">
        <v>3077</v>
      </c>
    </row>
    <row r="430" s="2" customFormat="1">
      <c r="A430" s="37"/>
      <c r="B430" s="38"/>
      <c r="C430" s="39"/>
      <c r="D430" s="216" t="s">
        <v>127</v>
      </c>
      <c r="E430" s="39"/>
      <c r="F430" s="217" t="s">
        <v>3078</v>
      </c>
      <c r="G430" s="39"/>
      <c r="H430" s="39"/>
      <c r="I430" s="218"/>
      <c r="J430" s="39"/>
      <c r="K430" s="39"/>
      <c r="L430" s="43"/>
      <c r="M430" s="219"/>
      <c r="N430" s="220"/>
      <c r="O430" s="83"/>
      <c r="P430" s="83"/>
      <c r="Q430" s="83"/>
      <c r="R430" s="83"/>
      <c r="S430" s="83"/>
      <c r="T430" s="84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127</v>
      </c>
      <c r="AU430" s="16" t="s">
        <v>82</v>
      </c>
    </row>
    <row r="431" s="2" customFormat="1">
      <c r="A431" s="37"/>
      <c r="B431" s="38"/>
      <c r="C431" s="39"/>
      <c r="D431" s="221" t="s">
        <v>129</v>
      </c>
      <c r="E431" s="39"/>
      <c r="F431" s="222" t="s">
        <v>3079</v>
      </c>
      <c r="G431" s="39"/>
      <c r="H431" s="39"/>
      <c r="I431" s="218"/>
      <c r="J431" s="39"/>
      <c r="K431" s="39"/>
      <c r="L431" s="43"/>
      <c r="M431" s="219"/>
      <c r="N431" s="220"/>
      <c r="O431" s="83"/>
      <c r="P431" s="83"/>
      <c r="Q431" s="83"/>
      <c r="R431" s="83"/>
      <c r="S431" s="83"/>
      <c r="T431" s="84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129</v>
      </c>
      <c r="AU431" s="16" t="s">
        <v>82</v>
      </c>
    </row>
    <row r="432" s="2" customFormat="1" ht="21.75" customHeight="1">
      <c r="A432" s="37"/>
      <c r="B432" s="38"/>
      <c r="C432" s="203" t="s">
        <v>1843</v>
      </c>
      <c r="D432" s="203" t="s">
        <v>120</v>
      </c>
      <c r="E432" s="204" t="s">
        <v>3080</v>
      </c>
      <c r="F432" s="205" t="s">
        <v>3081</v>
      </c>
      <c r="G432" s="206" t="s">
        <v>123</v>
      </c>
      <c r="H432" s="207">
        <v>400</v>
      </c>
      <c r="I432" s="208"/>
      <c r="J432" s="209">
        <f>ROUND(I432*H432,2)</f>
        <v>0</v>
      </c>
      <c r="K432" s="205" t="s">
        <v>124</v>
      </c>
      <c r="L432" s="43"/>
      <c r="M432" s="210" t="s">
        <v>19</v>
      </c>
      <c r="N432" s="211" t="s">
        <v>43</v>
      </c>
      <c r="O432" s="83"/>
      <c r="P432" s="212">
        <f>O432*H432</f>
        <v>0</v>
      </c>
      <c r="Q432" s="212">
        <v>0</v>
      </c>
      <c r="R432" s="212">
        <f>Q432*H432</f>
        <v>0</v>
      </c>
      <c r="S432" s="212">
        <v>0.00024000000000000001</v>
      </c>
      <c r="T432" s="213">
        <f>S432*H432</f>
        <v>0.096000000000000002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14" t="s">
        <v>80</v>
      </c>
      <c r="AT432" s="214" t="s">
        <v>120</v>
      </c>
      <c r="AU432" s="214" t="s">
        <v>82</v>
      </c>
      <c r="AY432" s="16" t="s">
        <v>117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16" t="s">
        <v>80</v>
      </c>
      <c r="BK432" s="215">
        <f>ROUND(I432*H432,2)</f>
        <v>0</v>
      </c>
      <c r="BL432" s="16" t="s">
        <v>80</v>
      </c>
      <c r="BM432" s="214" t="s">
        <v>3082</v>
      </c>
    </row>
    <row r="433" s="2" customFormat="1">
      <c r="A433" s="37"/>
      <c r="B433" s="38"/>
      <c r="C433" s="39"/>
      <c r="D433" s="216" t="s">
        <v>127</v>
      </c>
      <c r="E433" s="39"/>
      <c r="F433" s="217" t="s">
        <v>3083</v>
      </c>
      <c r="G433" s="39"/>
      <c r="H433" s="39"/>
      <c r="I433" s="218"/>
      <c r="J433" s="39"/>
      <c r="K433" s="39"/>
      <c r="L433" s="43"/>
      <c r="M433" s="219"/>
      <c r="N433" s="220"/>
      <c r="O433" s="83"/>
      <c r="P433" s="83"/>
      <c r="Q433" s="83"/>
      <c r="R433" s="83"/>
      <c r="S433" s="83"/>
      <c r="T433" s="84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T433" s="16" t="s">
        <v>127</v>
      </c>
      <c r="AU433" s="16" t="s">
        <v>82</v>
      </c>
    </row>
    <row r="434" s="2" customFormat="1">
      <c r="A434" s="37"/>
      <c r="B434" s="38"/>
      <c r="C434" s="39"/>
      <c r="D434" s="221" t="s">
        <v>129</v>
      </c>
      <c r="E434" s="39"/>
      <c r="F434" s="222" t="s">
        <v>3084</v>
      </c>
      <c r="G434" s="39"/>
      <c r="H434" s="39"/>
      <c r="I434" s="218"/>
      <c r="J434" s="39"/>
      <c r="K434" s="39"/>
      <c r="L434" s="43"/>
      <c r="M434" s="219"/>
      <c r="N434" s="220"/>
      <c r="O434" s="83"/>
      <c r="P434" s="83"/>
      <c r="Q434" s="83"/>
      <c r="R434" s="83"/>
      <c r="S434" s="83"/>
      <c r="T434" s="84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129</v>
      </c>
      <c r="AU434" s="16" t="s">
        <v>82</v>
      </c>
    </row>
    <row r="435" s="2" customFormat="1" ht="16.5" customHeight="1">
      <c r="A435" s="37"/>
      <c r="B435" s="38"/>
      <c r="C435" s="203" t="s">
        <v>1849</v>
      </c>
      <c r="D435" s="203" t="s">
        <v>120</v>
      </c>
      <c r="E435" s="204" t="s">
        <v>3085</v>
      </c>
      <c r="F435" s="205" t="s">
        <v>3086</v>
      </c>
      <c r="G435" s="206" t="s">
        <v>123</v>
      </c>
      <c r="H435" s="207">
        <v>400</v>
      </c>
      <c r="I435" s="208"/>
      <c r="J435" s="209">
        <f>ROUND(I435*H435,2)</f>
        <v>0</v>
      </c>
      <c r="K435" s="205" t="s">
        <v>124</v>
      </c>
      <c r="L435" s="43"/>
      <c r="M435" s="210" t="s">
        <v>19</v>
      </c>
      <c r="N435" s="211" t="s">
        <v>43</v>
      </c>
      <c r="O435" s="83"/>
      <c r="P435" s="212">
        <f>O435*H435</f>
        <v>0</v>
      </c>
      <c r="Q435" s="212">
        <v>0</v>
      </c>
      <c r="R435" s="212">
        <f>Q435*H435</f>
        <v>0</v>
      </c>
      <c r="S435" s="212">
        <v>0.00215</v>
      </c>
      <c r="T435" s="213">
        <f>S435*H435</f>
        <v>0.85999999999999999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14" t="s">
        <v>80</v>
      </c>
      <c r="AT435" s="214" t="s">
        <v>120</v>
      </c>
      <c r="AU435" s="214" t="s">
        <v>82</v>
      </c>
      <c r="AY435" s="16" t="s">
        <v>117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16" t="s">
        <v>80</v>
      </c>
      <c r="BK435" s="215">
        <f>ROUND(I435*H435,2)</f>
        <v>0</v>
      </c>
      <c r="BL435" s="16" t="s">
        <v>80</v>
      </c>
      <c r="BM435" s="214" t="s">
        <v>3087</v>
      </c>
    </row>
    <row r="436" s="2" customFormat="1">
      <c r="A436" s="37"/>
      <c r="B436" s="38"/>
      <c r="C436" s="39"/>
      <c r="D436" s="216" t="s">
        <v>127</v>
      </c>
      <c r="E436" s="39"/>
      <c r="F436" s="217" t="s">
        <v>3088</v>
      </c>
      <c r="G436" s="39"/>
      <c r="H436" s="39"/>
      <c r="I436" s="218"/>
      <c r="J436" s="39"/>
      <c r="K436" s="39"/>
      <c r="L436" s="43"/>
      <c r="M436" s="219"/>
      <c r="N436" s="220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127</v>
      </c>
      <c r="AU436" s="16" t="s">
        <v>82</v>
      </c>
    </row>
    <row r="437" s="2" customFormat="1">
      <c r="A437" s="37"/>
      <c r="B437" s="38"/>
      <c r="C437" s="39"/>
      <c r="D437" s="221" t="s">
        <v>129</v>
      </c>
      <c r="E437" s="39"/>
      <c r="F437" s="222" t="s">
        <v>3089</v>
      </c>
      <c r="G437" s="39"/>
      <c r="H437" s="39"/>
      <c r="I437" s="218"/>
      <c r="J437" s="39"/>
      <c r="K437" s="39"/>
      <c r="L437" s="43"/>
      <c r="M437" s="219"/>
      <c r="N437" s="220"/>
      <c r="O437" s="83"/>
      <c r="P437" s="83"/>
      <c r="Q437" s="83"/>
      <c r="R437" s="83"/>
      <c r="S437" s="83"/>
      <c r="T437" s="84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T437" s="16" t="s">
        <v>129</v>
      </c>
      <c r="AU437" s="16" t="s">
        <v>82</v>
      </c>
    </row>
    <row r="438" s="2" customFormat="1" ht="16.5" customHeight="1">
      <c r="A438" s="37"/>
      <c r="B438" s="38"/>
      <c r="C438" s="203" t="s">
        <v>1857</v>
      </c>
      <c r="D438" s="203" t="s">
        <v>120</v>
      </c>
      <c r="E438" s="204" t="s">
        <v>3090</v>
      </c>
      <c r="F438" s="205" t="s">
        <v>3091</v>
      </c>
      <c r="G438" s="206" t="s">
        <v>123</v>
      </c>
      <c r="H438" s="207">
        <v>400</v>
      </c>
      <c r="I438" s="208"/>
      <c r="J438" s="209">
        <f>ROUND(I438*H438,2)</f>
        <v>0</v>
      </c>
      <c r="K438" s="205" t="s">
        <v>124</v>
      </c>
      <c r="L438" s="43"/>
      <c r="M438" s="210" t="s">
        <v>19</v>
      </c>
      <c r="N438" s="211" t="s">
        <v>43</v>
      </c>
      <c r="O438" s="83"/>
      <c r="P438" s="212">
        <f>O438*H438</f>
        <v>0</v>
      </c>
      <c r="Q438" s="212">
        <v>0</v>
      </c>
      <c r="R438" s="212">
        <f>Q438*H438</f>
        <v>0</v>
      </c>
      <c r="S438" s="212">
        <v>0.00040000000000000002</v>
      </c>
      <c r="T438" s="213">
        <f>S438*H438</f>
        <v>0.16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14" t="s">
        <v>80</v>
      </c>
      <c r="AT438" s="214" t="s">
        <v>120</v>
      </c>
      <c r="AU438" s="214" t="s">
        <v>82</v>
      </c>
      <c r="AY438" s="16" t="s">
        <v>117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16" t="s">
        <v>80</v>
      </c>
      <c r="BK438" s="215">
        <f>ROUND(I438*H438,2)</f>
        <v>0</v>
      </c>
      <c r="BL438" s="16" t="s">
        <v>80</v>
      </c>
      <c r="BM438" s="214" t="s">
        <v>3092</v>
      </c>
    </row>
    <row r="439" s="2" customFormat="1">
      <c r="A439" s="37"/>
      <c r="B439" s="38"/>
      <c r="C439" s="39"/>
      <c r="D439" s="216" t="s">
        <v>127</v>
      </c>
      <c r="E439" s="39"/>
      <c r="F439" s="217" t="s">
        <v>3093</v>
      </c>
      <c r="G439" s="39"/>
      <c r="H439" s="39"/>
      <c r="I439" s="218"/>
      <c r="J439" s="39"/>
      <c r="K439" s="39"/>
      <c r="L439" s="43"/>
      <c r="M439" s="219"/>
      <c r="N439" s="220"/>
      <c r="O439" s="83"/>
      <c r="P439" s="83"/>
      <c r="Q439" s="83"/>
      <c r="R439" s="83"/>
      <c r="S439" s="83"/>
      <c r="T439" s="84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127</v>
      </c>
      <c r="AU439" s="16" t="s">
        <v>82</v>
      </c>
    </row>
    <row r="440" s="2" customFormat="1">
      <c r="A440" s="37"/>
      <c r="B440" s="38"/>
      <c r="C440" s="39"/>
      <c r="D440" s="221" t="s">
        <v>129</v>
      </c>
      <c r="E440" s="39"/>
      <c r="F440" s="222" t="s">
        <v>3094</v>
      </c>
      <c r="G440" s="39"/>
      <c r="H440" s="39"/>
      <c r="I440" s="218"/>
      <c r="J440" s="39"/>
      <c r="K440" s="39"/>
      <c r="L440" s="43"/>
      <c r="M440" s="219"/>
      <c r="N440" s="220"/>
      <c r="O440" s="83"/>
      <c r="P440" s="83"/>
      <c r="Q440" s="83"/>
      <c r="R440" s="83"/>
      <c r="S440" s="83"/>
      <c r="T440" s="84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129</v>
      </c>
      <c r="AU440" s="16" t="s">
        <v>82</v>
      </c>
    </row>
    <row r="441" s="2" customFormat="1" ht="16.5" customHeight="1">
      <c r="A441" s="37"/>
      <c r="B441" s="38"/>
      <c r="C441" s="203" t="s">
        <v>770</v>
      </c>
      <c r="D441" s="203" t="s">
        <v>120</v>
      </c>
      <c r="E441" s="204" t="s">
        <v>3095</v>
      </c>
      <c r="F441" s="205" t="s">
        <v>3096</v>
      </c>
      <c r="G441" s="206" t="s">
        <v>123</v>
      </c>
      <c r="H441" s="207">
        <v>150</v>
      </c>
      <c r="I441" s="208"/>
      <c r="J441" s="209">
        <f>ROUND(I441*H441,2)</f>
        <v>0</v>
      </c>
      <c r="K441" s="205" t="s">
        <v>124</v>
      </c>
      <c r="L441" s="43"/>
      <c r="M441" s="210" t="s">
        <v>19</v>
      </c>
      <c r="N441" s="211" t="s">
        <v>43</v>
      </c>
      <c r="O441" s="83"/>
      <c r="P441" s="212">
        <f>O441*H441</f>
        <v>0</v>
      </c>
      <c r="Q441" s="212">
        <v>0</v>
      </c>
      <c r="R441" s="212">
        <f>Q441*H441</f>
        <v>0</v>
      </c>
      <c r="S441" s="212">
        <v>0</v>
      </c>
      <c r="T441" s="213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14" t="s">
        <v>80</v>
      </c>
      <c r="AT441" s="214" t="s">
        <v>120</v>
      </c>
      <c r="AU441" s="214" t="s">
        <v>82</v>
      </c>
      <c r="AY441" s="16" t="s">
        <v>117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16" t="s">
        <v>80</v>
      </c>
      <c r="BK441" s="215">
        <f>ROUND(I441*H441,2)</f>
        <v>0</v>
      </c>
      <c r="BL441" s="16" t="s">
        <v>80</v>
      </c>
      <c r="BM441" s="214" t="s">
        <v>3097</v>
      </c>
    </row>
    <row r="442" s="2" customFormat="1">
      <c r="A442" s="37"/>
      <c r="B442" s="38"/>
      <c r="C442" s="39"/>
      <c r="D442" s="216" t="s">
        <v>127</v>
      </c>
      <c r="E442" s="39"/>
      <c r="F442" s="217" t="s">
        <v>3098</v>
      </c>
      <c r="G442" s="39"/>
      <c r="H442" s="39"/>
      <c r="I442" s="218"/>
      <c r="J442" s="39"/>
      <c r="K442" s="39"/>
      <c r="L442" s="43"/>
      <c r="M442" s="219"/>
      <c r="N442" s="220"/>
      <c r="O442" s="83"/>
      <c r="P442" s="83"/>
      <c r="Q442" s="83"/>
      <c r="R442" s="83"/>
      <c r="S442" s="83"/>
      <c r="T442" s="84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127</v>
      </c>
      <c r="AU442" s="16" t="s">
        <v>82</v>
      </c>
    </row>
    <row r="443" s="2" customFormat="1">
      <c r="A443" s="37"/>
      <c r="B443" s="38"/>
      <c r="C443" s="39"/>
      <c r="D443" s="221" t="s">
        <v>129</v>
      </c>
      <c r="E443" s="39"/>
      <c r="F443" s="222" t="s">
        <v>3099</v>
      </c>
      <c r="G443" s="39"/>
      <c r="H443" s="39"/>
      <c r="I443" s="218"/>
      <c r="J443" s="39"/>
      <c r="K443" s="39"/>
      <c r="L443" s="43"/>
      <c r="M443" s="219"/>
      <c r="N443" s="220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129</v>
      </c>
      <c r="AU443" s="16" t="s">
        <v>82</v>
      </c>
    </row>
    <row r="444" s="2" customFormat="1" ht="16.5" customHeight="1">
      <c r="A444" s="37"/>
      <c r="B444" s="38"/>
      <c r="C444" s="203" t="s">
        <v>776</v>
      </c>
      <c r="D444" s="203" t="s">
        <v>120</v>
      </c>
      <c r="E444" s="204" t="s">
        <v>3100</v>
      </c>
      <c r="F444" s="205" t="s">
        <v>3101</v>
      </c>
      <c r="G444" s="206" t="s">
        <v>169</v>
      </c>
      <c r="H444" s="207">
        <v>200</v>
      </c>
      <c r="I444" s="208"/>
      <c r="J444" s="209">
        <f>ROUND(I444*H444,2)</f>
        <v>0</v>
      </c>
      <c r="K444" s="205" t="s">
        <v>124</v>
      </c>
      <c r="L444" s="43"/>
      <c r="M444" s="210" t="s">
        <v>19</v>
      </c>
      <c r="N444" s="211" t="s">
        <v>43</v>
      </c>
      <c r="O444" s="83"/>
      <c r="P444" s="212">
        <f>O444*H444</f>
        <v>0</v>
      </c>
      <c r="Q444" s="212">
        <v>0</v>
      </c>
      <c r="R444" s="212">
        <f>Q444*H444</f>
        <v>0</v>
      </c>
      <c r="S444" s="212">
        <v>0</v>
      </c>
      <c r="T444" s="213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14" t="s">
        <v>80</v>
      </c>
      <c r="AT444" s="214" t="s">
        <v>120</v>
      </c>
      <c r="AU444" s="214" t="s">
        <v>82</v>
      </c>
      <c r="AY444" s="16" t="s">
        <v>117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16" t="s">
        <v>80</v>
      </c>
      <c r="BK444" s="215">
        <f>ROUND(I444*H444,2)</f>
        <v>0</v>
      </c>
      <c r="BL444" s="16" t="s">
        <v>80</v>
      </c>
      <c r="BM444" s="214" t="s">
        <v>3102</v>
      </c>
    </row>
    <row r="445" s="2" customFormat="1">
      <c r="A445" s="37"/>
      <c r="B445" s="38"/>
      <c r="C445" s="39"/>
      <c r="D445" s="216" t="s">
        <v>127</v>
      </c>
      <c r="E445" s="39"/>
      <c r="F445" s="217" t="s">
        <v>3103</v>
      </c>
      <c r="G445" s="39"/>
      <c r="H445" s="39"/>
      <c r="I445" s="218"/>
      <c r="J445" s="39"/>
      <c r="K445" s="39"/>
      <c r="L445" s="43"/>
      <c r="M445" s="219"/>
      <c r="N445" s="220"/>
      <c r="O445" s="83"/>
      <c r="P445" s="83"/>
      <c r="Q445" s="83"/>
      <c r="R445" s="83"/>
      <c r="S445" s="83"/>
      <c r="T445" s="84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6" t="s">
        <v>127</v>
      </c>
      <c r="AU445" s="16" t="s">
        <v>82</v>
      </c>
    </row>
    <row r="446" s="2" customFormat="1">
      <c r="A446" s="37"/>
      <c r="B446" s="38"/>
      <c r="C446" s="39"/>
      <c r="D446" s="221" t="s">
        <v>129</v>
      </c>
      <c r="E446" s="39"/>
      <c r="F446" s="222" t="s">
        <v>3104</v>
      </c>
      <c r="G446" s="39"/>
      <c r="H446" s="39"/>
      <c r="I446" s="218"/>
      <c r="J446" s="39"/>
      <c r="K446" s="39"/>
      <c r="L446" s="43"/>
      <c r="M446" s="219"/>
      <c r="N446" s="220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129</v>
      </c>
      <c r="AU446" s="16" t="s">
        <v>82</v>
      </c>
    </row>
    <row r="447" s="2" customFormat="1" ht="16.5" customHeight="1">
      <c r="A447" s="37"/>
      <c r="B447" s="38"/>
      <c r="C447" s="203" t="s">
        <v>782</v>
      </c>
      <c r="D447" s="203" t="s">
        <v>120</v>
      </c>
      <c r="E447" s="204" t="s">
        <v>3105</v>
      </c>
      <c r="F447" s="205" t="s">
        <v>3106</v>
      </c>
      <c r="G447" s="206" t="s">
        <v>169</v>
      </c>
      <c r="H447" s="207">
        <v>80</v>
      </c>
      <c r="I447" s="208"/>
      <c r="J447" s="209">
        <f>ROUND(I447*H447,2)</f>
        <v>0</v>
      </c>
      <c r="K447" s="205" t="s">
        <v>124</v>
      </c>
      <c r="L447" s="43"/>
      <c r="M447" s="210" t="s">
        <v>19</v>
      </c>
      <c r="N447" s="211" t="s">
        <v>43</v>
      </c>
      <c r="O447" s="83"/>
      <c r="P447" s="212">
        <f>O447*H447</f>
        <v>0</v>
      </c>
      <c r="Q447" s="212">
        <v>0</v>
      </c>
      <c r="R447" s="212">
        <f>Q447*H447</f>
        <v>0</v>
      </c>
      <c r="S447" s="212">
        <v>0</v>
      </c>
      <c r="T447" s="213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14" t="s">
        <v>80</v>
      </c>
      <c r="AT447" s="214" t="s">
        <v>120</v>
      </c>
      <c r="AU447" s="214" t="s">
        <v>82</v>
      </c>
      <c r="AY447" s="16" t="s">
        <v>117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16" t="s">
        <v>80</v>
      </c>
      <c r="BK447" s="215">
        <f>ROUND(I447*H447,2)</f>
        <v>0</v>
      </c>
      <c r="BL447" s="16" t="s">
        <v>80</v>
      </c>
      <c r="BM447" s="214" t="s">
        <v>3107</v>
      </c>
    </row>
    <row r="448" s="2" customFormat="1">
      <c r="A448" s="37"/>
      <c r="B448" s="38"/>
      <c r="C448" s="39"/>
      <c r="D448" s="216" t="s">
        <v>127</v>
      </c>
      <c r="E448" s="39"/>
      <c r="F448" s="217" t="s">
        <v>3108</v>
      </c>
      <c r="G448" s="39"/>
      <c r="H448" s="39"/>
      <c r="I448" s="218"/>
      <c r="J448" s="39"/>
      <c r="K448" s="39"/>
      <c r="L448" s="43"/>
      <c r="M448" s="219"/>
      <c r="N448" s="220"/>
      <c r="O448" s="83"/>
      <c r="P448" s="83"/>
      <c r="Q448" s="83"/>
      <c r="R448" s="83"/>
      <c r="S448" s="83"/>
      <c r="T448" s="84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6" t="s">
        <v>127</v>
      </c>
      <c r="AU448" s="16" t="s">
        <v>82</v>
      </c>
    </row>
    <row r="449" s="2" customFormat="1">
      <c r="A449" s="37"/>
      <c r="B449" s="38"/>
      <c r="C449" s="39"/>
      <c r="D449" s="221" t="s">
        <v>129</v>
      </c>
      <c r="E449" s="39"/>
      <c r="F449" s="222" t="s">
        <v>3109</v>
      </c>
      <c r="G449" s="39"/>
      <c r="H449" s="39"/>
      <c r="I449" s="218"/>
      <c r="J449" s="39"/>
      <c r="K449" s="39"/>
      <c r="L449" s="43"/>
      <c r="M449" s="219"/>
      <c r="N449" s="220"/>
      <c r="O449" s="83"/>
      <c r="P449" s="83"/>
      <c r="Q449" s="83"/>
      <c r="R449" s="83"/>
      <c r="S449" s="83"/>
      <c r="T449" s="84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T449" s="16" t="s">
        <v>129</v>
      </c>
      <c r="AU449" s="16" t="s">
        <v>82</v>
      </c>
    </row>
    <row r="450" s="2" customFormat="1" ht="16.5" customHeight="1">
      <c r="A450" s="37"/>
      <c r="B450" s="38"/>
      <c r="C450" s="203" t="s">
        <v>787</v>
      </c>
      <c r="D450" s="203" t="s">
        <v>120</v>
      </c>
      <c r="E450" s="204" t="s">
        <v>3110</v>
      </c>
      <c r="F450" s="205" t="s">
        <v>3111</v>
      </c>
      <c r="G450" s="206" t="s">
        <v>169</v>
      </c>
      <c r="H450" s="207">
        <v>40</v>
      </c>
      <c r="I450" s="208"/>
      <c r="J450" s="209">
        <f>ROUND(I450*H450,2)</f>
        <v>0</v>
      </c>
      <c r="K450" s="205" t="s">
        <v>124</v>
      </c>
      <c r="L450" s="43"/>
      <c r="M450" s="210" t="s">
        <v>19</v>
      </c>
      <c r="N450" s="211" t="s">
        <v>43</v>
      </c>
      <c r="O450" s="83"/>
      <c r="P450" s="212">
        <f>O450*H450</f>
        <v>0</v>
      </c>
      <c r="Q450" s="212">
        <v>0</v>
      </c>
      <c r="R450" s="212">
        <f>Q450*H450</f>
        <v>0</v>
      </c>
      <c r="S450" s="212">
        <v>0</v>
      </c>
      <c r="T450" s="213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14" t="s">
        <v>80</v>
      </c>
      <c r="AT450" s="214" t="s">
        <v>120</v>
      </c>
      <c r="AU450" s="214" t="s">
        <v>82</v>
      </c>
      <c r="AY450" s="16" t="s">
        <v>117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16" t="s">
        <v>80</v>
      </c>
      <c r="BK450" s="215">
        <f>ROUND(I450*H450,2)</f>
        <v>0</v>
      </c>
      <c r="BL450" s="16" t="s">
        <v>80</v>
      </c>
      <c r="BM450" s="214" t="s">
        <v>3112</v>
      </c>
    </row>
    <row r="451" s="2" customFormat="1">
      <c r="A451" s="37"/>
      <c r="B451" s="38"/>
      <c r="C451" s="39"/>
      <c r="D451" s="216" t="s">
        <v>127</v>
      </c>
      <c r="E451" s="39"/>
      <c r="F451" s="217" t="s">
        <v>3113</v>
      </c>
      <c r="G451" s="39"/>
      <c r="H451" s="39"/>
      <c r="I451" s="218"/>
      <c r="J451" s="39"/>
      <c r="K451" s="39"/>
      <c r="L451" s="43"/>
      <c r="M451" s="219"/>
      <c r="N451" s="220"/>
      <c r="O451" s="83"/>
      <c r="P451" s="83"/>
      <c r="Q451" s="83"/>
      <c r="R451" s="83"/>
      <c r="S451" s="83"/>
      <c r="T451" s="84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127</v>
      </c>
      <c r="AU451" s="16" t="s">
        <v>82</v>
      </c>
    </row>
    <row r="452" s="2" customFormat="1">
      <c r="A452" s="37"/>
      <c r="B452" s="38"/>
      <c r="C452" s="39"/>
      <c r="D452" s="221" t="s">
        <v>129</v>
      </c>
      <c r="E452" s="39"/>
      <c r="F452" s="222" t="s">
        <v>3114</v>
      </c>
      <c r="G452" s="39"/>
      <c r="H452" s="39"/>
      <c r="I452" s="218"/>
      <c r="J452" s="39"/>
      <c r="K452" s="39"/>
      <c r="L452" s="43"/>
      <c r="M452" s="219"/>
      <c r="N452" s="220"/>
      <c r="O452" s="83"/>
      <c r="P452" s="83"/>
      <c r="Q452" s="83"/>
      <c r="R452" s="83"/>
      <c r="S452" s="83"/>
      <c r="T452" s="84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129</v>
      </c>
      <c r="AU452" s="16" t="s">
        <v>82</v>
      </c>
    </row>
    <row r="453" s="2" customFormat="1" ht="16.5" customHeight="1">
      <c r="A453" s="37"/>
      <c r="B453" s="38"/>
      <c r="C453" s="203" t="s">
        <v>792</v>
      </c>
      <c r="D453" s="203" t="s">
        <v>120</v>
      </c>
      <c r="E453" s="204" t="s">
        <v>3115</v>
      </c>
      <c r="F453" s="205" t="s">
        <v>3116</v>
      </c>
      <c r="G453" s="206" t="s">
        <v>123</v>
      </c>
      <c r="H453" s="207">
        <v>500</v>
      </c>
      <c r="I453" s="208"/>
      <c r="J453" s="209">
        <f>ROUND(I453*H453,2)</f>
        <v>0</v>
      </c>
      <c r="K453" s="205" t="s">
        <v>124</v>
      </c>
      <c r="L453" s="43"/>
      <c r="M453" s="210" t="s">
        <v>19</v>
      </c>
      <c r="N453" s="211" t="s">
        <v>43</v>
      </c>
      <c r="O453" s="83"/>
      <c r="P453" s="212">
        <f>O453*H453</f>
        <v>0</v>
      </c>
      <c r="Q453" s="212">
        <v>0</v>
      </c>
      <c r="R453" s="212">
        <f>Q453*H453</f>
        <v>0</v>
      </c>
      <c r="S453" s="212">
        <v>0</v>
      </c>
      <c r="T453" s="213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14" t="s">
        <v>80</v>
      </c>
      <c r="AT453" s="214" t="s">
        <v>120</v>
      </c>
      <c r="AU453" s="214" t="s">
        <v>82</v>
      </c>
      <c r="AY453" s="16" t="s">
        <v>117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16" t="s">
        <v>80</v>
      </c>
      <c r="BK453" s="215">
        <f>ROUND(I453*H453,2)</f>
        <v>0</v>
      </c>
      <c r="BL453" s="16" t="s">
        <v>80</v>
      </c>
      <c r="BM453" s="214" t="s">
        <v>3117</v>
      </c>
    </row>
    <row r="454" s="2" customFormat="1">
      <c r="A454" s="37"/>
      <c r="B454" s="38"/>
      <c r="C454" s="39"/>
      <c r="D454" s="216" t="s">
        <v>127</v>
      </c>
      <c r="E454" s="39"/>
      <c r="F454" s="217" t="s">
        <v>3118</v>
      </c>
      <c r="G454" s="39"/>
      <c r="H454" s="39"/>
      <c r="I454" s="218"/>
      <c r="J454" s="39"/>
      <c r="K454" s="39"/>
      <c r="L454" s="43"/>
      <c r="M454" s="219"/>
      <c r="N454" s="220"/>
      <c r="O454" s="83"/>
      <c r="P454" s="83"/>
      <c r="Q454" s="83"/>
      <c r="R454" s="83"/>
      <c r="S454" s="83"/>
      <c r="T454" s="84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6" t="s">
        <v>127</v>
      </c>
      <c r="AU454" s="16" t="s">
        <v>82</v>
      </c>
    </row>
    <row r="455" s="2" customFormat="1">
      <c r="A455" s="37"/>
      <c r="B455" s="38"/>
      <c r="C455" s="39"/>
      <c r="D455" s="221" t="s">
        <v>129</v>
      </c>
      <c r="E455" s="39"/>
      <c r="F455" s="222" t="s">
        <v>3119</v>
      </c>
      <c r="G455" s="39"/>
      <c r="H455" s="39"/>
      <c r="I455" s="218"/>
      <c r="J455" s="39"/>
      <c r="K455" s="39"/>
      <c r="L455" s="43"/>
      <c r="M455" s="219"/>
      <c r="N455" s="220"/>
      <c r="O455" s="83"/>
      <c r="P455" s="83"/>
      <c r="Q455" s="83"/>
      <c r="R455" s="83"/>
      <c r="S455" s="83"/>
      <c r="T455" s="84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129</v>
      </c>
      <c r="AU455" s="16" t="s">
        <v>82</v>
      </c>
    </row>
    <row r="456" s="2" customFormat="1" ht="16.5" customHeight="1">
      <c r="A456" s="37"/>
      <c r="B456" s="38"/>
      <c r="C456" s="203" t="s">
        <v>798</v>
      </c>
      <c r="D456" s="203" t="s">
        <v>120</v>
      </c>
      <c r="E456" s="204" t="s">
        <v>3120</v>
      </c>
      <c r="F456" s="205" t="s">
        <v>3121</v>
      </c>
      <c r="G456" s="206" t="s">
        <v>123</v>
      </c>
      <c r="H456" s="207">
        <v>100</v>
      </c>
      <c r="I456" s="208"/>
      <c r="J456" s="209">
        <f>ROUND(I456*H456,2)</f>
        <v>0</v>
      </c>
      <c r="K456" s="205" t="s">
        <v>124</v>
      </c>
      <c r="L456" s="43"/>
      <c r="M456" s="210" t="s">
        <v>19</v>
      </c>
      <c r="N456" s="211" t="s">
        <v>43</v>
      </c>
      <c r="O456" s="83"/>
      <c r="P456" s="212">
        <f>O456*H456</f>
        <v>0</v>
      </c>
      <c r="Q456" s="212">
        <v>0</v>
      </c>
      <c r="R456" s="212">
        <f>Q456*H456</f>
        <v>0</v>
      </c>
      <c r="S456" s="212">
        <v>0</v>
      </c>
      <c r="T456" s="213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14" t="s">
        <v>80</v>
      </c>
      <c r="AT456" s="214" t="s">
        <v>120</v>
      </c>
      <c r="AU456" s="214" t="s">
        <v>82</v>
      </c>
      <c r="AY456" s="16" t="s">
        <v>117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16" t="s">
        <v>80</v>
      </c>
      <c r="BK456" s="215">
        <f>ROUND(I456*H456,2)</f>
        <v>0</v>
      </c>
      <c r="BL456" s="16" t="s">
        <v>80</v>
      </c>
      <c r="BM456" s="214" t="s">
        <v>3122</v>
      </c>
    </row>
    <row r="457" s="2" customFormat="1">
      <c r="A457" s="37"/>
      <c r="B457" s="38"/>
      <c r="C457" s="39"/>
      <c r="D457" s="216" t="s">
        <v>127</v>
      </c>
      <c r="E457" s="39"/>
      <c r="F457" s="217" t="s">
        <v>3123</v>
      </c>
      <c r="G457" s="39"/>
      <c r="H457" s="39"/>
      <c r="I457" s="218"/>
      <c r="J457" s="39"/>
      <c r="K457" s="39"/>
      <c r="L457" s="43"/>
      <c r="M457" s="219"/>
      <c r="N457" s="220"/>
      <c r="O457" s="83"/>
      <c r="P457" s="83"/>
      <c r="Q457" s="83"/>
      <c r="R457" s="83"/>
      <c r="S457" s="83"/>
      <c r="T457" s="84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127</v>
      </c>
      <c r="AU457" s="16" t="s">
        <v>82</v>
      </c>
    </row>
    <row r="458" s="2" customFormat="1">
      <c r="A458" s="37"/>
      <c r="B458" s="38"/>
      <c r="C458" s="39"/>
      <c r="D458" s="221" t="s">
        <v>129</v>
      </c>
      <c r="E458" s="39"/>
      <c r="F458" s="222" t="s">
        <v>3124</v>
      </c>
      <c r="G458" s="39"/>
      <c r="H458" s="39"/>
      <c r="I458" s="218"/>
      <c r="J458" s="39"/>
      <c r="K458" s="39"/>
      <c r="L458" s="43"/>
      <c r="M458" s="219"/>
      <c r="N458" s="220"/>
      <c r="O458" s="83"/>
      <c r="P458" s="83"/>
      <c r="Q458" s="83"/>
      <c r="R458" s="83"/>
      <c r="S458" s="83"/>
      <c r="T458" s="84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129</v>
      </c>
      <c r="AU458" s="16" t="s">
        <v>82</v>
      </c>
    </row>
    <row r="459" s="2" customFormat="1" ht="16.5" customHeight="1">
      <c r="A459" s="37"/>
      <c r="B459" s="38"/>
      <c r="C459" s="203" t="s">
        <v>804</v>
      </c>
      <c r="D459" s="203" t="s">
        <v>120</v>
      </c>
      <c r="E459" s="204" t="s">
        <v>3125</v>
      </c>
      <c r="F459" s="205" t="s">
        <v>3126</v>
      </c>
      <c r="G459" s="206" t="s">
        <v>169</v>
      </c>
      <c r="H459" s="207">
        <v>300</v>
      </c>
      <c r="I459" s="208"/>
      <c r="J459" s="209">
        <f>ROUND(I459*H459,2)</f>
        <v>0</v>
      </c>
      <c r="K459" s="205" t="s">
        <v>124</v>
      </c>
      <c r="L459" s="43"/>
      <c r="M459" s="210" t="s">
        <v>19</v>
      </c>
      <c r="N459" s="211" t="s">
        <v>43</v>
      </c>
      <c r="O459" s="83"/>
      <c r="P459" s="212">
        <f>O459*H459</f>
        <v>0</v>
      </c>
      <c r="Q459" s="212">
        <v>0</v>
      </c>
      <c r="R459" s="212">
        <f>Q459*H459</f>
        <v>0</v>
      </c>
      <c r="S459" s="212">
        <v>0</v>
      </c>
      <c r="T459" s="213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14" t="s">
        <v>80</v>
      </c>
      <c r="AT459" s="214" t="s">
        <v>120</v>
      </c>
      <c r="AU459" s="214" t="s">
        <v>82</v>
      </c>
      <c r="AY459" s="16" t="s">
        <v>117</v>
      </c>
      <c r="BE459" s="215">
        <f>IF(N459="základní",J459,0)</f>
        <v>0</v>
      </c>
      <c r="BF459" s="215">
        <f>IF(N459="snížená",J459,0)</f>
        <v>0</v>
      </c>
      <c r="BG459" s="215">
        <f>IF(N459="zákl. přenesená",J459,0)</f>
        <v>0</v>
      </c>
      <c r="BH459" s="215">
        <f>IF(N459="sníž. přenesená",J459,0)</f>
        <v>0</v>
      </c>
      <c r="BI459" s="215">
        <f>IF(N459="nulová",J459,0)</f>
        <v>0</v>
      </c>
      <c r="BJ459" s="16" t="s">
        <v>80</v>
      </c>
      <c r="BK459" s="215">
        <f>ROUND(I459*H459,2)</f>
        <v>0</v>
      </c>
      <c r="BL459" s="16" t="s">
        <v>80</v>
      </c>
      <c r="BM459" s="214" t="s">
        <v>3127</v>
      </c>
    </row>
    <row r="460" s="2" customFormat="1">
      <c r="A460" s="37"/>
      <c r="B460" s="38"/>
      <c r="C460" s="39"/>
      <c r="D460" s="216" t="s">
        <v>127</v>
      </c>
      <c r="E460" s="39"/>
      <c r="F460" s="217" t="s">
        <v>3128</v>
      </c>
      <c r="G460" s="39"/>
      <c r="H460" s="39"/>
      <c r="I460" s="218"/>
      <c r="J460" s="39"/>
      <c r="K460" s="39"/>
      <c r="L460" s="43"/>
      <c r="M460" s="219"/>
      <c r="N460" s="220"/>
      <c r="O460" s="83"/>
      <c r="P460" s="83"/>
      <c r="Q460" s="83"/>
      <c r="R460" s="83"/>
      <c r="S460" s="83"/>
      <c r="T460" s="84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16" t="s">
        <v>127</v>
      </c>
      <c r="AU460" s="16" t="s">
        <v>82</v>
      </c>
    </row>
    <row r="461" s="2" customFormat="1">
      <c r="A461" s="37"/>
      <c r="B461" s="38"/>
      <c r="C461" s="39"/>
      <c r="D461" s="221" t="s">
        <v>129</v>
      </c>
      <c r="E461" s="39"/>
      <c r="F461" s="222" t="s">
        <v>3129</v>
      </c>
      <c r="G461" s="39"/>
      <c r="H461" s="39"/>
      <c r="I461" s="218"/>
      <c r="J461" s="39"/>
      <c r="K461" s="39"/>
      <c r="L461" s="43"/>
      <c r="M461" s="219"/>
      <c r="N461" s="220"/>
      <c r="O461" s="83"/>
      <c r="P461" s="83"/>
      <c r="Q461" s="83"/>
      <c r="R461" s="83"/>
      <c r="S461" s="83"/>
      <c r="T461" s="84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T461" s="16" t="s">
        <v>129</v>
      </c>
      <c r="AU461" s="16" t="s">
        <v>82</v>
      </c>
    </row>
    <row r="462" s="2" customFormat="1" ht="16.5" customHeight="1">
      <c r="A462" s="37"/>
      <c r="B462" s="38"/>
      <c r="C462" s="203" t="s">
        <v>810</v>
      </c>
      <c r="D462" s="203" t="s">
        <v>120</v>
      </c>
      <c r="E462" s="204" t="s">
        <v>3130</v>
      </c>
      <c r="F462" s="205" t="s">
        <v>3131</v>
      </c>
      <c r="G462" s="206" t="s">
        <v>169</v>
      </c>
      <c r="H462" s="207">
        <v>40</v>
      </c>
      <c r="I462" s="208"/>
      <c r="J462" s="209">
        <f>ROUND(I462*H462,2)</f>
        <v>0</v>
      </c>
      <c r="K462" s="205" t="s">
        <v>124</v>
      </c>
      <c r="L462" s="43"/>
      <c r="M462" s="210" t="s">
        <v>19</v>
      </c>
      <c r="N462" s="211" t="s">
        <v>43</v>
      </c>
      <c r="O462" s="83"/>
      <c r="P462" s="212">
        <f>O462*H462</f>
        <v>0</v>
      </c>
      <c r="Q462" s="212">
        <v>0</v>
      </c>
      <c r="R462" s="212">
        <f>Q462*H462</f>
        <v>0</v>
      </c>
      <c r="S462" s="212">
        <v>0</v>
      </c>
      <c r="T462" s="213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14" t="s">
        <v>80</v>
      </c>
      <c r="AT462" s="214" t="s">
        <v>120</v>
      </c>
      <c r="AU462" s="214" t="s">
        <v>82</v>
      </c>
      <c r="AY462" s="16" t="s">
        <v>117</v>
      </c>
      <c r="BE462" s="215">
        <f>IF(N462="základní",J462,0)</f>
        <v>0</v>
      </c>
      <c r="BF462" s="215">
        <f>IF(N462="snížená",J462,0)</f>
        <v>0</v>
      </c>
      <c r="BG462" s="215">
        <f>IF(N462="zákl. přenesená",J462,0)</f>
        <v>0</v>
      </c>
      <c r="BH462" s="215">
        <f>IF(N462="sníž. přenesená",J462,0)</f>
        <v>0</v>
      </c>
      <c r="BI462" s="215">
        <f>IF(N462="nulová",J462,0)</f>
        <v>0</v>
      </c>
      <c r="BJ462" s="16" t="s">
        <v>80</v>
      </c>
      <c r="BK462" s="215">
        <f>ROUND(I462*H462,2)</f>
        <v>0</v>
      </c>
      <c r="BL462" s="16" t="s">
        <v>80</v>
      </c>
      <c r="BM462" s="214" t="s">
        <v>3132</v>
      </c>
    </row>
    <row r="463" s="2" customFormat="1">
      <c r="A463" s="37"/>
      <c r="B463" s="38"/>
      <c r="C463" s="39"/>
      <c r="D463" s="216" t="s">
        <v>127</v>
      </c>
      <c r="E463" s="39"/>
      <c r="F463" s="217" t="s">
        <v>3133</v>
      </c>
      <c r="G463" s="39"/>
      <c r="H463" s="39"/>
      <c r="I463" s="218"/>
      <c r="J463" s="39"/>
      <c r="K463" s="39"/>
      <c r="L463" s="43"/>
      <c r="M463" s="219"/>
      <c r="N463" s="220"/>
      <c r="O463" s="83"/>
      <c r="P463" s="83"/>
      <c r="Q463" s="83"/>
      <c r="R463" s="83"/>
      <c r="S463" s="83"/>
      <c r="T463" s="84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127</v>
      </c>
      <c r="AU463" s="16" t="s">
        <v>82</v>
      </c>
    </row>
    <row r="464" s="2" customFormat="1">
      <c r="A464" s="37"/>
      <c r="B464" s="38"/>
      <c r="C464" s="39"/>
      <c r="D464" s="221" t="s">
        <v>129</v>
      </c>
      <c r="E464" s="39"/>
      <c r="F464" s="222" t="s">
        <v>3134</v>
      </c>
      <c r="G464" s="39"/>
      <c r="H464" s="39"/>
      <c r="I464" s="218"/>
      <c r="J464" s="39"/>
      <c r="K464" s="39"/>
      <c r="L464" s="43"/>
      <c r="M464" s="219"/>
      <c r="N464" s="220"/>
      <c r="O464" s="83"/>
      <c r="P464" s="83"/>
      <c r="Q464" s="83"/>
      <c r="R464" s="83"/>
      <c r="S464" s="83"/>
      <c r="T464" s="84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129</v>
      </c>
      <c r="AU464" s="16" t="s">
        <v>82</v>
      </c>
    </row>
    <row r="465" s="2" customFormat="1" ht="16.5" customHeight="1">
      <c r="A465" s="37"/>
      <c r="B465" s="38"/>
      <c r="C465" s="203" t="s">
        <v>816</v>
      </c>
      <c r="D465" s="203" t="s">
        <v>120</v>
      </c>
      <c r="E465" s="204" t="s">
        <v>3135</v>
      </c>
      <c r="F465" s="205" t="s">
        <v>3136</v>
      </c>
      <c r="G465" s="206" t="s">
        <v>169</v>
      </c>
      <c r="H465" s="207">
        <v>30</v>
      </c>
      <c r="I465" s="208"/>
      <c r="J465" s="209">
        <f>ROUND(I465*H465,2)</f>
        <v>0</v>
      </c>
      <c r="K465" s="205" t="s">
        <v>124</v>
      </c>
      <c r="L465" s="43"/>
      <c r="M465" s="210" t="s">
        <v>19</v>
      </c>
      <c r="N465" s="211" t="s">
        <v>43</v>
      </c>
      <c r="O465" s="83"/>
      <c r="P465" s="212">
        <f>O465*H465</f>
        <v>0</v>
      </c>
      <c r="Q465" s="212">
        <v>0</v>
      </c>
      <c r="R465" s="212">
        <f>Q465*H465</f>
        <v>0</v>
      </c>
      <c r="S465" s="212">
        <v>0</v>
      </c>
      <c r="T465" s="213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14" t="s">
        <v>80</v>
      </c>
      <c r="AT465" s="214" t="s">
        <v>120</v>
      </c>
      <c r="AU465" s="214" t="s">
        <v>82</v>
      </c>
      <c r="AY465" s="16" t="s">
        <v>117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16" t="s">
        <v>80</v>
      </c>
      <c r="BK465" s="215">
        <f>ROUND(I465*H465,2)</f>
        <v>0</v>
      </c>
      <c r="BL465" s="16" t="s">
        <v>80</v>
      </c>
      <c r="BM465" s="214" t="s">
        <v>3137</v>
      </c>
    </row>
    <row r="466" s="2" customFormat="1">
      <c r="A466" s="37"/>
      <c r="B466" s="38"/>
      <c r="C466" s="39"/>
      <c r="D466" s="216" t="s">
        <v>127</v>
      </c>
      <c r="E466" s="39"/>
      <c r="F466" s="217" t="s">
        <v>3138</v>
      </c>
      <c r="G466" s="39"/>
      <c r="H466" s="39"/>
      <c r="I466" s="218"/>
      <c r="J466" s="39"/>
      <c r="K466" s="39"/>
      <c r="L466" s="43"/>
      <c r="M466" s="219"/>
      <c r="N466" s="220"/>
      <c r="O466" s="83"/>
      <c r="P466" s="83"/>
      <c r="Q466" s="83"/>
      <c r="R466" s="83"/>
      <c r="S466" s="83"/>
      <c r="T466" s="84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6" t="s">
        <v>127</v>
      </c>
      <c r="AU466" s="16" t="s">
        <v>82</v>
      </c>
    </row>
    <row r="467" s="2" customFormat="1">
      <c r="A467" s="37"/>
      <c r="B467" s="38"/>
      <c r="C467" s="39"/>
      <c r="D467" s="221" t="s">
        <v>129</v>
      </c>
      <c r="E467" s="39"/>
      <c r="F467" s="222" t="s">
        <v>3139</v>
      </c>
      <c r="G467" s="39"/>
      <c r="H467" s="39"/>
      <c r="I467" s="218"/>
      <c r="J467" s="39"/>
      <c r="K467" s="39"/>
      <c r="L467" s="43"/>
      <c r="M467" s="219"/>
      <c r="N467" s="220"/>
      <c r="O467" s="83"/>
      <c r="P467" s="83"/>
      <c r="Q467" s="83"/>
      <c r="R467" s="83"/>
      <c r="S467" s="83"/>
      <c r="T467" s="84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129</v>
      </c>
      <c r="AU467" s="16" t="s">
        <v>82</v>
      </c>
    </row>
    <row r="468" s="2" customFormat="1" ht="16.5" customHeight="1">
      <c r="A468" s="37"/>
      <c r="B468" s="38"/>
      <c r="C468" s="203" t="s">
        <v>822</v>
      </c>
      <c r="D468" s="203" t="s">
        <v>120</v>
      </c>
      <c r="E468" s="204" t="s">
        <v>3140</v>
      </c>
      <c r="F468" s="205" t="s">
        <v>3141</v>
      </c>
      <c r="G468" s="206" t="s">
        <v>169</v>
      </c>
      <c r="H468" s="207">
        <v>30</v>
      </c>
      <c r="I468" s="208"/>
      <c r="J468" s="209">
        <f>ROUND(I468*H468,2)</f>
        <v>0</v>
      </c>
      <c r="K468" s="205" t="s">
        <v>124</v>
      </c>
      <c r="L468" s="43"/>
      <c r="M468" s="210" t="s">
        <v>19</v>
      </c>
      <c r="N468" s="211" t="s">
        <v>43</v>
      </c>
      <c r="O468" s="83"/>
      <c r="P468" s="212">
        <f>O468*H468</f>
        <v>0</v>
      </c>
      <c r="Q468" s="212">
        <v>0</v>
      </c>
      <c r="R468" s="212">
        <f>Q468*H468</f>
        <v>0</v>
      </c>
      <c r="S468" s="212">
        <v>0</v>
      </c>
      <c r="T468" s="213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14" t="s">
        <v>80</v>
      </c>
      <c r="AT468" s="214" t="s">
        <v>120</v>
      </c>
      <c r="AU468" s="214" t="s">
        <v>82</v>
      </c>
      <c r="AY468" s="16" t="s">
        <v>117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16" t="s">
        <v>80</v>
      </c>
      <c r="BK468" s="215">
        <f>ROUND(I468*H468,2)</f>
        <v>0</v>
      </c>
      <c r="BL468" s="16" t="s">
        <v>80</v>
      </c>
      <c r="BM468" s="214" t="s">
        <v>3142</v>
      </c>
    </row>
    <row r="469" s="2" customFormat="1">
      <c r="A469" s="37"/>
      <c r="B469" s="38"/>
      <c r="C469" s="39"/>
      <c r="D469" s="216" t="s">
        <v>127</v>
      </c>
      <c r="E469" s="39"/>
      <c r="F469" s="217" t="s">
        <v>3143</v>
      </c>
      <c r="G469" s="39"/>
      <c r="H469" s="39"/>
      <c r="I469" s="218"/>
      <c r="J469" s="39"/>
      <c r="K469" s="39"/>
      <c r="L469" s="43"/>
      <c r="M469" s="219"/>
      <c r="N469" s="220"/>
      <c r="O469" s="83"/>
      <c r="P469" s="83"/>
      <c r="Q469" s="83"/>
      <c r="R469" s="83"/>
      <c r="S469" s="83"/>
      <c r="T469" s="84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T469" s="16" t="s">
        <v>127</v>
      </c>
      <c r="AU469" s="16" t="s">
        <v>82</v>
      </c>
    </row>
    <row r="470" s="2" customFormat="1">
      <c r="A470" s="37"/>
      <c r="B470" s="38"/>
      <c r="C470" s="39"/>
      <c r="D470" s="221" t="s">
        <v>129</v>
      </c>
      <c r="E470" s="39"/>
      <c r="F470" s="222" t="s">
        <v>3144</v>
      </c>
      <c r="G470" s="39"/>
      <c r="H470" s="39"/>
      <c r="I470" s="218"/>
      <c r="J470" s="39"/>
      <c r="K470" s="39"/>
      <c r="L470" s="43"/>
      <c r="M470" s="219"/>
      <c r="N470" s="220"/>
      <c r="O470" s="83"/>
      <c r="P470" s="83"/>
      <c r="Q470" s="83"/>
      <c r="R470" s="83"/>
      <c r="S470" s="83"/>
      <c r="T470" s="84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129</v>
      </c>
      <c r="AU470" s="16" t="s">
        <v>82</v>
      </c>
    </row>
    <row r="471" s="2" customFormat="1" ht="16.5" customHeight="1">
      <c r="A471" s="37"/>
      <c r="B471" s="38"/>
      <c r="C471" s="203" t="s">
        <v>828</v>
      </c>
      <c r="D471" s="203" t="s">
        <v>120</v>
      </c>
      <c r="E471" s="204" t="s">
        <v>3145</v>
      </c>
      <c r="F471" s="205" t="s">
        <v>3146</v>
      </c>
      <c r="G471" s="206" t="s">
        <v>169</v>
      </c>
      <c r="H471" s="207">
        <v>200</v>
      </c>
      <c r="I471" s="208"/>
      <c r="J471" s="209">
        <f>ROUND(I471*H471,2)</f>
        <v>0</v>
      </c>
      <c r="K471" s="205" t="s">
        <v>124</v>
      </c>
      <c r="L471" s="43"/>
      <c r="M471" s="210" t="s">
        <v>19</v>
      </c>
      <c r="N471" s="211" t="s">
        <v>43</v>
      </c>
      <c r="O471" s="83"/>
      <c r="P471" s="212">
        <f>O471*H471</f>
        <v>0</v>
      </c>
      <c r="Q471" s="212">
        <v>0</v>
      </c>
      <c r="R471" s="212">
        <f>Q471*H471</f>
        <v>0</v>
      </c>
      <c r="S471" s="212">
        <v>0</v>
      </c>
      <c r="T471" s="213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14" t="s">
        <v>80</v>
      </c>
      <c r="AT471" s="214" t="s">
        <v>120</v>
      </c>
      <c r="AU471" s="214" t="s">
        <v>82</v>
      </c>
      <c r="AY471" s="16" t="s">
        <v>117</v>
      </c>
      <c r="BE471" s="215">
        <f>IF(N471="základní",J471,0)</f>
        <v>0</v>
      </c>
      <c r="BF471" s="215">
        <f>IF(N471="snížená",J471,0)</f>
        <v>0</v>
      </c>
      <c r="BG471" s="215">
        <f>IF(N471="zákl. přenesená",J471,0)</f>
        <v>0</v>
      </c>
      <c r="BH471" s="215">
        <f>IF(N471="sníž. přenesená",J471,0)</f>
        <v>0</v>
      </c>
      <c r="BI471" s="215">
        <f>IF(N471="nulová",J471,0)</f>
        <v>0</v>
      </c>
      <c r="BJ471" s="16" t="s">
        <v>80</v>
      </c>
      <c r="BK471" s="215">
        <f>ROUND(I471*H471,2)</f>
        <v>0</v>
      </c>
      <c r="BL471" s="16" t="s">
        <v>80</v>
      </c>
      <c r="BM471" s="214" t="s">
        <v>3147</v>
      </c>
    </row>
    <row r="472" s="2" customFormat="1">
      <c r="A472" s="37"/>
      <c r="B472" s="38"/>
      <c r="C472" s="39"/>
      <c r="D472" s="216" t="s">
        <v>127</v>
      </c>
      <c r="E472" s="39"/>
      <c r="F472" s="217" t="s">
        <v>3148</v>
      </c>
      <c r="G472" s="39"/>
      <c r="H472" s="39"/>
      <c r="I472" s="218"/>
      <c r="J472" s="39"/>
      <c r="K472" s="39"/>
      <c r="L472" s="43"/>
      <c r="M472" s="219"/>
      <c r="N472" s="220"/>
      <c r="O472" s="83"/>
      <c r="P472" s="83"/>
      <c r="Q472" s="83"/>
      <c r="R472" s="83"/>
      <c r="S472" s="83"/>
      <c r="T472" s="84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6" t="s">
        <v>127</v>
      </c>
      <c r="AU472" s="16" t="s">
        <v>82</v>
      </c>
    </row>
    <row r="473" s="2" customFormat="1">
      <c r="A473" s="37"/>
      <c r="B473" s="38"/>
      <c r="C473" s="39"/>
      <c r="D473" s="221" t="s">
        <v>129</v>
      </c>
      <c r="E473" s="39"/>
      <c r="F473" s="222" t="s">
        <v>3149</v>
      </c>
      <c r="G473" s="39"/>
      <c r="H473" s="39"/>
      <c r="I473" s="218"/>
      <c r="J473" s="39"/>
      <c r="K473" s="39"/>
      <c r="L473" s="43"/>
      <c r="M473" s="219"/>
      <c r="N473" s="220"/>
      <c r="O473" s="83"/>
      <c r="P473" s="83"/>
      <c r="Q473" s="83"/>
      <c r="R473" s="83"/>
      <c r="S473" s="83"/>
      <c r="T473" s="84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T473" s="16" t="s">
        <v>129</v>
      </c>
      <c r="AU473" s="16" t="s">
        <v>82</v>
      </c>
    </row>
    <row r="474" s="2" customFormat="1" ht="16.5" customHeight="1">
      <c r="A474" s="37"/>
      <c r="B474" s="38"/>
      <c r="C474" s="203" t="s">
        <v>834</v>
      </c>
      <c r="D474" s="203" t="s">
        <v>120</v>
      </c>
      <c r="E474" s="204" t="s">
        <v>3150</v>
      </c>
      <c r="F474" s="205" t="s">
        <v>3151</v>
      </c>
      <c r="G474" s="206" t="s">
        <v>169</v>
      </c>
      <c r="H474" s="207">
        <v>200</v>
      </c>
      <c r="I474" s="208"/>
      <c r="J474" s="209">
        <f>ROUND(I474*H474,2)</f>
        <v>0</v>
      </c>
      <c r="K474" s="205" t="s">
        <v>124</v>
      </c>
      <c r="L474" s="43"/>
      <c r="M474" s="210" t="s">
        <v>19</v>
      </c>
      <c r="N474" s="211" t="s">
        <v>43</v>
      </c>
      <c r="O474" s="83"/>
      <c r="P474" s="212">
        <f>O474*H474</f>
        <v>0</v>
      </c>
      <c r="Q474" s="212">
        <v>0</v>
      </c>
      <c r="R474" s="212">
        <f>Q474*H474</f>
        <v>0</v>
      </c>
      <c r="S474" s="212">
        <v>0</v>
      </c>
      <c r="T474" s="213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14" t="s">
        <v>80</v>
      </c>
      <c r="AT474" s="214" t="s">
        <v>120</v>
      </c>
      <c r="AU474" s="214" t="s">
        <v>82</v>
      </c>
      <c r="AY474" s="16" t="s">
        <v>117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16" t="s">
        <v>80</v>
      </c>
      <c r="BK474" s="215">
        <f>ROUND(I474*H474,2)</f>
        <v>0</v>
      </c>
      <c r="BL474" s="16" t="s">
        <v>80</v>
      </c>
      <c r="BM474" s="214" t="s">
        <v>3152</v>
      </c>
    </row>
    <row r="475" s="2" customFormat="1">
      <c r="A475" s="37"/>
      <c r="B475" s="38"/>
      <c r="C475" s="39"/>
      <c r="D475" s="216" t="s">
        <v>127</v>
      </c>
      <c r="E475" s="39"/>
      <c r="F475" s="217" t="s">
        <v>3153</v>
      </c>
      <c r="G475" s="39"/>
      <c r="H475" s="39"/>
      <c r="I475" s="218"/>
      <c r="J475" s="39"/>
      <c r="K475" s="39"/>
      <c r="L475" s="43"/>
      <c r="M475" s="219"/>
      <c r="N475" s="220"/>
      <c r="O475" s="83"/>
      <c r="P475" s="83"/>
      <c r="Q475" s="83"/>
      <c r="R475" s="83"/>
      <c r="S475" s="83"/>
      <c r="T475" s="84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127</v>
      </c>
      <c r="AU475" s="16" t="s">
        <v>82</v>
      </c>
    </row>
    <row r="476" s="2" customFormat="1">
      <c r="A476" s="37"/>
      <c r="B476" s="38"/>
      <c r="C476" s="39"/>
      <c r="D476" s="221" t="s">
        <v>129</v>
      </c>
      <c r="E476" s="39"/>
      <c r="F476" s="222" t="s">
        <v>3154</v>
      </c>
      <c r="G476" s="39"/>
      <c r="H476" s="39"/>
      <c r="I476" s="218"/>
      <c r="J476" s="39"/>
      <c r="K476" s="39"/>
      <c r="L476" s="43"/>
      <c r="M476" s="219"/>
      <c r="N476" s="220"/>
      <c r="O476" s="83"/>
      <c r="P476" s="83"/>
      <c r="Q476" s="83"/>
      <c r="R476" s="83"/>
      <c r="S476" s="83"/>
      <c r="T476" s="84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129</v>
      </c>
      <c r="AU476" s="16" t="s">
        <v>82</v>
      </c>
    </row>
    <row r="477" s="2" customFormat="1" ht="16.5" customHeight="1">
      <c r="A477" s="37"/>
      <c r="B477" s="38"/>
      <c r="C477" s="203" t="s">
        <v>840</v>
      </c>
      <c r="D477" s="203" t="s">
        <v>120</v>
      </c>
      <c r="E477" s="204" t="s">
        <v>3155</v>
      </c>
      <c r="F477" s="205" t="s">
        <v>3156</v>
      </c>
      <c r="G477" s="206" t="s">
        <v>169</v>
      </c>
      <c r="H477" s="207">
        <v>50</v>
      </c>
      <c r="I477" s="208"/>
      <c r="J477" s="209">
        <f>ROUND(I477*H477,2)</f>
        <v>0</v>
      </c>
      <c r="K477" s="205" t="s">
        <v>124</v>
      </c>
      <c r="L477" s="43"/>
      <c r="M477" s="210" t="s">
        <v>19</v>
      </c>
      <c r="N477" s="211" t="s">
        <v>43</v>
      </c>
      <c r="O477" s="83"/>
      <c r="P477" s="212">
        <f>O477*H477</f>
        <v>0</v>
      </c>
      <c r="Q477" s="212">
        <v>0</v>
      </c>
      <c r="R477" s="212">
        <f>Q477*H477</f>
        <v>0</v>
      </c>
      <c r="S477" s="212">
        <v>0</v>
      </c>
      <c r="T477" s="213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14" t="s">
        <v>80</v>
      </c>
      <c r="AT477" s="214" t="s">
        <v>120</v>
      </c>
      <c r="AU477" s="214" t="s">
        <v>82</v>
      </c>
      <c r="AY477" s="16" t="s">
        <v>117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16" t="s">
        <v>80</v>
      </c>
      <c r="BK477" s="215">
        <f>ROUND(I477*H477,2)</f>
        <v>0</v>
      </c>
      <c r="BL477" s="16" t="s">
        <v>80</v>
      </c>
      <c r="BM477" s="214" t="s">
        <v>3157</v>
      </c>
    </row>
    <row r="478" s="2" customFormat="1">
      <c r="A478" s="37"/>
      <c r="B478" s="38"/>
      <c r="C478" s="39"/>
      <c r="D478" s="216" t="s">
        <v>127</v>
      </c>
      <c r="E478" s="39"/>
      <c r="F478" s="217" t="s">
        <v>3158</v>
      </c>
      <c r="G478" s="39"/>
      <c r="H478" s="39"/>
      <c r="I478" s="218"/>
      <c r="J478" s="39"/>
      <c r="K478" s="39"/>
      <c r="L478" s="43"/>
      <c r="M478" s="219"/>
      <c r="N478" s="220"/>
      <c r="O478" s="83"/>
      <c r="P478" s="83"/>
      <c r="Q478" s="83"/>
      <c r="R478" s="83"/>
      <c r="S478" s="83"/>
      <c r="T478" s="84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6" t="s">
        <v>127</v>
      </c>
      <c r="AU478" s="16" t="s">
        <v>82</v>
      </c>
    </row>
    <row r="479" s="2" customFormat="1">
      <c r="A479" s="37"/>
      <c r="B479" s="38"/>
      <c r="C479" s="39"/>
      <c r="D479" s="221" t="s">
        <v>129</v>
      </c>
      <c r="E479" s="39"/>
      <c r="F479" s="222" t="s">
        <v>3159</v>
      </c>
      <c r="G479" s="39"/>
      <c r="H479" s="39"/>
      <c r="I479" s="218"/>
      <c r="J479" s="39"/>
      <c r="K479" s="39"/>
      <c r="L479" s="43"/>
      <c r="M479" s="219"/>
      <c r="N479" s="220"/>
      <c r="O479" s="83"/>
      <c r="P479" s="83"/>
      <c r="Q479" s="83"/>
      <c r="R479" s="83"/>
      <c r="S479" s="83"/>
      <c r="T479" s="84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129</v>
      </c>
      <c r="AU479" s="16" t="s">
        <v>82</v>
      </c>
    </row>
    <row r="480" s="2" customFormat="1" ht="16.5" customHeight="1">
      <c r="A480" s="37"/>
      <c r="B480" s="38"/>
      <c r="C480" s="203" t="s">
        <v>846</v>
      </c>
      <c r="D480" s="203" t="s">
        <v>120</v>
      </c>
      <c r="E480" s="204" t="s">
        <v>3160</v>
      </c>
      <c r="F480" s="205" t="s">
        <v>3161</v>
      </c>
      <c r="G480" s="206" t="s">
        <v>169</v>
      </c>
      <c r="H480" s="207">
        <v>50</v>
      </c>
      <c r="I480" s="208"/>
      <c r="J480" s="209">
        <f>ROUND(I480*H480,2)</f>
        <v>0</v>
      </c>
      <c r="K480" s="205" t="s">
        <v>124</v>
      </c>
      <c r="L480" s="43"/>
      <c r="M480" s="210" t="s">
        <v>19</v>
      </c>
      <c r="N480" s="211" t="s">
        <v>43</v>
      </c>
      <c r="O480" s="83"/>
      <c r="P480" s="212">
        <f>O480*H480</f>
        <v>0</v>
      </c>
      <c r="Q480" s="212">
        <v>0</v>
      </c>
      <c r="R480" s="212">
        <f>Q480*H480</f>
        <v>0</v>
      </c>
      <c r="S480" s="212">
        <v>0</v>
      </c>
      <c r="T480" s="213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14" t="s">
        <v>80</v>
      </c>
      <c r="AT480" s="214" t="s">
        <v>120</v>
      </c>
      <c r="AU480" s="214" t="s">
        <v>82</v>
      </c>
      <c r="AY480" s="16" t="s">
        <v>117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16" t="s">
        <v>80</v>
      </c>
      <c r="BK480" s="215">
        <f>ROUND(I480*H480,2)</f>
        <v>0</v>
      </c>
      <c r="BL480" s="16" t="s">
        <v>80</v>
      </c>
      <c r="BM480" s="214" t="s">
        <v>3162</v>
      </c>
    </row>
    <row r="481" s="2" customFormat="1">
      <c r="A481" s="37"/>
      <c r="B481" s="38"/>
      <c r="C481" s="39"/>
      <c r="D481" s="216" t="s">
        <v>127</v>
      </c>
      <c r="E481" s="39"/>
      <c r="F481" s="217" t="s">
        <v>3163</v>
      </c>
      <c r="G481" s="39"/>
      <c r="H481" s="39"/>
      <c r="I481" s="218"/>
      <c r="J481" s="39"/>
      <c r="K481" s="39"/>
      <c r="L481" s="43"/>
      <c r="M481" s="219"/>
      <c r="N481" s="220"/>
      <c r="O481" s="83"/>
      <c r="P481" s="83"/>
      <c r="Q481" s="83"/>
      <c r="R481" s="83"/>
      <c r="S481" s="83"/>
      <c r="T481" s="84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T481" s="16" t="s">
        <v>127</v>
      </c>
      <c r="AU481" s="16" t="s">
        <v>82</v>
      </c>
    </row>
    <row r="482" s="2" customFormat="1">
      <c r="A482" s="37"/>
      <c r="B482" s="38"/>
      <c r="C482" s="39"/>
      <c r="D482" s="221" t="s">
        <v>129</v>
      </c>
      <c r="E482" s="39"/>
      <c r="F482" s="222" t="s">
        <v>3164</v>
      </c>
      <c r="G482" s="39"/>
      <c r="H482" s="39"/>
      <c r="I482" s="218"/>
      <c r="J482" s="39"/>
      <c r="K482" s="39"/>
      <c r="L482" s="43"/>
      <c r="M482" s="219"/>
      <c r="N482" s="220"/>
      <c r="O482" s="83"/>
      <c r="P482" s="83"/>
      <c r="Q482" s="83"/>
      <c r="R482" s="83"/>
      <c r="S482" s="83"/>
      <c r="T482" s="84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129</v>
      </c>
      <c r="AU482" s="16" t="s">
        <v>82</v>
      </c>
    </row>
    <row r="483" s="2" customFormat="1" ht="21.75" customHeight="1">
      <c r="A483" s="37"/>
      <c r="B483" s="38"/>
      <c r="C483" s="203" t="s">
        <v>852</v>
      </c>
      <c r="D483" s="203" t="s">
        <v>120</v>
      </c>
      <c r="E483" s="204" t="s">
        <v>3165</v>
      </c>
      <c r="F483" s="205" t="s">
        <v>3166</v>
      </c>
      <c r="G483" s="206" t="s">
        <v>169</v>
      </c>
      <c r="H483" s="207">
        <v>50</v>
      </c>
      <c r="I483" s="208"/>
      <c r="J483" s="209">
        <f>ROUND(I483*H483,2)</f>
        <v>0</v>
      </c>
      <c r="K483" s="205" t="s">
        <v>124</v>
      </c>
      <c r="L483" s="43"/>
      <c r="M483" s="210" t="s">
        <v>19</v>
      </c>
      <c r="N483" s="211" t="s">
        <v>43</v>
      </c>
      <c r="O483" s="83"/>
      <c r="P483" s="212">
        <f>O483*H483</f>
        <v>0</v>
      </c>
      <c r="Q483" s="212">
        <v>0</v>
      </c>
      <c r="R483" s="212">
        <f>Q483*H483</f>
        <v>0</v>
      </c>
      <c r="S483" s="212">
        <v>0</v>
      </c>
      <c r="T483" s="213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14" t="s">
        <v>80</v>
      </c>
      <c r="AT483" s="214" t="s">
        <v>120</v>
      </c>
      <c r="AU483" s="214" t="s">
        <v>82</v>
      </c>
      <c r="AY483" s="16" t="s">
        <v>117</v>
      </c>
      <c r="BE483" s="215">
        <f>IF(N483="základní",J483,0)</f>
        <v>0</v>
      </c>
      <c r="BF483" s="215">
        <f>IF(N483="snížená",J483,0)</f>
        <v>0</v>
      </c>
      <c r="BG483" s="215">
        <f>IF(N483="zákl. přenesená",J483,0)</f>
        <v>0</v>
      </c>
      <c r="BH483" s="215">
        <f>IF(N483="sníž. přenesená",J483,0)</f>
        <v>0</v>
      </c>
      <c r="BI483" s="215">
        <f>IF(N483="nulová",J483,0)</f>
        <v>0</v>
      </c>
      <c r="BJ483" s="16" t="s">
        <v>80</v>
      </c>
      <c r="BK483" s="215">
        <f>ROUND(I483*H483,2)</f>
        <v>0</v>
      </c>
      <c r="BL483" s="16" t="s">
        <v>80</v>
      </c>
      <c r="BM483" s="214" t="s">
        <v>3167</v>
      </c>
    </row>
    <row r="484" s="2" customFormat="1">
      <c r="A484" s="37"/>
      <c r="B484" s="38"/>
      <c r="C484" s="39"/>
      <c r="D484" s="216" t="s">
        <v>127</v>
      </c>
      <c r="E484" s="39"/>
      <c r="F484" s="217" t="s">
        <v>3168</v>
      </c>
      <c r="G484" s="39"/>
      <c r="H484" s="39"/>
      <c r="I484" s="218"/>
      <c r="J484" s="39"/>
      <c r="K484" s="39"/>
      <c r="L484" s="43"/>
      <c r="M484" s="219"/>
      <c r="N484" s="220"/>
      <c r="O484" s="83"/>
      <c r="P484" s="83"/>
      <c r="Q484" s="83"/>
      <c r="R484" s="83"/>
      <c r="S484" s="83"/>
      <c r="T484" s="84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6" t="s">
        <v>127</v>
      </c>
      <c r="AU484" s="16" t="s">
        <v>82</v>
      </c>
    </row>
    <row r="485" s="2" customFormat="1">
      <c r="A485" s="37"/>
      <c r="B485" s="38"/>
      <c r="C485" s="39"/>
      <c r="D485" s="221" t="s">
        <v>129</v>
      </c>
      <c r="E485" s="39"/>
      <c r="F485" s="222" t="s">
        <v>3169</v>
      </c>
      <c r="G485" s="39"/>
      <c r="H485" s="39"/>
      <c r="I485" s="218"/>
      <c r="J485" s="39"/>
      <c r="K485" s="39"/>
      <c r="L485" s="43"/>
      <c r="M485" s="219"/>
      <c r="N485" s="220"/>
      <c r="O485" s="83"/>
      <c r="P485" s="83"/>
      <c r="Q485" s="83"/>
      <c r="R485" s="83"/>
      <c r="S485" s="83"/>
      <c r="T485" s="84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T485" s="16" t="s">
        <v>129</v>
      </c>
      <c r="AU485" s="16" t="s">
        <v>82</v>
      </c>
    </row>
    <row r="486" s="2" customFormat="1" ht="21.75" customHeight="1">
      <c r="A486" s="37"/>
      <c r="B486" s="38"/>
      <c r="C486" s="203" t="s">
        <v>858</v>
      </c>
      <c r="D486" s="203" t="s">
        <v>120</v>
      </c>
      <c r="E486" s="204" t="s">
        <v>3170</v>
      </c>
      <c r="F486" s="205" t="s">
        <v>3171</v>
      </c>
      <c r="G486" s="206" t="s">
        <v>169</v>
      </c>
      <c r="H486" s="207">
        <v>50</v>
      </c>
      <c r="I486" s="208"/>
      <c r="J486" s="209">
        <f>ROUND(I486*H486,2)</f>
        <v>0</v>
      </c>
      <c r="K486" s="205" t="s">
        <v>124</v>
      </c>
      <c r="L486" s="43"/>
      <c r="M486" s="210" t="s">
        <v>19</v>
      </c>
      <c r="N486" s="211" t="s">
        <v>43</v>
      </c>
      <c r="O486" s="83"/>
      <c r="P486" s="212">
        <f>O486*H486</f>
        <v>0</v>
      </c>
      <c r="Q486" s="212">
        <v>0</v>
      </c>
      <c r="R486" s="212">
        <f>Q486*H486</f>
        <v>0</v>
      </c>
      <c r="S486" s="212">
        <v>0</v>
      </c>
      <c r="T486" s="213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14" t="s">
        <v>80</v>
      </c>
      <c r="AT486" s="214" t="s">
        <v>120</v>
      </c>
      <c r="AU486" s="214" t="s">
        <v>82</v>
      </c>
      <c r="AY486" s="16" t="s">
        <v>117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16" t="s">
        <v>80</v>
      </c>
      <c r="BK486" s="215">
        <f>ROUND(I486*H486,2)</f>
        <v>0</v>
      </c>
      <c r="BL486" s="16" t="s">
        <v>80</v>
      </c>
      <c r="BM486" s="214" t="s">
        <v>3172</v>
      </c>
    </row>
    <row r="487" s="2" customFormat="1">
      <c r="A487" s="37"/>
      <c r="B487" s="38"/>
      <c r="C487" s="39"/>
      <c r="D487" s="216" t="s">
        <v>127</v>
      </c>
      <c r="E487" s="39"/>
      <c r="F487" s="217" t="s">
        <v>3173</v>
      </c>
      <c r="G487" s="39"/>
      <c r="H487" s="39"/>
      <c r="I487" s="218"/>
      <c r="J487" s="39"/>
      <c r="K487" s="39"/>
      <c r="L487" s="43"/>
      <c r="M487" s="219"/>
      <c r="N487" s="220"/>
      <c r="O487" s="83"/>
      <c r="P487" s="83"/>
      <c r="Q487" s="83"/>
      <c r="R487" s="83"/>
      <c r="S487" s="83"/>
      <c r="T487" s="84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127</v>
      </c>
      <c r="AU487" s="16" t="s">
        <v>82</v>
      </c>
    </row>
    <row r="488" s="2" customFormat="1">
      <c r="A488" s="37"/>
      <c r="B488" s="38"/>
      <c r="C488" s="39"/>
      <c r="D488" s="221" t="s">
        <v>129</v>
      </c>
      <c r="E488" s="39"/>
      <c r="F488" s="222" t="s">
        <v>3174</v>
      </c>
      <c r="G488" s="39"/>
      <c r="H488" s="39"/>
      <c r="I488" s="218"/>
      <c r="J488" s="39"/>
      <c r="K488" s="39"/>
      <c r="L488" s="43"/>
      <c r="M488" s="219"/>
      <c r="N488" s="220"/>
      <c r="O488" s="83"/>
      <c r="P488" s="83"/>
      <c r="Q488" s="83"/>
      <c r="R488" s="83"/>
      <c r="S488" s="83"/>
      <c r="T488" s="84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129</v>
      </c>
      <c r="AU488" s="16" t="s">
        <v>82</v>
      </c>
    </row>
    <row r="489" s="2" customFormat="1" ht="16.5" customHeight="1">
      <c r="A489" s="37"/>
      <c r="B489" s="38"/>
      <c r="C489" s="203" t="s">
        <v>864</v>
      </c>
      <c r="D489" s="203" t="s">
        <v>120</v>
      </c>
      <c r="E489" s="204" t="s">
        <v>3175</v>
      </c>
      <c r="F489" s="205" t="s">
        <v>3176</v>
      </c>
      <c r="G489" s="206" t="s">
        <v>169</v>
      </c>
      <c r="H489" s="207">
        <v>50</v>
      </c>
      <c r="I489" s="208"/>
      <c r="J489" s="209">
        <f>ROUND(I489*H489,2)</f>
        <v>0</v>
      </c>
      <c r="K489" s="205" t="s">
        <v>124</v>
      </c>
      <c r="L489" s="43"/>
      <c r="M489" s="210" t="s">
        <v>19</v>
      </c>
      <c r="N489" s="211" t="s">
        <v>43</v>
      </c>
      <c r="O489" s="83"/>
      <c r="P489" s="212">
        <f>O489*H489</f>
        <v>0</v>
      </c>
      <c r="Q489" s="212">
        <v>0</v>
      </c>
      <c r="R489" s="212">
        <f>Q489*H489</f>
        <v>0</v>
      </c>
      <c r="S489" s="212">
        <v>0</v>
      </c>
      <c r="T489" s="213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14" t="s">
        <v>80</v>
      </c>
      <c r="AT489" s="214" t="s">
        <v>120</v>
      </c>
      <c r="AU489" s="214" t="s">
        <v>82</v>
      </c>
      <c r="AY489" s="16" t="s">
        <v>117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16" t="s">
        <v>80</v>
      </c>
      <c r="BK489" s="215">
        <f>ROUND(I489*H489,2)</f>
        <v>0</v>
      </c>
      <c r="BL489" s="16" t="s">
        <v>80</v>
      </c>
      <c r="BM489" s="214" t="s">
        <v>3177</v>
      </c>
    </row>
    <row r="490" s="2" customFormat="1">
      <c r="A490" s="37"/>
      <c r="B490" s="38"/>
      <c r="C490" s="39"/>
      <c r="D490" s="216" t="s">
        <v>127</v>
      </c>
      <c r="E490" s="39"/>
      <c r="F490" s="217" t="s">
        <v>3178</v>
      </c>
      <c r="G490" s="39"/>
      <c r="H490" s="39"/>
      <c r="I490" s="218"/>
      <c r="J490" s="39"/>
      <c r="K490" s="39"/>
      <c r="L490" s="43"/>
      <c r="M490" s="219"/>
      <c r="N490" s="220"/>
      <c r="O490" s="83"/>
      <c r="P490" s="83"/>
      <c r="Q490" s="83"/>
      <c r="R490" s="83"/>
      <c r="S490" s="83"/>
      <c r="T490" s="84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6" t="s">
        <v>127</v>
      </c>
      <c r="AU490" s="16" t="s">
        <v>82</v>
      </c>
    </row>
    <row r="491" s="2" customFormat="1">
      <c r="A491" s="37"/>
      <c r="B491" s="38"/>
      <c r="C491" s="39"/>
      <c r="D491" s="221" t="s">
        <v>129</v>
      </c>
      <c r="E491" s="39"/>
      <c r="F491" s="222" t="s">
        <v>3179</v>
      </c>
      <c r="G491" s="39"/>
      <c r="H491" s="39"/>
      <c r="I491" s="218"/>
      <c r="J491" s="39"/>
      <c r="K491" s="39"/>
      <c r="L491" s="43"/>
      <c r="M491" s="219"/>
      <c r="N491" s="220"/>
      <c r="O491" s="83"/>
      <c r="P491" s="83"/>
      <c r="Q491" s="83"/>
      <c r="R491" s="83"/>
      <c r="S491" s="83"/>
      <c r="T491" s="84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129</v>
      </c>
      <c r="AU491" s="16" t="s">
        <v>82</v>
      </c>
    </row>
    <row r="492" s="2" customFormat="1" ht="16.5" customHeight="1">
      <c r="A492" s="37"/>
      <c r="B492" s="38"/>
      <c r="C492" s="203" t="s">
        <v>870</v>
      </c>
      <c r="D492" s="203" t="s">
        <v>120</v>
      </c>
      <c r="E492" s="204" t="s">
        <v>3180</v>
      </c>
      <c r="F492" s="205" t="s">
        <v>3181</v>
      </c>
      <c r="G492" s="206" t="s">
        <v>169</v>
      </c>
      <c r="H492" s="207">
        <v>50</v>
      </c>
      <c r="I492" s="208"/>
      <c r="J492" s="209">
        <f>ROUND(I492*H492,2)</f>
        <v>0</v>
      </c>
      <c r="K492" s="205" t="s">
        <v>124</v>
      </c>
      <c r="L492" s="43"/>
      <c r="M492" s="210" t="s">
        <v>19</v>
      </c>
      <c r="N492" s="211" t="s">
        <v>43</v>
      </c>
      <c r="O492" s="83"/>
      <c r="P492" s="212">
        <f>O492*H492</f>
        <v>0</v>
      </c>
      <c r="Q492" s="212">
        <v>0</v>
      </c>
      <c r="R492" s="212">
        <f>Q492*H492</f>
        <v>0</v>
      </c>
      <c r="S492" s="212">
        <v>0</v>
      </c>
      <c r="T492" s="213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14" t="s">
        <v>80</v>
      </c>
      <c r="AT492" s="214" t="s">
        <v>120</v>
      </c>
      <c r="AU492" s="214" t="s">
        <v>82</v>
      </c>
      <c r="AY492" s="16" t="s">
        <v>117</v>
      </c>
      <c r="BE492" s="215">
        <f>IF(N492="základní",J492,0)</f>
        <v>0</v>
      </c>
      <c r="BF492" s="215">
        <f>IF(N492="snížená",J492,0)</f>
        <v>0</v>
      </c>
      <c r="BG492" s="215">
        <f>IF(N492="zákl. přenesená",J492,0)</f>
        <v>0</v>
      </c>
      <c r="BH492" s="215">
        <f>IF(N492="sníž. přenesená",J492,0)</f>
        <v>0</v>
      </c>
      <c r="BI492" s="215">
        <f>IF(N492="nulová",J492,0)</f>
        <v>0</v>
      </c>
      <c r="BJ492" s="16" t="s">
        <v>80</v>
      </c>
      <c r="BK492" s="215">
        <f>ROUND(I492*H492,2)</f>
        <v>0</v>
      </c>
      <c r="BL492" s="16" t="s">
        <v>80</v>
      </c>
      <c r="BM492" s="214" t="s">
        <v>3182</v>
      </c>
    </row>
    <row r="493" s="2" customFormat="1">
      <c r="A493" s="37"/>
      <c r="B493" s="38"/>
      <c r="C493" s="39"/>
      <c r="D493" s="216" t="s">
        <v>127</v>
      </c>
      <c r="E493" s="39"/>
      <c r="F493" s="217" t="s">
        <v>3183</v>
      </c>
      <c r="G493" s="39"/>
      <c r="H493" s="39"/>
      <c r="I493" s="218"/>
      <c r="J493" s="39"/>
      <c r="K493" s="39"/>
      <c r="L493" s="43"/>
      <c r="M493" s="219"/>
      <c r="N493" s="220"/>
      <c r="O493" s="83"/>
      <c r="P493" s="83"/>
      <c r="Q493" s="83"/>
      <c r="R493" s="83"/>
      <c r="S493" s="83"/>
      <c r="T493" s="84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T493" s="16" t="s">
        <v>127</v>
      </c>
      <c r="AU493" s="16" t="s">
        <v>82</v>
      </c>
    </row>
    <row r="494" s="2" customFormat="1">
      <c r="A494" s="37"/>
      <c r="B494" s="38"/>
      <c r="C494" s="39"/>
      <c r="D494" s="221" t="s">
        <v>129</v>
      </c>
      <c r="E494" s="39"/>
      <c r="F494" s="222" t="s">
        <v>3184</v>
      </c>
      <c r="G494" s="39"/>
      <c r="H494" s="39"/>
      <c r="I494" s="218"/>
      <c r="J494" s="39"/>
      <c r="K494" s="39"/>
      <c r="L494" s="43"/>
      <c r="M494" s="219"/>
      <c r="N494" s="220"/>
      <c r="O494" s="83"/>
      <c r="P494" s="83"/>
      <c r="Q494" s="83"/>
      <c r="R494" s="83"/>
      <c r="S494" s="83"/>
      <c r="T494" s="84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6" t="s">
        <v>129</v>
      </c>
      <c r="AU494" s="16" t="s">
        <v>82</v>
      </c>
    </row>
    <row r="495" s="2" customFormat="1" ht="16.5" customHeight="1">
      <c r="A495" s="37"/>
      <c r="B495" s="38"/>
      <c r="C495" s="203" t="s">
        <v>876</v>
      </c>
      <c r="D495" s="203" t="s">
        <v>120</v>
      </c>
      <c r="E495" s="204" t="s">
        <v>3185</v>
      </c>
      <c r="F495" s="205" t="s">
        <v>3186</v>
      </c>
      <c r="G495" s="206" t="s">
        <v>169</v>
      </c>
      <c r="H495" s="207">
        <v>30</v>
      </c>
      <c r="I495" s="208"/>
      <c r="J495" s="209">
        <f>ROUND(I495*H495,2)</f>
        <v>0</v>
      </c>
      <c r="K495" s="205" t="s">
        <v>124</v>
      </c>
      <c r="L495" s="43"/>
      <c r="M495" s="210" t="s">
        <v>19</v>
      </c>
      <c r="N495" s="211" t="s">
        <v>43</v>
      </c>
      <c r="O495" s="83"/>
      <c r="P495" s="212">
        <f>O495*H495</f>
        <v>0</v>
      </c>
      <c r="Q495" s="212">
        <v>0</v>
      </c>
      <c r="R495" s="212">
        <f>Q495*H495</f>
        <v>0</v>
      </c>
      <c r="S495" s="212">
        <v>0</v>
      </c>
      <c r="T495" s="213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14" t="s">
        <v>80</v>
      </c>
      <c r="AT495" s="214" t="s">
        <v>120</v>
      </c>
      <c r="AU495" s="214" t="s">
        <v>82</v>
      </c>
      <c r="AY495" s="16" t="s">
        <v>117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16" t="s">
        <v>80</v>
      </c>
      <c r="BK495" s="215">
        <f>ROUND(I495*H495,2)</f>
        <v>0</v>
      </c>
      <c r="BL495" s="16" t="s">
        <v>80</v>
      </c>
      <c r="BM495" s="214" t="s">
        <v>3187</v>
      </c>
    </row>
    <row r="496" s="2" customFormat="1">
      <c r="A496" s="37"/>
      <c r="B496" s="38"/>
      <c r="C496" s="39"/>
      <c r="D496" s="216" t="s">
        <v>127</v>
      </c>
      <c r="E496" s="39"/>
      <c r="F496" s="217" t="s">
        <v>3188</v>
      </c>
      <c r="G496" s="39"/>
      <c r="H496" s="39"/>
      <c r="I496" s="218"/>
      <c r="J496" s="39"/>
      <c r="K496" s="39"/>
      <c r="L496" s="43"/>
      <c r="M496" s="219"/>
      <c r="N496" s="220"/>
      <c r="O496" s="83"/>
      <c r="P496" s="83"/>
      <c r="Q496" s="83"/>
      <c r="R496" s="83"/>
      <c r="S496" s="83"/>
      <c r="T496" s="84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127</v>
      </c>
      <c r="AU496" s="16" t="s">
        <v>82</v>
      </c>
    </row>
    <row r="497" s="2" customFormat="1">
      <c r="A497" s="37"/>
      <c r="B497" s="38"/>
      <c r="C497" s="39"/>
      <c r="D497" s="221" t="s">
        <v>129</v>
      </c>
      <c r="E497" s="39"/>
      <c r="F497" s="222" t="s">
        <v>3189</v>
      </c>
      <c r="G497" s="39"/>
      <c r="H497" s="39"/>
      <c r="I497" s="218"/>
      <c r="J497" s="39"/>
      <c r="K497" s="39"/>
      <c r="L497" s="43"/>
      <c r="M497" s="219"/>
      <c r="N497" s="220"/>
      <c r="O497" s="83"/>
      <c r="P497" s="83"/>
      <c r="Q497" s="83"/>
      <c r="R497" s="83"/>
      <c r="S497" s="83"/>
      <c r="T497" s="84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6" t="s">
        <v>129</v>
      </c>
      <c r="AU497" s="16" t="s">
        <v>82</v>
      </c>
    </row>
    <row r="498" s="2" customFormat="1" ht="16.5" customHeight="1">
      <c r="A498" s="37"/>
      <c r="B498" s="38"/>
      <c r="C498" s="203" t="s">
        <v>882</v>
      </c>
      <c r="D498" s="203" t="s">
        <v>120</v>
      </c>
      <c r="E498" s="204" t="s">
        <v>3190</v>
      </c>
      <c r="F498" s="205" t="s">
        <v>3191</v>
      </c>
      <c r="G498" s="206" t="s">
        <v>169</v>
      </c>
      <c r="H498" s="207">
        <v>50</v>
      </c>
      <c r="I498" s="208"/>
      <c r="J498" s="209">
        <f>ROUND(I498*H498,2)</f>
        <v>0</v>
      </c>
      <c r="K498" s="205" t="s">
        <v>124</v>
      </c>
      <c r="L498" s="43"/>
      <c r="M498" s="210" t="s">
        <v>19</v>
      </c>
      <c r="N498" s="211" t="s">
        <v>43</v>
      </c>
      <c r="O498" s="83"/>
      <c r="P498" s="212">
        <f>O498*H498</f>
        <v>0</v>
      </c>
      <c r="Q498" s="212">
        <v>0</v>
      </c>
      <c r="R498" s="212">
        <f>Q498*H498</f>
        <v>0</v>
      </c>
      <c r="S498" s="212">
        <v>0</v>
      </c>
      <c r="T498" s="213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14" t="s">
        <v>80</v>
      </c>
      <c r="AT498" s="214" t="s">
        <v>120</v>
      </c>
      <c r="AU498" s="214" t="s">
        <v>82</v>
      </c>
      <c r="AY498" s="16" t="s">
        <v>117</v>
      </c>
      <c r="BE498" s="215">
        <f>IF(N498="základní",J498,0)</f>
        <v>0</v>
      </c>
      <c r="BF498" s="215">
        <f>IF(N498="snížená",J498,0)</f>
        <v>0</v>
      </c>
      <c r="BG498" s="215">
        <f>IF(N498="zákl. přenesená",J498,0)</f>
        <v>0</v>
      </c>
      <c r="BH498" s="215">
        <f>IF(N498="sníž. přenesená",J498,0)</f>
        <v>0</v>
      </c>
      <c r="BI498" s="215">
        <f>IF(N498="nulová",J498,0)</f>
        <v>0</v>
      </c>
      <c r="BJ498" s="16" t="s">
        <v>80</v>
      </c>
      <c r="BK498" s="215">
        <f>ROUND(I498*H498,2)</f>
        <v>0</v>
      </c>
      <c r="BL498" s="16" t="s">
        <v>80</v>
      </c>
      <c r="BM498" s="214" t="s">
        <v>3192</v>
      </c>
    </row>
    <row r="499" s="2" customFormat="1">
      <c r="A499" s="37"/>
      <c r="B499" s="38"/>
      <c r="C499" s="39"/>
      <c r="D499" s="216" t="s">
        <v>127</v>
      </c>
      <c r="E499" s="39"/>
      <c r="F499" s="217" t="s">
        <v>3193</v>
      </c>
      <c r="G499" s="39"/>
      <c r="H499" s="39"/>
      <c r="I499" s="218"/>
      <c r="J499" s="39"/>
      <c r="K499" s="39"/>
      <c r="L499" s="43"/>
      <c r="M499" s="219"/>
      <c r="N499" s="220"/>
      <c r="O499" s="83"/>
      <c r="P499" s="83"/>
      <c r="Q499" s="83"/>
      <c r="R499" s="83"/>
      <c r="S499" s="83"/>
      <c r="T499" s="84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127</v>
      </c>
      <c r="AU499" s="16" t="s">
        <v>82</v>
      </c>
    </row>
    <row r="500" s="2" customFormat="1">
      <c r="A500" s="37"/>
      <c r="B500" s="38"/>
      <c r="C500" s="39"/>
      <c r="D500" s="221" t="s">
        <v>129</v>
      </c>
      <c r="E500" s="39"/>
      <c r="F500" s="222" t="s">
        <v>3194</v>
      </c>
      <c r="G500" s="39"/>
      <c r="H500" s="39"/>
      <c r="I500" s="218"/>
      <c r="J500" s="39"/>
      <c r="K500" s="39"/>
      <c r="L500" s="43"/>
      <c r="M500" s="219"/>
      <c r="N500" s="220"/>
      <c r="O500" s="83"/>
      <c r="P500" s="83"/>
      <c r="Q500" s="83"/>
      <c r="R500" s="83"/>
      <c r="S500" s="83"/>
      <c r="T500" s="84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6" t="s">
        <v>129</v>
      </c>
      <c r="AU500" s="16" t="s">
        <v>82</v>
      </c>
    </row>
    <row r="501" s="2" customFormat="1" ht="16.5" customHeight="1">
      <c r="A501" s="37"/>
      <c r="B501" s="38"/>
      <c r="C501" s="203" t="s">
        <v>888</v>
      </c>
      <c r="D501" s="203" t="s">
        <v>120</v>
      </c>
      <c r="E501" s="204" t="s">
        <v>3195</v>
      </c>
      <c r="F501" s="205" t="s">
        <v>3196</v>
      </c>
      <c r="G501" s="206" t="s">
        <v>169</v>
      </c>
      <c r="H501" s="207">
        <v>30</v>
      </c>
      <c r="I501" s="208"/>
      <c r="J501" s="209">
        <f>ROUND(I501*H501,2)</f>
        <v>0</v>
      </c>
      <c r="K501" s="205" t="s">
        <v>124</v>
      </c>
      <c r="L501" s="43"/>
      <c r="M501" s="210" t="s">
        <v>19</v>
      </c>
      <c r="N501" s="211" t="s">
        <v>43</v>
      </c>
      <c r="O501" s="83"/>
      <c r="P501" s="212">
        <f>O501*H501</f>
        <v>0</v>
      </c>
      <c r="Q501" s="212">
        <v>0</v>
      </c>
      <c r="R501" s="212">
        <f>Q501*H501</f>
        <v>0</v>
      </c>
      <c r="S501" s="212">
        <v>0</v>
      </c>
      <c r="T501" s="213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14" t="s">
        <v>80</v>
      </c>
      <c r="AT501" s="214" t="s">
        <v>120</v>
      </c>
      <c r="AU501" s="214" t="s">
        <v>82</v>
      </c>
      <c r="AY501" s="16" t="s">
        <v>117</v>
      </c>
      <c r="BE501" s="215">
        <f>IF(N501="základní",J501,0)</f>
        <v>0</v>
      </c>
      <c r="BF501" s="215">
        <f>IF(N501="snížená",J501,0)</f>
        <v>0</v>
      </c>
      <c r="BG501" s="215">
        <f>IF(N501="zákl. přenesená",J501,0)</f>
        <v>0</v>
      </c>
      <c r="BH501" s="215">
        <f>IF(N501="sníž. přenesená",J501,0)</f>
        <v>0</v>
      </c>
      <c r="BI501" s="215">
        <f>IF(N501="nulová",J501,0)</f>
        <v>0</v>
      </c>
      <c r="BJ501" s="16" t="s">
        <v>80</v>
      </c>
      <c r="BK501" s="215">
        <f>ROUND(I501*H501,2)</f>
        <v>0</v>
      </c>
      <c r="BL501" s="16" t="s">
        <v>80</v>
      </c>
      <c r="BM501" s="214" t="s">
        <v>3197</v>
      </c>
    </row>
    <row r="502" s="2" customFormat="1">
      <c r="A502" s="37"/>
      <c r="B502" s="38"/>
      <c r="C502" s="39"/>
      <c r="D502" s="216" t="s">
        <v>127</v>
      </c>
      <c r="E502" s="39"/>
      <c r="F502" s="217" t="s">
        <v>3198</v>
      </c>
      <c r="G502" s="39"/>
      <c r="H502" s="39"/>
      <c r="I502" s="218"/>
      <c r="J502" s="39"/>
      <c r="K502" s="39"/>
      <c r="L502" s="43"/>
      <c r="M502" s="219"/>
      <c r="N502" s="220"/>
      <c r="O502" s="83"/>
      <c r="P502" s="83"/>
      <c r="Q502" s="83"/>
      <c r="R502" s="83"/>
      <c r="S502" s="83"/>
      <c r="T502" s="84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T502" s="16" t="s">
        <v>127</v>
      </c>
      <c r="AU502" s="16" t="s">
        <v>82</v>
      </c>
    </row>
    <row r="503" s="2" customFormat="1">
      <c r="A503" s="37"/>
      <c r="B503" s="38"/>
      <c r="C503" s="39"/>
      <c r="D503" s="221" t="s">
        <v>129</v>
      </c>
      <c r="E503" s="39"/>
      <c r="F503" s="222" t="s">
        <v>3199</v>
      </c>
      <c r="G503" s="39"/>
      <c r="H503" s="39"/>
      <c r="I503" s="218"/>
      <c r="J503" s="39"/>
      <c r="K503" s="39"/>
      <c r="L503" s="43"/>
      <c r="M503" s="219"/>
      <c r="N503" s="220"/>
      <c r="O503" s="83"/>
      <c r="P503" s="83"/>
      <c r="Q503" s="83"/>
      <c r="R503" s="83"/>
      <c r="S503" s="83"/>
      <c r="T503" s="84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129</v>
      </c>
      <c r="AU503" s="16" t="s">
        <v>82</v>
      </c>
    </row>
    <row r="504" s="2" customFormat="1" ht="16.5" customHeight="1">
      <c r="A504" s="37"/>
      <c r="B504" s="38"/>
      <c r="C504" s="203" t="s">
        <v>894</v>
      </c>
      <c r="D504" s="203" t="s">
        <v>120</v>
      </c>
      <c r="E504" s="204" t="s">
        <v>3200</v>
      </c>
      <c r="F504" s="205" t="s">
        <v>3201</v>
      </c>
      <c r="G504" s="206" t="s">
        <v>169</v>
      </c>
      <c r="H504" s="207">
        <v>100</v>
      </c>
      <c r="I504" s="208"/>
      <c r="J504" s="209">
        <f>ROUND(I504*H504,2)</f>
        <v>0</v>
      </c>
      <c r="K504" s="205" t="s">
        <v>124</v>
      </c>
      <c r="L504" s="43"/>
      <c r="M504" s="210" t="s">
        <v>19</v>
      </c>
      <c r="N504" s="211" t="s">
        <v>43</v>
      </c>
      <c r="O504" s="83"/>
      <c r="P504" s="212">
        <f>O504*H504</f>
        <v>0</v>
      </c>
      <c r="Q504" s="212">
        <v>0</v>
      </c>
      <c r="R504" s="212">
        <f>Q504*H504</f>
        <v>0</v>
      </c>
      <c r="S504" s="212">
        <v>0</v>
      </c>
      <c r="T504" s="213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14" t="s">
        <v>80</v>
      </c>
      <c r="AT504" s="214" t="s">
        <v>120</v>
      </c>
      <c r="AU504" s="214" t="s">
        <v>82</v>
      </c>
      <c r="AY504" s="16" t="s">
        <v>117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16" t="s">
        <v>80</v>
      </c>
      <c r="BK504" s="215">
        <f>ROUND(I504*H504,2)</f>
        <v>0</v>
      </c>
      <c r="BL504" s="16" t="s">
        <v>80</v>
      </c>
      <c r="BM504" s="214" t="s">
        <v>3202</v>
      </c>
    </row>
    <row r="505" s="2" customFormat="1">
      <c r="A505" s="37"/>
      <c r="B505" s="38"/>
      <c r="C505" s="39"/>
      <c r="D505" s="216" t="s">
        <v>127</v>
      </c>
      <c r="E505" s="39"/>
      <c r="F505" s="217" t="s">
        <v>3203</v>
      </c>
      <c r="G505" s="39"/>
      <c r="H505" s="39"/>
      <c r="I505" s="218"/>
      <c r="J505" s="39"/>
      <c r="K505" s="39"/>
      <c r="L505" s="43"/>
      <c r="M505" s="219"/>
      <c r="N505" s="220"/>
      <c r="O505" s="83"/>
      <c r="P505" s="83"/>
      <c r="Q505" s="83"/>
      <c r="R505" s="83"/>
      <c r="S505" s="83"/>
      <c r="T505" s="84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T505" s="16" t="s">
        <v>127</v>
      </c>
      <c r="AU505" s="16" t="s">
        <v>82</v>
      </c>
    </row>
    <row r="506" s="2" customFormat="1">
      <c r="A506" s="37"/>
      <c r="B506" s="38"/>
      <c r="C506" s="39"/>
      <c r="D506" s="221" t="s">
        <v>129</v>
      </c>
      <c r="E506" s="39"/>
      <c r="F506" s="222" t="s">
        <v>3204</v>
      </c>
      <c r="G506" s="39"/>
      <c r="H506" s="39"/>
      <c r="I506" s="218"/>
      <c r="J506" s="39"/>
      <c r="K506" s="39"/>
      <c r="L506" s="43"/>
      <c r="M506" s="219"/>
      <c r="N506" s="220"/>
      <c r="O506" s="83"/>
      <c r="P506" s="83"/>
      <c r="Q506" s="83"/>
      <c r="R506" s="83"/>
      <c r="S506" s="83"/>
      <c r="T506" s="84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129</v>
      </c>
      <c r="AU506" s="16" t="s">
        <v>82</v>
      </c>
    </row>
    <row r="507" s="2" customFormat="1" ht="16.5" customHeight="1">
      <c r="A507" s="37"/>
      <c r="B507" s="38"/>
      <c r="C507" s="224" t="s">
        <v>900</v>
      </c>
      <c r="D507" s="224" t="s">
        <v>664</v>
      </c>
      <c r="E507" s="225" t="s">
        <v>3205</v>
      </c>
      <c r="F507" s="226" t="s">
        <v>3206</v>
      </c>
      <c r="G507" s="227" t="s">
        <v>169</v>
      </c>
      <c r="H507" s="228">
        <v>100</v>
      </c>
      <c r="I507" s="229"/>
      <c r="J507" s="230">
        <f>ROUND(I507*H507,2)</f>
        <v>0</v>
      </c>
      <c r="K507" s="226" t="s">
        <v>124</v>
      </c>
      <c r="L507" s="231"/>
      <c r="M507" s="232" t="s">
        <v>19</v>
      </c>
      <c r="N507" s="233" t="s">
        <v>43</v>
      </c>
      <c r="O507" s="83"/>
      <c r="P507" s="212">
        <f>O507*H507</f>
        <v>0</v>
      </c>
      <c r="Q507" s="212">
        <v>0</v>
      </c>
      <c r="R507" s="212">
        <f>Q507*H507</f>
        <v>0</v>
      </c>
      <c r="S507" s="212">
        <v>0</v>
      </c>
      <c r="T507" s="213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14" t="s">
        <v>82</v>
      </c>
      <c r="AT507" s="214" t="s">
        <v>664</v>
      </c>
      <c r="AU507" s="214" t="s">
        <v>82</v>
      </c>
      <c r="AY507" s="16" t="s">
        <v>117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16" t="s">
        <v>80</v>
      </c>
      <c r="BK507" s="215">
        <f>ROUND(I507*H507,2)</f>
        <v>0</v>
      </c>
      <c r="BL507" s="16" t="s">
        <v>80</v>
      </c>
      <c r="BM507" s="214" t="s">
        <v>3207</v>
      </c>
    </row>
    <row r="508" s="2" customFormat="1">
      <c r="A508" s="37"/>
      <c r="B508" s="38"/>
      <c r="C508" s="39"/>
      <c r="D508" s="216" t="s">
        <v>127</v>
      </c>
      <c r="E508" s="39"/>
      <c r="F508" s="217" t="s">
        <v>3206</v>
      </c>
      <c r="G508" s="39"/>
      <c r="H508" s="39"/>
      <c r="I508" s="218"/>
      <c r="J508" s="39"/>
      <c r="K508" s="39"/>
      <c r="L508" s="43"/>
      <c r="M508" s="219"/>
      <c r="N508" s="220"/>
      <c r="O508" s="83"/>
      <c r="P508" s="83"/>
      <c r="Q508" s="83"/>
      <c r="R508" s="83"/>
      <c r="S508" s="83"/>
      <c r="T508" s="84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6" t="s">
        <v>127</v>
      </c>
      <c r="AU508" s="16" t="s">
        <v>82</v>
      </c>
    </row>
    <row r="509" s="2" customFormat="1" ht="16.5" customHeight="1">
      <c r="A509" s="37"/>
      <c r="B509" s="38"/>
      <c r="C509" s="203" t="s">
        <v>906</v>
      </c>
      <c r="D509" s="203" t="s">
        <v>120</v>
      </c>
      <c r="E509" s="204" t="s">
        <v>3208</v>
      </c>
      <c r="F509" s="205" t="s">
        <v>3209</v>
      </c>
      <c r="G509" s="206" t="s">
        <v>169</v>
      </c>
      <c r="H509" s="207">
        <v>200</v>
      </c>
      <c r="I509" s="208"/>
      <c r="J509" s="209">
        <f>ROUND(I509*H509,2)</f>
        <v>0</v>
      </c>
      <c r="K509" s="205" t="s">
        <v>124</v>
      </c>
      <c r="L509" s="43"/>
      <c r="M509" s="210" t="s">
        <v>19</v>
      </c>
      <c r="N509" s="211" t="s">
        <v>43</v>
      </c>
      <c r="O509" s="83"/>
      <c r="P509" s="212">
        <f>O509*H509</f>
        <v>0</v>
      </c>
      <c r="Q509" s="212">
        <v>0</v>
      </c>
      <c r="R509" s="212">
        <f>Q509*H509</f>
        <v>0</v>
      </c>
      <c r="S509" s="212">
        <v>0</v>
      </c>
      <c r="T509" s="213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14" t="s">
        <v>80</v>
      </c>
      <c r="AT509" s="214" t="s">
        <v>120</v>
      </c>
      <c r="AU509" s="214" t="s">
        <v>82</v>
      </c>
      <c r="AY509" s="16" t="s">
        <v>117</v>
      </c>
      <c r="BE509" s="215">
        <f>IF(N509="základní",J509,0)</f>
        <v>0</v>
      </c>
      <c r="BF509" s="215">
        <f>IF(N509="snížená",J509,0)</f>
        <v>0</v>
      </c>
      <c r="BG509" s="215">
        <f>IF(N509="zákl. přenesená",J509,0)</f>
        <v>0</v>
      </c>
      <c r="BH509" s="215">
        <f>IF(N509="sníž. přenesená",J509,0)</f>
        <v>0</v>
      </c>
      <c r="BI509" s="215">
        <f>IF(N509="nulová",J509,0)</f>
        <v>0</v>
      </c>
      <c r="BJ509" s="16" t="s">
        <v>80</v>
      </c>
      <c r="BK509" s="215">
        <f>ROUND(I509*H509,2)</f>
        <v>0</v>
      </c>
      <c r="BL509" s="16" t="s">
        <v>80</v>
      </c>
      <c r="BM509" s="214" t="s">
        <v>3210</v>
      </c>
    </row>
    <row r="510" s="2" customFormat="1">
      <c r="A510" s="37"/>
      <c r="B510" s="38"/>
      <c r="C510" s="39"/>
      <c r="D510" s="216" t="s">
        <v>127</v>
      </c>
      <c r="E510" s="39"/>
      <c r="F510" s="217" t="s">
        <v>3211</v>
      </c>
      <c r="G510" s="39"/>
      <c r="H510" s="39"/>
      <c r="I510" s="218"/>
      <c r="J510" s="39"/>
      <c r="K510" s="39"/>
      <c r="L510" s="43"/>
      <c r="M510" s="219"/>
      <c r="N510" s="220"/>
      <c r="O510" s="83"/>
      <c r="P510" s="83"/>
      <c r="Q510" s="83"/>
      <c r="R510" s="83"/>
      <c r="S510" s="83"/>
      <c r="T510" s="84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6" t="s">
        <v>127</v>
      </c>
      <c r="AU510" s="16" t="s">
        <v>82</v>
      </c>
    </row>
    <row r="511" s="2" customFormat="1">
      <c r="A511" s="37"/>
      <c r="B511" s="38"/>
      <c r="C511" s="39"/>
      <c r="D511" s="221" t="s">
        <v>129</v>
      </c>
      <c r="E511" s="39"/>
      <c r="F511" s="222" t="s">
        <v>3212</v>
      </c>
      <c r="G511" s="39"/>
      <c r="H511" s="39"/>
      <c r="I511" s="218"/>
      <c r="J511" s="39"/>
      <c r="K511" s="39"/>
      <c r="L511" s="43"/>
      <c r="M511" s="219"/>
      <c r="N511" s="220"/>
      <c r="O511" s="83"/>
      <c r="P511" s="83"/>
      <c r="Q511" s="83"/>
      <c r="R511" s="83"/>
      <c r="S511" s="83"/>
      <c r="T511" s="84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6" t="s">
        <v>129</v>
      </c>
      <c r="AU511" s="16" t="s">
        <v>82</v>
      </c>
    </row>
    <row r="512" s="2" customFormat="1" ht="16.5" customHeight="1">
      <c r="A512" s="37"/>
      <c r="B512" s="38"/>
      <c r="C512" s="203" t="s">
        <v>912</v>
      </c>
      <c r="D512" s="203" t="s">
        <v>120</v>
      </c>
      <c r="E512" s="204" t="s">
        <v>3213</v>
      </c>
      <c r="F512" s="205" t="s">
        <v>3214</v>
      </c>
      <c r="G512" s="206" t="s">
        <v>169</v>
      </c>
      <c r="H512" s="207">
        <v>100</v>
      </c>
      <c r="I512" s="208"/>
      <c r="J512" s="209">
        <f>ROUND(I512*H512,2)</f>
        <v>0</v>
      </c>
      <c r="K512" s="205" t="s">
        <v>124</v>
      </c>
      <c r="L512" s="43"/>
      <c r="M512" s="210" t="s">
        <v>19</v>
      </c>
      <c r="N512" s="211" t="s">
        <v>43</v>
      </c>
      <c r="O512" s="83"/>
      <c r="P512" s="212">
        <f>O512*H512</f>
        <v>0</v>
      </c>
      <c r="Q512" s="212">
        <v>0</v>
      </c>
      <c r="R512" s="212">
        <f>Q512*H512</f>
        <v>0</v>
      </c>
      <c r="S512" s="212">
        <v>0</v>
      </c>
      <c r="T512" s="213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14" t="s">
        <v>80</v>
      </c>
      <c r="AT512" s="214" t="s">
        <v>120</v>
      </c>
      <c r="AU512" s="214" t="s">
        <v>82</v>
      </c>
      <c r="AY512" s="16" t="s">
        <v>117</v>
      </c>
      <c r="BE512" s="215">
        <f>IF(N512="základní",J512,0)</f>
        <v>0</v>
      </c>
      <c r="BF512" s="215">
        <f>IF(N512="snížená",J512,0)</f>
        <v>0</v>
      </c>
      <c r="BG512" s="215">
        <f>IF(N512="zákl. přenesená",J512,0)</f>
        <v>0</v>
      </c>
      <c r="BH512" s="215">
        <f>IF(N512="sníž. přenesená",J512,0)</f>
        <v>0</v>
      </c>
      <c r="BI512" s="215">
        <f>IF(N512="nulová",J512,0)</f>
        <v>0</v>
      </c>
      <c r="BJ512" s="16" t="s">
        <v>80</v>
      </c>
      <c r="BK512" s="215">
        <f>ROUND(I512*H512,2)</f>
        <v>0</v>
      </c>
      <c r="BL512" s="16" t="s">
        <v>80</v>
      </c>
      <c r="BM512" s="214" t="s">
        <v>3215</v>
      </c>
    </row>
    <row r="513" s="2" customFormat="1">
      <c r="A513" s="37"/>
      <c r="B513" s="38"/>
      <c r="C513" s="39"/>
      <c r="D513" s="216" t="s">
        <v>127</v>
      </c>
      <c r="E513" s="39"/>
      <c r="F513" s="217" t="s">
        <v>3216</v>
      </c>
      <c r="G513" s="39"/>
      <c r="H513" s="39"/>
      <c r="I513" s="218"/>
      <c r="J513" s="39"/>
      <c r="K513" s="39"/>
      <c r="L513" s="43"/>
      <c r="M513" s="219"/>
      <c r="N513" s="220"/>
      <c r="O513" s="83"/>
      <c r="P513" s="83"/>
      <c r="Q513" s="83"/>
      <c r="R513" s="83"/>
      <c r="S513" s="83"/>
      <c r="T513" s="84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T513" s="16" t="s">
        <v>127</v>
      </c>
      <c r="AU513" s="16" t="s">
        <v>82</v>
      </c>
    </row>
    <row r="514" s="2" customFormat="1">
      <c r="A514" s="37"/>
      <c r="B514" s="38"/>
      <c r="C514" s="39"/>
      <c r="D514" s="221" t="s">
        <v>129</v>
      </c>
      <c r="E514" s="39"/>
      <c r="F514" s="222" t="s">
        <v>3217</v>
      </c>
      <c r="G514" s="39"/>
      <c r="H514" s="39"/>
      <c r="I514" s="218"/>
      <c r="J514" s="39"/>
      <c r="K514" s="39"/>
      <c r="L514" s="43"/>
      <c r="M514" s="219"/>
      <c r="N514" s="220"/>
      <c r="O514" s="83"/>
      <c r="P514" s="83"/>
      <c r="Q514" s="83"/>
      <c r="R514" s="83"/>
      <c r="S514" s="83"/>
      <c r="T514" s="84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6" t="s">
        <v>129</v>
      </c>
      <c r="AU514" s="16" t="s">
        <v>82</v>
      </c>
    </row>
    <row r="515" s="2" customFormat="1" ht="16.5" customHeight="1">
      <c r="A515" s="37"/>
      <c r="B515" s="38"/>
      <c r="C515" s="203" t="s">
        <v>918</v>
      </c>
      <c r="D515" s="203" t="s">
        <v>120</v>
      </c>
      <c r="E515" s="204" t="s">
        <v>3218</v>
      </c>
      <c r="F515" s="205" t="s">
        <v>3219</v>
      </c>
      <c r="G515" s="206" t="s">
        <v>169</v>
      </c>
      <c r="H515" s="207">
        <v>40</v>
      </c>
      <c r="I515" s="208"/>
      <c r="J515" s="209">
        <f>ROUND(I515*H515,2)</f>
        <v>0</v>
      </c>
      <c r="K515" s="205" t="s">
        <v>124</v>
      </c>
      <c r="L515" s="43"/>
      <c r="M515" s="210" t="s">
        <v>19</v>
      </c>
      <c r="N515" s="211" t="s">
        <v>43</v>
      </c>
      <c r="O515" s="83"/>
      <c r="P515" s="212">
        <f>O515*H515</f>
        <v>0</v>
      </c>
      <c r="Q515" s="212">
        <v>0</v>
      </c>
      <c r="R515" s="212">
        <f>Q515*H515</f>
        <v>0</v>
      </c>
      <c r="S515" s="212">
        <v>0</v>
      </c>
      <c r="T515" s="213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14" t="s">
        <v>80</v>
      </c>
      <c r="AT515" s="214" t="s">
        <v>120</v>
      </c>
      <c r="AU515" s="214" t="s">
        <v>82</v>
      </c>
      <c r="AY515" s="16" t="s">
        <v>117</v>
      </c>
      <c r="BE515" s="215">
        <f>IF(N515="základní",J515,0)</f>
        <v>0</v>
      </c>
      <c r="BF515" s="215">
        <f>IF(N515="snížená",J515,0)</f>
        <v>0</v>
      </c>
      <c r="BG515" s="215">
        <f>IF(N515="zákl. přenesená",J515,0)</f>
        <v>0</v>
      </c>
      <c r="BH515" s="215">
        <f>IF(N515="sníž. přenesená",J515,0)</f>
        <v>0</v>
      </c>
      <c r="BI515" s="215">
        <f>IF(N515="nulová",J515,0)</f>
        <v>0</v>
      </c>
      <c r="BJ515" s="16" t="s">
        <v>80</v>
      </c>
      <c r="BK515" s="215">
        <f>ROUND(I515*H515,2)</f>
        <v>0</v>
      </c>
      <c r="BL515" s="16" t="s">
        <v>80</v>
      </c>
      <c r="BM515" s="214" t="s">
        <v>3220</v>
      </c>
    </row>
    <row r="516" s="2" customFormat="1">
      <c r="A516" s="37"/>
      <c r="B516" s="38"/>
      <c r="C516" s="39"/>
      <c r="D516" s="216" t="s">
        <v>127</v>
      </c>
      <c r="E516" s="39"/>
      <c r="F516" s="217" t="s">
        <v>3221</v>
      </c>
      <c r="G516" s="39"/>
      <c r="H516" s="39"/>
      <c r="I516" s="218"/>
      <c r="J516" s="39"/>
      <c r="K516" s="39"/>
      <c r="L516" s="43"/>
      <c r="M516" s="219"/>
      <c r="N516" s="220"/>
      <c r="O516" s="83"/>
      <c r="P516" s="83"/>
      <c r="Q516" s="83"/>
      <c r="R516" s="83"/>
      <c r="S516" s="83"/>
      <c r="T516" s="84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6" t="s">
        <v>127</v>
      </c>
      <c r="AU516" s="16" t="s">
        <v>82</v>
      </c>
    </row>
    <row r="517" s="2" customFormat="1">
      <c r="A517" s="37"/>
      <c r="B517" s="38"/>
      <c r="C517" s="39"/>
      <c r="D517" s="221" t="s">
        <v>129</v>
      </c>
      <c r="E517" s="39"/>
      <c r="F517" s="222" t="s">
        <v>3222</v>
      </c>
      <c r="G517" s="39"/>
      <c r="H517" s="39"/>
      <c r="I517" s="218"/>
      <c r="J517" s="39"/>
      <c r="K517" s="39"/>
      <c r="L517" s="43"/>
      <c r="M517" s="219"/>
      <c r="N517" s="220"/>
      <c r="O517" s="83"/>
      <c r="P517" s="83"/>
      <c r="Q517" s="83"/>
      <c r="R517" s="83"/>
      <c r="S517" s="83"/>
      <c r="T517" s="84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T517" s="16" t="s">
        <v>129</v>
      </c>
      <c r="AU517" s="16" t="s">
        <v>82</v>
      </c>
    </row>
    <row r="518" s="2" customFormat="1" ht="16.5" customHeight="1">
      <c r="A518" s="37"/>
      <c r="B518" s="38"/>
      <c r="C518" s="203" t="s">
        <v>924</v>
      </c>
      <c r="D518" s="203" t="s">
        <v>120</v>
      </c>
      <c r="E518" s="204" t="s">
        <v>3223</v>
      </c>
      <c r="F518" s="205" t="s">
        <v>3224</v>
      </c>
      <c r="G518" s="206" t="s">
        <v>169</v>
      </c>
      <c r="H518" s="207">
        <v>50</v>
      </c>
      <c r="I518" s="208"/>
      <c r="J518" s="209">
        <f>ROUND(I518*H518,2)</f>
        <v>0</v>
      </c>
      <c r="K518" s="205" t="s">
        <v>124</v>
      </c>
      <c r="L518" s="43"/>
      <c r="M518" s="210" t="s">
        <v>19</v>
      </c>
      <c r="N518" s="211" t="s">
        <v>43</v>
      </c>
      <c r="O518" s="83"/>
      <c r="P518" s="212">
        <f>O518*H518</f>
        <v>0</v>
      </c>
      <c r="Q518" s="212">
        <v>0</v>
      </c>
      <c r="R518" s="212">
        <f>Q518*H518</f>
        <v>0</v>
      </c>
      <c r="S518" s="212">
        <v>0</v>
      </c>
      <c r="T518" s="213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14" t="s">
        <v>80</v>
      </c>
      <c r="AT518" s="214" t="s">
        <v>120</v>
      </c>
      <c r="AU518" s="214" t="s">
        <v>82</v>
      </c>
      <c r="AY518" s="16" t="s">
        <v>117</v>
      </c>
      <c r="BE518" s="215">
        <f>IF(N518="základní",J518,0)</f>
        <v>0</v>
      </c>
      <c r="BF518" s="215">
        <f>IF(N518="snížená",J518,0)</f>
        <v>0</v>
      </c>
      <c r="BG518" s="215">
        <f>IF(N518="zákl. přenesená",J518,0)</f>
        <v>0</v>
      </c>
      <c r="BH518" s="215">
        <f>IF(N518="sníž. přenesená",J518,0)</f>
        <v>0</v>
      </c>
      <c r="BI518" s="215">
        <f>IF(N518="nulová",J518,0)</f>
        <v>0</v>
      </c>
      <c r="BJ518" s="16" t="s">
        <v>80</v>
      </c>
      <c r="BK518" s="215">
        <f>ROUND(I518*H518,2)</f>
        <v>0</v>
      </c>
      <c r="BL518" s="16" t="s">
        <v>80</v>
      </c>
      <c r="BM518" s="214" t="s">
        <v>3225</v>
      </c>
    </row>
    <row r="519" s="2" customFormat="1">
      <c r="A519" s="37"/>
      <c r="B519" s="38"/>
      <c r="C519" s="39"/>
      <c r="D519" s="216" t="s">
        <v>127</v>
      </c>
      <c r="E519" s="39"/>
      <c r="F519" s="217" t="s">
        <v>3226</v>
      </c>
      <c r="G519" s="39"/>
      <c r="H519" s="39"/>
      <c r="I519" s="218"/>
      <c r="J519" s="39"/>
      <c r="K519" s="39"/>
      <c r="L519" s="43"/>
      <c r="M519" s="219"/>
      <c r="N519" s="220"/>
      <c r="O519" s="83"/>
      <c r="P519" s="83"/>
      <c r="Q519" s="83"/>
      <c r="R519" s="83"/>
      <c r="S519" s="83"/>
      <c r="T519" s="84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6" t="s">
        <v>127</v>
      </c>
      <c r="AU519" s="16" t="s">
        <v>82</v>
      </c>
    </row>
    <row r="520" s="2" customFormat="1">
      <c r="A520" s="37"/>
      <c r="B520" s="38"/>
      <c r="C520" s="39"/>
      <c r="D520" s="221" t="s">
        <v>129</v>
      </c>
      <c r="E520" s="39"/>
      <c r="F520" s="222" t="s">
        <v>3227</v>
      </c>
      <c r="G520" s="39"/>
      <c r="H520" s="39"/>
      <c r="I520" s="218"/>
      <c r="J520" s="39"/>
      <c r="K520" s="39"/>
      <c r="L520" s="43"/>
      <c r="M520" s="219"/>
      <c r="N520" s="220"/>
      <c r="O520" s="83"/>
      <c r="P520" s="83"/>
      <c r="Q520" s="83"/>
      <c r="R520" s="83"/>
      <c r="S520" s="83"/>
      <c r="T520" s="84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6" t="s">
        <v>129</v>
      </c>
      <c r="AU520" s="16" t="s">
        <v>82</v>
      </c>
    </row>
    <row r="521" s="2" customFormat="1" ht="16.5" customHeight="1">
      <c r="A521" s="37"/>
      <c r="B521" s="38"/>
      <c r="C521" s="203" t="s">
        <v>930</v>
      </c>
      <c r="D521" s="203" t="s">
        <v>120</v>
      </c>
      <c r="E521" s="204" t="s">
        <v>3228</v>
      </c>
      <c r="F521" s="205" t="s">
        <v>3229</v>
      </c>
      <c r="G521" s="206" t="s">
        <v>169</v>
      </c>
      <c r="H521" s="207">
        <v>50</v>
      </c>
      <c r="I521" s="208"/>
      <c r="J521" s="209">
        <f>ROUND(I521*H521,2)</f>
        <v>0</v>
      </c>
      <c r="K521" s="205" t="s">
        <v>124</v>
      </c>
      <c r="L521" s="43"/>
      <c r="M521" s="210" t="s">
        <v>19</v>
      </c>
      <c r="N521" s="211" t="s">
        <v>43</v>
      </c>
      <c r="O521" s="83"/>
      <c r="P521" s="212">
        <f>O521*H521</f>
        <v>0</v>
      </c>
      <c r="Q521" s="212">
        <v>0</v>
      </c>
      <c r="R521" s="212">
        <f>Q521*H521</f>
        <v>0</v>
      </c>
      <c r="S521" s="212">
        <v>0</v>
      </c>
      <c r="T521" s="213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14" t="s">
        <v>80</v>
      </c>
      <c r="AT521" s="214" t="s">
        <v>120</v>
      </c>
      <c r="AU521" s="214" t="s">
        <v>82</v>
      </c>
      <c r="AY521" s="16" t="s">
        <v>117</v>
      </c>
      <c r="BE521" s="215">
        <f>IF(N521="základní",J521,0)</f>
        <v>0</v>
      </c>
      <c r="BF521" s="215">
        <f>IF(N521="snížená",J521,0)</f>
        <v>0</v>
      </c>
      <c r="BG521" s="215">
        <f>IF(N521="zákl. přenesená",J521,0)</f>
        <v>0</v>
      </c>
      <c r="BH521" s="215">
        <f>IF(N521="sníž. přenesená",J521,0)</f>
        <v>0</v>
      </c>
      <c r="BI521" s="215">
        <f>IF(N521="nulová",J521,0)</f>
        <v>0</v>
      </c>
      <c r="BJ521" s="16" t="s">
        <v>80</v>
      </c>
      <c r="BK521" s="215">
        <f>ROUND(I521*H521,2)</f>
        <v>0</v>
      </c>
      <c r="BL521" s="16" t="s">
        <v>80</v>
      </c>
      <c r="BM521" s="214" t="s">
        <v>3230</v>
      </c>
    </row>
    <row r="522" s="2" customFormat="1">
      <c r="A522" s="37"/>
      <c r="B522" s="38"/>
      <c r="C522" s="39"/>
      <c r="D522" s="216" t="s">
        <v>127</v>
      </c>
      <c r="E522" s="39"/>
      <c r="F522" s="217" t="s">
        <v>3231</v>
      </c>
      <c r="G522" s="39"/>
      <c r="H522" s="39"/>
      <c r="I522" s="218"/>
      <c r="J522" s="39"/>
      <c r="K522" s="39"/>
      <c r="L522" s="43"/>
      <c r="M522" s="219"/>
      <c r="N522" s="220"/>
      <c r="O522" s="83"/>
      <c r="P522" s="83"/>
      <c r="Q522" s="83"/>
      <c r="R522" s="83"/>
      <c r="S522" s="83"/>
      <c r="T522" s="84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16" t="s">
        <v>127</v>
      </c>
      <c r="AU522" s="16" t="s">
        <v>82</v>
      </c>
    </row>
    <row r="523" s="2" customFormat="1">
      <c r="A523" s="37"/>
      <c r="B523" s="38"/>
      <c r="C523" s="39"/>
      <c r="D523" s="221" t="s">
        <v>129</v>
      </c>
      <c r="E523" s="39"/>
      <c r="F523" s="222" t="s">
        <v>3232</v>
      </c>
      <c r="G523" s="39"/>
      <c r="H523" s="39"/>
      <c r="I523" s="218"/>
      <c r="J523" s="39"/>
      <c r="K523" s="39"/>
      <c r="L523" s="43"/>
      <c r="M523" s="219"/>
      <c r="N523" s="220"/>
      <c r="O523" s="83"/>
      <c r="P523" s="83"/>
      <c r="Q523" s="83"/>
      <c r="R523" s="83"/>
      <c r="S523" s="83"/>
      <c r="T523" s="84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16" t="s">
        <v>129</v>
      </c>
      <c r="AU523" s="16" t="s">
        <v>82</v>
      </c>
    </row>
    <row r="524" s="2" customFormat="1" ht="16.5" customHeight="1">
      <c r="A524" s="37"/>
      <c r="B524" s="38"/>
      <c r="C524" s="203" t="s">
        <v>936</v>
      </c>
      <c r="D524" s="203" t="s">
        <v>120</v>
      </c>
      <c r="E524" s="204" t="s">
        <v>3233</v>
      </c>
      <c r="F524" s="205" t="s">
        <v>3234</v>
      </c>
      <c r="G524" s="206" t="s">
        <v>169</v>
      </c>
      <c r="H524" s="207">
        <v>30</v>
      </c>
      <c r="I524" s="208"/>
      <c r="J524" s="209">
        <f>ROUND(I524*H524,2)</f>
        <v>0</v>
      </c>
      <c r="K524" s="205" t="s">
        <v>124</v>
      </c>
      <c r="L524" s="43"/>
      <c r="M524" s="210" t="s">
        <v>19</v>
      </c>
      <c r="N524" s="211" t="s">
        <v>43</v>
      </c>
      <c r="O524" s="83"/>
      <c r="P524" s="212">
        <f>O524*H524</f>
        <v>0</v>
      </c>
      <c r="Q524" s="212">
        <v>0</v>
      </c>
      <c r="R524" s="212">
        <f>Q524*H524</f>
        <v>0</v>
      </c>
      <c r="S524" s="212">
        <v>0</v>
      </c>
      <c r="T524" s="213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14" t="s">
        <v>80</v>
      </c>
      <c r="AT524" s="214" t="s">
        <v>120</v>
      </c>
      <c r="AU524" s="214" t="s">
        <v>82</v>
      </c>
      <c r="AY524" s="16" t="s">
        <v>117</v>
      </c>
      <c r="BE524" s="215">
        <f>IF(N524="základní",J524,0)</f>
        <v>0</v>
      </c>
      <c r="BF524" s="215">
        <f>IF(N524="snížená",J524,0)</f>
        <v>0</v>
      </c>
      <c r="BG524" s="215">
        <f>IF(N524="zákl. přenesená",J524,0)</f>
        <v>0</v>
      </c>
      <c r="BH524" s="215">
        <f>IF(N524="sníž. přenesená",J524,0)</f>
        <v>0</v>
      </c>
      <c r="BI524" s="215">
        <f>IF(N524="nulová",J524,0)</f>
        <v>0</v>
      </c>
      <c r="BJ524" s="16" t="s">
        <v>80</v>
      </c>
      <c r="BK524" s="215">
        <f>ROUND(I524*H524,2)</f>
        <v>0</v>
      </c>
      <c r="BL524" s="16" t="s">
        <v>80</v>
      </c>
      <c r="BM524" s="214" t="s">
        <v>3235</v>
      </c>
    </row>
    <row r="525" s="2" customFormat="1">
      <c r="A525" s="37"/>
      <c r="B525" s="38"/>
      <c r="C525" s="39"/>
      <c r="D525" s="216" t="s">
        <v>127</v>
      </c>
      <c r="E525" s="39"/>
      <c r="F525" s="217" t="s">
        <v>3236</v>
      </c>
      <c r="G525" s="39"/>
      <c r="H525" s="39"/>
      <c r="I525" s="218"/>
      <c r="J525" s="39"/>
      <c r="K525" s="39"/>
      <c r="L525" s="43"/>
      <c r="M525" s="219"/>
      <c r="N525" s="220"/>
      <c r="O525" s="83"/>
      <c r="P525" s="83"/>
      <c r="Q525" s="83"/>
      <c r="R525" s="83"/>
      <c r="S525" s="83"/>
      <c r="T525" s="84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T525" s="16" t="s">
        <v>127</v>
      </c>
      <c r="AU525" s="16" t="s">
        <v>82</v>
      </c>
    </row>
    <row r="526" s="2" customFormat="1">
      <c r="A526" s="37"/>
      <c r="B526" s="38"/>
      <c r="C526" s="39"/>
      <c r="D526" s="221" t="s">
        <v>129</v>
      </c>
      <c r="E526" s="39"/>
      <c r="F526" s="222" t="s">
        <v>3237</v>
      </c>
      <c r="G526" s="39"/>
      <c r="H526" s="39"/>
      <c r="I526" s="218"/>
      <c r="J526" s="39"/>
      <c r="K526" s="39"/>
      <c r="L526" s="43"/>
      <c r="M526" s="219"/>
      <c r="N526" s="220"/>
      <c r="O526" s="83"/>
      <c r="P526" s="83"/>
      <c r="Q526" s="83"/>
      <c r="R526" s="83"/>
      <c r="S526" s="83"/>
      <c r="T526" s="84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6" t="s">
        <v>129</v>
      </c>
      <c r="AU526" s="16" t="s">
        <v>82</v>
      </c>
    </row>
    <row r="527" s="2" customFormat="1" ht="16.5" customHeight="1">
      <c r="A527" s="37"/>
      <c r="B527" s="38"/>
      <c r="C527" s="203" t="s">
        <v>942</v>
      </c>
      <c r="D527" s="203" t="s">
        <v>120</v>
      </c>
      <c r="E527" s="204" t="s">
        <v>3238</v>
      </c>
      <c r="F527" s="205" t="s">
        <v>3239</v>
      </c>
      <c r="G527" s="206" t="s">
        <v>169</v>
      </c>
      <c r="H527" s="207">
        <v>20</v>
      </c>
      <c r="I527" s="208"/>
      <c r="J527" s="209">
        <f>ROUND(I527*H527,2)</f>
        <v>0</v>
      </c>
      <c r="K527" s="205" t="s">
        <v>124</v>
      </c>
      <c r="L527" s="43"/>
      <c r="M527" s="210" t="s">
        <v>19</v>
      </c>
      <c r="N527" s="211" t="s">
        <v>43</v>
      </c>
      <c r="O527" s="83"/>
      <c r="P527" s="212">
        <f>O527*H527</f>
        <v>0</v>
      </c>
      <c r="Q527" s="212">
        <v>0</v>
      </c>
      <c r="R527" s="212">
        <f>Q527*H527</f>
        <v>0</v>
      </c>
      <c r="S527" s="212">
        <v>0</v>
      </c>
      <c r="T527" s="213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14" t="s">
        <v>80</v>
      </c>
      <c r="AT527" s="214" t="s">
        <v>120</v>
      </c>
      <c r="AU527" s="214" t="s">
        <v>82</v>
      </c>
      <c r="AY527" s="16" t="s">
        <v>117</v>
      </c>
      <c r="BE527" s="215">
        <f>IF(N527="základní",J527,0)</f>
        <v>0</v>
      </c>
      <c r="BF527" s="215">
        <f>IF(N527="snížená",J527,0)</f>
        <v>0</v>
      </c>
      <c r="BG527" s="215">
        <f>IF(N527="zákl. přenesená",J527,0)</f>
        <v>0</v>
      </c>
      <c r="BH527" s="215">
        <f>IF(N527="sníž. přenesená",J527,0)</f>
        <v>0</v>
      </c>
      <c r="BI527" s="215">
        <f>IF(N527="nulová",J527,0)</f>
        <v>0</v>
      </c>
      <c r="BJ527" s="16" t="s">
        <v>80</v>
      </c>
      <c r="BK527" s="215">
        <f>ROUND(I527*H527,2)</f>
        <v>0</v>
      </c>
      <c r="BL527" s="16" t="s">
        <v>80</v>
      </c>
      <c r="BM527" s="214" t="s">
        <v>3240</v>
      </c>
    </row>
    <row r="528" s="2" customFormat="1">
      <c r="A528" s="37"/>
      <c r="B528" s="38"/>
      <c r="C528" s="39"/>
      <c r="D528" s="216" t="s">
        <v>127</v>
      </c>
      <c r="E528" s="39"/>
      <c r="F528" s="217" t="s">
        <v>3241</v>
      </c>
      <c r="G528" s="39"/>
      <c r="H528" s="39"/>
      <c r="I528" s="218"/>
      <c r="J528" s="39"/>
      <c r="K528" s="39"/>
      <c r="L528" s="43"/>
      <c r="M528" s="219"/>
      <c r="N528" s="220"/>
      <c r="O528" s="83"/>
      <c r="P528" s="83"/>
      <c r="Q528" s="83"/>
      <c r="R528" s="83"/>
      <c r="S528" s="83"/>
      <c r="T528" s="84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127</v>
      </c>
      <c r="AU528" s="16" t="s">
        <v>82</v>
      </c>
    </row>
    <row r="529" s="2" customFormat="1">
      <c r="A529" s="37"/>
      <c r="B529" s="38"/>
      <c r="C529" s="39"/>
      <c r="D529" s="221" t="s">
        <v>129</v>
      </c>
      <c r="E529" s="39"/>
      <c r="F529" s="222" t="s">
        <v>3242</v>
      </c>
      <c r="G529" s="39"/>
      <c r="H529" s="39"/>
      <c r="I529" s="218"/>
      <c r="J529" s="39"/>
      <c r="K529" s="39"/>
      <c r="L529" s="43"/>
      <c r="M529" s="219"/>
      <c r="N529" s="220"/>
      <c r="O529" s="83"/>
      <c r="P529" s="83"/>
      <c r="Q529" s="83"/>
      <c r="R529" s="83"/>
      <c r="S529" s="83"/>
      <c r="T529" s="84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6" t="s">
        <v>129</v>
      </c>
      <c r="AU529" s="16" t="s">
        <v>82</v>
      </c>
    </row>
    <row r="530" s="2" customFormat="1" ht="16.5" customHeight="1">
      <c r="A530" s="37"/>
      <c r="B530" s="38"/>
      <c r="C530" s="203" t="s">
        <v>947</v>
      </c>
      <c r="D530" s="203" t="s">
        <v>120</v>
      </c>
      <c r="E530" s="204" t="s">
        <v>3243</v>
      </c>
      <c r="F530" s="205" t="s">
        <v>3244</v>
      </c>
      <c r="G530" s="206" t="s">
        <v>169</v>
      </c>
      <c r="H530" s="207">
        <v>50</v>
      </c>
      <c r="I530" s="208"/>
      <c r="J530" s="209">
        <f>ROUND(I530*H530,2)</f>
        <v>0</v>
      </c>
      <c r="K530" s="205" t="s">
        <v>124</v>
      </c>
      <c r="L530" s="43"/>
      <c r="M530" s="210" t="s">
        <v>19</v>
      </c>
      <c r="N530" s="211" t="s">
        <v>43</v>
      </c>
      <c r="O530" s="83"/>
      <c r="P530" s="212">
        <f>O530*H530</f>
        <v>0</v>
      </c>
      <c r="Q530" s="212">
        <v>0</v>
      </c>
      <c r="R530" s="212">
        <f>Q530*H530</f>
        <v>0</v>
      </c>
      <c r="S530" s="212">
        <v>0</v>
      </c>
      <c r="T530" s="213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14" t="s">
        <v>80</v>
      </c>
      <c r="AT530" s="214" t="s">
        <v>120</v>
      </c>
      <c r="AU530" s="214" t="s">
        <v>82</v>
      </c>
      <c r="AY530" s="16" t="s">
        <v>117</v>
      </c>
      <c r="BE530" s="215">
        <f>IF(N530="základní",J530,0)</f>
        <v>0</v>
      </c>
      <c r="BF530" s="215">
        <f>IF(N530="snížená",J530,0)</f>
        <v>0</v>
      </c>
      <c r="BG530" s="215">
        <f>IF(N530="zákl. přenesená",J530,0)</f>
        <v>0</v>
      </c>
      <c r="BH530" s="215">
        <f>IF(N530="sníž. přenesená",J530,0)</f>
        <v>0</v>
      </c>
      <c r="BI530" s="215">
        <f>IF(N530="nulová",J530,0)</f>
        <v>0</v>
      </c>
      <c r="BJ530" s="16" t="s">
        <v>80</v>
      </c>
      <c r="BK530" s="215">
        <f>ROUND(I530*H530,2)</f>
        <v>0</v>
      </c>
      <c r="BL530" s="16" t="s">
        <v>80</v>
      </c>
      <c r="BM530" s="214" t="s">
        <v>3245</v>
      </c>
    </row>
    <row r="531" s="2" customFormat="1">
      <c r="A531" s="37"/>
      <c r="B531" s="38"/>
      <c r="C531" s="39"/>
      <c r="D531" s="216" t="s">
        <v>127</v>
      </c>
      <c r="E531" s="39"/>
      <c r="F531" s="217" t="s">
        <v>3246</v>
      </c>
      <c r="G531" s="39"/>
      <c r="H531" s="39"/>
      <c r="I531" s="218"/>
      <c r="J531" s="39"/>
      <c r="K531" s="39"/>
      <c r="L531" s="43"/>
      <c r="M531" s="219"/>
      <c r="N531" s="220"/>
      <c r="O531" s="83"/>
      <c r="P531" s="83"/>
      <c r="Q531" s="83"/>
      <c r="R531" s="83"/>
      <c r="S531" s="83"/>
      <c r="T531" s="84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6" t="s">
        <v>127</v>
      </c>
      <c r="AU531" s="16" t="s">
        <v>82</v>
      </c>
    </row>
    <row r="532" s="2" customFormat="1">
      <c r="A532" s="37"/>
      <c r="B532" s="38"/>
      <c r="C532" s="39"/>
      <c r="D532" s="221" t="s">
        <v>129</v>
      </c>
      <c r="E532" s="39"/>
      <c r="F532" s="222" t="s">
        <v>3247</v>
      </c>
      <c r="G532" s="39"/>
      <c r="H532" s="39"/>
      <c r="I532" s="218"/>
      <c r="J532" s="39"/>
      <c r="K532" s="39"/>
      <c r="L532" s="43"/>
      <c r="M532" s="219"/>
      <c r="N532" s="220"/>
      <c r="O532" s="83"/>
      <c r="P532" s="83"/>
      <c r="Q532" s="83"/>
      <c r="R532" s="83"/>
      <c r="S532" s="83"/>
      <c r="T532" s="84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129</v>
      </c>
      <c r="AU532" s="16" t="s">
        <v>82</v>
      </c>
    </row>
    <row r="533" s="2" customFormat="1" ht="16.5" customHeight="1">
      <c r="A533" s="37"/>
      <c r="B533" s="38"/>
      <c r="C533" s="203" t="s">
        <v>953</v>
      </c>
      <c r="D533" s="203" t="s">
        <v>120</v>
      </c>
      <c r="E533" s="204" t="s">
        <v>3248</v>
      </c>
      <c r="F533" s="205" t="s">
        <v>3249</v>
      </c>
      <c r="G533" s="206" t="s">
        <v>169</v>
      </c>
      <c r="H533" s="207">
        <v>50</v>
      </c>
      <c r="I533" s="208"/>
      <c r="J533" s="209">
        <f>ROUND(I533*H533,2)</f>
        <v>0</v>
      </c>
      <c r="K533" s="205" t="s">
        <v>124</v>
      </c>
      <c r="L533" s="43"/>
      <c r="M533" s="210" t="s">
        <v>19</v>
      </c>
      <c r="N533" s="211" t="s">
        <v>43</v>
      </c>
      <c r="O533" s="83"/>
      <c r="P533" s="212">
        <f>O533*H533</f>
        <v>0</v>
      </c>
      <c r="Q533" s="212">
        <v>0</v>
      </c>
      <c r="R533" s="212">
        <f>Q533*H533</f>
        <v>0</v>
      </c>
      <c r="S533" s="212">
        <v>0</v>
      </c>
      <c r="T533" s="213">
        <f>S533*H533</f>
        <v>0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14" t="s">
        <v>80</v>
      </c>
      <c r="AT533" s="214" t="s">
        <v>120</v>
      </c>
      <c r="AU533" s="214" t="s">
        <v>82</v>
      </c>
      <c r="AY533" s="16" t="s">
        <v>117</v>
      </c>
      <c r="BE533" s="215">
        <f>IF(N533="základní",J533,0)</f>
        <v>0</v>
      </c>
      <c r="BF533" s="215">
        <f>IF(N533="snížená",J533,0)</f>
        <v>0</v>
      </c>
      <c r="BG533" s="215">
        <f>IF(N533="zákl. přenesená",J533,0)</f>
        <v>0</v>
      </c>
      <c r="BH533" s="215">
        <f>IF(N533="sníž. přenesená",J533,0)</f>
        <v>0</v>
      </c>
      <c r="BI533" s="215">
        <f>IF(N533="nulová",J533,0)</f>
        <v>0</v>
      </c>
      <c r="BJ533" s="16" t="s">
        <v>80</v>
      </c>
      <c r="BK533" s="215">
        <f>ROUND(I533*H533,2)</f>
        <v>0</v>
      </c>
      <c r="BL533" s="16" t="s">
        <v>80</v>
      </c>
      <c r="BM533" s="214" t="s">
        <v>3250</v>
      </c>
    </row>
    <row r="534" s="2" customFormat="1">
      <c r="A534" s="37"/>
      <c r="B534" s="38"/>
      <c r="C534" s="39"/>
      <c r="D534" s="216" t="s">
        <v>127</v>
      </c>
      <c r="E534" s="39"/>
      <c r="F534" s="217" t="s">
        <v>3251</v>
      </c>
      <c r="G534" s="39"/>
      <c r="H534" s="39"/>
      <c r="I534" s="218"/>
      <c r="J534" s="39"/>
      <c r="K534" s="39"/>
      <c r="L534" s="43"/>
      <c r="M534" s="219"/>
      <c r="N534" s="220"/>
      <c r="O534" s="83"/>
      <c r="P534" s="83"/>
      <c r="Q534" s="83"/>
      <c r="R534" s="83"/>
      <c r="S534" s="83"/>
      <c r="T534" s="84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16" t="s">
        <v>127</v>
      </c>
      <c r="AU534" s="16" t="s">
        <v>82</v>
      </c>
    </row>
    <row r="535" s="2" customFormat="1">
      <c r="A535" s="37"/>
      <c r="B535" s="38"/>
      <c r="C535" s="39"/>
      <c r="D535" s="221" t="s">
        <v>129</v>
      </c>
      <c r="E535" s="39"/>
      <c r="F535" s="222" t="s">
        <v>3252</v>
      </c>
      <c r="G535" s="39"/>
      <c r="H535" s="39"/>
      <c r="I535" s="218"/>
      <c r="J535" s="39"/>
      <c r="K535" s="39"/>
      <c r="L535" s="43"/>
      <c r="M535" s="219"/>
      <c r="N535" s="220"/>
      <c r="O535" s="83"/>
      <c r="P535" s="83"/>
      <c r="Q535" s="83"/>
      <c r="R535" s="83"/>
      <c r="S535" s="83"/>
      <c r="T535" s="84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129</v>
      </c>
      <c r="AU535" s="16" t="s">
        <v>82</v>
      </c>
    </row>
    <row r="536" s="2" customFormat="1" ht="16.5" customHeight="1">
      <c r="A536" s="37"/>
      <c r="B536" s="38"/>
      <c r="C536" s="203" t="s">
        <v>959</v>
      </c>
      <c r="D536" s="203" t="s">
        <v>120</v>
      </c>
      <c r="E536" s="204" t="s">
        <v>3253</v>
      </c>
      <c r="F536" s="205" t="s">
        <v>3254</v>
      </c>
      <c r="G536" s="206" t="s">
        <v>169</v>
      </c>
      <c r="H536" s="207">
        <v>50</v>
      </c>
      <c r="I536" s="208"/>
      <c r="J536" s="209">
        <f>ROUND(I536*H536,2)</f>
        <v>0</v>
      </c>
      <c r="K536" s="205" t="s">
        <v>124</v>
      </c>
      <c r="L536" s="43"/>
      <c r="M536" s="210" t="s">
        <v>19</v>
      </c>
      <c r="N536" s="211" t="s">
        <v>43</v>
      </c>
      <c r="O536" s="83"/>
      <c r="P536" s="212">
        <f>O536*H536</f>
        <v>0</v>
      </c>
      <c r="Q536" s="212">
        <v>0</v>
      </c>
      <c r="R536" s="212">
        <f>Q536*H536</f>
        <v>0</v>
      </c>
      <c r="S536" s="212">
        <v>0</v>
      </c>
      <c r="T536" s="213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14" t="s">
        <v>80</v>
      </c>
      <c r="AT536" s="214" t="s">
        <v>120</v>
      </c>
      <c r="AU536" s="214" t="s">
        <v>82</v>
      </c>
      <c r="AY536" s="16" t="s">
        <v>117</v>
      </c>
      <c r="BE536" s="215">
        <f>IF(N536="základní",J536,0)</f>
        <v>0</v>
      </c>
      <c r="BF536" s="215">
        <f>IF(N536="snížená",J536,0)</f>
        <v>0</v>
      </c>
      <c r="BG536" s="215">
        <f>IF(N536="zákl. přenesená",J536,0)</f>
        <v>0</v>
      </c>
      <c r="BH536" s="215">
        <f>IF(N536="sníž. přenesená",J536,0)</f>
        <v>0</v>
      </c>
      <c r="BI536" s="215">
        <f>IF(N536="nulová",J536,0)</f>
        <v>0</v>
      </c>
      <c r="BJ536" s="16" t="s">
        <v>80</v>
      </c>
      <c r="BK536" s="215">
        <f>ROUND(I536*H536,2)</f>
        <v>0</v>
      </c>
      <c r="BL536" s="16" t="s">
        <v>80</v>
      </c>
      <c r="BM536" s="214" t="s">
        <v>3255</v>
      </c>
    </row>
    <row r="537" s="2" customFormat="1">
      <c r="A537" s="37"/>
      <c r="B537" s="38"/>
      <c r="C537" s="39"/>
      <c r="D537" s="216" t="s">
        <v>127</v>
      </c>
      <c r="E537" s="39"/>
      <c r="F537" s="217" t="s">
        <v>3256</v>
      </c>
      <c r="G537" s="39"/>
      <c r="H537" s="39"/>
      <c r="I537" s="218"/>
      <c r="J537" s="39"/>
      <c r="K537" s="39"/>
      <c r="L537" s="43"/>
      <c r="M537" s="219"/>
      <c r="N537" s="220"/>
      <c r="O537" s="83"/>
      <c r="P537" s="83"/>
      <c r="Q537" s="83"/>
      <c r="R537" s="83"/>
      <c r="S537" s="83"/>
      <c r="T537" s="84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16" t="s">
        <v>127</v>
      </c>
      <c r="AU537" s="16" t="s">
        <v>82</v>
      </c>
    </row>
    <row r="538" s="2" customFormat="1">
      <c r="A538" s="37"/>
      <c r="B538" s="38"/>
      <c r="C538" s="39"/>
      <c r="D538" s="221" t="s">
        <v>129</v>
      </c>
      <c r="E538" s="39"/>
      <c r="F538" s="222" t="s">
        <v>3257</v>
      </c>
      <c r="G538" s="39"/>
      <c r="H538" s="39"/>
      <c r="I538" s="218"/>
      <c r="J538" s="39"/>
      <c r="K538" s="39"/>
      <c r="L538" s="43"/>
      <c r="M538" s="219"/>
      <c r="N538" s="220"/>
      <c r="O538" s="83"/>
      <c r="P538" s="83"/>
      <c r="Q538" s="83"/>
      <c r="R538" s="83"/>
      <c r="S538" s="83"/>
      <c r="T538" s="84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6" t="s">
        <v>129</v>
      </c>
      <c r="AU538" s="16" t="s">
        <v>82</v>
      </c>
    </row>
    <row r="539" s="2" customFormat="1" ht="16.5" customHeight="1">
      <c r="A539" s="37"/>
      <c r="B539" s="38"/>
      <c r="C539" s="203" t="s">
        <v>965</v>
      </c>
      <c r="D539" s="203" t="s">
        <v>120</v>
      </c>
      <c r="E539" s="204" t="s">
        <v>3258</v>
      </c>
      <c r="F539" s="205" t="s">
        <v>3259</v>
      </c>
      <c r="G539" s="206" t="s">
        <v>169</v>
      </c>
      <c r="H539" s="207">
        <v>30</v>
      </c>
      <c r="I539" s="208"/>
      <c r="J539" s="209">
        <f>ROUND(I539*H539,2)</f>
        <v>0</v>
      </c>
      <c r="K539" s="205" t="s">
        <v>124</v>
      </c>
      <c r="L539" s="43"/>
      <c r="M539" s="210" t="s">
        <v>19</v>
      </c>
      <c r="N539" s="211" t="s">
        <v>43</v>
      </c>
      <c r="O539" s="83"/>
      <c r="P539" s="212">
        <f>O539*H539</f>
        <v>0</v>
      </c>
      <c r="Q539" s="212">
        <v>0</v>
      </c>
      <c r="R539" s="212">
        <f>Q539*H539</f>
        <v>0</v>
      </c>
      <c r="S539" s="212">
        <v>0</v>
      </c>
      <c r="T539" s="213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14" t="s">
        <v>80</v>
      </c>
      <c r="AT539" s="214" t="s">
        <v>120</v>
      </c>
      <c r="AU539" s="214" t="s">
        <v>82</v>
      </c>
      <c r="AY539" s="16" t="s">
        <v>117</v>
      </c>
      <c r="BE539" s="215">
        <f>IF(N539="základní",J539,0)</f>
        <v>0</v>
      </c>
      <c r="BF539" s="215">
        <f>IF(N539="snížená",J539,0)</f>
        <v>0</v>
      </c>
      <c r="BG539" s="215">
        <f>IF(N539="zákl. přenesená",J539,0)</f>
        <v>0</v>
      </c>
      <c r="BH539" s="215">
        <f>IF(N539="sníž. přenesená",J539,0)</f>
        <v>0</v>
      </c>
      <c r="BI539" s="215">
        <f>IF(N539="nulová",J539,0)</f>
        <v>0</v>
      </c>
      <c r="BJ539" s="16" t="s">
        <v>80</v>
      </c>
      <c r="BK539" s="215">
        <f>ROUND(I539*H539,2)</f>
        <v>0</v>
      </c>
      <c r="BL539" s="16" t="s">
        <v>80</v>
      </c>
      <c r="BM539" s="214" t="s">
        <v>3260</v>
      </c>
    </row>
    <row r="540" s="2" customFormat="1">
      <c r="A540" s="37"/>
      <c r="B540" s="38"/>
      <c r="C540" s="39"/>
      <c r="D540" s="216" t="s">
        <v>127</v>
      </c>
      <c r="E540" s="39"/>
      <c r="F540" s="217" t="s">
        <v>3261</v>
      </c>
      <c r="G540" s="39"/>
      <c r="H540" s="39"/>
      <c r="I540" s="218"/>
      <c r="J540" s="39"/>
      <c r="K540" s="39"/>
      <c r="L540" s="43"/>
      <c r="M540" s="219"/>
      <c r="N540" s="220"/>
      <c r="O540" s="83"/>
      <c r="P540" s="83"/>
      <c r="Q540" s="83"/>
      <c r="R540" s="83"/>
      <c r="S540" s="83"/>
      <c r="T540" s="84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6" t="s">
        <v>127</v>
      </c>
      <c r="AU540" s="16" t="s">
        <v>82</v>
      </c>
    </row>
    <row r="541" s="2" customFormat="1">
      <c r="A541" s="37"/>
      <c r="B541" s="38"/>
      <c r="C541" s="39"/>
      <c r="D541" s="221" t="s">
        <v>129</v>
      </c>
      <c r="E541" s="39"/>
      <c r="F541" s="222" t="s">
        <v>3262</v>
      </c>
      <c r="G541" s="39"/>
      <c r="H541" s="39"/>
      <c r="I541" s="218"/>
      <c r="J541" s="39"/>
      <c r="K541" s="39"/>
      <c r="L541" s="43"/>
      <c r="M541" s="219"/>
      <c r="N541" s="220"/>
      <c r="O541" s="83"/>
      <c r="P541" s="83"/>
      <c r="Q541" s="83"/>
      <c r="R541" s="83"/>
      <c r="S541" s="83"/>
      <c r="T541" s="84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6" t="s">
        <v>129</v>
      </c>
      <c r="AU541" s="16" t="s">
        <v>82</v>
      </c>
    </row>
    <row r="542" s="2" customFormat="1" ht="16.5" customHeight="1">
      <c r="A542" s="37"/>
      <c r="B542" s="38"/>
      <c r="C542" s="203" t="s">
        <v>971</v>
      </c>
      <c r="D542" s="203" t="s">
        <v>120</v>
      </c>
      <c r="E542" s="204" t="s">
        <v>3263</v>
      </c>
      <c r="F542" s="205" t="s">
        <v>3264</v>
      </c>
      <c r="G542" s="206" t="s">
        <v>169</v>
      </c>
      <c r="H542" s="207">
        <v>10</v>
      </c>
      <c r="I542" s="208"/>
      <c r="J542" s="209">
        <f>ROUND(I542*H542,2)</f>
        <v>0</v>
      </c>
      <c r="K542" s="205" t="s">
        <v>124</v>
      </c>
      <c r="L542" s="43"/>
      <c r="M542" s="210" t="s">
        <v>19</v>
      </c>
      <c r="N542" s="211" t="s">
        <v>43</v>
      </c>
      <c r="O542" s="83"/>
      <c r="P542" s="212">
        <f>O542*H542</f>
        <v>0</v>
      </c>
      <c r="Q542" s="212">
        <v>0</v>
      </c>
      <c r="R542" s="212">
        <f>Q542*H542</f>
        <v>0</v>
      </c>
      <c r="S542" s="212">
        <v>0</v>
      </c>
      <c r="T542" s="213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14" t="s">
        <v>80</v>
      </c>
      <c r="AT542" s="214" t="s">
        <v>120</v>
      </c>
      <c r="AU542" s="214" t="s">
        <v>82</v>
      </c>
      <c r="AY542" s="16" t="s">
        <v>117</v>
      </c>
      <c r="BE542" s="215">
        <f>IF(N542="základní",J542,0)</f>
        <v>0</v>
      </c>
      <c r="BF542" s="215">
        <f>IF(N542="snížená",J542,0)</f>
        <v>0</v>
      </c>
      <c r="BG542" s="215">
        <f>IF(N542="zákl. přenesená",J542,0)</f>
        <v>0</v>
      </c>
      <c r="BH542" s="215">
        <f>IF(N542="sníž. přenesená",J542,0)</f>
        <v>0</v>
      </c>
      <c r="BI542" s="215">
        <f>IF(N542="nulová",J542,0)</f>
        <v>0</v>
      </c>
      <c r="BJ542" s="16" t="s">
        <v>80</v>
      </c>
      <c r="BK542" s="215">
        <f>ROUND(I542*H542,2)</f>
        <v>0</v>
      </c>
      <c r="BL542" s="16" t="s">
        <v>80</v>
      </c>
      <c r="BM542" s="214" t="s">
        <v>3265</v>
      </c>
    </row>
    <row r="543" s="2" customFormat="1">
      <c r="A543" s="37"/>
      <c r="B543" s="38"/>
      <c r="C543" s="39"/>
      <c r="D543" s="216" t="s">
        <v>127</v>
      </c>
      <c r="E543" s="39"/>
      <c r="F543" s="217" t="s">
        <v>3266</v>
      </c>
      <c r="G543" s="39"/>
      <c r="H543" s="39"/>
      <c r="I543" s="218"/>
      <c r="J543" s="39"/>
      <c r="K543" s="39"/>
      <c r="L543" s="43"/>
      <c r="M543" s="219"/>
      <c r="N543" s="220"/>
      <c r="O543" s="83"/>
      <c r="P543" s="83"/>
      <c r="Q543" s="83"/>
      <c r="R543" s="83"/>
      <c r="S543" s="83"/>
      <c r="T543" s="84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16" t="s">
        <v>127</v>
      </c>
      <c r="AU543" s="16" t="s">
        <v>82</v>
      </c>
    </row>
    <row r="544" s="2" customFormat="1">
      <c r="A544" s="37"/>
      <c r="B544" s="38"/>
      <c r="C544" s="39"/>
      <c r="D544" s="221" t="s">
        <v>129</v>
      </c>
      <c r="E544" s="39"/>
      <c r="F544" s="222" t="s">
        <v>3267</v>
      </c>
      <c r="G544" s="39"/>
      <c r="H544" s="39"/>
      <c r="I544" s="218"/>
      <c r="J544" s="39"/>
      <c r="K544" s="39"/>
      <c r="L544" s="43"/>
      <c r="M544" s="219"/>
      <c r="N544" s="220"/>
      <c r="O544" s="83"/>
      <c r="P544" s="83"/>
      <c r="Q544" s="83"/>
      <c r="R544" s="83"/>
      <c r="S544" s="83"/>
      <c r="T544" s="84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129</v>
      </c>
      <c r="AU544" s="16" t="s">
        <v>82</v>
      </c>
    </row>
    <row r="545" s="2" customFormat="1" ht="16.5" customHeight="1">
      <c r="A545" s="37"/>
      <c r="B545" s="38"/>
      <c r="C545" s="203" t="s">
        <v>979</v>
      </c>
      <c r="D545" s="203" t="s">
        <v>120</v>
      </c>
      <c r="E545" s="204" t="s">
        <v>3268</v>
      </c>
      <c r="F545" s="205" t="s">
        <v>3269</v>
      </c>
      <c r="G545" s="206" t="s">
        <v>169</v>
      </c>
      <c r="H545" s="207">
        <v>2</v>
      </c>
      <c r="I545" s="208"/>
      <c r="J545" s="209">
        <f>ROUND(I545*H545,2)</f>
        <v>0</v>
      </c>
      <c r="K545" s="205" t="s">
        <v>124</v>
      </c>
      <c r="L545" s="43"/>
      <c r="M545" s="210" t="s">
        <v>19</v>
      </c>
      <c r="N545" s="211" t="s">
        <v>43</v>
      </c>
      <c r="O545" s="83"/>
      <c r="P545" s="212">
        <f>O545*H545</f>
        <v>0</v>
      </c>
      <c r="Q545" s="212">
        <v>0</v>
      </c>
      <c r="R545" s="212">
        <f>Q545*H545</f>
        <v>0</v>
      </c>
      <c r="S545" s="212">
        <v>0</v>
      </c>
      <c r="T545" s="213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14" t="s">
        <v>80</v>
      </c>
      <c r="AT545" s="214" t="s">
        <v>120</v>
      </c>
      <c r="AU545" s="214" t="s">
        <v>82</v>
      </c>
      <c r="AY545" s="16" t="s">
        <v>117</v>
      </c>
      <c r="BE545" s="215">
        <f>IF(N545="základní",J545,0)</f>
        <v>0</v>
      </c>
      <c r="BF545" s="215">
        <f>IF(N545="snížená",J545,0)</f>
        <v>0</v>
      </c>
      <c r="BG545" s="215">
        <f>IF(N545="zákl. přenesená",J545,0)</f>
        <v>0</v>
      </c>
      <c r="BH545" s="215">
        <f>IF(N545="sníž. přenesená",J545,0)</f>
        <v>0</v>
      </c>
      <c r="BI545" s="215">
        <f>IF(N545="nulová",J545,0)</f>
        <v>0</v>
      </c>
      <c r="BJ545" s="16" t="s">
        <v>80</v>
      </c>
      <c r="BK545" s="215">
        <f>ROUND(I545*H545,2)</f>
        <v>0</v>
      </c>
      <c r="BL545" s="16" t="s">
        <v>80</v>
      </c>
      <c r="BM545" s="214" t="s">
        <v>3270</v>
      </c>
    </row>
    <row r="546" s="2" customFormat="1">
      <c r="A546" s="37"/>
      <c r="B546" s="38"/>
      <c r="C546" s="39"/>
      <c r="D546" s="216" t="s">
        <v>127</v>
      </c>
      <c r="E546" s="39"/>
      <c r="F546" s="217" t="s">
        <v>3271</v>
      </c>
      <c r="G546" s="39"/>
      <c r="H546" s="39"/>
      <c r="I546" s="218"/>
      <c r="J546" s="39"/>
      <c r="K546" s="39"/>
      <c r="L546" s="43"/>
      <c r="M546" s="219"/>
      <c r="N546" s="220"/>
      <c r="O546" s="83"/>
      <c r="P546" s="83"/>
      <c r="Q546" s="83"/>
      <c r="R546" s="83"/>
      <c r="S546" s="83"/>
      <c r="T546" s="84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6" t="s">
        <v>127</v>
      </c>
      <c r="AU546" s="16" t="s">
        <v>82</v>
      </c>
    </row>
    <row r="547" s="2" customFormat="1">
      <c r="A547" s="37"/>
      <c r="B547" s="38"/>
      <c r="C547" s="39"/>
      <c r="D547" s="221" t="s">
        <v>129</v>
      </c>
      <c r="E547" s="39"/>
      <c r="F547" s="222" t="s">
        <v>3272</v>
      </c>
      <c r="G547" s="39"/>
      <c r="H547" s="39"/>
      <c r="I547" s="218"/>
      <c r="J547" s="39"/>
      <c r="K547" s="39"/>
      <c r="L547" s="43"/>
      <c r="M547" s="219"/>
      <c r="N547" s="220"/>
      <c r="O547" s="83"/>
      <c r="P547" s="83"/>
      <c r="Q547" s="83"/>
      <c r="R547" s="83"/>
      <c r="S547" s="83"/>
      <c r="T547" s="84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T547" s="16" t="s">
        <v>129</v>
      </c>
      <c r="AU547" s="16" t="s">
        <v>82</v>
      </c>
    </row>
    <row r="548" s="2" customFormat="1" ht="16.5" customHeight="1">
      <c r="A548" s="37"/>
      <c r="B548" s="38"/>
      <c r="C548" s="203" t="s">
        <v>986</v>
      </c>
      <c r="D548" s="203" t="s">
        <v>120</v>
      </c>
      <c r="E548" s="204" t="s">
        <v>3273</v>
      </c>
      <c r="F548" s="205" t="s">
        <v>3274</v>
      </c>
      <c r="G548" s="206" t="s">
        <v>169</v>
      </c>
      <c r="H548" s="207">
        <v>10</v>
      </c>
      <c r="I548" s="208"/>
      <c r="J548" s="209">
        <f>ROUND(I548*H548,2)</f>
        <v>0</v>
      </c>
      <c r="K548" s="205" t="s">
        <v>124</v>
      </c>
      <c r="L548" s="43"/>
      <c r="M548" s="210" t="s">
        <v>19</v>
      </c>
      <c r="N548" s="211" t="s">
        <v>43</v>
      </c>
      <c r="O548" s="83"/>
      <c r="P548" s="212">
        <f>O548*H548</f>
        <v>0</v>
      </c>
      <c r="Q548" s="212">
        <v>0</v>
      </c>
      <c r="R548" s="212">
        <f>Q548*H548</f>
        <v>0</v>
      </c>
      <c r="S548" s="212">
        <v>0</v>
      </c>
      <c r="T548" s="213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14" t="s">
        <v>80</v>
      </c>
      <c r="AT548" s="214" t="s">
        <v>120</v>
      </c>
      <c r="AU548" s="214" t="s">
        <v>82</v>
      </c>
      <c r="AY548" s="16" t="s">
        <v>117</v>
      </c>
      <c r="BE548" s="215">
        <f>IF(N548="základní",J548,0)</f>
        <v>0</v>
      </c>
      <c r="BF548" s="215">
        <f>IF(N548="snížená",J548,0)</f>
        <v>0</v>
      </c>
      <c r="BG548" s="215">
        <f>IF(N548="zákl. přenesená",J548,0)</f>
        <v>0</v>
      </c>
      <c r="BH548" s="215">
        <f>IF(N548="sníž. přenesená",J548,0)</f>
        <v>0</v>
      </c>
      <c r="BI548" s="215">
        <f>IF(N548="nulová",J548,0)</f>
        <v>0</v>
      </c>
      <c r="BJ548" s="16" t="s">
        <v>80</v>
      </c>
      <c r="BK548" s="215">
        <f>ROUND(I548*H548,2)</f>
        <v>0</v>
      </c>
      <c r="BL548" s="16" t="s">
        <v>80</v>
      </c>
      <c r="BM548" s="214" t="s">
        <v>3275</v>
      </c>
    </row>
    <row r="549" s="2" customFormat="1">
      <c r="A549" s="37"/>
      <c r="B549" s="38"/>
      <c r="C549" s="39"/>
      <c r="D549" s="216" t="s">
        <v>127</v>
      </c>
      <c r="E549" s="39"/>
      <c r="F549" s="217" t="s">
        <v>3276</v>
      </c>
      <c r="G549" s="39"/>
      <c r="H549" s="39"/>
      <c r="I549" s="218"/>
      <c r="J549" s="39"/>
      <c r="K549" s="39"/>
      <c r="L549" s="43"/>
      <c r="M549" s="219"/>
      <c r="N549" s="220"/>
      <c r="O549" s="83"/>
      <c r="P549" s="83"/>
      <c r="Q549" s="83"/>
      <c r="R549" s="83"/>
      <c r="S549" s="83"/>
      <c r="T549" s="84"/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T549" s="16" t="s">
        <v>127</v>
      </c>
      <c r="AU549" s="16" t="s">
        <v>82</v>
      </c>
    </row>
    <row r="550" s="2" customFormat="1">
      <c r="A550" s="37"/>
      <c r="B550" s="38"/>
      <c r="C550" s="39"/>
      <c r="D550" s="221" t="s">
        <v>129</v>
      </c>
      <c r="E550" s="39"/>
      <c r="F550" s="222" t="s">
        <v>3277</v>
      </c>
      <c r="G550" s="39"/>
      <c r="H550" s="39"/>
      <c r="I550" s="218"/>
      <c r="J550" s="39"/>
      <c r="K550" s="39"/>
      <c r="L550" s="43"/>
      <c r="M550" s="219"/>
      <c r="N550" s="220"/>
      <c r="O550" s="83"/>
      <c r="P550" s="83"/>
      <c r="Q550" s="83"/>
      <c r="R550" s="83"/>
      <c r="S550" s="83"/>
      <c r="T550" s="84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129</v>
      </c>
      <c r="AU550" s="16" t="s">
        <v>82</v>
      </c>
    </row>
    <row r="551" s="2" customFormat="1" ht="16.5" customHeight="1">
      <c r="A551" s="37"/>
      <c r="B551" s="38"/>
      <c r="C551" s="203" t="s">
        <v>1864</v>
      </c>
      <c r="D551" s="203" t="s">
        <v>120</v>
      </c>
      <c r="E551" s="204" t="s">
        <v>3278</v>
      </c>
      <c r="F551" s="205" t="s">
        <v>3279</v>
      </c>
      <c r="G551" s="206" t="s">
        <v>169</v>
      </c>
      <c r="H551" s="207">
        <v>10</v>
      </c>
      <c r="I551" s="208"/>
      <c r="J551" s="209">
        <f>ROUND(I551*H551,2)</f>
        <v>0</v>
      </c>
      <c r="K551" s="205" t="s">
        <v>124</v>
      </c>
      <c r="L551" s="43"/>
      <c r="M551" s="210" t="s">
        <v>19</v>
      </c>
      <c r="N551" s="211" t="s">
        <v>43</v>
      </c>
      <c r="O551" s="83"/>
      <c r="P551" s="212">
        <f>O551*H551</f>
        <v>0</v>
      </c>
      <c r="Q551" s="212">
        <v>0</v>
      </c>
      <c r="R551" s="212">
        <f>Q551*H551</f>
        <v>0</v>
      </c>
      <c r="S551" s="212">
        <v>0.021999999999999999</v>
      </c>
      <c r="T551" s="213">
        <f>S551*H551</f>
        <v>0.21999999999999997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14" t="s">
        <v>80</v>
      </c>
      <c r="AT551" s="214" t="s">
        <v>120</v>
      </c>
      <c r="AU551" s="214" t="s">
        <v>82</v>
      </c>
      <c r="AY551" s="16" t="s">
        <v>117</v>
      </c>
      <c r="BE551" s="215">
        <f>IF(N551="základní",J551,0)</f>
        <v>0</v>
      </c>
      <c r="BF551" s="215">
        <f>IF(N551="snížená",J551,0)</f>
        <v>0</v>
      </c>
      <c r="BG551" s="215">
        <f>IF(N551="zákl. přenesená",J551,0)</f>
        <v>0</v>
      </c>
      <c r="BH551" s="215">
        <f>IF(N551="sníž. přenesená",J551,0)</f>
        <v>0</v>
      </c>
      <c r="BI551" s="215">
        <f>IF(N551="nulová",J551,0)</f>
        <v>0</v>
      </c>
      <c r="BJ551" s="16" t="s">
        <v>80</v>
      </c>
      <c r="BK551" s="215">
        <f>ROUND(I551*H551,2)</f>
        <v>0</v>
      </c>
      <c r="BL551" s="16" t="s">
        <v>80</v>
      </c>
      <c r="BM551" s="214" t="s">
        <v>3280</v>
      </c>
    </row>
    <row r="552" s="2" customFormat="1">
      <c r="A552" s="37"/>
      <c r="B552" s="38"/>
      <c r="C552" s="39"/>
      <c r="D552" s="216" t="s">
        <v>127</v>
      </c>
      <c r="E552" s="39"/>
      <c r="F552" s="217" t="s">
        <v>3281</v>
      </c>
      <c r="G552" s="39"/>
      <c r="H552" s="39"/>
      <c r="I552" s="218"/>
      <c r="J552" s="39"/>
      <c r="K552" s="39"/>
      <c r="L552" s="43"/>
      <c r="M552" s="219"/>
      <c r="N552" s="220"/>
      <c r="O552" s="83"/>
      <c r="P552" s="83"/>
      <c r="Q552" s="83"/>
      <c r="R552" s="83"/>
      <c r="S552" s="83"/>
      <c r="T552" s="84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127</v>
      </c>
      <c r="AU552" s="16" t="s">
        <v>82</v>
      </c>
    </row>
    <row r="553" s="2" customFormat="1">
      <c r="A553" s="37"/>
      <c r="B553" s="38"/>
      <c r="C553" s="39"/>
      <c r="D553" s="221" t="s">
        <v>129</v>
      </c>
      <c r="E553" s="39"/>
      <c r="F553" s="222" t="s">
        <v>3282</v>
      </c>
      <c r="G553" s="39"/>
      <c r="H553" s="39"/>
      <c r="I553" s="218"/>
      <c r="J553" s="39"/>
      <c r="K553" s="39"/>
      <c r="L553" s="43"/>
      <c r="M553" s="219"/>
      <c r="N553" s="220"/>
      <c r="O553" s="83"/>
      <c r="P553" s="83"/>
      <c r="Q553" s="83"/>
      <c r="R553" s="83"/>
      <c r="S553" s="83"/>
      <c r="T553" s="84"/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T553" s="16" t="s">
        <v>129</v>
      </c>
      <c r="AU553" s="16" t="s">
        <v>82</v>
      </c>
    </row>
    <row r="554" s="2" customFormat="1" ht="16.5" customHeight="1">
      <c r="A554" s="37"/>
      <c r="B554" s="38"/>
      <c r="C554" s="203" t="s">
        <v>1870</v>
      </c>
      <c r="D554" s="203" t="s">
        <v>120</v>
      </c>
      <c r="E554" s="204" t="s">
        <v>3283</v>
      </c>
      <c r="F554" s="205" t="s">
        <v>3284</v>
      </c>
      <c r="G554" s="206" t="s">
        <v>169</v>
      </c>
      <c r="H554" s="207">
        <v>10</v>
      </c>
      <c r="I554" s="208"/>
      <c r="J554" s="209">
        <f>ROUND(I554*H554,2)</f>
        <v>0</v>
      </c>
      <c r="K554" s="205" t="s">
        <v>124</v>
      </c>
      <c r="L554" s="43"/>
      <c r="M554" s="210" t="s">
        <v>19</v>
      </c>
      <c r="N554" s="211" t="s">
        <v>43</v>
      </c>
      <c r="O554" s="83"/>
      <c r="P554" s="212">
        <f>O554*H554</f>
        <v>0</v>
      </c>
      <c r="Q554" s="212">
        <v>0</v>
      </c>
      <c r="R554" s="212">
        <f>Q554*H554</f>
        <v>0</v>
      </c>
      <c r="S554" s="212">
        <v>0.029999999999999999</v>
      </c>
      <c r="T554" s="213">
        <f>S554*H554</f>
        <v>0.29999999999999999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14" t="s">
        <v>80</v>
      </c>
      <c r="AT554" s="214" t="s">
        <v>120</v>
      </c>
      <c r="AU554" s="214" t="s">
        <v>82</v>
      </c>
      <c r="AY554" s="16" t="s">
        <v>117</v>
      </c>
      <c r="BE554" s="215">
        <f>IF(N554="základní",J554,0)</f>
        <v>0</v>
      </c>
      <c r="BF554" s="215">
        <f>IF(N554="snížená",J554,0)</f>
        <v>0</v>
      </c>
      <c r="BG554" s="215">
        <f>IF(N554="zákl. přenesená",J554,0)</f>
        <v>0</v>
      </c>
      <c r="BH554" s="215">
        <f>IF(N554="sníž. přenesená",J554,0)</f>
        <v>0</v>
      </c>
      <c r="BI554" s="215">
        <f>IF(N554="nulová",J554,0)</f>
        <v>0</v>
      </c>
      <c r="BJ554" s="16" t="s">
        <v>80</v>
      </c>
      <c r="BK554" s="215">
        <f>ROUND(I554*H554,2)</f>
        <v>0</v>
      </c>
      <c r="BL554" s="16" t="s">
        <v>80</v>
      </c>
      <c r="BM554" s="214" t="s">
        <v>3285</v>
      </c>
    </row>
    <row r="555" s="2" customFormat="1">
      <c r="A555" s="37"/>
      <c r="B555" s="38"/>
      <c r="C555" s="39"/>
      <c r="D555" s="216" t="s">
        <v>127</v>
      </c>
      <c r="E555" s="39"/>
      <c r="F555" s="217" t="s">
        <v>3286</v>
      </c>
      <c r="G555" s="39"/>
      <c r="H555" s="39"/>
      <c r="I555" s="218"/>
      <c r="J555" s="39"/>
      <c r="K555" s="39"/>
      <c r="L555" s="43"/>
      <c r="M555" s="219"/>
      <c r="N555" s="220"/>
      <c r="O555" s="83"/>
      <c r="P555" s="83"/>
      <c r="Q555" s="83"/>
      <c r="R555" s="83"/>
      <c r="S555" s="83"/>
      <c r="T555" s="84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16" t="s">
        <v>127</v>
      </c>
      <c r="AU555" s="16" t="s">
        <v>82</v>
      </c>
    </row>
    <row r="556" s="2" customFormat="1">
      <c r="A556" s="37"/>
      <c r="B556" s="38"/>
      <c r="C556" s="39"/>
      <c r="D556" s="221" t="s">
        <v>129</v>
      </c>
      <c r="E556" s="39"/>
      <c r="F556" s="222" t="s">
        <v>3287</v>
      </c>
      <c r="G556" s="39"/>
      <c r="H556" s="39"/>
      <c r="I556" s="218"/>
      <c r="J556" s="39"/>
      <c r="K556" s="39"/>
      <c r="L556" s="43"/>
      <c r="M556" s="219"/>
      <c r="N556" s="220"/>
      <c r="O556" s="83"/>
      <c r="P556" s="83"/>
      <c r="Q556" s="83"/>
      <c r="R556" s="83"/>
      <c r="S556" s="83"/>
      <c r="T556" s="84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129</v>
      </c>
      <c r="AU556" s="16" t="s">
        <v>82</v>
      </c>
    </row>
    <row r="557" s="2" customFormat="1" ht="16.5" customHeight="1">
      <c r="A557" s="37"/>
      <c r="B557" s="38"/>
      <c r="C557" s="203" t="s">
        <v>1876</v>
      </c>
      <c r="D557" s="203" t="s">
        <v>120</v>
      </c>
      <c r="E557" s="204" t="s">
        <v>3288</v>
      </c>
      <c r="F557" s="205" t="s">
        <v>3289</v>
      </c>
      <c r="G557" s="206" t="s">
        <v>169</v>
      </c>
      <c r="H557" s="207">
        <v>10</v>
      </c>
      <c r="I557" s="208"/>
      <c r="J557" s="209">
        <f>ROUND(I557*H557,2)</f>
        <v>0</v>
      </c>
      <c r="K557" s="205" t="s">
        <v>124</v>
      </c>
      <c r="L557" s="43"/>
      <c r="M557" s="210" t="s">
        <v>19</v>
      </c>
      <c r="N557" s="211" t="s">
        <v>43</v>
      </c>
      <c r="O557" s="83"/>
      <c r="P557" s="212">
        <f>O557*H557</f>
        <v>0</v>
      </c>
      <c r="Q557" s="212">
        <v>0</v>
      </c>
      <c r="R557" s="212">
        <f>Q557*H557</f>
        <v>0</v>
      </c>
      <c r="S557" s="212">
        <v>0.012</v>
      </c>
      <c r="T557" s="213">
        <f>S557*H557</f>
        <v>0.12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14" t="s">
        <v>80</v>
      </c>
      <c r="AT557" s="214" t="s">
        <v>120</v>
      </c>
      <c r="AU557" s="214" t="s">
        <v>82</v>
      </c>
      <c r="AY557" s="16" t="s">
        <v>117</v>
      </c>
      <c r="BE557" s="215">
        <f>IF(N557="základní",J557,0)</f>
        <v>0</v>
      </c>
      <c r="BF557" s="215">
        <f>IF(N557="snížená",J557,0)</f>
        <v>0</v>
      </c>
      <c r="BG557" s="215">
        <f>IF(N557="zákl. přenesená",J557,0)</f>
        <v>0</v>
      </c>
      <c r="BH557" s="215">
        <f>IF(N557="sníž. přenesená",J557,0)</f>
        <v>0</v>
      </c>
      <c r="BI557" s="215">
        <f>IF(N557="nulová",J557,0)</f>
        <v>0</v>
      </c>
      <c r="BJ557" s="16" t="s">
        <v>80</v>
      </c>
      <c r="BK557" s="215">
        <f>ROUND(I557*H557,2)</f>
        <v>0</v>
      </c>
      <c r="BL557" s="16" t="s">
        <v>80</v>
      </c>
      <c r="BM557" s="214" t="s">
        <v>3290</v>
      </c>
    </row>
    <row r="558" s="2" customFormat="1">
      <c r="A558" s="37"/>
      <c r="B558" s="38"/>
      <c r="C558" s="39"/>
      <c r="D558" s="216" t="s">
        <v>127</v>
      </c>
      <c r="E558" s="39"/>
      <c r="F558" s="217" t="s">
        <v>3291</v>
      </c>
      <c r="G558" s="39"/>
      <c r="H558" s="39"/>
      <c r="I558" s="218"/>
      <c r="J558" s="39"/>
      <c r="K558" s="39"/>
      <c r="L558" s="43"/>
      <c r="M558" s="219"/>
      <c r="N558" s="220"/>
      <c r="O558" s="83"/>
      <c r="P558" s="83"/>
      <c r="Q558" s="83"/>
      <c r="R558" s="83"/>
      <c r="S558" s="83"/>
      <c r="T558" s="84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16" t="s">
        <v>127</v>
      </c>
      <c r="AU558" s="16" t="s">
        <v>82</v>
      </c>
    </row>
    <row r="559" s="2" customFormat="1">
      <c r="A559" s="37"/>
      <c r="B559" s="38"/>
      <c r="C559" s="39"/>
      <c r="D559" s="221" t="s">
        <v>129</v>
      </c>
      <c r="E559" s="39"/>
      <c r="F559" s="222" t="s">
        <v>3292</v>
      </c>
      <c r="G559" s="39"/>
      <c r="H559" s="39"/>
      <c r="I559" s="218"/>
      <c r="J559" s="39"/>
      <c r="K559" s="39"/>
      <c r="L559" s="43"/>
      <c r="M559" s="219"/>
      <c r="N559" s="220"/>
      <c r="O559" s="83"/>
      <c r="P559" s="83"/>
      <c r="Q559" s="83"/>
      <c r="R559" s="83"/>
      <c r="S559" s="83"/>
      <c r="T559" s="84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16" t="s">
        <v>129</v>
      </c>
      <c r="AU559" s="16" t="s">
        <v>82</v>
      </c>
    </row>
    <row r="560" s="2" customFormat="1" ht="16.5" customHeight="1">
      <c r="A560" s="37"/>
      <c r="B560" s="38"/>
      <c r="C560" s="203" t="s">
        <v>1882</v>
      </c>
      <c r="D560" s="203" t="s">
        <v>120</v>
      </c>
      <c r="E560" s="204" t="s">
        <v>3293</v>
      </c>
      <c r="F560" s="205" t="s">
        <v>3294</v>
      </c>
      <c r="G560" s="206" t="s">
        <v>169</v>
      </c>
      <c r="H560" s="207">
        <v>10</v>
      </c>
      <c r="I560" s="208"/>
      <c r="J560" s="209">
        <f>ROUND(I560*H560,2)</f>
        <v>0</v>
      </c>
      <c r="K560" s="205" t="s">
        <v>124</v>
      </c>
      <c r="L560" s="43"/>
      <c r="M560" s="210" t="s">
        <v>19</v>
      </c>
      <c r="N560" s="211" t="s">
        <v>43</v>
      </c>
      <c r="O560" s="83"/>
      <c r="P560" s="212">
        <f>O560*H560</f>
        <v>0</v>
      </c>
      <c r="Q560" s="212">
        <v>0</v>
      </c>
      <c r="R560" s="212">
        <f>Q560*H560</f>
        <v>0</v>
      </c>
      <c r="S560" s="212">
        <v>0.02</v>
      </c>
      <c r="T560" s="213">
        <f>S560*H560</f>
        <v>0.20000000000000001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14" t="s">
        <v>80</v>
      </c>
      <c r="AT560" s="214" t="s">
        <v>120</v>
      </c>
      <c r="AU560" s="214" t="s">
        <v>82</v>
      </c>
      <c r="AY560" s="16" t="s">
        <v>117</v>
      </c>
      <c r="BE560" s="215">
        <f>IF(N560="základní",J560,0)</f>
        <v>0</v>
      </c>
      <c r="BF560" s="215">
        <f>IF(N560="snížená",J560,0)</f>
        <v>0</v>
      </c>
      <c r="BG560" s="215">
        <f>IF(N560="zákl. přenesená",J560,0)</f>
        <v>0</v>
      </c>
      <c r="BH560" s="215">
        <f>IF(N560="sníž. přenesená",J560,0)</f>
        <v>0</v>
      </c>
      <c r="BI560" s="215">
        <f>IF(N560="nulová",J560,0)</f>
        <v>0</v>
      </c>
      <c r="BJ560" s="16" t="s">
        <v>80</v>
      </c>
      <c r="BK560" s="215">
        <f>ROUND(I560*H560,2)</f>
        <v>0</v>
      </c>
      <c r="BL560" s="16" t="s">
        <v>80</v>
      </c>
      <c r="BM560" s="214" t="s">
        <v>3295</v>
      </c>
    </row>
    <row r="561" s="2" customFormat="1">
      <c r="A561" s="37"/>
      <c r="B561" s="38"/>
      <c r="C561" s="39"/>
      <c r="D561" s="216" t="s">
        <v>127</v>
      </c>
      <c r="E561" s="39"/>
      <c r="F561" s="217" t="s">
        <v>3296</v>
      </c>
      <c r="G561" s="39"/>
      <c r="H561" s="39"/>
      <c r="I561" s="218"/>
      <c r="J561" s="39"/>
      <c r="K561" s="39"/>
      <c r="L561" s="43"/>
      <c r="M561" s="219"/>
      <c r="N561" s="220"/>
      <c r="O561" s="83"/>
      <c r="P561" s="83"/>
      <c r="Q561" s="83"/>
      <c r="R561" s="83"/>
      <c r="S561" s="83"/>
      <c r="T561" s="84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16" t="s">
        <v>127</v>
      </c>
      <c r="AU561" s="16" t="s">
        <v>82</v>
      </c>
    </row>
    <row r="562" s="2" customFormat="1">
      <c r="A562" s="37"/>
      <c r="B562" s="38"/>
      <c r="C562" s="39"/>
      <c r="D562" s="221" t="s">
        <v>129</v>
      </c>
      <c r="E562" s="39"/>
      <c r="F562" s="222" t="s">
        <v>3297</v>
      </c>
      <c r="G562" s="39"/>
      <c r="H562" s="39"/>
      <c r="I562" s="218"/>
      <c r="J562" s="39"/>
      <c r="K562" s="39"/>
      <c r="L562" s="43"/>
      <c r="M562" s="219"/>
      <c r="N562" s="220"/>
      <c r="O562" s="83"/>
      <c r="P562" s="83"/>
      <c r="Q562" s="83"/>
      <c r="R562" s="83"/>
      <c r="S562" s="83"/>
      <c r="T562" s="84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129</v>
      </c>
      <c r="AU562" s="16" t="s">
        <v>82</v>
      </c>
    </row>
    <row r="563" s="2" customFormat="1" ht="16.5" customHeight="1">
      <c r="A563" s="37"/>
      <c r="B563" s="38"/>
      <c r="C563" s="203" t="s">
        <v>1888</v>
      </c>
      <c r="D563" s="203" t="s">
        <v>120</v>
      </c>
      <c r="E563" s="204" t="s">
        <v>3298</v>
      </c>
      <c r="F563" s="205" t="s">
        <v>3299</v>
      </c>
      <c r="G563" s="206" t="s">
        <v>169</v>
      </c>
      <c r="H563" s="207">
        <v>10</v>
      </c>
      <c r="I563" s="208"/>
      <c r="J563" s="209">
        <f>ROUND(I563*H563,2)</f>
        <v>0</v>
      </c>
      <c r="K563" s="205" t="s">
        <v>124</v>
      </c>
      <c r="L563" s="43"/>
      <c r="M563" s="210" t="s">
        <v>19</v>
      </c>
      <c r="N563" s="211" t="s">
        <v>43</v>
      </c>
      <c r="O563" s="83"/>
      <c r="P563" s="212">
        <f>O563*H563</f>
        <v>0</v>
      </c>
      <c r="Q563" s="212">
        <v>0</v>
      </c>
      <c r="R563" s="212">
        <f>Q563*H563</f>
        <v>0</v>
      </c>
      <c r="S563" s="212">
        <v>0.00023000000000000001</v>
      </c>
      <c r="T563" s="213">
        <f>S563*H563</f>
        <v>0.0023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14" t="s">
        <v>80</v>
      </c>
      <c r="AT563" s="214" t="s">
        <v>120</v>
      </c>
      <c r="AU563" s="214" t="s">
        <v>82</v>
      </c>
      <c r="AY563" s="16" t="s">
        <v>117</v>
      </c>
      <c r="BE563" s="215">
        <f>IF(N563="základní",J563,0)</f>
        <v>0</v>
      </c>
      <c r="BF563" s="215">
        <f>IF(N563="snížená",J563,0)</f>
        <v>0</v>
      </c>
      <c r="BG563" s="215">
        <f>IF(N563="zákl. přenesená",J563,0)</f>
        <v>0</v>
      </c>
      <c r="BH563" s="215">
        <f>IF(N563="sníž. přenesená",J563,0)</f>
        <v>0</v>
      </c>
      <c r="BI563" s="215">
        <f>IF(N563="nulová",J563,0)</f>
        <v>0</v>
      </c>
      <c r="BJ563" s="16" t="s">
        <v>80</v>
      </c>
      <c r="BK563" s="215">
        <f>ROUND(I563*H563,2)</f>
        <v>0</v>
      </c>
      <c r="BL563" s="16" t="s">
        <v>80</v>
      </c>
      <c r="BM563" s="214" t="s">
        <v>3300</v>
      </c>
    </row>
    <row r="564" s="2" customFormat="1">
      <c r="A564" s="37"/>
      <c r="B564" s="38"/>
      <c r="C564" s="39"/>
      <c r="D564" s="216" t="s">
        <v>127</v>
      </c>
      <c r="E564" s="39"/>
      <c r="F564" s="217" t="s">
        <v>3301</v>
      </c>
      <c r="G564" s="39"/>
      <c r="H564" s="39"/>
      <c r="I564" s="218"/>
      <c r="J564" s="39"/>
      <c r="K564" s="39"/>
      <c r="L564" s="43"/>
      <c r="M564" s="219"/>
      <c r="N564" s="220"/>
      <c r="O564" s="83"/>
      <c r="P564" s="83"/>
      <c r="Q564" s="83"/>
      <c r="R564" s="83"/>
      <c r="S564" s="83"/>
      <c r="T564" s="84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6" t="s">
        <v>127</v>
      </c>
      <c r="AU564" s="16" t="s">
        <v>82</v>
      </c>
    </row>
    <row r="565" s="2" customFormat="1">
      <c r="A565" s="37"/>
      <c r="B565" s="38"/>
      <c r="C565" s="39"/>
      <c r="D565" s="221" t="s">
        <v>129</v>
      </c>
      <c r="E565" s="39"/>
      <c r="F565" s="222" t="s">
        <v>3302</v>
      </c>
      <c r="G565" s="39"/>
      <c r="H565" s="39"/>
      <c r="I565" s="218"/>
      <c r="J565" s="39"/>
      <c r="K565" s="39"/>
      <c r="L565" s="43"/>
      <c r="M565" s="219"/>
      <c r="N565" s="220"/>
      <c r="O565" s="83"/>
      <c r="P565" s="83"/>
      <c r="Q565" s="83"/>
      <c r="R565" s="83"/>
      <c r="S565" s="83"/>
      <c r="T565" s="84"/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T565" s="16" t="s">
        <v>129</v>
      </c>
      <c r="AU565" s="16" t="s">
        <v>82</v>
      </c>
    </row>
    <row r="566" s="2" customFormat="1" ht="16.5" customHeight="1">
      <c r="A566" s="37"/>
      <c r="B566" s="38"/>
      <c r="C566" s="203" t="s">
        <v>1894</v>
      </c>
      <c r="D566" s="203" t="s">
        <v>120</v>
      </c>
      <c r="E566" s="204" t="s">
        <v>3303</v>
      </c>
      <c r="F566" s="205" t="s">
        <v>3304</v>
      </c>
      <c r="G566" s="206" t="s">
        <v>169</v>
      </c>
      <c r="H566" s="207">
        <v>10</v>
      </c>
      <c r="I566" s="208"/>
      <c r="J566" s="209">
        <f>ROUND(I566*H566,2)</f>
        <v>0</v>
      </c>
      <c r="K566" s="205" t="s">
        <v>124</v>
      </c>
      <c r="L566" s="43"/>
      <c r="M566" s="210" t="s">
        <v>19</v>
      </c>
      <c r="N566" s="211" t="s">
        <v>43</v>
      </c>
      <c r="O566" s="83"/>
      <c r="P566" s="212">
        <f>O566*H566</f>
        <v>0</v>
      </c>
      <c r="Q566" s="212">
        <v>0</v>
      </c>
      <c r="R566" s="212">
        <f>Q566*H566</f>
        <v>0</v>
      </c>
      <c r="S566" s="212">
        <v>0</v>
      </c>
      <c r="T566" s="213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14" t="s">
        <v>80</v>
      </c>
      <c r="AT566" s="214" t="s">
        <v>120</v>
      </c>
      <c r="AU566" s="214" t="s">
        <v>82</v>
      </c>
      <c r="AY566" s="16" t="s">
        <v>117</v>
      </c>
      <c r="BE566" s="215">
        <f>IF(N566="základní",J566,0)</f>
        <v>0</v>
      </c>
      <c r="BF566" s="215">
        <f>IF(N566="snížená",J566,0)</f>
        <v>0</v>
      </c>
      <c r="BG566" s="215">
        <f>IF(N566="zákl. přenesená",J566,0)</f>
        <v>0</v>
      </c>
      <c r="BH566" s="215">
        <f>IF(N566="sníž. přenesená",J566,0)</f>
        <v>0</v>
      </c>
      <c r="BI566" s="215">
        <f>IF(N566="nulová",J566,0)</f>
        <v>0</v>
      </c>
      <c r="BJ566" s="16" t="s">
        <v>80</v>
      </c>
      <c r="BK566" s="215">
        <f>ROUND(I566*H566,2)</f>
        <v>0</v>
      </c>
      <c r="BL566" s="16" t="s">
        <v>80</v>
      </c>
      <c r="BM566" s="214" t="s">
        <v>3305</v>
      </c>
    </row>
    <row r="567" s="2" customFormat="1">
      <c r="A567" s="37"/>
      <c r="B567" s="38"/>
      <c r="C567" s="39"/>
      <c r="D567" s="216" t="s">
        <v>127</v>
      </c>
      <c r="E567" s="39"/>
      <c r="F567" s="217" t="s">
        <v>3306</v>
      </c>
      <c r="G567" s="39"/>
      <c r="H567" s="39"/>
      <c r="I567" s="218"/>
      <c r="J567" s="39"/>
      <c r="K567" s="39"/>
      <c r="L567" s="43"/>
      <c r="M567" s="219"/>
      <c r="N567" s="220"/>
      <c r="O567" s="83"/>
      <c r="P567" s="83"/>
      <c r="Q567" s="83"/>
      <c r="R567" s="83"/>
      <c r="S567" s="83"/>
      <c r="T567" s="84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16" t="s">
        <v>127</v>
      </c>
      <c r="AU567" s="16" t="s">
        <v>82</v>
      </c>
    </row>
    <row r="568" s="2" customFormat="1">
      <c r="A568" s="37"/>
      <c r="B568" s="38"/>
      <c r="C568" s="39"/>
      <c r="D568" s="221" t="s">
        <v>129</v>
      </c>
      <c r="E568" s="39"/>
      <c r="F568" s="222" t="s">
        <v>3307</v>
      </c>
      <c r="G568" s="39"/>
      <c r="H568" s="39"/>
      <c r="I568" s="218"/>
      <c r="J568" s="39"/>
      <c r="K568" s="39"/>
      <c r="L568" s="43"/>
      <c r="M568" s="219"/>
      <c r="N568" s="220"/>
      <c r="O568" s="83"/>
      <c r="P568" s="83"/>
      <c r="Q568" s="83"/>
      <c r="R568" s="83"/>
      <c r="S568" s="83"/>
      <c r="T568" s="84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129</v>
      </c>
      <c r="AU568" s="16" t="s">
        <v>82</v>
      </c>
    </row>
    <row r="569" s="2" customFormat="1" ht="16.5" customHeight="1">
      <c r="A569" s="37"/>
      <c r="B569" s="38"/>
      <c r="C569" s="203" t="s">
        <v>992</v>
      </c>
      <c r="D569" s="203" t="s">
        <v>120</v>
      </c>
      <c r="E569" s="204" t="s">
        <v>3308</v>
      </c>
      <c r="F569" s="205" t="s">
        <v>3309</v>
      </c>
      <c r="G569" s="206" t="s">
        <v>169</v>
      </c>
      <c r="H569" s="207">
        <v>10</v>
      </c>
      <c r="I569" s="208"/>
      <c r="J569" s="209">
        <f>ROUND(I569*H569,2)</f>
        <v>0</v>
      </c>
      <c r="K569" s="205" t="s">
        <v>124</v>
      </c>
      <c r="L569" s="43"/>
      <c r="M569" s="210" t="s">
        <v>19</v>
      </c>
      <c r="N569" s="211" t="s">
        <v>43</v>
      </c>
      <c r="O569" s="83"/>
      <c r="P569" s="212">
        <f>O569*H569</f>
        <v>0</v>
      </c>
      <c r="Q569" s="212">
        <v>0</v>
      </c>
      <c r="R569" s="212">
        <f>Q569*H569</f>
        <v>0</v>
      </c>
      <c r="S569" s="212">
        <v>0</v>
      </c>
      <c r="T569" s="213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14" t="s">
        <v>80</v>
      </c>
      <c r="AT569" s="214" t="s">
        <v>120</v>
      </c>
      <c r="AU569" s="214" t="s">
        <v>82</v>
      </c>
      <c r="AY569" s="16" t="s">
        <v>117</v>
      </c>
      <c r="BE569" s="215">
        <f>IF(N569="základní",J569,0)</f>
        <v>0</v>
      </c>
      <c r="BF569" s="215">
        <f>IF(N569="snížená",J569,0)</f>
        <v>0</v>
      </c>
      <c r="BG569" s="215">
        <f>IF(N569="zákl. přenesená",J569,0)</f>
        <v>0</v>
      </c>
      <c r="BH569" s="215">
        <f>IF(N569="sníž. přenesená",J569,0)</f>
        <v>0</v>
      </c>
      <c r="BI569" s="215">
        <f>IF(N569="nulová",J569,0)</f>
        <v>0</v>
      </c>
      <c r="BJ569" s="16" t="s">
        <v>80</v>
      </c>
      <c r="BK569" s="215">
        <f>ROUND(I569*H569,2)</f>
        <v>0</v>
      </c>
      <c r="BL569" s="16" t="s">
        <v>80</v>
      </c>
      <c r="BM569" s="214" t="s">
        <v>3310</v>
      </c>
    </row>
    <row r="570" s="2" customFormat="1">
      <c r="A570" s="37"/>
      <c r="B570" s="38"/>
      <c r="C570" s="39"/>
      <c r="D570" s="216" t="s">
        <v>127</v>
      </c>
      <c r="E570" s="39"/>
      <c r="F570" s="217" t="s">
        <v>3311</v>
      </c>
      <c r="G570" s="39"/>
      <c r="H570" s="39"/>
      <c r="I570" s="218"/>
      <c r="J570" s="39"/>
      <c r="K570" s="39"/>
      <c r="L570" s="43"/>
      <c r="M570" s="219"/>
      <c r="N570" s="220"/>
      <c r="O570" s="83"/>
      <c r="P570" s="83"/>
      <c r="Q570" s="83"/>
      <c r="R570" s="83"/>
      <c r="S570" s="83"/>
      <c r="T570" s="84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6" t="s">
        <v>127</v>
      </c>
      <c r="AU570" s="16" t="s">
        <v>82</v>
      </c>
    </row>
    <row r="571" s="2" customFormat="1">
      <c r="A571" s="37"/>
      <c r="B571" s="38"/>
      <c r="C571" s="39"/>
      <c r="D571" s="221" t="s">
        <v>129</v>
      </c>
      <c r="E571" s="39"/>
      <c r="F571" s="222" t="s">
        <v>3312</v>
      </c>
      <c r="G571" s="39"/>
      <c r="H571" s="39"/>
      <c r="I571" s="218"/>
      <c r="J571" s="39"/>
      <c r="K571" s="39"/>
      <c r="L571" s="43"/>
      <c r="M571" s="219"/>
      <c r="N571" s="220"/>
      <c r="O571" s="83"/>
      <c r="P571" s="83"/>
      <c r="Q571" s="83"/>
      <c r="R571" s="83"/>
      <c r="S571" s="83"/>
      <c r="T571" s="84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129</v>
      </c>
      <c r="AU571" s="16" t="s">
        <v>82</v>
      </c>
    </row>
    <row r="572" s="2" customFormat="1" ht="16.5" customHeight="1">
      <c r="A572" s="37"/>
      <c r="B572" s="38"/>
      <c r="C572" s="203" t="s">
        <v>999</v>
      </c>
      <c r="D572" s="203" t="s">
        <v>120</v>
      </c>
      <c r="E572" s="204" t="s">
        <v>3313</v>
      </c>
      <c r="F572" s="205" t="s">
        <v>3314</v>
      </c>
      <c r="G572" s="206" t="s">
        <v>169</v>
      </c>
      <c r="H572" s="207">
        <v>10</v>
      </c>
      <c r="I572" s="208"/>
      <c r="J572" s="209">
        <f>ROUND(I572*H572,2)</f>
        <v>0</v>
      </c>
      <c r="K572" s="205" t="s">
        <v>124</v>
      </c>
      <c r="L572" s="43"/>
      <c r="M572" s="210" t="s">
        <v>19</v>
      </c>
      <c r="N572" s="211" t="s">
        <v>43</v>
      </c>
      <c r="O572" s="83"/>
      <c r="P572" s="212">
        <f>O572*H572</f>
        <v>0</v>
      </c>
      <c r="Q572" s="212">
        <v>0</v>
      </c>
      <c r="R572" s="212">
        <f>Q572*H572</f>
        <v>0</v>
      </c>
      <c r="S572" s="212">
        <v>0</v>
      </c>
      <c r="T572" s="213">
        <f>S572*H572</f>
        <v>0</v>
      </c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R572" s="214" t="s">
        <v>80</v>
      </c>
      <c r="AT572" s="214" t="s">
        <v>120</v>
      </c>
      <c r="AU572" s="214" t="s">
        <v>82</v>
      </c>
      <c r="AY572" s="16" t="s">
        <v>117</v>
      </c>
      <c r="BE572" s="215">
        <f>IF(N572="základní",J572,0)</f>
        <v>0</v>
      </c>
      <c r="BF572" s="215">
        <f>IF(N572="snížená",J572,0)</f>
        <v>0</v>
      </c>
      <c r="BG572" s="215">
        <f>IF(N572="zákl. přenesená",J572,0)</f>
        <v>0</v>
      </c>
      <c r="BH572" s="215">
        <f>IF(N572="sníž. přenesená",J572,0)</f>
        <v>0</v>
      </c>
      <c r="BI572" s="215">
        <f>IF(N572="nulová",J572,0)</f>
        <v>0</v>
      </c>
      <c r="BJ572" s="16" t="s">
        <v>80</v>
      </c>
      <c r="BK572" s="215">
        <f>ROUND(I572*H572,2)</f>
        <v>0</v>
      </c>
      <c r="BL572" s="16" t="s">
        <v>80</v>
      </c>
      <c r="BM572" s="214" t="s">
        <v>3315</v>
      </c>
    </row>
    <row r="573" s="2" customFormat="1">
      <c r="A573" s="37"/>
      <c r="B573" s="38"/>
      <c r="C573" s="39"/>
      <c r="D573" s="216" t="s">
        <v>127</v>
      </c>
      <c r="E573" s="39"/>
      <c r="F573" s="217" t="s">
        <v>3316</v>
      </c>
      <c r="G573" s="39"/>
      <c r="H573" s="39"/>
      <c r="I573" s="218"/>
      <c r="J573" s="39"/>
      <c r="K573" s="39"/>
      <c r="L573" s="43"/>
      <c r="M573" s="219"/>
      <c r="N573" s="220"/>
      <c r="O573" s="83"/>
      <c r="P573" s="83"/>
      <c r="Q573" s="83"/>
      <c r="R573" s="83"/>
      <c r="S573" s="83"/>
      <c r="T573" s="84"/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T573" s="16" t="s">
        <v>127</v>
      </c>
      <c r="AU573" s="16" t="s">
        <v>82</v>
      </c>
    </row>
    <row r="574" s="2" customFormat="1">
      <c r="A574" s="37"/>
      <c r="B574" s="38"/>
      <c r="C574" s="39"/>
      <c r="D574" s="221" t="s">
        <v>129</v>
      </c>
      <c r="E574" s="39"/>
      <c r="F574" s="222" t="s">
        <v>3317</v>
      </c>
      <c r="G574" s="39"/>
      <c r="H574" s="39"/>
      <c r="I574" s="218"/>
      <c r="J574" s="39"/>
      <c r="K574" s="39"/>
      <c r="L574" s="43"/>
      <c r="M574" s="219"/>
      <c r="N574" s="220"/>
      <c r="O574" s="83"/>
      <c r="P574" s="83"/>
      <c r="Q574" s="83"/>
      <c r="R574" s="83"/>
      <c r="S574" s="83"/>
      <c r="T574" s="84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6" t="s">
        <v>129</v>
      </c>
      <c r="AU574" s="16" t="s">
        <v>82</v>
      </c>
    </row>
    <row r="575" s="2" customFormat="1" ht="16.5" customHeight="1">
      <c r="A575" s="37"/>
      <c r="B575" s="38"/>
      <c r="C575" s="203" t="s">
        <v>1004</v>
      </c>
      <c r="D575" s="203" t="s">
        <v>120</v>
      </c>
      <c r="E575" s="204" t="s">
        <v>3318</v>
      </c>
      <c r="F575" s="205" t="s">
        <v>3319</v>
      </c>
      <c r="G575" s="206" t="s">
        <v>169</v>
      </c>
      <c r="H575" s="207">
        <v>10</v>
      </c>
      <c r="I575" s="208"/>
      <c r="J575" s="209">
        <f>ROUND(I575*H575,2)</f>
        <v>0</v>
      </c>
      <c r="K575" s="205" t="s">
        <v>124</v>
      </c>
      <c r="L575" s="43"/>
      <c r="M575" s="210" t="s">
        <v>19</v>
      </c>
      <c r="N575" s="211" t="s">
        <v>43</v>
      </c>
      <c r="O575" s="83"/>
      <c r="P575" s="212">
        <f>O575*H575</f>
        <v>0</v>
      </c>
      <c r="Q575" s="212">
        <v>0</v>
      </c>
      <c r="R575" s="212">
        <f>Q575*H575</f>
        <v>0</v>
      </c>
      <c r="S575" s="212">
        <v>0</v>
      </c>
      <c r="T575" s="213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14" t="s">
        <v>80</v>
      </c>
      <c r="AT575" s="214" t="s">
        <v>120</v>
      </c>
      <c r="AU575" s="214" t="s">
        <v>82</v>
      </c>
      <c r="AY575" s="16" t="s">
        <v>117</v>
      </c>
      <c r="BE575" s="215">
        <f>IF(N575="základní",J575,0)</f>
        <v>0</v>
      </c>
      <c r="BF575" s="215">
        <f>IF(N575="snížená",J575,0)</f>
        <v>0</v>
      </c>
      <c r="BG575" s="215">
        <f>IF(N575="zákl. přenesená",J575,0)</f>
        <v>0</v>
      </c>
      <c r="BH575" s="215">
        <f>IF(N575="sníž. přenesená",J575,0)</f>
        <v>0</v>
      </c>
      <c r="BI575" s="215">
        <f>IF(N575="nulová",J575,0)</f>
        <v>0</v>
      </c>
      <c r="BJ575" s="16" t="s">
        <v>80</v>
      </c>
      <c r="BK575" s="215">
        <f>ROUND(I575*H575,2)</f>
        <v>0</v>
      </c>
      <c r="BL575" s="16" t="s">
        <v>80</v>
      </c>
      <c r="BM575" s="214" t="s">
        <v>3320</v>
      </c>
    </row>
    <row r="576" s="2" customFormat="1">
      <c r="A576" s="37"/>
      <c r="B576" s="38"/>
      <c r="C576" s="39"/>
      <c r="D576" s="216" t="s">
        <v>127</v>
      </c>
      <c r="E576" s="39"/>
      <c r="F576" s="217" t="s">
        <v>3321</v>
      </c>
      <c r="G576" s="39"/>
      <c r="H576" s="39"/>
      <c r="I576" s="218"/>
      <c r="J576" s="39"/>
      <c r="K576" s="39"/>
      <c r="L576" s="43"/>
      <c r="M576" s="219"/>
      <c r="N576" s="220"/>
      <c r="O576" s="83"/>
      <c r="P576" s="83"/>
      <c r="Q576" s="83"/>
      <c r="R576" s="83"/>
      <c r="S576" s="83"/>
      <c r="T576" s="84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6" t="s">
        <v>127</v>
      </c>
      <c r="AU576" s="16" t="s">
        <v>82</v>
      </c>
    </row>
    <row r="577" s="2" customFormat="1">
      <c r="A577" s="37"/>
      <c r="B577" s="38"/>
      <c r="C577" s="39"/>
      <c r="D577" s="221" t="s">
        <v>129</v>
      </c>
      <c r="E577" s="39"/>
      <c r="F577" s="222" t="s">
        <v>3322</v>
      </c>
      <c r="G577" s="39"/>
      <c r="H577" s="39"/>
      <c r="I577" s="218"/>
      <c r="J577" s="39"/>
      <c r="K577" s="39"/>
      <c r="L577" s="43"/>
      <c r="M577" s="219"/>
      <c r="N577" s="220"/>
      <c r="O577" s="83"/>
      <c r="P577" s="83"/>
      <c r="Q577" s="83"/>
      <c r="R577" s="83"/>
      <c r="S577" s="83"/>
      <c r="T577" s="84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6" t="s">
        <v>129</v>
      </c>
      <c r="AU577" s="16" t="s">
        <v>82</v>
      </c>
    </row>
    <row r="578" s="2" customFormat="1" ht="16.5" customHeight="1">
      <c r="A578" s="37"/>
      <c r="B578" s="38"/>
      <c r="C578" s="203" t="s">
        <v>1009</v>
      </c>
      <c r="D578" s="203" t="s">
        <v>120</v>
      </c>
      <c r="E578" s="204" t="s">
        <v>3323</v>
      </c>
      <c r="F578" s="205" t="s">
        <v>3324</v>
      </c>
      <c r="G578" s="206" t="s">
        <v>169</v>
      </c>
      <c r="H578" s="207">
        <v>20</v>
      </c>
      <c r="I578" s="208"/>
      <c r="J578" s="209">
        <f>ROUND(I578*H578,2)</f>
        <v>0</v>
      </c>
      <c r="K578" s="205" t="s">
        <v>124</v>
      </c>
      <c r="L578" s="43"/>
      <c r="M578" s="210" t="s">
        <v>19</v>
      </c>
      <c r="N578" s="211" t="s">
        <v>43</v>
      </c>
      <c r="O578" s="83"/>
      <c r="P578" s="212">
        <f>O578*H578</f>
        <v>0</v>
      </c>
      <c r="Q578" s="212">
        <v>0</v>
      </c>
      <c r="R578" s="212">
        <f>Q578*H578</f>
        <v>0</v>
      </c>
      <c r="S578" s="212">
        <v>0</v>
      </c>
      <c r="T578" s="213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14" t="s">
        <v>80</v>
      </c>
      <c r="AT578" s="214" t="s">
        <v>120</v>
      </c>
      <c r="AU578" s="214" t="s">
        <v>82</v>
      </c>
      <c r="AY578" s="16" t="s">
        <v>117</v>
      </c>
      <c r="BE578" s="215">
        <f>IF(N578="základní",J578,0)</f>
        <v>0</v>
      </c>
      <c r="BF578" s="215">
        <f>IF(N578="snížená",J578,0)</f>
        <v>0</v>
      </c>
      <c r="BG578" s="215">
        <f>IF(N578="zákl. přenesená",J578,0)</f>
        <v>0</v>
      </c>
      <c r="BH578" s="215">
        <f>IF(N578="sníž. přenesená",J578,0)</f>
        <v>0</v>
      </c>
      <c r="BI578" s="215">
        <f>IF(N578="nulová",J578,0)</f>
        <v>0</v>
      </c>
      <c r="BJ578" s="16" t="s">
        <v>80</v>
      </c>
      <c r="BK578" s="215">
        <f>ROUND(I578*H578,2)</f>
        <v>0</v>
      </c>
      <c r="BL578" s="16" t="s">
        <v>80</v>
      </c>
      <c r="BM578" s="214" t="s">
        <v>3325</v>
      </c>
    </row>
    <row r="579" s="2" customFormat="1">
      <c r="A579" s="37"/>
      <c r="B579" s="38"/>
      <c r="C579" s="39"/>
      <c r="D579" s="216" t="s">
        <v>127</v>
      </c>
      <c r="E579" s="39"/>
      <c r="F579" s="217" t="s">
        <v>3326</v>
      </c>
      <c r="G579" s="39"/>
      <c r="H579" s="39"/>
      <c r="I579" s="218"/>
      <c r="J579" s="39"/>
      <c r="K579" s="39"/>
      <c r="L579" s="43"/>
      <c r="M579" s="219"/>
      <c r="N579" s="220"/>
      <c r="O579" s="83"/>
      <c r="P579" s="83"/>
      <c r="Q579" s="83"/>
      <c r="R579" s="83"/>
      <c r="S579" s="83"/>
      <c r="T579" s="84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16" t="s">
        <v>127</v>
      </c>
      <c r="AU579" s="16" t="s">
        <v>82</v>
      </c>
    </row>
    <row r="580" s="2" customFormat="1">
      <c r="A580" s="37"/>
      <c r="B580" s="38"/>
      <c r="C580" s="39"/>
      <c r="D580" s="221" t="s">
        <v>129</v>
      </c>
      <c r="E580" s="39"/>
      <c r="F580" s="222" t="s">
        <v>3327</v>
      </c>
      <c r="G580" s="39"/>
      <c r="H580" s="39"/>
      <c r="I580" s="218"/>
      <c r="J580" s="39"/>
      <c r="K580" s="39"/>
      <c r="L580" s="43"/>
      <c r="M580" s="219"/>
      <c r="N580" s="220"/>
      <c r="O580" s="83"/>
      <c r="P580" s="83"/>
      <c r="Q580" s="83"/>
      <c r="R580" s="83"/>
      <c r="S580" s="83"/>
      <c r="T580" s="84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6" t="s">
        <v>129</v>
      </c>
      <c r="AU580" s="16" t="s">
        <v>82</v>
      </c>
    </row>
    <row r="581" s="2" customFormat="1" ht="16.5" customHeight="1">
      <c r="A581" s="37"/>
      <c r="B581" s="38"/>
      <c r="C581" s="203" t="s">
        <v>1014</v>
      </c>
      <c r="D581" s="203" t="s">
        <v>120</v>
      </c>
      <c r="E581" s="204" t="s">
        <v>3328</v>
      </c>
      <c r="F581" s="205" t="s">
        <v>3329</v>
      </c>
      <c r="G581" s="206" t="s">
        <v>169</v>
      </c>
      <c r="H581" s="207">
        <v>20</v>
      </c>
      <c r="I581" s="208"/>
      <c r="J581" s="209">
        <f>ROUND(I581*H581,2)</f>
        <v>0</v>
      </c>
      <c r="K581" s="205" t="s">
        <v>124</v>
      </c>
      <c r="L581" s="43"/>
      <c r="M581" s="210" t="s">
        <v>19</v>
      </c>
      <c r="N581" s="211" t="s">
        <v>43</v>
      </c>
      <c r="O581" s="83"/>
      <c r="P581" s="212">
        <f>O581*H581</f>
        <v>0</v>
      </c>
      <c r="Q581" s="212">
        <v>0</v>
      </c>
      <c r="R581" s="212">
        <f>Q581*H581</f>
        <v>0</v>
      </c>
      <c r="S581" s="212">
        <v>0</v>
      </c>
      <c r="T581" s="213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214" t="s">
        <v>80</v>
      </c>
      <c r="AT581" s="214" t="s">
        <v>120</v>
      </c>
      <c r="AU581" s="214" t="s">
        <v>82</v>
      </c>
      <c r="AY581" s="16" t="s">
        <v>117</v>
      </c>
      <c r="BE581" s="215">
        <f>IF(N581="základní",J581,0)</f>
        <v>0</v>
      </c>
      <c r="BF581" s="215">
        <f>IF(N581="snížená",J581,0)</f>
        <v>0</v>
      </c>
      <c r="BG581" s="215">
        <f>IF(N581="zákl. přenesená",J581,0)</f>
        <v>0</v>
      </c>
      <c r="BH581" s="215">
        <f>IF(N581="sníž. přenesená",J581,0)</f>
        <v>0</v>
      </c>
      <c r="BI581" s="215">
        <f>IF(N581="nulová",J581,0)</f>
        <v>0</v>
      </c>
      <c r="BJ581" s="16" t="s">
        <v>80</v>
      </c>
      <c r="BK581" s="215">
        <f>ROUND(I581*H581,2)</f>
        <v>0</v>
      </c>
      <c r="BL581" s="16" t="s">
        <v>80</v>
      </c>
      <c r="BM581" s="214" t="s">
        <v>3330</v>
      </c>
    </row>
    <row r="582" s="2" customFormat="1">
      <c r="A582" s="37"/>
      <c r="B582" s="38"/>
      <c r="C582" s="39"/>
      <c r="D582" s="216" t="s">
        <v>127</v>
      </c>
      <c r="E582" s="39"/>
      <c r="F582" s="217" t="s">
        <v>3331</v>
      </c>
      <c r="G582" s="39"/>
      <c r="H582" s="39"/>
      <c r="I582" s="218"/>
      <c r="J582" s="39"/>
      <c r="K582" s="39"/>
      <c r="L582" s="43"/>
      <c r="M582" s="219"/>
      <c r="N582" s="220"/>
      <c r="O582" s="83"/>
      <c r="P582" s="83"/>
      <c r="Q582" s="83"/>
      <c r="R582" s="83"/>
      <c r="S582" s="83"/>
      <c r="T582" s="84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6" t="s">
        <v>127</v>
      </c>
      <c r="AU582" s="16" t="s">
        <v>82</v>
      </c>
    </row>
    <row r="583" s="2" customFormat="1">
      <c r="A583" s="37"/>
      <c r="B583" s="38"/>
      <c r="C583" s="39"/>
      <c r="D583" s="221" t="s">
        <v>129</v>
      </c>
      <c r="E583" s="39"/>
      <c r="F583" s="222" t="s">
        <v>3332</v>
      </c>
      <c r="G583" s="39"/>
      <c r="H583" s="39"/>
      <c r="I583" s="218"/>
      <c r="J583" s="39"/>
      <c r="K583" s="39"/>
      <c r="L583" s="43"/>
      <c r="M583" s="219"/>
      <c r="N583" s="220"/>
      <c r="O583" s="83"/>
      <c r="P583" s="83"/>
      <c r="Q583" s="83"/>
      <c r="R583" s="83"/>
      <c r="S583" s="83"/>
      <c r="T583" s="84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129</v>
      </c>
      <c r="AU583" s="16" t="s">
        <v>82</v>
      </c>
    </row>
    <row r="584" s="2" customFormat="1" ht="16.5" customHeight="1">
      <c r="A584" s="37"/>
      <c r="B584" s="38"/>
      <c r="C584" s="203" t="s">
        <v>1039</v>
      </c>
      <c r="D584" s="203" t="s">
        <v>120</v>
      </c>
      <c r="E584" s="204" t="s">
        <v>3333</v>
      </c>
      <c r="F584" s="205" t="s">
        <v>3334</v>
      </c>
      <c r="G584" s="206" t="s">
        <v>169</v>
      </c>
      <c r="H584" s="207">
        <v>40</v>
      </c>
      <c r="I584" s="208"/>
      <c r="J584" s="209">
        <f>ROUND(I584*H584,2)</f>
        <v>0</v>
      </c>
      <c r="K584" s="205" t="s">
        <v>124</v>
      </c>
      <c r="L584" s="43"/>
      <c r="M584" s="210" t="s">
        <v>19</v>
      </c>
      <c r="N584" s="211" t="s">
        <v>43</v>
      </c>
      <c r="O584" s="83"/>
      <c r="P584" s="212">
        <f>O584*H584</f>
        <v>0</v>
      </c>
      <c r="Q584" s="212">
        <v>0</v>
      </c>
      <c r="R584" s="212">
        <f>Q584*H584</f>
        <v>0</v>
      </c>
      <c r="S584" s="212">
        <v>0</v>
      </c>
      <c r="T584" s="213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14" t="s">
        <v>80</v>
      </c>
      <c r="AT584" s="214" t="s">
        <v>120</v>
      </c>
      <c r="AU584" s="214" t="s">
        <v>82</v>
      </c>
      <c r="AY584" s="16" t="s">
        <v>117</v>
      </c>
      <c r="BE584" s="215">
        <f>IF(N584="základní",J584,0)</f>
        <v>0</v>
      </c>
      <c r="BF584" s="215">
        <f>IF(N584="snížená",J584,0)</f>
        <v>0</v>
      </c>
      <c r="BG584" s="215">
        <f>IF(N584="zákl. přenesená",J584,0)</f>
        <v>0</v>
      </c>
      <c r="BH584" s="215">
        <f>IF(N584="sníž. přenesená",J584,0)</f>
        <v>0</v>
      </c>
      <c r="BI584" s="215">
        <f>IF(N584="nulová",J584,0)</f>
        <v>0</v>
      </c>
      <c r="BJ584" s="16" t="s">
        <v>80</v>
      </c>
      <c r="BK584" s="215">
        <f>ROUND(I584*H584,2)</f>
        <v>0</v>
      </c>
      <c r="BL584" s="16" t="s">
        <v>80</v>
      </c>
      <c r="BM584" s="214" t="s">
        <v>3335</v>
      </c>
    </row>
    <row r="585" s="2" customFormat="1">
      <c r="A585" s="37"/>
      <c r="B585" s="38"/>
      <c r="C585" s="39"/>
      <c r="D585" s="216" t="s">
        <v>127</v>
      </c>
      <c r="E585" s="39"/>
      <c r="F585" s="217" t="s">
        <v>3336</v>
      </c>
      <c r="G585" s="39"/>
      <c r="H585" s="39"/>
      <c r="I585" s="218"/>
      <c r="J585" s="39"/>
      <c r="K585" s="39"/>
      <c r="L585" s="43"/>
      <c r="M585" s="219"/>
      <c r="N585" s="220"/>
      <c r="O585" s="83"/>
      <c r="P585" s="83"/>
      <c r="Q585" s="83"/>
      <c r="R585" s="83"/>
      <c r="S585" s="83"/>
      <c r="T585" s="84"/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T585" s="16" t="s">
        <v>127</v>
      </c>
      <c r="AU585" s="16" t="s">
        <v>82</v>
      </c>
    </row>
    <row r="586" s="2" customFormat="1">
      <c r="A586" s="37"/>
      <c r="B586" s="38"/>
      <c r="C586" s="39"/>
      <c r="D586" s="221" t="s">
        <v>129</v>
      </c>
      <c r="E586" s="39"/>
      <c r="F586" s="222" t="s">
        <v>3337</v>
      </c>
      <c r="G586" s="39"/>
      <c r="H586" s="39"/>
      <c r="I586" s="218"/>
      <c r="J586" s="39"/>
      <c r="K586" s="39"/>
      <c r="L586" s="43"/>
      <c r="M586" s="219"/>
      <c r="N586" s="220"/>
      <c r="O586" s="83"/>
      <c r="P586" s="83"/>
      <c r="Q586" s="83"/>
      <c r="R586" s="83"/>
      <c r="S586" s="83"/>
      <c r="T586" s="84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6" t="s">
        <v>129</v>
      </c>
      <c r="AU586" s="16" t="s">
        <v>82</v>
      </c>
    </row>
    <row r="587" s="2" customFormat="1" ht="16.5" customHeight="1">
      <c r="A587" s="37"/>
      <c r="B587" s="38"/>
      <c r="C587" s="203" t="s">
        <v>1045</v>
      </c>
      <c r="D587" s="203" t="s">
        <v>120</v>
      </c>
      <c r="E587" s="204" t="s">
        <v>3338</v>
      </c>
      <c r="F587" s="205" t="s">
        <v>3339</v>
      </c>
      <c r="G587" s="206" t="s">
        <v>169</v>
      </c>
      <c r="H587" s="207">
        <v>50</v>
      </c>
      <c r="I587" s="208"/>
      <c r="J587" s="209">
        <f>ROUND(I587*H587,2)</f>
        <v>0</v>
      </c>
      <c r="K587" s="205" t="s">
        <v>124</v>
      </c>
      <c r="L587" s="43"/>
      <c r="M587" s="210" t="s">
        <v>19</v>
      </c>
      <c r="N587" s="211" t="s">
        <v>43</v>
      </c>
      <c r="O587" s="83"/>
      <c r="P587" s="212">
        <f>O587*H587</f>
        <v>0</v>
      </c>
      <c r="Q587" s="212">
        <v>0</v>
      </c>
      <c r="R587" s="212">
        <f>Q587*H587</f>
        <v>0</v>
      </c>
      <c r="S587" s="212">
        <v>0</v>
      </c>
      <c r="T587" s="213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214" t="s">
        <v>80</v>
      </c>
      <c r="AT587" s="214" t="s">
        <v>120</v>
      </c>
      <c r="AU587" s="214" t="s">
        <v>82</v>
      </c>
      <c r="AY587" s="16" t="s">
        <v>117</v>
      </c>
      <c r="BE587" s="215">
        <f>IF(N587="základní",J587,0)</f>
        <v>0</v>
      </c>
      <c r="BF587" s="215">
        <f>IF(N587="snížená",J587,0)</f>
        <v>0</v>
      </c>
      <c r="BG587" s="215">
        <f>IF(N587="zákl. přenesená",J587,0)</f>
        <v>0</v>
      </c>
      <c r="BH587" s="215">
        <f>IF(N587="sníž. přenesená",J587,0)</f>
        <v>0</v>
      </c>
      <c r="BI587" s="215">
        <f>IF(N587="nulová",J587,0)</f>
        <v>0</v>
      </c>
      <c r="BJ587" s="16" t="s">
        <v>80</v>
      </c>
      <c r="BK587" s="215">
        <f>ROUND(I587*H587,2)</f>
        <v>0</v>
      </c>
      <c r="BL587" s="16" t="s">
        <v>80</v>
      </c>
      <c r="BM587" s="214" t="s">
        <v>3340</v>
      </c>
    </row>
    <row r="588" s="2" customFormat="1">
      <c r="A588" s="37"/>
      <c r="B588" s="38"/>
      <c r="C588" s="39"/>
      <c r="D588" s="216" t="s">
        <v>127</v>
      </c>
      <c r="E588" s="39"/>
      <c r="F588" s="217" t="s">
        <v>3341</v>
      </c>
      <c r="G588" s="39"/>
      <c r="H588" s="39"/>
      <c r="I588" s="218"/>
      <c r="J588" s="39"/>
      <c r="K588" s="39"/>
      <c r="L588" s="43"/>
      <c r="M588" s="219"/>
      <c r="N588" s="220"/>
      <c r="O588" s="83"/>
      <c r="P588" s="83"/>
      <c r="Q588" s="83"/>
      <c r="R588" s="83"/>
      <c r="S588" s="83"/>
      <c r="T588" s="84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16" t="s">
        <v>127</v>
      </c>
      <c r="AU588" s="16" t="s">
        <v>82</v>
      </c>
    </row>
    <row r="589" s="2" customFormat="1">
      <c r="A589" s="37"/>
      <c r="B589" s="38"/>
      <c r="C589" s="39"/>
      <c r="D589" s="221" t="s">
        <v>129</v>
      </c>
      <c r="E589" s="39"/>
      <c r="F589" s="222" t="s">
        <v>3342</v>
      </c>
      <c r="G589" s="39"/>
      <c r="H589" s="39"/>
      <c r="I589" s="218"/>
      <c r="J589" s="39"/>
      <c r="K589" s="39"/>
      <c r="L589" s="43"/>
      <c r="M589" s="219"/>
      <c r="N589" s="220"/>
      <c r="O589" s="83"/>
      <c r="P589" s="83"/>
      <c r="Q589" s="83"/>
      <c r="R589" s="83"/>
      <c r="S589" s="83"/>
      <c r="T589" s="84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16" t="s">
        <v>129</v>
      </c>
      <c r="AU589" s="16" t="s">
        <v>82</v>
      </c>
    </row>
    <row r="590" s="2" customFormat="1" ht="16.5" customHeight="1">
      <c r="A590" s="37"/>
      <c r="B590" s="38"/>
      <c r="C590" s="203" t="s">
        <v>1021</v>
      </c>
      <c r="D590" s="203" t="s">
        <v>120</v>
      </c>
      <c r="E590" s="204" t="s">
        <v>3343</v>
      </c>
      <c r="F590" s="205" t="s">
        <v>3344</v>
      </c>
      <c r="G590" s="206" t="s">
        <v>169</v>
      </c>
      <c r="H590" s="207">
        <v>20</v>
      </c>
      <c r="I590" s="208"/>
      <c r="J590" s="209">
        <f>ROUND(I590*H590,2)</f>
        <v>0</v>
      </c>
      <c r="K590" s="205" t="s">
        <v>124</v>
      </c>
      <c r="L590" s="43"/>
      <c r="M590" s="210" t="s">
        <v>19</v>
      </c>
      <c r="N590" s="211" t="s">
        <v>43</v>
      </c>
      <c r="O590" s="83"/>
      <c r="P590" s="212">
        <f>O590*H590</f>
        <v>0</v>
      </c>
      <c r="Q590" s="212">
        <v>0</v>
      </c>
      <c r="R590" s="212">
        <f>Q590*H590</f>
        <v>0</v>
      </c>
      <c r="S590" s="212">
        <v>0</v>
      </c>
      <c r="T590" s="213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14" t="s">
        <v>80</v>
      </c>
      <c r="AT590" s="214" t="s">
        <v>120</v>
      </c>
      <c r="AU590" s="214" t="s">
        <v>82</v>
      </c>
      <c r="AY590" s="16" t="s">
        <v>117</v>
      </c>
      <c r="BE590" s="215">
        <f>IF(N590="základní",J590,0)</f>
        <v>0</v>
      </c>
      <c r="BF590" s="215">
        <f>IF(N590="snížená",J590,0)</f>
        <v>0</v>
      </c>
      <c r="BG590" s="215">
        <f>IF(N590="zákl. přenesená",J590,0)</f>
        <v>0</v>
      </c>
      <c r="BH590" s="215">
        <f>IF(N590="sníž. přenesená",J590,0)</f>
        <v>0</v>
      </c>
      <c r="BI590" s="215">
        <f>IF(N590="nulová",J590,0)</f>
        <v>0</v>
      </c>
      <c r="BJ590" s="16" t="s">
        <v>80</v>
      </c>
      <c r="BK590" s="215">
        <f>ROUND(I590*H590,2)</f>
        <v>0</v>
      </c>
      <c r="BL590" s="16" t="s">
        <v>80</v>
      </c>
      <c r="BM590" s="214" t="s">
        <v>3345</v>
      </c>
    </row>
    <row r="591" s="2" customFormat="1">
      <c r="A591" s="37"/>
      <c r="B591" s="38"/>
      <c r="C591" s="39"/>
      <c r="D591" s="216" t="s">
        <v>127</v>
      </c>
      <c r="E591" s="39"/>
      <c r="F591" s="217" t="s">
        <v>3346</v>
      </c>
      <c r="G591" s="39"/>
      <c r="H591" s="39"/>
      <c r="I591" s="218"/>
      <c r="J591" s="39"/>
      <c r="K591" s="39"/>
      <c r="L591" s="43"/>
      <c r="M591" s="219"/>
      <c r="N591" s="220"/>
      <c r="O591" s="83"/>
      <c r="P591" s="83"/>
      <c r="Q591" s="83"/>
      <c r="R591" s="83"/>
      <c r="S591" s="83"/>
      <c r="T591" s="84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16" t="s">
        <v>127</v>
      </c>
      <c r="AU591" s="16" t="s">
        <v>82</v>
      </c>
    </row>
    <row r="592" s="2" customFormat="1">
      <c r="A592" s="37"/>
      <c r="B592" s="38"/>
      <c r="C592" s="39"/>
      <c r="D592" s="221" t="s">
        <v>129</v>
      </c>
      <c r="E592" s="39"/>
      <c r="F592" s="222" t="s">
        <v>3347</v>
      </c>
      <c r="G592" s="39"/>
      <c r="H592" s="39"/>
      <c r="I592" s="218"/>
      <c r="J592" s="39"/>
      <c r="K592" s="39"/>
      <c r="L592" s="43"/>
      <c r="M592" s="219"/>
      <c r="N592" s="220"/>
      <c r="O592" s="83"/>
      <c r="P592" s="83"/>
      <c r="Q592" s="83"/>
      <c r="R592" s="83"/>
      <c r="S592" s="83"/>
      <c r="T592" s="84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16" t="s">
        <v>129</v>
      </c>
      <c r="AU592" s="16" t="s">
        <v>82</v>
      </c>
    </row>
    <row r="593" s="2" customFormat="1" ht="16.5" customHeight="1">
      <c r="A593" s="37"/>
      <c r="B593" s="38"/>
      <c r="C593" s="203" t="s">
        <v>1027</v>
      </c>
      <c r="D593" s="203" t="s">
        <v>120</v>
      </c>
      <c r="E593" s="204" t="s">
        <v>3348</v>
      </c>
      <c r="F593" s="205" t="s">
        <v>3349</v>
      </c>
      <c r="G593" s="206" t="s">
        <v>169</v>
      </c>
      <c r="H593" s="207">
        <v>30</v>
      </c>
      <c r="I593" s="208"/>
      <c r="J593" s="209">
        <f>ROUND(I593*H593,2)</f>
        <v>0</v>
      </c>
      <c r="K593" s="205" t="s">
        <v>124</v>
      </c>
      <c r="L593" s="43"/>
      <c r="M593" s="210" t="s">
        <v>19</v>
      </c>
      <c r="N593" s="211" t="s">
        <v>43</v>
      </c>
      <c r="O593" s="83"/>
      <c r="P593" s="212">
        <f>O593*H593</f>
        <v>0</v>
      </c>
      <c r="Q593" s="212">
        <v>0</v>
      </c>
      <c r="R593" s="212">
        <f>Q593*H593</f>
        <v>0</v>
      </c>
      <c r="S593" s="212">
        <v>0</v>
      </c>
      <c r="T593" s="213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14" t="s">
        <v>80</v>
      </c>
      <c r="AT593" s="214" t="s">
        <v>120</v>
      </c>
      <c r="AU593" s="214" t="s">
        <v>82</v>
      </c>
      <c r="AY593" s="16" t="s">
        <v>117</v>
      </c>
      <c r="BE593" s="215">
        <f>IF(N593="základní",J593,0)</f>
        <v>0</v>
      </c>
      <c r="BF593" s="215">
        <f>IF(N593="snížená",J593,0)</f>
        <v>0</v>
      </c>
      <c r="BG593" s="215">
        <f>IF(N593="zákl. přenesená",J593,0)</f>
        <v>0</v>
      </c>
      <c r="BH593" s="215">
        <f>IF(N593="sníž. přenesená",J593,0)</f>
        <v>0</v>
      </c>
      <c r="BI593" s="215">
        <f>IF(N593="nulová",J593,0)</f>
        <v>0</v>
      </c>
      <c r="BJ593" s="16" t="s">
        <v>80</v>
      </c>
      <c r="BK593" s="215">
        <f>ROUND(I593*H593,2)</f>
        <v>0</v>
      </c>
      <c r="BL593" s="16" t="s">
        <v>80</v>
      </c>
      <c r="BM593" s="214" t="s">
        <v>3350</v>
      </c>
    </row>
    <row r="594" s="2" customFormat="1">
      <c r="A594" s="37"/>
      <c r="B594" s="38"/>
      <c r="C594" s="39"/>
      <c r="D594" s="216" t="s">
        <v>127</v>
      </c>
      <c r="E594" s="39"/>
      <c r="F594" s="217" t="s">
        <v>3351</v>
      </c>
      <c r="G594" s="39"/>
      <c r="H594" s="39"/>
      <c r="I594" s="218"/>
      <c r="J594" s="39"/>
      <c r="K594" s="39"/>
      <c r="L594" s="43"/>
      <c r="M594" s="219"/>
      <c r="N594" s="220"/>
      <c r="O594" s="83"/>
      <c r="P594" s="83"/>
      <c r="Q594" s="83"/>
      <c r="R594" s="83"/>
      <c r="S594" s="83"/>
      <c r="T594" s="84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6" t="s">
        <v>127</v>
      </c>
      <c r="AU594" s="16" t="s">
        <v>82</v>
      </c>
    </row>
    <row r="595" s="2" customFormat="1">
      <c r="A595" s="37"/>
      <c r="B595" s="38"/>
      <c r="C595" s="39"/>
      <c r="D595" s="221" t="s">
        <v>129</v>
      </c>
      <c r="E595" s="39"/>
      <c r="F595" s="222" t="s">
        <v>3352</v>
      </c>
      <c r="G595" s="39"/>
      <c r="H595" s="39"/>
      <c r="I595" s="218"/>
      <c r="J595" s="39"/>
      <c r="K595" s="39"/>
      <c r="L595" s="43"/>
      <c r="M595" s="219"/>
      <c r="N595" s="220"/>
      <c r="O595" s="83"/>
      <c r="P595" s="83"/>
      <c r="Q595" s="83"/>
      <c r="R595" s="83"/>
      <c r="S595" s="83"/>
      <c r="T595" s="84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6" t="s">
        <v>129</v>
      </c>
      <c r="AU595" s="16" t="s">
        <v>82</v>
      </c>
    </row>
    <row r="596" s="2" customFormat="1" ht="16.5" customHeight="1">
      <c r="A596" s="37"/>
      <c r="B596" s="38"/>
      <c r="C596" s="203" t="s">
        <v>1033</v>
      </c>
      <c r="D596" s="203" t="s">
        <v>120</v>
      </c>
      <c r="E596" s="204" t="s">
        <v>3353</v>
      </c>
      <c r="F596" s="205" t="s">
        <v>3354</v>
      </c>
      <c r="G596" s="206" t="s">
        <v>169</v>
      </c>
      <c r="H596" s="207">
        <v>30</v>
      </c>
      <c r="I596" s="208"/>
      <c r="J596" s="209">
        <f>ROUND(I596*H596,2)</f>
        <v>0</v>
      </c>
      <c r="K596" s="205" t="s">
        <v>124</v>
      </c>
      <c r="L596" s="43"/>
      <c r="M596" s="210" t="s">
        <v>19</v>
      </c>
      <c r="N596" s="211" t="s">
        <v>43</v>
      </c>
      <c r="O596" s="83"/>
      <c r="P596" s="212">
        <f>O596*H596</f>
        <v>0</v>
      </c>
      <c r="Q596" s="212">
        <v>0</v>
      </c>
      <c r="R596" s="212">
        <f>Q596*H596</f>
        <v>0</v>
      </c>
      <c r="S596" s="212">
        <v>0</v>
      </c>
      <c r="T596" s="213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14" t="s">
        <v>80</v>
      </c>
      <c r="AT596" s="214" t="s">
        <v>120</v>
      </c>
      <c r="AU596" s="214" t="s">
        <v>82</v>
      </c>
      <c r="AY596" s="16" t="s">
        <v>117</v>
      </c>
      <c r="BE596" s="215">
        <f>IF(N596="základní",J596,0)</f>
        <v>0</v>
      </c>
      <c r="BF596" s="215">
        <f>IF(N596="snížená",J596,0)</f>
        <v>0</v>
      </c>
      <c r="BG596" s="215">
        <f>IF(N596="zákl. přenesená",J596,0)</f>
        <v>0</v>
      </c>
      <c r="BH596" s="215">
        <f>IF(N596="sníž. přenesená",J596,0)</f>
        <v>0</v>
      </c>
      <c r="BI596" s="215">
        <f>IF(N596="nulová",J596,0)</f>
        <v>0</v>
      </c>
      <c r="BJ596" s="16" t="s">
        <v>80</v>
      </c>
      <c r="BK596" s="215">
        <f>ROUND(I596*H596,2)</f>
        <v>0</v>
      </c>
      <c r="BL596" s="16" t="s">
        <v>80</v>
      </c>
      <c r="BM596" s="214" t="s">
        <v>3355</v>
      </c>
    </row>
    <row r="597" s="2" customFormat="1">
      <c r="A597" s="37"/>
      <c r="B597" s="38"/>
      <c r="C597" s="39"/>
      <c r="D597" s="216" t="s">
        <v>127</v>
      </c>
      <c r="E597" s="39"/>
      <c r="F597" s="217" t="s">
        <v>3356</v>
      </c>
      <c r="G597" s="39"/>
      <c r="H597" s="39"/>
      <c r="I597" s="218"/>
      <c r="J597" s="39"/>
      <c r="K597" s="39"/>
      <c r="L597" s="43"/>
      <c r="M597" s="219"/>
      <c r="N597" s="220"/>
      <c r="O597" s="83"/>
      <c r="P597" s="83"/>
      <c r="Q597" s="83"/>
      <c r="R597" s="83"/>
      <c r="S597" s="83"/>
      <c r="T597" s="84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T597" s="16" t="s">
        <v>127</v>
      </c>
      <c r="AU597" s="16" t="s">
        <v>82</v>
      </c>
    </row>
    <row r="598" s="2" customFormat="1">
      <c r="A598" s="37"/>
      <c r="B598" s="38"/>
      <c r="C598" s="39"/>
      <c r="D598" s="221" t="s">
        <v>129</v>
      </c>
      <c r="E598" s="39"/>
      <c r="F598" s="222" t="s">
        <v>3357</v>
      </c>
      <c r="G598" s="39"/>
      <c r="H598" s="39"/>
      <c r="I598" s="218"/>
      <c r="J598" s="39"/>
      <c r="K598" s="39"/>
      <c r="L598" s="43"/>
      <c r="M598" s="219"/>
      <c r="N598" s="220"/>
      <c r="O598" s="83"/>
      <c r="P598" s="83"/>
      <c r="Q598" s="83"/>
      <c r="R598" s="83"/>
      <c r="S598" s="83"/>
      <c r="T598" s="84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T598" s="16" t="s">
        <v>129</v>
      </c>
      <c r="AU598" s="16" t="s">
        <v>82</v>
      </c>
    </row>
    <row r="599" s="2" customFormat="1" ht="16.5" customHeight="1">
      <c r="A599" s="37"/>
      <c r="B599" s="38"/>
      <c r="C599" s="203" t="s">
        <v>1051</v>
      </c>
      <c r="D599" s="203" t="s">
        <v>120</v>
      </c>
      <c r="E599" s="204" t="s">
        <v>3358</v>
      </c>
      <c r="F599" s="205" t="s">
        <v>3359</v>
      </c>
      <c r="G599" s="206" t="s">
        <v>169</v>
      </c>
      <c r="H599" s="207">
        <v>30</v>
      </c>
      <c r="I599" s="208"/>
      <c r="J599" s="209">
        <f>ROUND(I599*H599,2)</f>
        <v>0</v>
      </c>
      <c r="K599" s="205" t="s">
        <v>124</v>
      </c>
      <c r="L599" s="43"/>
      <c r="M599" s="210" t="s">
        <v>19</v>
      </c>
      <c r="N599" s="211" t="s">
        <v>43</v>
      </c>
      <c r="O599" s="83"/>
      <c r="P599" s="212">
        <f>O599*H599</f>
        <v>0</v>
      </c>
      <c r="Q599" s="212">
        <v>0</v>
      </c>
      <c r="R599" s="212">
        <f>Q599*H599</f>
        <v>0</v>
      </c>
      <c r="S599" s="212">
        <v>0</v>
      </c>
      <c r="T599" s="213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214" t="s">
        <v>80</v>
      </c>
      <c r="AT599" s="214" t="s">
        <v>120</v>
      </c>
      <c r="AU599" s="214" t="s">
        <v>82</v>
      </c>
      <c r="AY599" s="16" t="s">
        <v>117</v>
      </c>
      <c r="BE599" s="215">
        <f>IF(N599="základní",J599,0)</f>
        <v>0</v>
      </c>
      <c r="BF599" s="215">
        <f>IF(N599="snížená",J599,0)</f>
        <v>0</v>
      </c>
      <c r="BG599" s="215">
        <f>IF(N599="zákl. přenesená",J599,0)</f>
        <v>0</v>
      </c>
      <c r="BH599" s="215">
        <f>IF(N599="sníž. přenesená",J599,0)</f>
        <v>0</v>
      </c>
      <c r="BI599" s="215">
        <f>IF(N599="nulová",J599,0)</f>
        <v>0</v>
      </c>
      <c r="BJ599" s="16" t="s">
        <v>80</v>
      </c>
      <c r="BK599" s="215">
        <f>ROUND(I599*H599,2)</f>
        <v>0</v>
      </c>
      <c r="BL599" s="16" t="s">
        <v>80</v>
      </c>
      <c r="BM599" s="214" t="s">
        <v>3360</v>
      </c>
    </row>
    <row r="600" s="2" customFormat="1">
      <c r="A600" s="37"/>
      <c r="B600" s="38"/>
      <c r="C600" s="39"/>
      <c r="D600" s="216" t="s">
        <v>127</v>
      </c>
      <c r="E600" s="39"/>
      <c r="F600" s="217" t="s">
        <v>3361</v>
      </c>
      <c r="G600" s="39"/>
      <c r="H600" s="39"/>
      <c r="I600" s="218"/>
      <c r="J600" s="39"/>
      <c r="K600" s="39"/>
      <c r="L600" s="43"/>
      <c r="M600" s="219"/>
      <c r="N600" s="220"/>
      <c r="O600" s="83"/>
      <c r="P600" s="83"/>
      <c r="Q600" s="83"/>
      <c r="R600" s="83"/>
      <c r="S600" s="83"/>
      <c r="T600" s="84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6" t="s">
        <v>127</v>
      </c>
      <c r="AU600" s="16" t="s">
        <v>82</v>
      </c>
    </row>
    <row r="601" s="2" customFormat="1">
      <c r="A601" s="37"/>
      <c r="B601" s="38"/>
      <c r="C601" s="39"/>
      <c r="D601" s="221" t="s">
        <v>129</v>
      </c>
      <c r="E601" s="39"/>
      <c r="F601" s="222" t="s">
        <v>3362</v>
      </c>
      <c r="G601" s="39"/>
      <c r="H601" s="39"/>
      <c r="I601" s="218"/>
      <c r="J601" s="39"/>
      <c r="K601" s="39"/>
      <c r="L601" s="43"/>
      <c r="M601" s="219"/>
      <c r="N601" s="220"/>
      <c r="O601" s="83"/>
      <c r="P601" s="83"/>
      <c r="Q601" s="83"/>
      <c r="R601" s="83"/>
      <c r="S601" s="83"/>
      <c r="T601" s="84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16" t="s">
        <v>129</v>
      </c>
      <c r="AU601" s="16" t="s">
        <v>82</v>
      </c>
    </row>
    <row r="602" s="2" customFormat="1" ht="16.5" customHeight="1">
      <c r="A602" s="37"/>
      <c r="B602" s="38"/>
      <c r="C602" s="203" t="s">
        <v>3363</v>
      </c>
      <c r="D602" s="203" t="s">
        <v>120</v>
      </c>
      <c r="E602" s="204" t="s">
        <v>3364</v>
      </c>
      <c r="F602" s="205" t="s">
        <v>3365</v>
      </c>
      <c r="G602" s="206" t="s">
        <v>169</v>
      </c>
      <c r="H602" s="207">
        <v>50</v>
      </c>
      <c r="I602" s="208"/>
      <c r="J602" s="209">
        <f>ROUND(I602*H602,2)</f>
        <v>0</v>
      </c>
      <c r="K602" s="205" t="s">
        <v>124</v>
      </c>
      <c r="L602" s="43"/>
      <c r="M602" s="210" t="s">
        <v>19</v>
      </c>
      <c r="N602" s="211" t="s">
        <v>43</v>
      </c>
      <c r="O602" s="83"/>
      <c r="P602" s="212">
        <f>O602*H602</f>
        <v>0</v>
      </c>
      <c r="Q602" s="212">
        <v>0</v>
      </c>
      <c r="R602" s="212">
        <f>Q602*H602</f>
        <v>0</v>
      </c>
      <c r="S602" s="212">
        <v>0</v>
      </c>
      <c r="T602" s="213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14" t="s">
        <v>80</v>
      </c>
      <c r="AT602" s="214" t="s">
        <v>120</v>
      </c>
      <c r="AU602" s="214" t="s">
        <v>82</v>
      </c>
      <c r="AY602" s="16" t="s">
        <v>117</v>
      </c>
      <c r="BE602" s="215">
        <f>IF(N602="základní",J602,0)</f>
        <v>0</v>
      </c>
      <c r="BF602" s="215">
        <f>IF(N602="snížená",J602,0)</f>
        <v>0</v>
      </c>
      <c r="BG602" s="215">
        <f>IF(N602="zákl. přenesená",J602,0)</f>
        <v>0</v>
      </c>
      <c r="BH602" s="215">
        <f>IF(N602="sníž. přenesená",J602,0)</f>
        <v>0</v>
      </c>
      <c r="BI602" s="215">
        <f>IF(N602="nulová",J602,0)</f>
        <v>0</v>
      </c>
      <c r="BJ602" s="16" t="s">
        <v>80</v>
      </c>
      <c r="BK602" s="215">
        <f>ROUND(I602*H602,2)</f>
        <v>0</v>
      </c>
      <c r="BL602" s="16" t="s">
        <v>80</v>
      </c>
      <c r="BM602" s="214" t="s">
        <v>3366</v>
      </c>
    </row>
    <row r="603" s="2" customFormat="1">
      <c r="A603" s="37"/>
      <c r="B603" s="38"/>
      <c r="C603" s="39"/>
      <c r="D603" s="216" t="s">
        <v>127</v>
      </c>
      <c r="E603" s="39"/>
      <c r="F603" s="217" t="s">
        <v>3367</v>
      </c>
      <c r="G603" s="39"/>
      <c r="H603" s="39"/>
      <c r="I603" s="218"/>
      <c r="J603" s="39"/>
      <c r="K603" s="39"/>
      <c r="L603" s="43"/>
      <c r="M603" s="219"/>
      <c r="N603" s="220"/>
      <c r="O603" s="83"/>
      <c r="P603" s="83"/>
      <c r="Q603" s="83"/>
      <c r="R603" s="83"/>
      <c r="S603" s="83"/>
      <c r="T603" s="84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6" t="s">
        <v>127</v>
      </c>
      <c r="AU603" s="16" t="s">
        <v>82</v>
      </c>
    </row>
    <row r="604" s="2" customFormat="1">
      <c r="A604" s="37"/>
      <c r="B604" s="38"/>
      <c r="C604" s="39"/>
      <c r="D604" s="221" t="s">
        <v>129</v>
      </c>
      <c r="E604" s="39"/>
      <c r="F604" s="222" t="s">
        <v>3368</v>
      </c>
      <c r="G604" s="39"/>
      <c r="H604" s="39"/>
      <c r="I604" s="218"/>
      <c r="J604" s="39"/>
      <c r="K604" s="39"/>
      <c r="L604" s="43"/>
      <c r="M604" s="219"/>
      <c r="N604" s="220"/>
      <c r="O604" s="83"/>
      <c r="P604" s="83"/>
      <c r="Q604" s="83"/>
      <c r="R604" s="83"/>
      <c r="S604" s="83"/>
      <c r="T604" s="84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6" t="s">
        <v>129</v>
      </c>
      <c r="AU604" s="16" t="s">
        <v>82</v>
      </c>
    </row>
    <row r="605" s="2" customFormat="1" ht="16.5" customHeight="1">
      <c r="A605" s="37"/>
      <c r="B605" s="38"/>
      <c r="C605" s="224" t="s">
        <v>1057</v>
      </c>
      <c r="D605" s="224" t="s">
        <v>664</v>
      </c>
      <c r="E605" s="225" t="s">
        <v>3369</v>
      </c>
      <c r="F605" s="226" t="s">
        <v>3370</v>
      </c>
      <c r="G605" s="227" t="s">
        <v>169</v>
      </c>
      <c r="H605" s="228">
        <v>50</v>
      </c>
      <c r="I605" s="229"/>
      <c r="J605" s="230">
        <f>ROUND(I605*H605,2)</f>
        <v>0</v>
      </c>
      <c r="K605" s="226" t="s">
        <v>124</v>
      </c>
      <c r="L605" s="231"/>
      <c r="M605" s="232" t="s">
        <v>19</v>
      </c>
      <c r="N605" s="233" t="s">
        <v>43</v>
      </c>
      <c r="O605" s="83"/>
      <c r="P605" s="212">
        <f>O605*H605</f>
        <v>0</v>
      </c>
      <c r="Q605" s="212">
        <v>9.0000000000000006E-05</v>
      </c>
      <c r="R605" s="212">
        <f>Q605*H605</f>
        <v>0.0045000000000000005</v>
      </c>
      <c r="S605" s="212">
        <v>0</v>
      </c>
      <c r="T605" s="213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214" t="s">
        <v>82</v>
      </c>
      <c r="AT605" s="214" t="s">
        <v>664</v>
      </c>
      <c r="AU605" s="214" t="s">
        <v>82</v>
      </c>
      <c r="AY605" s="16" t="s">
        <v>117</v>
      </c>
      <c r="BE605" s="215">
        <f>IF(N605="základní",J605,0)</f>
        <v>0</v>
      </c>
      <c r="BF605" s="215">
        <f>IF(N605="snížená",J605,0)</f>
        <v>0</v>
      </c>
      <c r="BG605" s="215">
        <f>IF(N605="zákl. přenesená",J605,0)</f>
        <v>0</v>
      </c>
      <c r="BH605" s="215">
        <f>IF(N605="sníž. přenesená",J605,0)</f>
        <v>0</v>
      </c>
      <c r="BI605" s="215">
        <f>IF(N605="nulová",J605,0)</f>
        <v>0</v>
      </c>
      <c r="BJ605" s="16" t="s">
        <v>80</v>
      </c>
      <c r="BK605" s="215">
        <f>ROUND(I605*H605,2)</f>
        <v>0</v>
      </c>
      <c r="BL605" s="16" t="s">
        <v>80</v>
      </c>
      <c r="BM605" s="214" t="s">
        <v>3371</v>
      </c>
    </row>
    <row r="606" s="2" customFormat="1">
      <c r="A606" s="37"/>
      <c r="B606" s="38"/>
      <c r="C606" s="39"/>
      <c r="D606" s="216" t="s">
        <v>127</v>
      </c>
      <c r="E606" s="39"/>
      <c r="F606" s="217" t="s">
        <v>3370</v>
      </c>
      <c r="G606" s="39"/>
      <c r="H606" s="39"/>
      <c r="I606" s="218"/>
      <c r="J606" s="39"/>
      <c r="K606" s="39"/>
      <c r="L606" s="43"/>
      <c r="M606" s="219"/>
      <c r="N606" s="220"/>
      <c r="O606" s="83"/>
      <c r="P606" s="83"/>
      <c r="Q606" s="83"/>
      <c r="R606" s="83"/>
      <c r="S606" s="83"/>
      <c r="T606" s="84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16" t="s">
        <v>127</v>
      </c>
      <c r="AU606" s="16" t="s">
        <v>82</v>
      </c>
    </row>
    <row r="607" s="2" customFormat="1" ht="16.5" customHeight="1">
      <c r="A607" s="37"/>
      <c r="B607" s="38"/>
      <c r="C607" s="203" t="s">
        <v>1063</v>
      </c>
      <c r="D607" s="203" t="s">
        <v>120</v>
      </c>
      <c r="E607" s="204" t="s">
        <v>3372</v>
      </c>
      <c r="F607" s="205" t="s">
        <v>3373</v>
      </c>
      <c r="G607" s="206" t="s">
        <v>169</v>
      </c>
      <c r="H607" s="207">
        <v>50</v>
      </c>
      <c r="I607" s="208"/>
      <c r="J607" s="209">
        <f>ROUND(I607*H607,2)</f>
        <v>0</v>
      </c>
      <c r="K607" s="205" t="s">
        <v>124</v>
      </c>
      <c r="L607" s="43"/>
      <c r="M607" s="210" t="s">
        <v>19</v>
      </c>
      <c r="N607" s="211" t="s">
        <v>43</v>
      </c>
      <c r="O607" s="83"/>
      <c r="P607" s="212">
        <f>O607*H607</f>
        <v>0</v>
      </c>
      <c r="Q607" s="212">
        <v>0</v>
      </c>
      <c r="R607" s="212">
        <f>Q607*H607</f>
        <v>0</v>
      </c>
      <c r="S607" s="212">
        <v>0</v>
      </c>
      <c r="T607" s="213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14" t="s">
        <v>80</v>
      </c>
      <c r="AT607" s="214" t="s">
        <v>120</v>
      </c>
      <c r="AU607" s="214" t="s">
        <v>82</v>
      </c>
      <c r="AY607" s="16" t="s">
        <v>117</v>
      </c>
      <c r="BE607" s="215">
        <f>IF(N607="základní",J607,0)</f>
        <v>0</v>
      </c>
      <c r="BF607" s="215">
        <f>IF(N607="snížená",J607,0)</f>
        <v>0</v>
      </c>
      <c r="BG607" s="215">
        <f>IF(N607="zákl. přenesená",J607,0)</f>
        <v>0</v>
      </c>
      <c r="BH607" s="215">
        <f>IF(N607="sníž. přenesená",J607,0)</f>
        <v>0</v>
      </c>
      <c r="BI607" s="215">
        <f>IF(N607="nulová",J607,0)</f>
        <v>0</v>
      </c>
      <c r="BJ607" s="16" t="s">
        <v>80</v>
      </c>
      <c r="BK607" s="215">
        <f>ROUND(I607*H607,2)</f>
        <v>0</v>
      </c>
      <c r="BL607" s="16" t="s">
        <v>80</v>
      </c>
      <c r="BM607" s="214" t="s">
        <v>3374</v>
      </c>
    </row>
    <row r="608" s="2" customFormat="1">
      <c r="A608" s="37"/>
      <c r="B608" s="38"/>
      <c r="C608" s="39"/>
      <c r="D608" s="216" t="s">
        <v>127</v>
      </c>
      <c r="E608" s="39"/>
      <c r="F608" s="217" t="s">
        <v>3375</v>
      </c>
      <c r="G608" s="39"/>
      <c r="H608" s="39"/>
      <c r="I608" s="218"/>
      <c r="J608" s="39"/>
      <c r="K608" s="39"/>
      <c r="L608" s="43"/>
      <c r="M608" s="219"/>
      <c r="N608" s="220"/>
      <c r="O608" s="83"/>
      <c r="P608" s="83"/>
      <c r="Q608" s="83"/>
      <c r="R608" s="83"/>
      <c r="S608" s="83"/>
      <c r="T608" s="84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6" t="s">
        <v>127</v>
      </c>
      <c r="AU608" s="16" t="s">
        <v>82</v>
      </c>
    </row>
    <row r="609" s="2" customFormat="1">
      <c r="A609" s="37"/>
      <c r="B609" s="38"/>
      <c r="C609" s="39"/>
      <c r="D609" s="221" t="s">
        <v>129</v>
      </c>
      <c r="E609" s="39"/>
      <c r="F609" s="222" t="s">
        <v>3376</v>
      </c>
      <c r="G609" s="39"/>
      <c r="H609" s="39"/>
      <c r="I609" s="218"/>
      <c r="J609" s="39"/>
      <c r="K609" s="39"/>
      <c r="L609" s="43"/>
      <c r="M609" s="219"/>
      <c r="N609" s="220"/>
      <c r="O609" s="83"/>
      <c r="P609" s="83"/>
      <c r="Q609" s="83"/>
      <c r="R609" s="83"/>
      <c r="S609" s="83"/>
      <c r="T609" s="84"/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T609" s="16" t="s">
        <v>129</v>
      </c>
      <c r="AU609" s="16" t="s">
        <v>82</v>
      </c>
    </row>
    <row r="610" s="2" customFormat="1" ht="21.75" customHeight="1">
      <c r="A610" s="37"/>
      <c r="B610" s="38"/>
      <c r="C610" s="224" t="s">
        <v>1069</v>
      </c>
      <c r="D610" s="224" t="s">
        <v>664</v>
      </c>
      <c r="E610" s="225" t="s">
        <v>3377</v>
      </c>
      <c r="F610" s="226" t="s">
        <v>3378</v>
      </c>
      <c r="G610" s="227" t="s">
        <v>169</v>
      </c>
      <c r="H610" s="228">
        <v>50</v>
      </c>
      <c r="I610" s="229"/>
      <c r="J610" s="230">
        <f>ROUND(I610*H610,2)</f>
        <v>0</v>
      </c>
      <c r="K610" s="226" t="s">
        <v>124</v>
      </c>
      <c r="L610" s="231"/>
      <c r="M610" s="232" t="s">
        <v>19</v>
      </c>
      <c r="N610" s="233" t="s">
        <v>43</v>
      </c>
      <c r="O610" s="83"/>
      <c r="P610" s="212">
        <f>O610*H610</f>
        <v>0</v>
      </c>
      <c r="Q610" s="212">
        <v>9.0000000000000006E-05</v>
      </c>
      <c r="R610" s="212">
        <f>Q610*H610</f>
        <v>0.0045000000000000005</v>
      </c>
      <c r="S610" s="212">
        <v>0</v>
      </c>
      <c r="T610" s="213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14" t="s">
        <v>82</v>
      </c>
      <c r="AT610" s="214" t="s">
        <v>664</v>
      </c>
      <c r="AU610" s="214" t="s">
        <v>82</v>
      </c>
      <c r="AY610" s="16" t="s">
        <v>117</v>
      </c>
      <c r="BE610" s="215">
        <f>IF(N610="základní",J610,0)</f>
        <v>0</v>
      </c>
      <c r="BF610" s="215">
        <f>IF(N610="snížená",J610,0)</f>
        <v>0</v>
      </c>
      <c r="BG610" s="215">
        <f>IF(N610="zákl. přenesená",J610,0)</f>
        <v>0</v>
      </c>
      <c r="BH610" s="215">
        <f>IF(N610="sníž. přenesená",J610,0)</f>
        <v>0</v>
      </c>
      <c r="BI610" s="215">
        <f>IF(N610="nulová",J610,0)</f>
        <v>0</v>
      </c>
      <c r="BJ610" s="16" t="s">
        <v>80</v>
      </c>
      <c r="BK610" s="215">
        <f>ROUND(I610*H610,2)</f>
        <v>0</v>
      </c>
      <c r="BL610" s="16" t="s">
        <v>80</v>
      </c>
      <c r="BM610" s="214" t="s">
        <v>3379</v>
      </c>
    </row>
    <row r="611" s="2" customFormat="1">
      <c r="A611" s="37"/>
      <c r="B611" s="38"/>
      <c r="C611" s="39"/>
      <c r="D611" s="216" t="s">
        <v>127</v>
      </c>
      <c r="E611" s="39"/>
      <c r="F611" s="217" t="s">
        <v>3378</v>
      </c>
      <c r="G611" s="39"/>
      <c r="H611" s="39"/>
      <c r="I611" s="218"/>
      <c r="J611" s="39"/>
      <c r="K611" s="39"/>
      <c r="L611" s="43"/>
      <c r="M611" s="219"/>
      <c r="N611" s="220"/>
      <c r="O611" s="83"/>
      <c r="P611" s="83"/>
      <c r="Q611" s="83"/>
      <c r="R611" s="83"/>
      <c r="S611" s="83"/>
      <c r="T611" s="84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6" t="s">
        <v>127</v>
      </c>
      <c r="AU611" s="16" t="s">
        <v>82</v>
      </c>
    </row>
    <row r="612" s="2" customFormat="1" ht="16.5" customHeight="1">
      <c r="A612" s="37"/>
      <c r="B612" s="38"/>
      <c r="C612" s="203" t="s">
        <v>1075</v>
      </c>
      <c r="D612" s="203" t="s">
        <v>120</v>
      </c>
      <c r="E612" s="204" t="s">
        <v>3380</v>
      </c>
      <c r="F612" s="205" t="s">
        <v>3381</v>
      </c>
      <c r="G612" s="206" t="s">
        <v>169</v>
      </c>
      <c r="H612" s="207">
        <v>50</v>
      </c>
      <c r="I612" s="208"/>
      <c r="J612" s="209">
        <f>ROUND(I612*H612,2)</f>
        <v>0</v>
      </c>
      <c r="K612" s="205" t="s">
        <v>124</v>
      </c>
      <c r="L612" s="43"/>
      <c r="M612" s="210" t="s">
        <v>19</v>
      </c>
      <c r="N612" s="211" t="s">
        <v>43</v>
      </c>
      <c r="O612" s="83"/>
      <c r="P612" s="212">
        <f>O612*H612</f>
        <v>0</v>
      </c>
      <c r="Q612" s="212">
        <v>0</v>
      </c>
      <c r="R612" s="212">
        <f>Q612*H612</f>
        <v>0</v>
      </c>
      <c r="S612" s="212">
        <v>0</v>
      </c>
      <c r="T612" s="213">
        <f>S612*H612</f>
        <v>0</v>
      </c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R612" s="214" t="s">
        <v>80</v>
      </c>
      <c r="AT612" s="214" t="s">
        <v>120</v>
      </c>
      <c r="AU612" s="214" t="s">
        <v>82</v>
      </c>
      <c r="AY612" s="16" t="s">
        <v>117</v>
      </c>
      <c r="BE612" s="215">
        <f>IF(N612="základní",J612,0)</f>
        <v>0</v>
      </c>
      <c r="BF612" s="215">
        <f>IF(N612="snížená",J612,0)</f>
        <v>0</v>
      </c>
      <c r="BG612" s="215">
        <f>IF(N612="zákl. přenesená",J612,0)</f>
        <v>0</v>
      </c>
      <c r="BH612" s="215">
        <f>IF(N612="sníž. přenesená",J612,0)</f>
        <v>0</v>
      </c>
      <c r="BI612" s="215">
        <f>IF(N612="nulová",J612,0)</f>
        <v>0</v>
      </c>
      <c r="BJ612" s="16" t="s">
        <v>80</v>
      </c>
      <c r="BK612" s="215">
        <f>ROUND(I612*H612,2)</f>
        <v>0</v>
      </c>
      <c r="BL612" s="16" t="s">
        <v>80</v>
      </c>
      <c r="BM612" s="214" t="s">
        <v>3382</v>
      </c>
    </row>
    <row r="613" s="2" customFormat="1">
      <c r="A613" s="37"/>
      <c r="B613" s="38"/>
      <c r="C613" s="39"/>
      <c r="D613" s="216" t="s">
        <v>127</v>
      </c>
      <c r="E613" s="39"/>
      <c r="F613" s="217" t="s">
        <v>3383</v>
      </c>
      <c r="G613" s="39"/>
      <c r="H613" s="39"/>
      <c r="I613" s="218"/>
      <c r="J613" s="39"/>
      <c r="K613" s="39"/>
      <c r="L613" s="43"/>
      <c r="M613" s="219"/>
      <c r="N613" s="220"/>
      <c r="O613" s="83"/>
      <c r="P613" s="83"/>
      <c r="Q613" s="83"/>
      <c r="R613" s="83"/>
      <c r="S613" s="83"/>
      <c r="T613" s="84"/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T613" s="16" t="s">
        <v>127</v>
      </c>
      <c r="AU613" s="16" t="s">
        <v>82</v>
      </c>
    </row>
    <row r="614" s="2" customFormat="1">
      <c r="A614" s="37"/>
      <c r="B614" s="38"/>
      <c r="C614" s="39"/>
      <c r="D614" s="221" t="s">
        <v>129</v>
      </c>
      <c r="E614" s="39"/>
      <c r="F614" s="222" t="s">
        <v>3384</v>
      </c>
      <c r="G614" s="39"/>
      <c r="H614" s="39"/>
      <c r="I614" s="218"/>
      <c r="J614" s="39"/>
      <c r="K614" s="39"/>
      <c r="L614" s="43"/>
      <c r="M614" s="219"/>
      <c r="N614" s="220"/>
      <c r="O614" s="83"/>
      <c r="P614" s="83"/>
      <c r="Q614" s="83"/>
      <c r="R614" s="83"/>
      <c r="S614" s="83"/>
      <c r="T614" s="84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6" t="s">
        <v>129</v>
      </c>
      <c r="AU614" s="16" t="s">
        <v>82</v>
      </c>
    </row>
    <row r="615" s="2" customFormat="1" ht="16.5" customHeight="1">
      <c r="A615" s="37"/>
      <c r="B615" s="38"/>
      <c r="C615" s="224" t="s">
        <v>1081</v>
      </c>
      <c r="D615" s="224" t="s">
        <v>664</v>
      </c>
      <c r="E615" s="225" t="s">
        <v>3385</v>
      </c>
      <c r="F615" s="226" t="s">
        <v>3386</v>
      </c>
      <c r="G615" s="227" t="s">
        <v>169</v>
      </c>
      <c r="H615" s="228">
        <v>50</v>
      </c>
      <c r="I615" s="229"/>
      <c r="J615" s="230">
        <f>ROUND(I615*H615,2)</f>
        <v>0</v>
      </c>
      <c r="K615" s="226" t="s">
        <v>124</v>
      </c>
      <c r="L615" s="231"/>
      <c r="M615" s="232" t="s">
        <v>19</v>
      </c>
      <c r="N615" s="233" t="s">
        <v>43</v>
      </c>
      <c r="O615" s="83"/>
      <c r="P615" s="212">
        <f>O615*H615</f>
        <v>0</v>
      </c>
      <c r="Q615" s="212">
        <v>0.00010000000000000001</v>
      </c>
      <c r="R615" s="212">
        <f>Q615*H615</f>
        <v>0.0050000000000000001</v>
      </c>
      <c r="S615" s="212">
        <v>0</v>
      </c>
      <c r="T615" s="213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14" t="s">
        <v>82</v>
      </c>
      <c r="AT615" s="214" t="s">
        <v>664</v>
      </c>
      <c r="AU615" s="214" t="s">
        <v>82</v>
      </c>
      <c r="AY615" s="16" t="s">
        <v>117</v>
      </c>
      <c r="BE615" s="215">
        <f>IF(N615="základní",J615,0)</f>
        <v>0</v>
      </c>
      <c r="BF615" s="215">
        <f>IF(N615="snížená",J615,0)</f>
        <v>0</v>
      </c>
      <c r="BG615" s="215">
        <f>IF(N615="zákl. přenesená",J615,0)</f>
        <v>0</v>
      </c>
      <c r="BH615" s="215">
        <f>IF(N615="sníž. přenesená",J615,0)</f>
        <v>0</v>
      </c>
      <c r="BI615" s="215">
        <f>IF(N615="nulová",J615,0)</f>
        <v>0</v>
      </c>
      <c r="BJ615" s="16" t="s">
        <v>80</v>
      </c>
      <c r="BK615" s="215">
        <f>ROUND(I615*H615,2)</f>
        <v>0</v>
      </c>
      <c r="BL615" s="16" t="s">
        <v>80</v>
      </c>
      <c r="BM615" s="214" t="s">
        <v>3387</v>
      </c>
    </row>
    <row r="616" s="2" customFormat="1">
      <c r="A616" s="37"/>
      <c r="B616" s="38"/>
      <c r="C616" s="39"/>
      <c r="D616" s="216" t="s">
        <v>127</v>
      </c>
      <c r="E616" s="39"/>
      <c r="F616" s="217" t="s">
        <v>3386</v>
      </c>
      <c r="G616" s="39"/>
      <c r="H616" s="39"/>
      <c r="I616" s="218"/>
      <c r="J616" s="39"/>
      <c r="K616" s="39"/>
      <c r="L616" s="43"/>
      <c r="M616" s="219"/>
      <c r="N616" s="220"/>
      <c r="O616" s="83"/>
      <c r="P616" s="83"/>
      <c r="Q616" s="83"/>
      <c r="R616" s="83"/>
      <c r="S616" s="83"/>
      <c r="T616" s="84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127</v>
      </c>
      <c r="AU616" s="16" t="s">
        <v>82</v>
      </c>
    </row>
    <row r="617" s="2" customFormat="1" ht="16.5" customHeight="1">
      <c r="A617" s="37"/>
      <c r="B617" s="38"/>
      <c r="C617" s="203" t="s">
        <v>1087</v>
      </c>
      <c r="D617" s="203" t="s">
        <v>120</v>
      </c>
      <c r="E617" s="204" t="s">
        <v>3388</v>
      </c>
      <c r="F617" s="205" t="s">
        <v>3389</v>
      </c>
      <c r="G617" s="206" t="s">
        <v>169</v>
      </c>
      <c r="H617" s="207">
        <v>50</v>
      </c>
      <c r="I617" s="208"/>
      <c r="J617" s="209">
        <f>ROUND(I617*H617,2)</f>
        <v>0</v>
      </c>
      <c r="K617" s="205" t="s">
        <v>124</v>
      </c>
      <c r="L617" s="43"/>
      <c r="M617" s="210" t="s">
        <v>19</v>
      </c>
      <c r="N617" s="211" t="s">
        <v>43</v>
      </c>
      <c r="O617" s="83"/>
      <c r="P617" s="212">
        <f>O617*H617</f>
        <v>0</v>
      </c>
      <c r="Q617" s="212">
        <v>0</v>
      </c>
      <c r="R617" s="212">
        <f>Q617*H617</f>
        <v>0</v>
      </c>
      <c r="S617" s="212">
        <v>0</v>
      </c>
      <c r="T617" s="213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214" t="s">
        <v>80</v>
      </c>
      <c r="AT617" s="214" t="s">
        <v>120</v>
      </c>
      <c r="AU617" s="214" t="s">
        <v>82</v>
      </c>
      <c r="AY617" s="16" t="s">
        <v>117</v>
      </c>
      <c r="BE617" s="215">
        <f>IF(N617="základní",J617,0)</f>
        <v>0</v>
      </c>
      <c r="BF617" s="215">
        <f>IF(N617="snížená",J617,0)</f>
        <v>0</v>
      </c>
      <c r="BG617" s="215">
        <f>IF(N617="zákl. přenesená",J617,0)</f>
        <v>0</v>
      </c>
      <c r="BH617" s="215">
        <f>IF(N617="sníž. přenesená",J617,0)</f>
        <v>0</v>
      </c>
      <c r="BI617" s="215">
        <f>IF(N617="nulová",J617,0)</f>
        <v>0</v>
      </c>
      <c r="BJ617" s="16" t="s">
        <v>80</v>
      </c>
      <c r="BK617" s="215">
        <f>ROUND(I617*H617,2)</f>
        <v>0</v>
      </c>
      <c r="BL617" s="16" t="s">
        <v>80</v>
      </c>
      <c r="BM617" s="214" t="s">
        <v>3390</v>
      </c>
    </row>
    <row r="618" s="2" customFormat="1">
      <c r="A618" s="37"/>
      <c r="B618" s="38"/>
      <c r="C618" s="39"/>
      <c r="D618" s="216" t="s">
        <v>127</v>
      </c>
      <c r="E618" s="39"/>
      <c r="F618" s="217" t="s">
        <v>3391</v>
      </c>
      <c r="G618" s="39"/>
      <c r="H618" s="39"/>
      <c r="I618" s="218"/>
      <c r="J618" s="39"/>
      <c r="K618" s="39"/>
      <c r="L618" s="43"/>
      <c r="M618" s="219"/>
      <c r="N618" s="220"/>
      <c r="O618" s="83"/>
      <c r="P618" s="83"/>
      <c r="Q618" s="83"/>
      <c r="R618" s="83"/>
      <c r="S618" s="83"/>
      <c r="T618" s="84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16" t="s">
        <v>127</v>
      </c>
      <c r="AU618" s="16" t="s">
        <v>82</v>
      </c>
    </row>
    <row r="619" s="2" customFormat="1">
      <c r="A619" s="37"/>
      <c r="B619" s="38"/>
      <c r="C619" s="39"/>
      <c r="D619" s="221" t="s">
        <v>129</v>
      </c>
      <c r="E619" s="39"/>
      <c r="F619" s="222" t="s">
        <v>3392</v>
      </c>
      <c r="G619" s="39"/>
      <c r="H619" s="39"/>
      <c r="I619" s="218"/>
      <c r="J619" s="39"/>
      <c r="K619" s="39"/>
      <c r="L619" s="43"/>
      <c r="M619" s="219"/>
      <c r="N619" s="220"/>
      <c r="O619" s="83"/>
      <c r="P619" s="83"/>
      <c r="Q619" s="83"/>
      <c r="R619" s="83"/>
      <c r="S619" s="83"/>
      <c r="T619" s="84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16" t="s">
        <v>129</v>
      </c>
      <c r="AU619" s="16" t="s">
        <v>82</v>
      </c>
    </row>
    <row r="620" s="2" customFormat="1" ht="16.5" customHeight="1">
      <c r="A620" s="37"/>
      <c r="B620" s="38"/>
      <c r="C620" s="224" t="s">
        <v>1093</v>
      </c>
      <c r="D620" s="224" t="s">
        <v>664</v>
      </c>
      <c r="E620" s="225" t="s">
        <v>3393</v>
      </c>
      <c r="F620" s="226" t="s">
        <v>3394</v>
      </c>
      <c r="G620" s="227" t="s">
        <v>169</v>
      </c>
      <c r="H620" s="228">
        <v>50</v>
      </c>
      <c r="I620" s="229"/>
      <c r="J620" s="230">
        <f>ROUND(I620*H620,2)</f>
        <v>0</v>
      </c>
      <c r="K620" s="226" t="s">
        <v>124</v>
      </c>
      <c r="L620" s="231"/>
      <c r="M620" s="232" t="s">
        <v>19</v>
      </c>
      <c r="N620" s="233" t="s">
        <v>43</v>
      </c>
      <c r="O620" s="83"/>
      <c r="P620" s="212">
        <f>O620*H620</f>
        <v>0</v>
      </c>
      <c r="Q620" s="212">
        <v>9.0000000000000006E-05</v>
      </c>
      <c r="R620" s="212">
        <f>Q620*H620</f>
        <v>0.0045000000000000005</v>
      </c>
      <c r="S620" s="212">
        <v>0</v>
      </c>
      <c r="T620" s="213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214" t="s">
        <v>82</v>
      </c>
      <c r="AT620" s="214" t="s">
        <v>664</v>
      </c>
      <c r="AU620" s="214" t="s">
        <v>82</v>
      </c>
      <c r="AY620" s="16" t="s">
        <v>117</v>
      </c>
      <c r="BE620" s="215">
        <f>IF(N620="základní",J620,0)</f>
        <v>0</v>
      </c>
      <c r="BF620" s="215">
        <f>IF(N620="snížená",J620,0)</f>
        <v>0</v>
      </c>
      <c r="BG620" s="215">
        <f>IF(N620="zákl. přenesená",J620,0)</f>
        <v>0</v>
      </c>
      <c r="BH620" s="215">
        <f>IF(N620="sníž. přenesená",J620,0)</f>
        <v>0</v>
      </c>
      <c r="BI620" s="215">
        <f>IF(N620="nulová",J620,0)</f>
        <v>0</v>
      </c>
      <c r="BJ620" s="16" t="s">
        <v>80</v>
      </c>
      <c r="BK620" s="215">
        <f>ROUND(I620*H620,2)</f>
        <v>0</v>
      </c>
      <c r="BL620" s="16" t="s">
        <v>80</v>
      </c>
      <c r="BM620" s="214" t="s">
        <v>3395</v>
      </c>
    </row>
    <row r="621" s="2" customFormat="1">
      <c r="A621" s="37"/>
      <c r="B621" s="38"/>
      <c r="C621" s="39"/>
      <c r="D621" s="216" t="s">
        <v>127</v>
      </c>
      <c r="E621" s="39"/>
      <c r="F621" s="217" t="s">
        <v>3394</v>
      </c>
      <c r="G621" s="39"/>
      <c r="H621" s="39"/>
      <c r="I621" s="218"/>
      <c r="J621" s="39"/>
      <c r="K621" s="39"/>
      <c r="L621" s="43"/>
      <c r="M621" s="219"/>
      <c r="N621" s="220"/>
      <c r="O621" s="83"/>
      <c r="P621" s="83"/>
      <c r="Q621" s="83"/>
      <c r="R621" s="83"/>
      <c r="S621" s="83"/>
      <c r="T621" s="84"/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T621" s="16" t="s">
        <v>127</v>
      </c>
      <c r="AU621" s="16" t="s">
        <v>82</v>
      </c>
    </row>
    <row r="622" s="2" customFormat="1" ht="16.5" customHeight="1">
      <c r="A622" s="37"/>
      <c r="B622" s="38"/>
      <c r="C622" s="203" t="s">
        <v>1099</v>
      </c>
      <c r="D622" s="203" t="s">
        <v>120</v>
      </c>
      <c r="E622" s="204" t="s">
        <v>3396</v>
      </c>
      <c r="F622" s="205" t="s">
        <v>3397</v>
      </c>
      <c r="G622" s="206" t="s">
        <v>169</v>
      </c>
      <c r="H622" s="207">
        <v>30</v>
      </c>
      <c r="I622" s="208"/>
      <c r="J622" s="209">
        <f>ROUND(I622*H622,2)</f>
        <v>0</v>
      </c>
      <c r="K622" s="205" t="s">
        <v>124</v>
      </c>
      <c r="L622" s="43"/>
      <c r="M622" s="210" t="s">
        <v>19</v>
      </c>
      <c r="N622" s="211" t="s">
        <v>43</v>
      </c>
      <c r="O622" s="83"/>
      <c r="P622" s="212">
        <f>O622*H622</f>
        <v>0</v>
      </c>
      <c r="Q622" s="212">
        <v>0</v>
      </c>
      <c r="R622" s="212">
        <f>Q622*H622</f>
        <v>0</v>
      </c>
      <c r="S622" s="212">
        <v>0</v>
      </c>
      <c r="T622" s="213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214" t="s">
        <v>80</v>
      </c>
      <c r="AT622" s="214" t="s">
        <v>120</v>
      </c>
      <c r="AU622" s="214" t="s">
        <v>82</v>
      </c>
      <c r="AY622" s="16" t="s">
        <v>117</v>
      </c>
      <c r="BE622" s="215">
        <f>IF(N622="základní",J622,0)</f>
        <v>0</v>
      </c>
      <c r="BF622" s="215">
        <f>IF(N622="snížená",J622,0)</f>
        <v>0</v>
      </c>
      <c r="BG622" s="215">
        <f>IF(N622="zákl. přenesená",J622,0)</f>
        <v>0</v>
      </c>
      <c r="BH622" s="215">
        <f>IF(N622="sníž. přenesená",J622,0)</f>
        <v>0</v>
      </c>
      <c r="BI622" s="215">
        <f>IF(N622="nulová",J622,0)</f>
        <v>0</v>
      </c>
      <c r="BJ622" s="16" t="s">
        <v>80</v>
      </c>
      <c r="BK622" s="215">
        <f>ROUND(I622*H622,2)</f>
        <v>0</v>
      </c>
      <c r="BL622" s="16" t="s">
        <v>80</v>
      </c>
      <c r="BM622" s="214" t="s">
        <v>3398</v>
      </c>
    </row>
    <row r="623" s="2" customFormat="1">
      <c r="A623" s="37"/>
      <c r="B623" s="38"/>
      <c r="C623" s="39"/>
      <c r="D623" s="216" t="s">
        <v>127</v>
      </c>
      <c r="E623" s="39"/>
      <c r="F623" s="217" t="s">
        <v>3399</v>
      </c>
      <c r="G623" s="39"/>
      <c r="H623" s="39"/>
      <c r="I623" s="218"/>
      <c r="J623" s="39"/>
      <c r="K623" s="39"/>
      <c r="L623" s="43"/>
      <c r="M623" s="219"/>
      <c r="N623" s="220"/>
      <c r="O623" s="83"/>
      <c r="P623" s="83"/>
      <c r="Q623" s="83"/>
      <c r="R623" s="83"/>
      <c r="S623" s="83"/>
      <c r="T623" s="84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16" t="s">
        <v>127</v>
      </c>
      <c r="AU623" s="16" t="s">
        <v>82</v>
      </c>
    </row>
    <row r="624" s="2" customFormat="1">
      <c r="A624" s="37"/>
      <c r="B624" s="38"/>
      <c r="C624" s="39"/>
      <c r="D624" s="221" t="s">
        <v>129</v>
      </c>
      <c r="E624" s="39"/>
      <c r="F624" s="222" t="s">
        <v>3400</v>
      </c>
      <c r="G624" s="39"/>
      <c r="H624" s="39"/>
      <c r="I624" s="218"/>
      <c r="J624" s="39"/>
      <c r="K624" s="39"/>
      <c r="L624" s="43"/>
      <c r="M624" s="219"/>
      <c r="N624" s="220"/>
      <c r="O624" s="83"/>
      <c r="P624" s="83"/>
      <c r="Q624" s="83"/>
      <c r="R624" s="83"/>
      <c r="S624" s="83"/>
      <c r="T624" s="84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6" t="s">
        <v>129</v>
      </c>
      <c r="AU624" s="16" t="s">
        <v>82</v>
      </c>
    </row>
    <row r="625" s="2" customFormat="1" ht="16.5" customHeight="1">
      <c r="A625" s="37"/>
      <c r="B625" s="38"/>
      <c r="C625" s="224" t="s">
        <v>1105</v>
      </c>
      <c r="D625" s="224" t="s">
        <v>664</v>
      </c>
      <c r="E625" s="225" t="s">
        <v>3401</v>
      </c>
      <c r="F625" s="226" t="s">
        <v>3402</v>
      </c>
      <c r="G625" s="227" t="s">
        <v>169</v>
      </c>
      <c r="H625" s="228">
        <v>30</v>
      </c>
      <c r="I625" s="229"/>
      <c r="J625" s="230">
        <f>ROUND(I625*H625,2)</f>
        <v>0</v>
      </c>
      <c r="K625" s="226" t="s">
        <v>124</v>
      </c>
      <c r="L625" s="231"/>
      <c r="M625" s="232" t="s">
        <v>19</v>
      </c>
      <c r="N625" s="233" t="s">
        <v>43</v>
      </c>
      <c r="O625" s="83"/>
      <c r="P625" s="212">
        <f>O625*H625</f>
        <v>0</v>
      </c>
      <c r="Q625" s="212">
        <v>9.0000000000000006E-05</v>
      </c>
      <c r="R625" s="212">
        <f>Q625*H625</f>
        <v>0.0027000000000000001</v>
      </c>
      <c r="S625" s="212">
        <v>0</v>
      </c>
      <c r="T625" s="213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214" t="s">
        <v>82</v>
      </c>
      <c r="AT625" s="214" t="s">
        <v>664</v>
      </c>
      <c r="AU625" s="214" t="s">
        <v>82</v>
      </c>
      <c r="AY625" s="16" t="s">
        <v>117</v>
      </c>
      <c r="BE625" s="215">
        <f>IF(N625="základní",J625,0)</f>
        <v>0</v>
      </c>
      <c r="BF625" s="215">
        <f>IF(N625="snížená",J625,0)</f>
        <v>0</v>
      </c>
      <c r="BG625" s="215">
        <f>IF(N625="zákl. přenesená",J625,0)</f>
        <v>0</v>
      </c>
      <c r="BH625" s="215">
        <f>IF(N625="sníž. přenesená",J625,0)</f>
        <v>0</v>
      </c>
      <c r="BI625" s="215">
        <f>IF(N625="nulová",J625,0)</f>
        <v>0</v>
      </c>
      <c r="BJ625" s="16" t="s">
        <v>80</v>
      </c>
      <c r="BK625" s="215">
        <f>ROUND(I625*H625,2)</f>
        <v>0</v>
      </c>
      <c r="BL625" s="16" t="s">
        <v>80</v>
      </c>
      <c r="BM625" s="214" t="s">
        <v>3403</v>
      </c>
    </row>
    <row r="626" s="2" customFormat="1">
      <c r="A626" s="37"/>
      <c r="B626" s="38"/>
      <c r="C626" s="39"/>
      <c r="D626" s="216" t="s">
        <v>127</v>
      </c>
      <c r="E626" s="39"/>
      <c r="F626" s="217" t="s">
        <v>3402</v>
      </c>
      <c r="G626" s="39"/>
      <c r="H626" s="39"/>
      <c r="I626" s="218"/>
      <c r="J626" s="39"/>
      <c r="K626" s="39"/>
      <c r="L626" s="43"/>
      <c r="M626" s="219"/>
      <c r="N626" s="220"/>
      <c r="O626" s="83"/>
      <c r="P626" s="83"/>
      <c r="Q626" s="83"/>
      <c r="R626" s="83"/>
      <c r="S626" s="83"/>
      <c r="T626" s="84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16" t="s">
        <v>127</v>
      </c>
      <c r="AU626" s="16" t="s">
        <v>82</v>
      </c>
    </row>
    <row r="627" s="2" customFormat="1" ht="16.5" customHeight="1">
      <c r="A627" s="37"/>
      <c r="B627" s="38"/>
      <c r="C627" s="203" t="s">
        <v>1111</v>
      </c>
      <c r="D627" s="203" t="s">
        <v>120</v>
      </c>
      <c r="E627" s="204" t="s">
        <v>3404</v>
      </c>
      <c r="F627" s="205" t="s">
        <v>3405</v>
      </c>
      <c r="G627" s="206" t="s">
        <v>169</v>
      </c>
      <c r="H627" s="207">
        <v>50</v>
      </c>
      <c r="I627" s="208"/>
      <c r="J627" s="209">
        <f>ROUND(I627*H627,2)</f>
        <v>0</v>
      </c>
      <c r="K627" s="205" t="s">
        <v>124</v>
      </c>
      <c r="L627" s="43"/>
      <c r="M627" s="210" t="s">
        <v>19</v>
      </c>
      <c r="N627" s="211" t="s">
        <v>43</v>
      </c>
      <c r="O627" s="83"/>
      <c r="P627" s="212">
        <f>O627*H627</f>
        <v>0</v>
      </c>
      <c r="Q627" s="212">
        <v>0</v>
      </c>
      <c r="R627" s="212">
        <f>Q627*H627</f>
        <v>0</v>
      </c>
      <c r="S627" s="212">
        <v>0</v>
      </c>
      <c r="T627" s="213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14" t="s">
        <v>80</v>
      </c>
      <c r="AT627" s="214" t="s">
        <v>120</v>
      </c>
      <c r="AU627" s="214" t="s">
        <v>82</v>
      </c>
      <c r="AY627" s="16" t="s">
        <v>117</v>
      </c>
      <c r="BE627" s="215">
        <f>IF(N627="základní",J627,0)</f>
        <v>0</v>
      </c>
      <c r="BF627" s="215">
        <f>IF(N627="snížená",J627,0)</f>
        <v>0</v>
      </c>
      <c r="BG627" s="215">
        <f>IF(N627="zákl. přenesená",J627,0)</f>
        <v>0</v>
      </c>
      <c r="BH627" s="215">
        <f>IF(N627="sníž. přenesená",J627,0)</f>
        <v>0</v>
      </c>
      <c r="BI627" s="215">
        <f>IF(N627="nulová",J627,0)</f>
        <v>0</v>
      </c>
      <c r="BJ627" s="16" t="s">
        <v>80</v>
      </c>
      <c r="BK627" s="215">
        <f>ROUND(I627*H627,2)</f>
        <v>0</v>
      </c>
      <c r="BL627" s="16" t="s">
        <v>80</v>
      </c>
      <c r="BM627" s="214" t="s">
        <v>3406</v>
      </c>
    </row>
    <row r="628" s="2" customFormat="1">
      <c r="A628" s="37"/>
      <c r="B628" s="38"/>
      <c r="C628" s="39"/>
      <c r="D628" s="216" t="s">
        <v>127</v>
      </c>
      <c r="E628" s="39"/>
      <c r="F628" s="217" t="s">
        <v>3407</v>
      </c>
      <c r="G628" s="39"/>
      <c r="H628" s="39"/>
      <c r="I628" s="218"/>
      <c r="J628" s="39"/>
      <c r="K628" s="39"/>
      <c r="L628" s="43"/>
      <c r="M628" s="219"/>
      <c r="N628" s="220"/>
      <c r="O628" s="83"/>
      <c r="P628" s="83"/>
      <c r="Q628" s="83"/>
      <c r="R628" s="83"/>
      <c r="S628" s="83"/>
      <c r="T628" s="84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16" t="s">
        <v>127</v>
      </c>
      <c r="AU628" s="16" t="s">
        <v>82</v>
      </c>
    </row>
    <row r="629" s="2" customFormat="1">
      <c r="A629" s="37"/>
      <c r="B629" s="38"/>
      <c r="C629" s="39"/>
      <c r="D629" s="221" t="s">
        <v>129</v>
      </c>
      <c r="E629" s="39"/>
      <c r="F629" s="222" t="s">
        <v>3408</v>
      </c>
      <c r="G629" s="39"/>
      <c r="H629" s="39"/>
      <c r="I629" s="218"/>
      <c r="J629" s="39"/>
      <c r="K629" s="39"/>
      <c r="L629" s="43"/>
      <c r="M629" s="219"/>
      <c r="N629" s="220"/>
      <c r="O629" s="83"/>
      <c r="P629" s="83"/>
      <c r="Q629" s="83"/>
      <c r="R629" s="83"/>
      <c r="S629" s="83"/>
      <c r="T629" s="84"/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T629" s="16" t="s">
        <v>129</v>
      </c>
      <c r="AU629" s="16" t="s">
        <v>82</v>
      </c>
    </row>
    <row r="630" s="2" customFormat="1" ht="16.5" customHeight="1">
      <c r="A630" s="37"/>
      <c r="B630" s="38"/>
      <c r="C630" s="224" t="s">
        <v>1117</v>
      </c>
      <c r="D630" s="224" t="s">
        <v>664</v>
      </c>
      <c r="E630" s="225" t="s">
        <v>3369</v>
      </c>
      <c r="F630" s="226" t="s">
        <v>3370</v>
      </c>
      <c r="G630" s="227" t="s">
        <v>169</v>
      </c>
      <c r="H630" s="228">
        <v>50</v>
      </c>
      <c r="I630" s="229"/>
      <c r="J630" s="230">
        <f>ROUND(I630*H630,2)</f>
        <v>0</v>
      </c>
      <c r="K630" s="226" t="s">
        <v>124</v>
      </c>
      <c r="L630" s="231"/>
      <c r="M630" s="232" t="s">
        <v>19</v>
      </c>
      <c r="N630" s="233" t="s">
        <v>43</v>
      </c>
      <c r="O630" s="83"/>
      <c r="P630" s="212">
        <f>O630*H630</f>
        <v>0</v>
      </c>
      <c r="Q630" s="212">
        <v>9.0000000000000006E-05</v>
      </c>
      <c r="R630" s="212">
        <f>Q630*H630</f>
        <v>0.0045000000000000005</v>
      </c>
      <c r="S630" s="212">
        <v>0</v>
      </c>
      <c r="T630" s="213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14" t="s">
        <v>82</v>
      </c>
      <c r="AT630" s="214" t="s">
        <v>664</v>
      </c>
      <c r="AU630" s="214" t="s">
        <v>82</v>
      </c>
      <c r="AY630" s="16" t="s">
        <v>117</v>
      </c>
      <c r="BE630" s="215">
        <f>IF(N630="základní",J630,0)</f>
        <v>0</v>
      </c>
      <c r="BF630" s="215">
        <f>IF(N630="snížená",J630,0)</f>
        <v>0</v>
      </c>
      <c r="BG630" s="215">
        <f>IF(N630="zákl. přenesená",J630,0)</f>
        <v>0</v>
      </c>
      <c r="BH630" s="215">
        <f>IF(N630="sníž. přenesená",J630,0)</f>
        <v>0</v>
      </c>
      <c r="BI630" s="215">
        <f>IF(N630="nulová",J630,0)</f>
        <v>0</v>
      </c>
      <c r="BJ630" s="16" t="s">
        <v>80</v>
      </c>
      <c r="BK630" s="215">
        <f>ROUND(I630*H630,2)</f>
        <v>0</v>
      </c>
      <c r="BL630" s="16" t="s">
        <v>80</v>
      </c>
      <c r="BM630" s="214" t="s">
        <v>3409</v>
      </c>
    </row>
    <row r="631" s="2" customFormat="1">
      <c r="A631" s="37"/>
      <c r="B631" s="38"/>
      <c r="C631" s="39"/>
      <c r="D631" s="216" t="s">
        <v>127</v>
      </c>
      <c r="E631" s="39"/>
      <c r="F631" s="217" t="s">
        <v>3370</v>
      </c>
      <c r="G631" s="39"/>
      <c r="H631" s="39"/>
      <c r="I631" s="218"/>
      <c r="J631" s="39"/>
      <c r="K631" s="39"/>
      <c r="L631" s="43"/>
      <c r="M631" s="219"/>
      <c r="N631" s="220"/>
      <c r="O631" s="83"/>
      <c r="P631" s="83"/>
      <c r="Q631" s="83"/>
      <c r="R631" s="83"/>
      <c r="S631" s="83"/>
      <c r="T631" s="84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16" t="s">
        <v>127</v>
      </c>
      <c r="AU631" s="16" t="s">
        <v>82</v>
      </c>
    </row>
    <row r="632" s="2" customFormat="1" ht="16.5" customHeight="1">
      <c r="A632" s="37"/>
      <c r="B632" s="38"/>
      <c r="C632" s="203" t="s">
        <v>1123</v>
      </c>
      <c r="D632" s="203" t="s">
        <v>120</v>
      </c>
      <c r="E632" s="204" t="s">
        <v>3410</v>
      </c>
      <c r="F632" s="205" t="s">
        <v>3411</v>
      </c>
      <c r="G632" s="206" t="s">
        <v>169</v>
      </c>
      <c r="H632" s="207">
        <v>50</v>
      </c>
      <c r="I632" s="208"/>
      <c r="J632" s="209">
        <f>ROUND(I632*H632,2)</f>
        <v>0</v>
      </c>
      <c r="K632" s="205" t="s">
        <v>124</v>
      </c>
      <c r="L632" s="43"/>
      <c r="M632" s="210" t="s">
        <v>19</v>
      </c>
      <c r="N632" s="211" t="s">
        <v>43</v>
      </c>
      <c r="O632" s="83"/>
      <c r="P632" s="212">
        <f>O632*H632</f>
        <v>0</v>
      </c>
      <c r="Q632" s="212">
        <v>0</v>
      </c>
      <c r="R632" s="212">
        <f>Q632*H632</f>
        <v>0</v>
      </c>
      <c r="S632" s="212">
        <v>0</v>
      </c>
      <c r="T632" s="213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214" t="s">
        <v>80</v>
      </c>
      <c r="AT632" s="214" t="s">
        <v>120</v>
      </c>
      <c r="AU632" s="214" t="s">
        <v>82</v>
      </c>
      <c r="AY632" s="16" t="s">
        <v>117</v>
      </c>
      <c r="BE632" s="215">
        <f>IF(N632="základní",J632,0)</f>
        <v>0</v>
      </c>
      <c r="BF632" s="215">
        <f>IF(N632="snížená",J632,0)</f>
        <v>0</v>
      </c>
      <c r="BG632" s="215">
        <f>IF(N632="zákl. přenesená",J632,0)</f>
        <v>0</v>
      </c>
      <c r="BH632" s="215">
        <f>IF(N632="sníž. přenesená",J632,0)</f>
        <v>0</v>
      </c>
      <c r="BI632" s="215">
        <f>IF(N632="nulová",J632,0)</f>
        <v>0</v>
      </c>
      <c r="BJ632" s="16" t="s">
        <v>80</v>
      </c>
      <c r="BK632" s="215">
        <f>ROUND(I632*H632,2)</f>
        <v>0</v>
      </c>
      <c r="BL632" s="16" t="s">
        <v>80</v>
      </c>
      <c r="BM632" s="214" t="s">
        <v>3412</v>
      </c>
    </row>
    <row r="633" s="2" customFormat="1">
      <c r="A633" s="37"/>
      <c r="B633" s="38"/>
      <c r="C633" s="39"/>
      <c r="D633" s="216" t="s">
        <v>127</v>
      </c>
      <c r="E633" s="39"/>
      <c r="F633" s="217" t="s">
        <v>3413</v>
      </c>
      <c r="G633" s="39"/>
      <c r="H633" s="39"/>
      <c r="I633" s="218"/>
      <c r="J633" s="39"/>
      <c r="K633" s="39"/>
      <c r="L633" s="43"/>
      <c r="M633" s="219"/>
      <c r="N633" s="220"/>
      <c r="O633" s="83"/>
      <c r="P633" s="83"/>
      <c r="Q633" s="83"/>
      <c r="R633" s="83"/>
      <c r="S633" s="83"/>
      <c r="T633" s="84"/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T633" s="16" t="s">
        <v>127</v>
      </c>
      <c r="AU633" s="16" t="s">
        <v>82</v>
      </c>
    </row>
    <row r="634" s="2" customFormat="1">
      <c r="A634" s="37"/>
      <c r="B634" s="38"/>
      <c r="C634" s="39"/>
      <c r="D634" s="221" t="s">
        <v>129</v>
      </c>
      <c r="E634" s="39"/>
      <c r="F634" s="222" t="s">
        <v>3414</v>
      </c>
      <c r="G634" s="39"/>
      <c r="H634" s="39"/>
      <c r="I634" s="218"/>
      <c r="J634" s="39"/>
      <c r="K634" s="39"/>
      <c r="L634" s="43"/>
      <c r="M634" s="219"/>
      <c r="N634" s="220"/>
      <c r="O634" s="83"/>
      <c r="P634" s="83"/>
      <c r="Q634" s="83"/>
      <c r="R634" s="83"/>
      <c r="S634" s="83"/>
      <c r="T634" s="84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6" t="s">
        <v>129</v>
      </c>
      <c r="AU634" s="16" t="s">
        <v>82</v>
      </c>
    </row>
    <row r="635" s="2" customFormat="1" ht="16.5" customHeight="1">
      <c r="A635" s="37"/>
      <c r="B635" s="38"/>
      <c r="C635" s="224" t="s">
        <v>1129</v>
      </c>
      <c r="D635" s="224" t="s">
        <v>664</v>
      </c>
      <c r="E635" s="225" t="s">
        <v>3385</v>
      </c>
      <c r="F635" s="226" t="s">
        <v>3386</v>
      </c>
      <c r="G635" s="227" t="s">
        <v>169</v>
      </c>
      <c r="H635" s="228">
        <v>50</v>
      </c>
      <c r="I635" s="229"/>
      <c r="J635" s="230">
        <f>ROUND(I635*H635,2)</f>
        <v>0</v>
      </c>
      <c r="K635" s="226" t="s">
        <v>124</v>
      </c>
      <c r="L635" s="231"/>
      <c r="M635" s="232" t="s">
        <v>19</v>
      </c>
      <c r="N635" s="233" t="s">
        <v>43</v>
      </c>
      <c r="O635" s="83"/>
      <c r="P635" s="212">
        <f>O635*H635</f>
        <v>0</v>
      </c>
      <c r="Q635" s="212">
        <v>0.00010000000000000001</v>
      </c>
      <c r="R635" s="212">
        <f>Q635*H635</f>
        <v>0.0050000000000000001</v>
      </c>
      <c r="S635" s="212">
        <v>0</v>
      </c>
      <c r="T635" s="213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214" t="s">
        <v>82</v>
      </c>
      <c r="AT635" s="214" t="s">
        <v>664</v>
      </c>
      <c r="AU635" s="214" t="s">
        <v>82</v>
      </c>
      <c r="AY635" s="16" t="s">
        <v>117</v>
      </c>
      <c r="BE635" s="215">
        <f>IF(N635="základní",J635,0)</f>
        <v>0</v>
      </c>
      <c r="BF635" s="215">
        <f>IF(N635="snížená",J635,0)</f>
        <v>0</v>
      </c>
      <c r="BG635" s="215">
        <f>IF(N635="zákl. přenesená",J635,0)</f>
        <v>0</v>
      </c>
      <c r="BH635" s="215">
        <f>IF(N635="sníž. přenesená",J635,0)</f>
        <v>0</v>
      </c>
      <c r="BI635" s="215">
        <f>IF(N635="nulová",J635,0)</f>
        <v>0</v>
      </c>
      <c r="BJ635" s="16" t="s">
        <v>80</v>
      </c>
      <c r="BK635" s="215">
        <f>ROUND(I635*H635,2)</f>
        <v>0</v>
      </c>
      <c r="BL635" s="16" t="s">
        <v>80</v>
      </c>
      <c r="BM635" s="214" t="s">
        <v>3415</v>
      </c>
    </row>
    <row r="636" s="2" customFormat="1">
      <c r="A636" s="37"/>
      <c r="B636" s="38"/>
      <c r="C636" s="39"/>
      <c r="D636" s="216" t="s">
        <v>127</v>
      </c>
      <c r="E636" s="39"/>
      <c r="F636" s="217" t="s">
        <v>3386</v>
      </c>
      <c r="G636" s="39"/>
      <c r="H636" s="39"/>
      <c r="I636" s="218"/>
      <c r="J636" s="39"/>
      <c r="K636" s="39"/>
      <c r="L636" s="43"/>
      <c r="M636" s="219"/>
      <c r="N636" s="220"/>
      <c r="O636" s="83"/>
      <c r="P636" s="83"/>
      <c r="Q636" s="83"/>
      <c r="R636" s="83"/>
      <c r="S636" s="83"/>
      <c r="T636" s="84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6" t="s">
        <v>127</v>
      </c>
      <c r="AU636" s="16" t="s">
        <v>82</v>
      </c>
    </row>
    <row r="637" s="2" customFormat="1" ht="24.15" customHeight="1">
      <c r="A637" s="37"/>
      <c r="B637" s="38"/>
      <c r="C637" s="203" t="s">
        <v>1135</v>
      </c>
      <c r="D637" s="203" t="s">
        <v>120</v>
      </c>
      <c r="E637" s="204" t="s">
        <v>3416</v>
      </c>
      <c r="F637" s="205" t="s">
        <v>3417</v>
      </c>
      <c r="G637" s="206" t="s">
        <v>169</v>
      </c>
      <c r="H637" s="207">
        <v>50</v>
      </c>
      <c r="I637" s="208"/>
      <c r="J637" s="209">
        <f>ROUND(I637*H637,2)</f>
        <v>0</v>
      </c>
      <c r="K637" s="205" t="s">
        <v>124</v>
      </c>
      <c r="L637" s="43"/>
      <c r="M637" s="210" t="s">
        <v>19</v>
      </c>
      <c r="N637" s="211" t="s">
        <v>43</v>
      </c>
      <c r="O637" s="83"/>
      <c r="P637" s="212">
        <f>O637*H637</f>
        <v>0</v>
      </c>
      <c r="Q637" s="212">
        <v>0</v>
      </c>
      <c r="R637" s="212">
        <f>Q637*H637</f>
        <v>0</v>
      </c>
      <c r="S637" s="212">
        <v>0</v>
      </c>
      <c r="T637" s="213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214" t="s">
        <v>80</v>
      </c>
      <c r="AT637" s="214" t="s">
        <v>120</v>
      </c>
      <c r="AU637" s="214" t="s">
        <v>82</v>
      </c>
      <c r="AY637" s="16" t="s">
        <v>117</v>
      </c>
      <c r="BE637" s="215">
        <f>IF(N637="základní",J637,0)</f>
        <v>0</v>
      </c>
      <c r="BF637" s="215">
        <f>IF(N637="snížená",J637,0)</f>
        <v>0</v>
      </c>
      <c r="BG637" s="215">
        <f>IF(N637="zákl. přenesená",J637,0)</f>
        <v>0</v>
      </c>
      <c r="BH637" s="215">
        <f>IF(N637="sníž. přenesená",J637,0)</f>
        <v>0</v>
      </c>
      <c r="BI637" s="215">
        <f>IF(N637="nulová",J637,0)</f>
        <v>0</v>
      </c>
      <c r="BJ637" s="16" t="s">
        <v>80</v>
      </c>
      <c r="BK637" s="215">
        <f>ROUND(I637*H637,2)</f>
        <v>0</v>
      </c>
      <c r="BL637" s="16" t="s">
        <v>80</v>
      </c>
      <c r="BM637" s="214" t="s">
        <v>3418</v>
      </c>
    </row>
    <row r="638" s="2" customFormat="1">
      <c r="A638" s="37"/>
      <c r="B638" s="38"/>
      <c r="C638" s="39"/>
      <c r="D638" s="216" t="s">
        <v>127</v>
      </c>
      <c r="E638" s="39"/>
      <c r="F638" s="217" t="s">
        <v>3419</v>
      </c>
      <c r="G638" s="39"/>
      <c r="H638" s="39"/>
      <c r="I638" s="218"/>
      <c r="J638" s="39"/>
      <c r="K638" s="39"/>
      <c r="L638" s="43"/>
      <c r="M638" s="219"/>
      <c r="N638" s="220"/>
      <c r="O638" s="83"/>
      <c r="P638" s="83"/>
      <c r="Q638" s="83"/>
      <c r="R638" s="83"/>
      <c r="S638" s="83"/>
      <c r="T638" s="84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6" t="s">
        <v>127</v>
      </c>
      <c r="AU638" s="16" t="s">
        <v>82</v>
      </c>
    </row>
    <row r="639" s="2" customFormat="1">
      <c r="A639" s="37"/>
      <c r="B639" s="38"/>
      <c r="C639" s="39"/>
      <c r="D639" s="221" t="s">
        <v>129</v>
      </c>
      <c r="E639" s="39"/>
      <c r="F639" s="222" t="s">
        <v>3420</v>
      </c>
      <c r="G639" s="39"/>
      <c r="H639" s="39"/>
      <c r="I639" s="218"/>
      <c r="J639" s="39"/>
      <c r="K639" s="39"/>
      <c r="L639" s="43"/>
      <c r="M639" s="219"/>
      <c r="N639" s="220"/>
      <c r="O639" s="83"/>
      <c r="P639" s="83"/>
      <c r="Q639" s="83"/>
      <c r="R639" s="83"/>
      <c r="S639" s="83"/>
      <c r="T639" s="84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T639" s="16" t="s">
        <v>129</v>
      </c>
      <c r="AU639" s="16" t="s">
        <v>82</v>
      </c>
    </row>
    <row r="640" s="2" customFormat="1" ht="16.5" customHeight="1">
      <c r="A640" s="37"/>
      <c r="B640" s="38"/>
      <c r="C640" s="224" t="s">
        <v>1141</v>
      </c>
      <c r="D640" s="224" t="s">
        <v>664</v>
      </c>
      <c r="E640" s="225" t="s">
        <v>3421</v>
      </c>
      <c r="F640" s="226" t="s">
        <v>3422</v>
      </c>
      <c r="G640" s="227" t="s">
        <v>169</v>
      </c>
      <c r="H640" s="228">
        <v>50</v>
      </c>
      <c r="I640" s="229"/>
      <c r="J640" s="230">
        <f>ROUND(I640*H640,2)</f>
        <v>0</v>
      </c>
      <c r="K640" s="226" t="s">
        <v>124</v>
      </c>
      <c r="L640" s="231"/>
      <c r="M640" s="232" t="s">
        <v>19</v>
      </c>
      <c r="N640" s="233" t="s">
        <v>43</v>
      </c>
      <c r="O640" s="83"/>
      <c r="P640" s="212">
        <f>O640*H640</f>
        <v>0</v>
      </c>
      <c r="Q640" s="212">
        <v>4.0000000000000003E-05</v>
      </c>
      <c r="R640" s="212">
        <f>Q640*H640</f>
        <v>0.002</v>
      </c>
      <c r="S640" s="212">
        <v>0</v>
      </c>
      <c r="T640" s="213">
        <f>S640*H640</f>
        <v>0</v>
      </c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R640" s="214" t="s">
        <v>82</v>
      </c>
      <c r="AT640" s="214" t="s">
        <v>664</v>
      </c>
      <c r="AU640" s="214" t="s">
        <v>82</v>
      </c>
      <c r="AY640" s="16" t="s">
        <v>117</v>
      </c>
      <c r="BE640" s="215">
        <f>IF(N640="základní",J640,0)</f>
        <v>0</v>
      </c>
      <c r="BF640" s="215">
        <f>IF(N640="snížená",J640,0)</f>
        <v>0</v>
      </c>
      <c r="BG640" s="215">
        <f>IF(N640="zákl. přenesená",J640,0)</f>
        <v>0</v>
      </c>
      <c r="BH640" s="215">
        <f>IF(N640="sníž. přenesená",J640,0)</f>
        <v>0</v>
      </c>
      <c r="BI640" s="215">
        <f>IF(N640="nulová",J640,0)</f>
        <v>0</v>
      </c>
      <c r="BJ640" s="16" t="s">
        <v>80</v>
      </c>
      <c r="BK640" s="215">
        <f>ROUND(I640*H640,2)</f>
        <v>0</v>
      </c>
      <c r="BL640" s="16" t="s">
        <v>80</v>
      </c>
      <c r="BM640" s="214" t="s">
        <v>3423</v>
      </c>
    </row>
    <row r="641" s="2" customFormat="1">
      <c r="A641" s="37"/>
      <c r="B641" s="38"/>
      <c r="C641" s="39"/>
      <c r="D641" s="216" t="s">
        <v>127</v>
      </c>
      <c r="E641" s="39"/>
      <c r="F641" s="217" t="s">
        <v>3422</v>
      </c>
      <c r="G641" s="39"/>
      <c r="H641" s="39"/>
      <c r="I641" s="218"/>
      <c r="J641" s="39"/>
      <c r="K641" s="39"/>
      <c r="L641" s="43"/>
      <c r="M641" s="219"/>
      <c r="N641" s="220"/>
      <c r="O641" s="83"/>
      <c r="P641" s="83"/>
      <c r="Q641" s="83"/>
      <c r="R641" s="83"/>
      <c r="S641" s="83"/>
      <c r="T641" s="84"/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T641" s="16" t="s">
        <v>127</v>
      </c>
      <c r="AU641" s="16" t="s">
        <v>82</v>
      </c>
    </row>
    <row r="642" s="2" customFormat="1" ht="16.5" customHeight="1">
      <c r="A642" s="37"/>
      <c r="B642" s="38"/>
      <c r="C642" s="203" t="s">
        <v>1147</v>
      </c>
      <c r="D642" s="203" t="s">
        <v>120</v>
      </c>
      <c r="E642" s="204" t="s">
        <v>3424</v>
      </c>
      <c r="F642" s="205" t="s">
        <v>3425</v>
      </c>
      <c r="G642" s="206" t="s">
        <v>169</v>
      </c>
      <c r="H642" s="207">
        <v>50</v>
      </c>
      <c r="I642" s="208"/>
      <c r="J642" s="209">
        <f>ROUND(I642*H642,2)</f>
        <v>0</v>
      </c>
      <c r="K642" s="205" t="s">
        <v>124</v>
      </c>
      <c r="L642" s="43"/>
      <c r="M642" s="210" t="s">
        <v>19</v>
      </c>
      <c r="N642" s="211" t="s">
        <v>43</v>
      </c>
      <c r="O642" s="83"/>
      <c r="P642" s="212">
        <f>O642*H642</f>
        <v>0</v>
      </c>
      <c r="Q642" s="212">
        <v>0</v>
      </c>
      <c r="R642" s="212">
        <f>Q642*H642</f>
        <v>0</v>
      </c>
      <c r="S642" s="212">
        <v>0</v>
      </c>
      <c r="T642" s="213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14" t="s">
        <v>80</v>
      </c>
      <c r="AT642" s="214" t="s">
        <v>120</v>
      </c>
      <c r="AU642" s="214" t="s">
        <v>82</v>
      </c>
      <c r="AY642" s="16" t="s">
        <v>117</v>
      </c>
      <c r="BE642" s="215">
        <f>IF(N642="základní",J642,0)</f>
        <v>0</v>
      </c>
      <c r="BF642" s="215">
        <f>IF(N642="snížená",J642,0)</f>
        <v>0</v>
      </c>
      <c r="BG642" s="215">
        <f>IF(N642="zákl. přenesená",J642,0)</f>
        <v>0</v>
      </c>
      <c r="BH642" s="215">
        <f>IF(N642="sníž. přenesená",J642,0)</f>
        <v>0</v>
      </c>
      <c r="BI642" s="215">
        <f>IF(N642="nulová",J642,0)</f>
        <v>0</v>
      </c>
      <c r="BJ642" s="16" t="s">
        <v>80</v>
      </c>
      <c r="BK642" s="215">
        <f>ROUND(I642*H642,2)</f>
        <v>0</v>
      </c>
      <c r="BL642" s="16" t="s">
        <v>80</v>
      </c>
      <c r="BM642" s="214" t="s">
        <v>3426</v>
      </c>
    </row>
    <row r="643" s="2" customFormat="1">
      <c r="A643" s="37"/>
      <c r="B643" s="38"/>
      <c r="C643" s="39"/>
      <c r="D643" s="216" t="s">
        <v>127</v>
      </c>
      <c r="E643" s="39"/>
      <c r="F643" s="217" t="s">
        <v>3427</v>
      </c>
      <c r="G643" s="39"/>
      <c r="H643" s="39"/>
      <c r="I643" s="218"/>
      <c r="J643" s="39"/>
      <c r="K643" s="39"/>
      <c r="L643" s="43"/>
      <c r="M643" s="219"/>
      <c r="N643" s="220"/>
      <c r="O643" s="83"/>
      <c r="P643" s="83"/>
      <c r="Q643" s="83"/>
      <c r="R643" s="83"/>
      <c r="S643" s="83"/>
      <c r="T643" s="84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16" t="s">
        <v>127</v>
      </c>
      <c r="AU643" s="16" t="s">
        <v>82</v>
      </c>
    </row>
    <row r="644" s="2" customFormat="1">
      <c r="A644" s="37"/>
      <c r="B644" s="38"/>
      <c r="C644" s="39"/>
      <c r="D644" s="221" t="s">
        <v>129</v>
      </c>
      <c r="E644" s="39"/>
      <c r="F644" s="222" t="s">
        <v>3428</v>
      </c>
      <c r="G644" s="39"/>
      <c r="H644" s="39"/>
      <c r="I644" s="218"/>
      <c r="J644" s="39"/>
      <c r="K644" s="39"/>
      <c r="L644" s="43"/>
      <c r="M644" s="219"/>
      <c r="N644" s="220"/>
      <c r="O644" s="83"/>
      <c r="P644" s="83"/>
      <c r="Q644" s="83"/>
      <c r="R644" s="83"/>
      <c r="S644" s="83"/>
      <c r="T644" s="84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16" t="s">
        <v>129</v>
      </c>
      <c r="AU644" s="16" t="s">
        <v>82</v>
      </c>
    </row>
    <row r="645" s="2" customFormat="1" ht="16.5" customHeight="1">
      <c r="A645" s="37"/>
      <c r="B645" s="38"/>
      <c r="C645" s="224" t="s">
        <v>1153</v>
      </c>
      <c r="D645" s="224" t="s">
        <v>664</v>
      </c>
      <c r="E645" s="225" t="s">
        <v>3429</v>
      </c>
      <c r="F645" s="226" t="s">
        <v>3430</v>
      </c>
      <c r="G645" s="227" t="s">
        <v>169</v>
      </c>
      <c r="H645" s="228">
        <v>50</v>
      </c>
      <c r="I645" s="229"/>
      <c r="J645" s="230">
        <f>ROUND(I645*H645,2)</f>
        <v>0</v>
      </c>
      <c r="K645" s="226" t="s">
        <v>124</v>
      </c>
      <c r="L645" s="231"/>
      <c r="M645" s="232" t="s">
        <v>19</v>
      </c>
      <c r="N645" s="233" t="s">
        <v>43</v>
      </c>
      <c r="O645" s="83"/>
      <c r="P645" s="212">
        <f>O645*H645</f>
        <v>0</v>
      </c>
      <c r="Q645" s="212">
        <v>5.0000000000000002E-05</v>
      </c>
      <c r="R645" s="212">
        <f>Q645*H645</f>
        <v>0.0025000000000000001</v>
      </c>
      <c r="S645" s="212">
        <v>0</v>
      </c>
      <c r="T645" s="213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214" t="s">
        <v>82</v>
      </c>
      <c r="AT645" s="214" t="s">
        <v>664</v>
      </c>
      <c r="AU645" s="214" t="s">
        <v>82</v>
      </c>
      <c r="AY645" s="16" t="s">
        <v>117</v>
      </c>
      <c r="BE645" s="215">
        <f>IF(N645="základní",J645,0)</f>
        <v>0</v>
      </c>
      <c r="BF645" s="215">
        <f>IF(N645="snížená",J645,0)</f>
        <v>0</v>
      </c>
      <c r="BG645" s="215">
        <f>IF(N645="zákl. přenesená",J645,0)</f>
        <v>0</v>
      </c>
      <c r="BH645" s="215">
        <f>IF(N645="sníž. přenesená",J645,0)</f>
        <v>0</v>
      </c>
      <c r="BI645" s="215">
        <f>IF(N645="nulová",J645,0)</f>
        <v>0</v>
      </c>
      <c r="BJ645" s="16" t="s">
        <v>80</v>
      </c>
      <c r="BK645" s="215">
        <f>ROUND(I645*H645,2)</f>
        <v>0</v>
      </c>
      <c r="BL645" s="16" t="s">
        <v>80</v>
      </c>
      <c r="BM645" s="214" t="s">
        <v>3431</v>
      </c>
    </row>
    <row r="646" s="2" customFormat="1">
      <c r="A646" s="37"/>
      <c r="B646" s="38"/>
      <c r="C646" s="39"/>
      <c r="D646" s="216" t="s">
        <v>127</v>
      </c>
      <c r="E646" s="39"/>
      <c r="F646" s="217" t="s">
        <v>3430</v>
      </c>
      <c r="G646" s="39"/>
      <c r="H646" s="39"/>
      <c r="I646" s="218"/>
      <c r="J646" s="39"/>
      <c r="K646" s="39"/>
      <c r="L646" s="43"/>
      <c r="M646" s="219"/>
      <c r="N646" s="220"/>
      <c r="O646" s="83"/>
      <c r="P646" s="83"/>
      <c r="Q646" s="83"/>
      <c r="R646" s="83"/>
      <c r="S646" s="83"/>
      <c r="T646" s="84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6" t="s">
        <v>127</v>
      </c>
      <c r="AU646" s="16" t="s">
        <v>82</v>
      </c>
    </row>
    <row r="647" s="2" customFormat="1" ht="24.15" customHeight="1">
      <c r="A647" s="37"/>
      <c r="B647" s="38"/>
      <c r="C647" s="203" t="s">
        <v>1159</v>
      </c>
      <c r="D647" s="203" t="s">
        <v>120</v>
      </c>
      <c r="E647" s="204" t="s">
        <v>3432</v>
      </c>
      <c r="F647" s="205" t="s">
        <v>3433</v>
      </c>
      <c r="G647" s="206" t="s">
        <v>169</v>
      </c>
      <c r="H647" s="207">
        <v>30</v>
      </c>
      <c r="I647" s="208"/>
      <c r="J647" s="209">
        <f>ROUND(I647*H647,2)</f>
        <v>0</v>
      </c>
      <c r="K647" s="205" t="s">
        <v>124</v>
      </c>
      <c r="L647" s="43"/>
      <c r="M647" s="210" t="s">
        <v>19</v>
      </c>
      <c r="N647" s="211" t="s">
        <v>43</v>
      </c>
      <c r="O647" s="83"/>
      <c r="P647" s="212">
        <f>O647*H647</f>
        <v>0</v>
      </c>
      <c r="Q647" s="212">
        <v>0</v>
      </c>
      <c r="R647" s="212">
        <f>Q647*H647</f>
        <v>0</v>
      </c>
      <c r="S647" s="212">
        <v>0</v>
      </c>
      <c r="T647" s="213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214" t="s">
        <v>80</v>
      </c>
      <c r="AT647" s="214" t="s">
        <v>120</v>
      </c>
      <c r="AU647" s="214" t="s">
        <v>82</v>
      </c>
      <c r="AY647" s="16" t="s">
        <v>117</v>
      </c>
      <c r="BE647" s="215">
        <f>IF(N647="základní",J647,0)</f>
        <v>0</v>
      </c>
      <c r="BF647" s="215">
        <f>IF(N647="snížená",J647,0)</f>
        <v>0</v>
      </c>
      <c r="BG647" s="215">
        <f>IF(N647="zákl. přenesená",J647,0)</f>
        <v>0</v>
      </c>
      <c r="BH647" s="215">
        <f>IF(N647="sníž. přenesená",J647,0)</f>
        <v>0</v>
      </c>
      <c r="BI647" s="215">
        <f>IF(N647="nulová",J647,0)</f>
        <v>0</v>
      </c>
      <c r="BJ647" s="16" t="s">
        <v>80</v>
      </c>
      <c r="BK647" s="215">
        <f>ROUND(I647*H647,2)</f>
        <v>0</v>
      </c>
      <c r="BL647" s="16" t="s">
        <v>80</v>
      </c>
      <c r="BM647" s="214" t="s">
        <v>3434</v>
      </c>
    </row>
    <row r="648" s="2" customFormat="1">
      <c r="A648" s="37"/>
      <c r="B648" s="38"/>
      <c r="C648" s="39"/>
      <c r="D648" s="216" t="s">
        <v>127</v>
      </c>
      <c r="E648" s="39"/>
      <c r="F648" s="217" t="s">
        <v>3435</v>
      </c>
      <c r="G648" s="39"/>
      <c r="H648" s="39"/>
      <c r="I648" s="218"/>
      <c r="J648" s="39"/>
      <c r="K648" s="39"/>
      <c r="L648" s="43"/>
      <c r="M648" s="219"/>
      <c r="N648" s="220"/>
      <c r="O648" s="83"/>
      <c r="P648" s="83"/>
      <c r="Q648" s="83"/>
      <c r="R648" s="83"/>
      <c r="S648" s="83"/>
      <c r="T648" s="84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16" t="s">
        <v>127</v>
      </c>
      <c r="AU648" s="16" t="s">
        <v>82</v>
      </c>
    </row>
    <row r="649" s="2" customFormat="1">
      <c r="A649" s="37"/>
      <c r="B649" s="38"/>
      <c r="C649" s="39"/>
      <c r="D649" s="221" t="s">
        <v>129</v>
      </c>
      <c r="E649" s="39"/>
      <c r="F649" s="222" t="s">
        <v>3436</v>
      </c>
      <c r="G649" s="39"/>
      <c r="H649" s="39"/>
      <c r="I649" s="218"/>
      <c r="J649" s="39"/>
      <c r="K649" s="39"/>
      <c r="L649" s="43"/>
      <c r="M649" s="219"/>
      <c r="N649" s="220"/>
      <c r="O649" s="83"/>
      <c r="P649" s="83"/>
      <c r="Q649" s="83"/>
      <c r="R649" s="83"/>
      <c r="S649" s="83"/>
      <c r="T649" s="84"/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T649" s="16" t="s">
        <v>129</v>
      </c>
      <c r="AU649" s="16" t="s">
        <v>82</v>
      </c>
    </row>
    <row r="650" s="2" customFormat="1" ht="16.5" customHeight="1">
      <c r="A650" s="37"/>
      <c r="B650" s="38"/>
      <c r="C650" s="203" t="s">
        <v>1165</v>
      </c>
      <c r="D650" s="203" t="s">
        <v>120</v>
      </c>
      <c r="E650" s="204" t="s">
        <v>3437</v>
      </c>
      <c r="F650" s="205" t="s">
        <v>3438</v>
      </c>
      <c r="G650" s="206" t="s">
        <v>169</v>
      </c>
      <c r="H650" s="207">
        <v>20</v>
      </c>
      <c r="I650" s="208"/>
      <c r="J650" s="209">
        <f>ROUND(I650*H650,2)</f>
        <v>0</v>
      </c>
      <c r="K650" s="205" t="s">
        <v>124</v>
      </c>
      <c r="L650" s="43"/>
      <c r="M650" s="210" t="s">
        <v>19</v>
      </c>
      <c r="N650" s="211" t="s">
        <v>43</v>
      </c>
      <c r="O650" s="83"/>
      <c r="P650" s="212">
        <f>O650*H650</f>
        <v>0</v>
      </c>
      <c r="Q650" s="212">
        <v>0</v>
      </c>
      <c r="R650" s="212">
        <f>Q650*H650</f>
        <v>0</v>
      </c>
      <c r="S650" s="212">
        <v>0</v>
      </c>
      <c r="T650" s="213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14" t="s">
        <v>80</v>
      </c>
      <c r="AT650" s="214" t="s">
        <v>120</v>
      </c>
      <c r="AU650" s="214" t="s">
        <v>82</v>
      </c>
      <c r="AY650" s="16" t="s">
        <v>117</v>
      </c>
      <c r="BE650" s="215">
        <f>IF(N650="základní",J650,0)</f>
        <v>0</v>
      </c>
      <c r="BF650" s="215">
        <f>IF(N650="snížená",J650,0)</f>
        <v>0</v>
      </c>
      <c r="BG650" s="215">
        <f>IF(N650="zákl. přenesená",J650,0)</f>
        <v>0</v>
      </c>
      <c r="BH650" s="215">
        <f>IF(N650="sníž. přenesená",J650,0)</f>
        <v>0</v>
      </c>
      <c r="BI650" s="215">
        <f>IF(N650="nulová",J650,0)</f>
        <v>0</v>
      </c>
      <c r="BJ650" s="16" t="s">
        <v>80</v>
      </c>
      <c r="BK650" s="215">
        <f>ROUND(I650*H650,2)</f>
        <v>0</v>
      </c>
      <c r="BL650" s="16" t="s">
        <v>80</v>
      </c>
      <c r="BM650" s="214" t="s">
        <v>3439</v>
      </c>
    </row>
    <row r="651" s="2" customFormat="1">
      <c r="A651" s="37"/>
      <c r="B651" s="38"/>
      <c r="C651" s="39"/>
      <c r="D651" s="216" t="s">
        <v>127</v>
      </c>
      <c r="E651" s="39"/>
      <c r="F651" s="217" t="s">
        <v>3440</v>
      </c>
      <c r="G651" s="39"/>
      <c r="H651" s="39"/>
      <c r="I651" s="218"/>
      <c r="J651" s="39"/>
      <c r="K651" s="39"/>
      <c r="L651" s="43"/>
      <c r="M651" s="219"/>
      <c r="N651" s="220"/>
      <c r="O651" s="83"/>
      <c r="P651" s="83"/>
      <c r="Q651" s="83"/>
      <c r="R651" s="83"/>
      <c r="S651" s="83"/>
      <c r="T651" s="84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16" t="s">
        <v>127</v>
      </c>
      <c r="AU651" s="16" t="s">
        <v>82</v>
      </c>
    </row>
    <row r="652" s="2" customFormat="1">
      <c r="A652" s="37"/>
      <c r="B652" s="38"/>
      <c r="C652" s="39"/>
      <c r="D652" s="221" t="s">
        <v>129</v>
      </c>
      <c r="E652" s="39"/>
      <c r="F652" s="222" t="s">
        <v>3441</v>
      </c>
      <c r="G652" s="39"/>
      <c r="H652" s="39"/>
      <c r="I652" s="218"/>
      <c r="J652" s="39"/>
      <c r="K652" s="39"/>
      <c r="L652" s="43"/>
      <c r="M652" s="219"/>
      <c r="N652" s="220"/>
      <c r="O652" s="83"/>
      <c r="P652" s="83"/>
      <c r="Q652" s="83"/>
      <c r="R652" s="83"/>
      <c r="S652" s="83"/>
      <c r="T652" s="84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16" t="s">
        <v>129</v>
      </c>
      <c r="AU652" s="16" t="s">
        <v>82</v>
      </c>
    </row>
    <row r="653" s="2" customFormat="1" ht="16.5" customHeight="1">
      <c r="A653" s="37"/>
      <c r="B653" s="38"/>
      <c r="C653" s="203" t="s">
        <v>1171</v>
      </c>
      <c r="D653" s="203" t="s">
        <v>120</v>
      </c>
      <c r="E653" s="204" t="s">
        <v>3442</v>
      </c>
      <c r="F653" s="205" t="s">
        <v>3443</v>
      </c>
      <c r="G653" s="206" t="s">
        <v>169</v>
      </c>
      <c r="H653" s="207">
        <v>20</v>
      </c>
      <c r="I653" s="208"/>
      <c r="J653" s="209">
        <f>ROUND(I653*H653,2)</f>
        <v>0</v>
      </c>
      <c r="K653" s="205" t="s">
        <v>124</v>
      </c>
      <c r="L653" s="43"/>
      <c r="M653" s="210" t="s">
        <v>19</v>
      </c>
      <c r="N653" s="211" t="s">
        <v>43</v>
      </c>
      <c r="O653" s="83"/>
      <c r="P653" s="212">
        <f>O653*H653</f>
        <v>0</v>
      </c>
      <c r="Q653" s="212">
        <v>0</v>
      </c>
      <c r="R653" s="212">
        <f>Q653*H653</f>
        <v>0</v>
      </c>
      <c r="S653" s="212">
        <v>0</v>
      </c>
      <c r="T653" s="213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214" t="s">
        <v>80</v>
      </c>
      <c r="AT653" s="214" t="s">
        <v>120</v>
      </c>
      <c r="AU653" s="214" t="s">
        <v>82</v>
      </c>
      <c r="AY653" s="16" t="s">
        <v>117</v>
      </c>
      <c r="BE653" s="215">
        <f>IF(N653="základní",J653,0)</f>
        <v>0</v>
      </c>
      <c r="BF653" s="215">
        <f>IF(N653="snížená",J653,0)</f>
        <v>0</v>
      </c>
      <c r="BG653" s="215">
        <f>IF(N653="zákl. přenesená",J653,0)</f>
        <v>0</v>
      </c>
      <c r="BH653" s="215">
        <f>IF(N653="sníž. přenesená",J653,0)</f>
        <v>0</v>
      </c>
      <c r="BI653" s="215">
        <f>IF(N653="nulová",J653,0)</f>
        <v>0</v>
      </c>
      <c r="BJ653" s="16" t="s">
        <v>80</v>
      </c>
      <c r="BK653" s="215">
        <f>ROUND(I653*H653,2)</f>
        <v>0</v>
      </c>
      <c r="BL653" s="16" t="s">
        <v>80</v>
      </c>
      <c r="BM653" s="214" t="s">
        <v>3444</v>
      </c>
    </row>
    <row r="654" s="2" customFormat="1">
      <c r="A654" s="37"/>
      <c r="B654" s="38"/>
      <c r="C654" s="39"/>
      <c r="D654" s="216" t="s">
        <v>127</v>
      </c>
      <c r="E654" s="39"/>
      <c r="F654" s="217" t="s">
        <v>3445</v>
      </c>
      <c r="G654" s="39"/>
      <c r="H654" s="39"/>
      <c r="I654" s="218"/>
      <c r="J654" s="39"/>
      <c r="K654" s="39"/>
      <c r="L654" s="43"/>
      <c r="M654" s="219"/>
      <c r="N654" s="220"/>
      <c r="O654" s="83"/>
      <c r="P654" s="83"/>
      <c r="Q654" s="83"/>
      <c r="R654" s="83"/>
      <c r="S654" s="83"/>
      <c r="T654" s="84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T654" s="16" t="s">
        <v>127</v>
      </c>
      <c r="AU654" s="16" t="s">
        <v>82</v>
      </c>
    </row>
    <row r="655" s="2" customFormat="1">
      <c r="A655" s="37"/>
      <c r="B655" s="38"/>
      <c r="C655" s="39"/>
      <c r="D655" s="221" t="s">
        <v>129</v>
      </c>
      <c r="E655" s="39"/>
      <c r="F655" s="222" t="s">
        <v>3446</v>
      </c>
      <c r="G655" s="39"/>
      <c r="H655" s="39"/>
      <c r="I655" s="218"/>
      <c r="J655" s="39"/>
      <c r="K655" s="39"/>
      <c r="L655" s="43"/>
      <c r="M655" s="219"/>
      <c r="N655" s="220"/>
      <c r="O655" s="83"/>
      <c r="P655" s="83"/>
      <c r="Q655" s="83"/>
      <c r="R655" s="83"/>
      <c r="S655" s="83"/>
      <c r="T655" s="84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16" t="s">
        <v>129</v>
      </c>
      <c r="AU655" s="16" t="s">
        <v>82</v>
      </c>
    </row>
    <row r="656" s="2" customFormat="1" ht="16.5" customHeight="1">
      <c r="A656" s="37"/>
      <c r="B656" s="38"/>
      <c r="C656" s="203" t="s">
        <v>1177</v>
      </c>
      <c r="D656" s="203" t="s">
        <v>120</v>
      </c>
      <c r="E656" s="204" t="s">
        <v>3447</v>
      </c>
      <c r="F656" s="205" t="s">
        <v>3448</v>
      </c>
      <c r="G656" s="206" t="s">
        <v>169</v>
      </c>
      <c r="H656" s="207">
        <v>20</v>
      </c>
      <c r="I656" s="208"/>
      <c r="J656" s="209">
        <f>ROUND(I656*H656,2)</f>
        <v>0</v>
      </c>
      <c r="K656" s="205" t="s">
        <v>124</v>
      </c>
      <c r="L656" s="43"/>
      <c r="M656" s="210" t="s">
        <v>19</v>
      </c>
      <c r="N656" s="211" t="s">
        <v>43</v>
      </c>
      <c r="O656" s="83"/>
      <c r="P656" s="212">
        <f>O656*H656</f>
        <v>0</v>
      </c>
      <c r="Q656" s="212">
        <v>0</v>
      </c>
      <c r="R656" s="212">
        <f>Q656*H656</f>
        <v>0</v>
      </c>
      <c r="S656" s="212">
        <v>0</v>
      </c>
      <c r="T656" s="213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214" t="s">
        <v>80</v>
      </c>
      <c r="AT656" s="214" t="s">
        <v>120</v>
      </c>
      <c r="AU656" s="214" t="s">
        <v>82</v>
      </c>
      <c r="AY656" s="16" t="s">
        <v>117</v>
      </c>
      <c r="BE656" s="215">
        <f>IF(N656="základní",J656,0)</f>
        <v>0</v>
      </c>
      <c r="BF656" s="215">
        <f>IF(N656="snížená",J656,0)</f>
        <v>0</v>
      </c>
      <c r="BG656" s="215">
        <f>IF(N656="zákl. přenesená",J656,0)</f>
        <v>0</v>
      </c>
      <c r="BH656" s="215">
        <f>IF(N656="sníž. přenesená",J656,0)</f>
        <v>0</v>
      </c>
      <c r="BI656" s="215">
        <f>IF(N656="nulová",J656,0)</f>
        <v>0</v>
      </c>
      <c r="BJ656" s="16" t="s">
        <v>80</v>
      </c>
      <c r="BK656" s="215">
        <f>ROUND(I656*H656,2)</f>
        <v>0</v>
      </c>
      <c r="BL656" s="16" t="s">
        <v>80</v>
      </c>
      <c r="BM656" s="214" t="s">
        <v>3449</v>
      </c>
    </row>
    <row r="657" s="2" customFormat="1">
      <c r="A657" s="37"/>
      <c r="B657" s="38"/>
      <c r="C657" s="39"/>
      <c r="D657" s="216" t="s">
        <v>127</v>
      </c>
      <c r="E657" s="39"/>
      <c r="F657" s="217" t="s">
        <v>3450</v>
      </c>
      <c r="G657" s="39"/>
      <c r="H657" s="39"/>
      <c r="I657" s="218"/>
      <c r="J657" s="39"/>
      <c r="K657" s="39"/>
      <c r="L657" s="43"/>
      <c r="M657" s="219"/>
      <c r="N657" s="220"/>
      <c r="O657" s="83"/>
      <c r="P657" s="83"/>
      <c r="Q657" s="83"/>
      <c r="R657" s="83"/>
      <c r="S657" s="83"/>
      <c r="T657" s="84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T657" s="16" t="s">
        <v>127</v>
      </c>
      <c r="AU657" s="16" t="s">
        <v>82</v>
      </c>
    </row>
    <row r="658" s="2" customFormat="1">
      <c r="A658" s="37"/>
      <c r="B658" s="38"/>
      <c r="C658" s="39"/>
      <c r="D658" s="221" t="s">
        <v>129</v>
      </c>
      <c r="E658" s="39"/>
      <c r="F658" s="222" t="s">
        <v>3451</v>
      </c>
      <c r="G658" s="39"/>
      <c r="H658" s="39"/>
      <c r="I658" s="218"/>
      <c r="J658" s="39"/>
      <c r="K658" s="39"/>
      <c r="L658" s="43"/>
      <c r="M658" s="219"/>
      <c r="N658" s="220"/>
      <c r="O658" s="83"/>
      <c r="P658" s="83"/>
      <c r="Q658" s="83"/>
      <c r="R658" s="83"/>
      <c r="S658" s="83"/>
      <c r="T658" s="84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6" t="s">
        <v>129</v>
      </c>
      <c r="AU658" s="16" t="s">
        <v>82</v>
      </c>
    </row>
    <row r="659" s="2" customFormat="1" ht="16.5" customHeight="1">
      <c r="A659" s="37"/>
      <c r="B659" s="38"/>
      <c r="C659" s="203" t="s">
        <v>1183</v>
      </c>
      <c r="D659" s="203" t="s">
        <v>120</v>
      </c>
      <c r="E659" s="204" t="s">
        <v>3452</v>
      </c>
      <c r="F659" s="205" t="s">
        <v>3453</v>
      </c>
      <c r="G659" s="206" t="s">
        <v>169</v>
      </c>
      <c r="H659" s="207">
        <v>30</v>
      </c>
      <c r="I659" s="208"/>
      <c r="J659" s="209">
        <f>ROUND(I659*H659,2)</f>
        <v>0</v>
      </c>
      <c r="K659" s="205" t="s">
        <v>124</v>
      </c>
      <c r="L659" s="43"/>
      <c r="M659" s="210" t="s">
        <v>19</v>
      </c>
      <c r="N659" s="211" t="s">
        <v>43</v>
      </c>
      <c r="O659" s="83"/>
      <c r="P659" s="212">
        <f>O659*H659</f>
        <v>0</v>
      </c>
      <c r="Q659" s="212">
        <v>0</v>
      </c>
      <c r="R659" s="212">
        <f>Q659*H659</f>
        <v>0</v>
      </c>
      <c r="S659" s="212">
        <v>0</v>
      </c>
      <c r="T659" s="213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214" t="s">
        <v>80</v>
      </c>
      <c r="AT659" s="214" t="s">
        <v>120</v>
      </c>
      <c r="AU659" s="214" t="s">
        <v>82</v>
      </c>
      <c r="AY659" s="16" t="s">
        <v>117</v>
      </c>
      <c r="BE659" s="215">
        <f>IF(N659="základní",J659,0)</f>
        <v>0</v>
      </c>
      <c r="BF659" s="215">
        <f>IF(N659="snížená",J659,0)</f>
        <v>0</v>
      </c>
      <c r="BG659" s="215">
        <f>IF(N659="zákl. přenesená",J659,0)</f>
        <v>0</v>
      </c>
      <c r="BH659" s="215">
        <f>IF(N659="sníž. přenesená",J659,0)</f>
        <v>0</v>
      </c>
      <c r="BI659" s="215">
        <f>IF(N659="nulová",J659,0)</f>
        <v>0</v>
      </c>
      <c r="BJ659" s="16" t="s">
        <v>80</v>
      </c>
      <c r="BK659" s="215">
        <f>ROUND(I659*H659,2)</f>
        <v>0</v>
      </c>
      <c r="BL659" s="16" t="s">
        <v>80</v>
      </c>
      <c r="BM659" s="214" t="s">
        <v>3454</v>
      </c>
    </row>
    <row r="660" s="2" customFormat="1">
      <c r="A660" s="37"/>
      <c r="B660" s="38"/>
      <c r="C660" s="39"/>
      <c r="D660" s="216" t="s">
        <v>127</v>
      </c>
      <c r="E660" s="39"/>
      <c r="F660" s="217" t="s">
        <v>3455</v>
      </c>
      <c r="G660" s="39"/>
      <c r="H660" s="39"/>
      <c r="I660" s="218"/>
      <c r="J660" s="39"/>
      <c r="K660" s="39"/>
      <c r="L660" s="43"/>
      <c r="M660" s="219"/>
      <c r="N660" s="220"/>
      <c r="O660" s="83"/>
      <c r="P660" s="83"/>
      <c r="Q660" s="83"/>
      <c r="R660" s="83"/>
      <c r="S660" s="83"/>
      <c r="T660" s="84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6" t="s">
        <v>127</v>
      </c>
      <c r="AU660" s="16" t="s">
        <v>82</v>
      </c>
    </row>
    <row r="661" s="2" customFormat="1">
      <c r="A661" s="37"/>
      <c r="B661" s="38"/>
      <c r="C661" s="39"/>
      <c r="D661" s="221" t="s">
        <v>129</v>
      </c>
      <c r="E661" s="39"/>
      <c r="F661" s="222" t="s">
        <v>3456</v>
      </c>
      <c r="G661" s="39"/>
      <c r="H661" s="39"/>
      <c r="I661" s="218"/>
      <c r="J661" s="39"/>
      <c r="K661" s="39"/>
      <c r="L661" s="43"/>
      <c r="M661" s="219"/>
      <c r="N661" s="220"/>
      <c r="O661" s="83"/>
      <c r="P661" s="83"/>
      <c r="Q661" s="83"/>
      <c r="R661" s="83"/>
      <c r="S661" s="83"/>
      <c r="T661" s="84"/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T661" s="16" t="s">
        <v>129</v>
      </c>
      <c r="AU661" s="16" t="s">
        <v>82</v>
      </c>
    </row>
    <row r="662" s="2" customFormat="1" ht="16.5" customHeight="1">
      <c r="A662" s="37"/>
      <c r="B662" s="38"/>
      <c r="C662" s="203" t="s">
        <v>1189</v>
      </c>
      <c r="D662" s="203" t="s">
        <v>120</v>
      </c>
      <c r="E662" s="204" t="s">
        <v>3457</v>
      </c>
      <c r="F662" s="205" t="s">
        <v>3458</v>
      </c>
      <c r="G662" s="206" t="s">
        <v>169</v>
      </c>
      <c r="H662" s="207">
        <v>30</v>
      </c>
      <c r="I662" s="208"/>
      <c r="J662" s="209">
        <f>ROUND(I662*H662,2)</f>
        <v>0</v>
      </c>
      <c r="K662" s="205" t="s">
        <v>124</v>
      </c>
      <c r="L662" s="43"/>
      <c r="M662" s="210" t="s">
        <v>19</v>
      </c>
      <c r="N662" s="211" t="s">
        <v>43</v>
      </c>
      <c r="O662" s="83"/>
      <c r="P662" s="212">
        <f>O662*H662</f>
        <v>0</v>
      </c>
      <c r="Q662" s="212">
        <v>0</v>
      </c>
      <c r="R662" s="212">
        <f>Q662*H662</f>
        <v>0</v>
      </c>
      <c r="S662" s="212">
        <v>0</v>
      </c>
      <c r="T662" s="213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214" t="s">
        <v>80</v>
      </c>
      <c r="AT662" s="214" t="s">
        <v>120</v>
      </c>
      <c r="AU662" s="214" t="s">
        <v>82</v>
      </c>
      <c r="AY662" s="16" t="s">
        <v>117</v>
      </c>
      <c r="BE662" s="215">
        <f>IF(N662="základní",J662,0)</f>
        <v>0</v>
      </c>
      <c r="BF662" s="215">
        <f>IF(N662="snížená",J662,0)</f>
        <v>0</v>
      </c>
      <c r="BG662" s="215">
        <f>IF(N662="zákl. přenesená",J662,0)</f>
        <v>0</v>
      </c>
      <c r="BH662" s="215">
        <f>IF(N662="sníž. přenesená",J662,0)</f>
        <v>0</v>
      </c>
      <c r="BI662" s="215">
        <f>IF(N662="nulová",J662,0)</f>
        <v>0</v>
      </c>
      <c r="BJ662" s="16" t="s">
        <v>80</v>
      </c>
      <c r="BK662" s="215">
        <f>ROUND(I662*H662,2)</f>
        <v>0</v>
      </c>
      <c r="BL662" s="16" t="s">
        <v>80</v>
      </c>
      <c r="BM662" s="214" t="s">
        <v>3459</v>
      </c>
    </row>
    <row r="663" s="2" customFormat="1">
      <c r="A663" s="37"/>
      <c r="B663" s="38"/>
      <c r="C663" s="39"/>
      <c r="D663" s="216" t="s">
        <v>127</v>
      </c>
      <c r="E663" s="39"/>
      <c r="F663" s="217" t="s">
        <v>3460</v>
      </c>
      <c r="G663" s="39"/>
      <c r="H663" s="39"/>
      <c r="I663" s="218"/>
      <c r="J663" s="39"/>
      <c r="K663" s="39"/>
      <c r="L663" s="43"/>
      <c r="M663" s="219"/>
      <c r="N663" s="220"/>
      <c r="O663" s="83"/>
      <c r="P663" s="83"/>
      <c r="Q663" s="83"/>
      <c r="R663" s="83"/>
      <c r="S663" s="83"/>
      <c r="T663" s="84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T663" s="16" t="s">
        <v>127</v>
      </c>
      <c r="AU663" s="16" t="s">
        <v>82</v>
      </c>
    </row>
    <row r="664" s="2" customFormat="1">
      <c r="A664" s="37"/>
      <c r="B664" s="38"/>
      <c r="C664" s="39"/>
      <c r="D664" s="221" t="s">
        <v>129</v>
      </c>
      <c r="E664" s="39"/>
      <c r="F664" s="222" t="s">
        <v>3461</v>
      </c>
      <c r="G664" s="39"/>
      <c r="H664" s="39"/>
      <c r="I664" s="218"/>
      <c r="J664" s="39"/>
      <c r="K664" s="39"/>
      <c r="L664" s="43"/>
      <c r="M664" s="219"/>
      <c r="N664" s="220"/>
      <c r="O664" s="83"/>
      <c r="P664" s="83"/>
      <c r="Q664" s="83"/>
      <c r="R664" s="83"/>
      <c r="S664" s="83"/>
      <c r="T664" s="84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16" t="s">
        <v>129</v>
      </c>
      <c r="AU664" s="16" t="s">
        <v>82</v>
      </c>
    </row>
    <row r="665" s="2" customFormat="1" ht="21.75" customHeight="1">
      <c r="A665" s="37"/>
      <c r="B665" s="38"/>
      <c r="C665" s="203" t="s">
        <v>1900</v>
      </c>
      <c r="D665" s="203" t="s">
        <v>120</v>
      </c>
      <c r="E665" s="204" t="s">
        <v>3462</v>
      </c>
      <c r="F665" s="205" t="s">
        <v>3463</v>
      </c>
      <c r="G665" s="206" t="s">
        <v>169</v>
      </c>
      <c r="H665" s="207">
        <v>100</v>
      </c>
      <c r="I665" s="208"/>
      <c r="J665" s="209">
        <f>ROUND(I665*H665,2)</f>
        <v>0</v>
      </c>
      <c r="K665" s="205" t="s">
        <v>124</v>
      </c>
      <c r="L665" s="43"/>
      <c r="M665" s="210" t="s">
        <v>19</v>
      </c>
      <c r="N665" s="211" t="s">
        <v>43</v>
      </c>
      <c r="O665" s="83"/>
      <c r="P665" s="212">
        <f>O665*H665</f>
        <v>0</v>
      </c>
      <c r="Q665" s="212">
        <v>0</v>
      </c>
      <c r="R665" s="212">
        <f>Q665*H665</f>
        <v>0</v>
      </c>
      <c r="S665" s="212">
        <v>4.8000000000000001E-05</v>
      </c>
      <c r="T665" s="213">
        <f>S665*H665</f>
        <v>0.0048000000000000004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214" t="s">
        <v>80</v>
      </c>
      <c r="AT665" s="214" t="s">
        <v>120</v>
      </c>
      <c r="AU665" s="214" t="s">
        <v>82</v>
      </c>
      <c r="AY665" s="16" t="s">
        <v>117</v>
      </c>
      <c r="BE665" s="215">
        <f>IF(N665="základní",J665,0)</f>
        <v>0</v>
      </c>
      <c r="BF665" s="215">
        <f>IF(N665="snížená",J665,0)</f>
        <v>0</v>
      </c>
      <c r="BG665" s="215">
        <f>IF(N665="zákl. přenesená",J665,0)</f>
        <v>0</v>
      </c>
      <c r="BH665" s="215">
        <f>IF(N665="sníž. přenesená",J665,0)</f>
        <v>0</v>
      </c>
      <c r="BI665" s="215">
        <f>IF(N665="nulová",J665,0)</f>
        <v>0</v>
      </c>
      <c r="BJ665" s="16" t="s">
        <v>80</v>
      </c>
      <c r="BK665" s="215">
        <f>ROUND(I665*H665,2)</f>
        <v>0</v>
      </c>
      <c r="BL665" s="16" t="s">
        <v>80</v>
      </c>
      <c r="BM665" s="214" t="s">
        <v>3464</v>
      </c>
    </row>
    <row r="666" s="2" customFormat="1">
      <c r="A666" s="37"/>
      <c r="B666" s="38"/>
      <c r="C666" s="39"/>
      <c r="D666" s="216" t="s">
        <v>127</v>
      </c>
      <c r="E666" s="39"/>
      <c r="F666" s="217" t="s">
        <v>3465</v>
      </c>
      <c r="G666" s="39"/>
      <c r="H666" s="39"/>
      <c r="I666" s="218"/>
      <c r="J666" s="39"/>
      <c r="K666" s="39"/>
      <c r="L666" s="43"/>
      <c r="M666" s="219"/>
      <c r="N666" s="220"/>
      <c r="O666" s="83"/>
      <c r="P666" s="83"/>
      <c r="Q666" s="83"/>
      <c r="R666" s="83"/>
      <c r="S666" s="83"/>
      <c r="T666" s="84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T666" s="16" t="s">
        <v>127</v>
      </c>
      <c r="AU666" s="16" t="s">
        <v>82</v>
      </c>
    </row>
    <row r="667" s="2" customFormat="1">
      <c r="A667" s="37"/>
      <c r="B667" s="38"/>
      <c r="C667" s="39"/>
      <c r="D667" s="221" t="s">
        <v>129</v>
      </c>
      <c r="E667" s="39"/>
      <c r="F667" s="222" t="s">
        <v>3466</v>
      </c>
      <c r="G667" s="39"/>
      <c r="H667" s="39"/>
      <c r="I667" s="218"/>
      <c r="J667" s="39"/>
      <c r="K667" s="39"/>
      <c r="L667" s="43"/>
      <c r="M667" s="219"/>
      <c r="N667" s="220"/>
      <c r="O667" s="83"/>
      <c r="P667" s="83"/>
      <c r="Q667" s="83"/>
      <c r="R667" s="83"/>
      <c r="S667" s="83"/>
      <c r="T667" s="84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T667" s="16" t="s">
        <v>129</v>
      </c>
      <c r="AU667" s="16" t="s">
        <v>82</v>
      </c>
    </row>
    <row r="668" s="2" customFormat="1" ht="21.75" customHeight="1">
      <c r="A668" s="37"/>
      <c r="B668" s="38"/>
      <c r="C668" s="203" t="s">
        <v>1906</v>
      </c>
      <c r="D668" s="203" t="s">
        <v>120</v>
      </c>
      <c r="E668" s="204" t="s">
        <v>3467</v>
      </c>
      <c r="F668" s="205" t="s">
        <v>3468</v>
      </c>
      <c r="G668" s="206" t="s">
        <v>169</v>
      </c>
      <c r="H668" s="207">
        <v>100</v>
      </c>
      <c r="I668" s="208"/>
      <c r="J668" s="209">
        <f>ROUND(I668*H668,2)</f>
        <v>0</v>
      </c>
      <c r="K668" s="205" t="s">
        <v>124</v>
      </c>
      <c r="L668" s="43"/>
      <c r="M668" s="210" t="s">
        <v>19</v>
      </c>
      <c r="N668" s="211" t="s">
        <v>43</v>
      </c>
      <c r="O668" s="83"/>
      <c r="P668" s="212">
        <f>O668*H668</f>
        <v>0</v>
      </c>
      <c r="Q668" s="212">
        <v>0</v>
      </c>
      <c r="R668" s="212">
        <f>Q668*H668</f>
        <v>0</v>
      </c>
      <c r="S668" s="212">
        <v>4.8000000000000001E-05</v>
      </c>
      <c r="T668" s="213">
        <f>S668*H668</f>
        <v>0.0048000000000000004</v>
      </c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R668" s="214" t="s">
        <v>80</v>
      </c>
      <c r="AT668" s="214" t="s">
        <v>120</v>
      </c>
      <c r="AU668" s="214" t="s">
        <v>82</v>
      </c>
      <c r="AY668" s="16" t="s">
        <v>117</v>
      </c>
      <c r="BE668" s="215">
        <f>IF(N668="základní",J668,0)</f>
        <v>0</v>
      </c>
      <c r="BF668" s="215">
        <f>IF(N668="snížená",J668,0)</f>
        <v>0</v>
      </c>
      <c r="BG668" s="215">
        <f>IF(N668="zákl. přenesená",J668,0)</f>
        <v>0</v>
      </c>
      <c r="BH668" s="215">
        <f>IF(N668="sníž. přenesená",J668,0)</f>
        <v>0</v>
      </c>
      <c r="BI668" s="215">
        <f>IF(N668="nulová",J668,0)</f>
        <v>0</v>
      </c>
      <c r="BJ668" s="16" t="s">
        <v>80</v>
      </c>
      <c r="BK668" s="215">
        <f>ROUND(I668*H668,2)</f>
        <v>0</v>
      </c>
      <c r="BL668" s="16" t="s">
        <v>80</v>
      </c>
      <c r="BM668" s="214" t="s">
        <v>3469</v>
      </c>
    </row>
    <row r="669" s="2" customFormat="1">
      <c r="A669" s="37"/>
      <c r="B669" s="38"/>
      <c r="C669" s="39"/>
      <c r="D669" s="216" t="s">
        <v>127</v>
      </c>
      <c r="E669" s="39"/>
      <c r="F669" s="217" t="s">
        <v>3470</v>
      </c>
      <c r="G669" s="39"/>
      <c r="H669" s="39"/>
      <c r="I669" s="218"/>
      <c r="J669" s="39"/>
      <c r="K669" s="39"/>
      <c r="L669" s="43"/>
      <c r="M669" s="219"/>
      <c r="N669" s="220"/>
      <c r="O669" s="83"/>
      <c r="P669" s="83"/>
      <c r="Q669" s="83"/>
      <c r="R669" s="83"/>
      <c r="S669" s="83"/>
      <c r="T669" s="84"/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T669" s="16" t="s">
        <v>127</v>
      </c>
      <c r="AU669" s="16" t="s">
        <v>82</v>
      </c>
    </row>
    <row r="670" s="2" customFormat="1">
      <c r="A670" s="37"/>
      <c r="B670" s="38"/>
      <c r="C670" s="39"/>
      <c r="D670" s="221" t="s">
        <v>129</v>
      </c>
      <c r="E670" s="39"/>
      <c r="F670" s="222" t="s">
        <v>3471</v>
      </c>
      <c r="G670" s="39"/>
      <c r="H670" s="39"/>
      <c r="I670" s="218"/>
      <c r="J670" s="39"/>
      <c r="K670" s="39"/>
      <c r="L670" s="43"/>
      <c r="M670" s="219"/>
      <c r="N670" s="220"/>
      <c r="O670" s="83"/>
      <c r="P670" s="83"/>
      <c r="Q670" s="83"/>
      <c r="R670" s="83"/>
      <c r="S670" s="83"/>
      <c r="T670" s="84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16" t="s">
        <v>129</v>
      </c>
      <c r="AU670" s="16" t="s">
        <v>82</v>
      </c>
    </row>
    <row r="671" s="2" customFormat="1" ht="21.75" customHeight="1">
      <c r="A671" s="37"/>
      <c r="B671" s="38"/>
      <c r="C671" s="203" t="s">
        <v>1912</v>
      </c>
      <c r="D671" s="203" t="s">
        <v>120</v>
      </c>
      <c r="E671" s="204" t="s">
        <v>3472</v>
      </c>
      <c r="F671" s="205" t="s">
        <v>3473</v>
      </c>
      <c r="G671" s="206" t="s">
        <v>169</v>
      </c>
      <c r="H671" s="207">
        <v>100</v>
      </c>
      <c r="I671" s="208"/>
      <c r="J671" s="209">
        <f>ROUND(I671*H671,2)</f>
        <v>0</v>
      </c>
      <c r="K671" s="205" t="s">
        <v>124</v>
      </c>
      <c r="L671" s="43"/>
      <c r="M671" s="210" t="s">
        <v>19</v>
      </c>
      <c r="N671" s="211" t="s">
        <v>43</v>
      </c>
      <c r="O671" s="83"/>
      <c r="P671" s="212">
        <f>O671*H671</f>
        <v>0</v>
      </c>
      <c r="Q671" s="212">
        <v>0</v>
      </c>
      <c r="R671" s="212">
        <f>Q671*H671</f>
        <v>0</v>
      </c>
      <c r="S671" s="212">
        <v>9.7999999999999997E-05</v>
      </c>
      <c r="T671" s="213">
        <f>S671*H671</f>
        <v>0.0097999999999999997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214" t="s">
        <v>80</v>
      </c>
      <c r="AT671" s="214" t="s">
        <v>120</v>
      </c>
      <c r="AU671" s="214" t="s">
        <v>82</v>
      </c>
      <c r="AY671" s="16" t="s">
        <v>117</v>
      </c>
      <c r="BE671" s="215">
        <f>IF(N671="základní",J671,0)</f>
        <v>0</v>
      </c>
      <c r="BF671" s="215">
        <f>IF(N671="snížená",J671,0)</f>
        <v>0</v>
      </c>
      <c r="BG671" s="215">
        <f>IF(N671="zákl. přenesená",J671,0)</f>
        <v>0</v>
      </c>
      <c r="BH671" s="215">
        <f>IF(N671="sníž. přenesená",J671,0)</f>
        <v>0</v>
      </c>
      <c r="BI671" s="215">
        <f>IF(N671="nulová",J671,0)</f>
        <v>0</v>
      </c>
      <c r="BJ671" s="16" t="s">
        <v>80</v>
      </c>
      <c r="BK671" s="215">
        <f>ROUND(I671*H671,2)</f>
        <v>0</v>
      </c>
      <c r="BL671" s="16" t="s">
        <v>80</v>
      </c>
      <c r="BM671" s="214" t="s">
        <v>3474</v>
      </c>
    </row>
    <row r="672" s="2" customFormat="1">
      <c r="A672" s="37"/>
      <c r="B672" s="38"/>
      <c r="C672" s="39"/>
      <c r="D672" s="216" t="s">
        <v>127</v>
      </c>
      <c r="E672" s="39"/>
      <c r="F672" s="217" t="s">
        <v>3475</v>
      </c>
      <c r="G672" s="39"/>
      <c r="H672" s="39"/>
      <c r="I672" s="218"/>
      <c r="J672" s="39"/>
      <c r="K672" s="39"/>
      <c r="L672" s="43"/>
      <c r="M672" s="219"/>
      <c r="N672" s="220"/>
      <c r="O672" s="83"/>
      <c r="P672" s="83"/>
      <c r="Q672" s="83"/>
      <c r="R672" s="83"/>
      <c r="S672" s="83"/>
      <c r="T672" s="84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127</v>
      </c>
      <c r="AU672" s="16" t="s">
        <v>82</v>
      </c>
    </row>
    <row r="673" s="2" customFormat="1">
      <c r="A673" s="37"/>
      <c r="B673" s="38"/>
      <c r="C673" s="39"/>
      <c r="D673" s="221" t="s">
        <v>129</v>
      </c>
      <c r="E673" s="39"/>
      <c r="F673" s="222" t="s">
        <v>3476</v>
      </c>
      <c r="G673" s="39"/>
      <c r="H673" s="39"/>
      <c r="I673" s="218"/>
      <c r="J673" s="39"/>
      <c r="K673" s="39"/>
      <c r="L673" s="43"/>
      <c r="M673" s="219"/>
      <c r="N673" s="220"/>
      <c r="O673" s="83"/>
      <c r="P673" s="83"/>
      <c r="Q673" s="83"/>
      <c r="R673" s="83"/>
      <c r="S673" s="83"/>
      <c r="T673" s="84"/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T673" s="16" t="s">
        <v>129</v>
      </c>
      <c r="AU673" s="16" t="s">
        <v>82</v>
      </c>
    </row>
    <row r="674" s="2" customFormat="1" ht="24.15" customHeight="1">
      <c r="A674" s="37"/>
      <c r="B674" s="38"/>
      <c r="C674" s="203" t="s">
        <v>1918</v>
      </c>
      <c r="D674" s="203" t="s">
        <v>120</v>
      </c>
      <c r="E674" s="204" t="s">
        <v>3477</v>
      </c>
      <c r="F674" s="205" t="s">
        <v>3478</v>
      </c>
      <c r="G674" s="206" t="s">
        <v>169</v>
      </c>
      <c r="H674" s="207">
        <v>40</v>
      </c>
      <c r="I674" s="208"/>
      <c r="J674" s="209">
        <f>ROUND(I674*H674,2)</f>
        <v>0</v>
      </c>
      <c r="K674" s="205" t="s">
        <v>124</v>
      </c>
      <c r="L674" s="43"/>
      <c r="M674" s="210" t="s">
        <v>19</v>
      </c>
      <c r="N674" s="211" t="s">
        <v>43</v>
      </c>
      <c r="O674" s="83"/>
      <c r="P674" s="212">
        <f>O674*H674</f>
        <v>0</v>
      </c>
      <c r="Q674" s="212">
        <v>0</v>
      </c>
      <c r="R674" s="212">
        <f>Q674*H674</f>
        <v>0</v>
      </c>
      <c r="S674" s="212">
        <v>4.8000000000000001E-05</v>
      </c>
      <c r="T674" s="213">
        <f>S674*H674</f>
        <v>0.0019200000000000001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214" t="s">
        <v>80</v>
      </c>
      <c r="AT674" s="214" t="s">
        <v>120</v>
      </c>
      <c r="AU674" s="214" t="s">
        <v>82</v>
      </c>
      <c r="AY674" s="16" t="s">
        <v>117</v>
      </c>
      <c r="BE674" s="215">
        <f>IF(N674="základní",J674,0)</f>
        <v>0</v>
      </c>
      <c r="BF674" s="215">
        <f>IF(N674="snížená",J674,0)</f>
        <v>0</v>
      </c>
      <c r="BG674" s="215">
        <f>IF(N674="zákl. přenesená",J674,0)</f>
        <v>0</v>
      </c>
      <c r="BH674" s="215">
        <f>IF(N674="sníž. přenesená",J674,0)</f>
        <v>0</v>
      </c>
      <c r="BI674" s="215">
        <f>IF(N674="nulová",J674,0)</f>
        <v>0</v>
      </c>
      <c r="BJ674" s="16" t="s">
        <v>80</v>
      </c>
      <c r="BK674" s="215">
        <f>ROUND(I674*H674,2)</f>
        <v>0</v>
      </c>
      <c r="BL674" s="16" t="s">
        <v>80</v>
      </c>
      <c r="BM674" s="214" t="s">
        <v>3479</v>
      </c>
    </row>
    <row r="675" s="2" customFormat="1">
      <c r="A675" s="37"/>
      <c r="B675" s="38"/>
      <c r="C675" s="39"/>
      <c r="D675" s="216" t="s">
        <v>127</v>
      </c>
      <c r="E675" s="39"/>
      <c r="F675" s="217" t="s">
        <v>3480</v>
      </c>
      <c r="G675" s="39"/>
      <c r="H675" s="39"/>
      <c r="I675" s="218"/>
      <c r="J675" s="39"/>
      <c r="K675" s="39"/>
      <c r="L675" s="43"/>
      <c r="M675" s="219"/>
      <c r="N675" s="220"/>
      <c r="O675" s="83"/>
      <c r="P675" s="83"/>
      <c r="Q675" s="83"/>
      <c r="R675" s="83"/>
      <c r="S675" s="83"/>
      <c r="T675" s="84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16" t="s">
        <v>127</v>
      </c>
      <c r="AU675" s="16" t="s">
        <v>82</v>
      </c>
    </row>
    <row r="676" s="2" customFormat="1">
      <c r="A676" s="37"/>
      <c r="B676" s="38"/>
      <c r="C676" s="39"/>
      <c r="D676" s="221" t="s">
        <v>129</v>
      </c>
      <c r="E676" s="39"/>
      <c r="F676" s="222" t="s">
        <v>3481</v>
      </c>
      <c r="G676" s="39"/>
      <c r="H676" s="39"/>
      <c r="I676" s="218"/>
      <c r="J676" s="39"/>
      <c r="K676" s="39"/>
      <c r="L676" s="43"/>
      <c r="M676" s="219"/>
      <c r="N676" s="220"/>
      <c r="O676" s="83"/>
      <c r="P676" s="83"/>
      <c r="Q676" s="83"/>
      <c r="R676" s="83"/>
      <c r="S676" s="83"/>
      <c r="T676" s="84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T676" s="16" t="s">
        <v>129</v>
      </c>
      <c r="AU676" s="16" t="s">
        <v>82</v>
      </c>
    </row>
    <row r="677" s="2" customFormat="1" ht="21.75" customHeight="1">
      <c r="A677" s="37"/>
      <c r="B677" s="38"/>
      <c r="C677" s="203" t="s">
        <v>1924</v>
      </c>
      <c r="D677" s="203" t="s">
        <v>120</v>
      </c>
      <c r="E677" s="204" t="s">
        <v>3482</v>
      </c>
      <c r="F677" s="205" t="s">
        <v>3483</v>
      </c>
      <c r="G677" s="206" t="s">
        <v>169</v>
      </c>
      <c r="H677" s="207">
        <v>40</v>
      </c>
      <c r="I677" s="208"/>
      <c r="J677" s="209">
        <f>ROUND(I677*H677,2)</f>
        <v>0</v>
      </c>
      <c r="K677" s="205" t="s">
        <v>124</v>
      </c>
      <c r="L677" s="43"/>
      <c r="M677" s="210" t="s">
        <v>19</v>
      </c>
      <c r="N677" s="211" t="s">
        <v>43</v>
      </c>
      <c r="O677" s="83"/>
      <c r="P677" s="212">
        <f>O677*H677</f>
        <v>0</v>
      </c>
      <c r="Q677" s="212">
        <v>0</v>
      </c>
      <c r="R677" s="212">
        <f>Q677*H677</f>
        <v>0</v>
      </c>
      <c r="S677" s="212">
        <v>6.3999999999999997E-05</v>
      </c>
      <c r="T677" s="213">
        <f>S677*H677</f>
        <v>0.0025599999999999998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214" t="s">
        <v>80</v>
      </c>
      <c r="AT677" s="214" t="s">
        <v>120</v>
      </c>
      <c r="AU677" s="214" t="s">
        <v>82</v>
      </c>
      <c r="AY677" s="16" t="s">
        <v>117</v>
      </c>
      <c r="BE677" s="215">
        <f>IF(N677="základní",J677,0)</f>
        <v>0</v>
      </c>
      <c r="BF677" s="215">
        <f>IF(N677="snížená",J677,0)</f>
        <v>0</v>
      </c>
      <c r="BG677" s="215">
        <f>IF(N677="zákl. přenesená",J677,0)</f>
        <v>0</v>
      </c>
      <c r="BH677" s="215">
        <f>IF(N677="sníž. přenesená",J677,0)</f>
        <v>0</v>
      </c>
      <c r="BI677" s="215">
        <f>IF(N677="nulová",J677,0)</f>
        <v>0</v>
      </c>
      <c r="BJ677" s="16" t="s">
        <v>80</v>
      </c>
      <c r="BK677" s="215">
        <f>ROUND(I677*H677,2)</f>
        <v>0</v>
      </c>
      <c r="BL677" s="16" t="s">
        <v>80</v>
      </c>
      <c r="BM677" s="214" t="s">
        <v>3484</v>
      </c>
    </row>
    <row r="678" s="2" customFormat="1">
      <c r="A678" s="37"/>
      <c r="B678" s="38"/>
      <c r="C678" s="39"/>
      <c r="D678" s="216" t="s">
        <v>127</v>
      </c>
      <c r="E678" s="39"/>
      <c r="F678" s="217" t="s">
        <v>3485</v>
      </c>
      <c r="G678" s="39"/>
      <c r="H678" s="39"/>
      <c r="I678" s="218"/>
      <c r="J678" s="39"/>
      <c r="K678" s="39"/>
      <c r="L678" s="43"/>
      <c r="M678" s="219"/>
      <c r="N678" s="220"/>
      <c r="O678" s="83"/>
      <c r="P678" s="83"/>
      <c r="Q678" s="83"/>
      <c r="R678" s="83"/>
      <c r="S678" s="83"/>
      <c r="T678" s="84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T678" s="16" t="s">
        <v>127</v>
      </c>
      <c r="AU678" s="16" t="s">
        <v>82</v>
      </c>
    </row>
    <row r="679" s="2" customFormat="1">
      <c r="A679" s="37"/>
      <c r="B679" s="38"/>
      <c r="C679" s="39"/>
      <c r="D679" s="221" t="s">
        <v>129</v>
      </c>
      <c r="E679" s="39"/>
      <c r="F679" s="222" t="s">
        <v>3486</v>
      </c>
      <c r="G679" s="39"/>
      <c r="H679" s="39"/>
      <c r="I679" s="218"/>
      <c r="J679" s="39"/>
      <c r="K679" s="39"/>
      <c r="L679" s="43"/>
      <c r="M679" s="219"/>
      <c r="N679" s="220"/>
      <c r="O679" s="83"/>
      <c r="P679" s="83"/>
      <c r="Q679" s="83"/>
      <c r="R679" s="83"/>
      <c r="S679" s="83"/>
      <c r="T679" s="84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6" t="s">
        <v>129</v>
      </c>
      <c r="AU679" s="16" t="s">
        <v>82</v>
      </c>
    </row>
    <row r="680" s="2" customFormat="1" ht="16.5" customHeight="1">
      <c r="A680" s="37"/>
      <c r="B680" s="38"/>
      <c r="C680" s="203" t="s">
        <v>1937</v>
      </c>
      <c r="D680" s="203" t="s">
        <v>120</v>
      </c>
      <c r="E680" s="204" t="s">
        <v>3487</v>
      </c>
      <c r="F680" s="205" t="s">
        <v>3488</v>
      </c>
      <c r="G680" s="206" t="s">
        <v>169</v>
      </c>
      <c r="H680" s="207">
        <v>30</v>
      </c>
      <c r="I680" s="208"/>
      <c r="J680" s="209">
        <f>ROUND(I680*H680,2)</f>
        <v>0</v>
      </c>
      <c r="K680" s="205" t="s">
        <v>124</v>
      </c>
      <c r="L680" s="43"/>
      <c r="M680" s="210" t="s">
        <v>19</v>
      </c>
      <c r="N680" s="211" t="s">
        <v>43</v>
      </c>
      <c r="O680" s="83"/>
      <c r="P680" s="212">
        <f>O680*H680</f>
        <v>0</v>
      </c>
      <c r="Q680" s="212">
        <v>0</v>
      </c>
      <c r="R680" s="212">
        <f>Q680*H680</f>
        <v>0</v>
      </c>
      <c r="S680" s="212">
        <v>0.00020000000000000001</v>
      </c>
      <c r="T680" s="213">
        <f>S680*H680</f>
        <v>0.0060000000000000001</v>
      </c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R680" s="214" t="s">
        <v>80</v>
      </c>
      <c r="AT680" s="214" t="s">
        <v>120</v>
      </c>
      <c r="AU680" s="214" t="s">
        <v>82</v>
      </c>
      <c r="AY680" s="16" t="s">
        <v>117</v>
      </c>
      <c r="BE680" s="215">
        <f>IF(N680="základní",J680,0)</f>
        <v>0</v>
      </c>
      <c r="BF680" s="215">
        <f>IF(N680="snížená",J680,0)</f>
        <v>0</v>
      </c>
      <c r="BG680" s="215">
        <f>IF(N680="zákl. přenesená",J680,0)</f>
        <v>0</v>
      </c>
      <c r="BH680" s="215">
        <f>IF(N680="sníž. přenesená",J680,0)</f>
        <v>0</v>
      </c>
      <c r="BI680" s="215">
        <f>IF(N680="nulová",J680,0)</f>
        <v>0</v>
      </c>
      <c r="BJ680" s="16" t="s">
        <v>80</v>
      </c>
      <c r="BK680" s="215">
        <f>ROUND(I680*H680,2)</f>
        <v>0</v>
      </c>
      <c r="BL680" s="16" t="s">
        <v>80</v>
      </c>
      <c r="BM680" s="214" t="s">
        <v>3489</v>
      </c>
    </row>
    <row r="681" s="2" customFormat="1">
      <c r="A681" s="37"/>
      <c r="B681" s="38"/>
      <c r="C681" s="39"/>
      <c r="D681" s="216" t="s">
        <v>127</v>
      </c>
      <c r="E681" s="39"/>
      <c r="F681" s="217" t="s">
        <v>3490</v>
      </c>
      <c r="G681" s="39"/>
      <c r="H681" s="39"/>
      <c r="I681" s="218"/>
      <c r="J681" s="39"/>
      <c r="K681" s="39"/>
      <c r="L681" s="43"/>
      <c r="M681" s="219"/>
      <c r="N681" s="220"/>
      <c r="O681" s="83"/>
      <c r="P681" s="83"/>
      <c r="Q681" s="83"/>
      <c r="R681" s="83"/>
      <c r="S681" s="83"/>
      <c r="T681" s="84"/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T681" s="16" t="s">
        <v>127</v>
      </c>
      <c r="AU681" s="16" t="s">
        <v>82</v>
      </c>
    </row>
    <row r="682" s="2" customFormat="1">
      <c r="A682" s="37"/>
      <c r="B682" s="38"/>
      <c r="C682" s="39"/>
      <c r="D682" s="221" t="s">
        <v>129</v>
      </c>
      <c r="E682" s="39"/>
      <c r="F682" s="222" t="s">
        <v>3491</v>
      </c>
      <c r="G682" s="39"/>
      <c r="H682" s="39"/>
      <c r="I682" s="218"/>
      <c r="J682" s="39"/>
      <c r="K682" s="39"/>
      <c r="L682" s="43"/>
      <c r="M682" s="219"/>
      <c r="N682" s="220"/>
      <c r="O682" s="83"/>
      <c r="P682" s="83"/>
      <c r="Q682" s="83"/>
      <c r="R682" s="83"/>
      <c r="S682" s="83"/>
      <c r="T682" s="84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T682" s="16" t="s">
        <v>129</v>
      </c>
      <c r="AU682" s="16" t="s">
        <v>82</v>
      </c>
    </row>
    <row r="683" s="2" customFormat="1" ht="16.5" customHeight="1">
      <c r="A683" s="37"/>
      <c r="B683" s="38"/>
      <c r="C683" s="203" t="s">
        <v>1931</v>
      </c>
      <c r="D683" s="203" t="s">
        <v>120</v>
      </c>
      <c r="E683" s="204" t="s">
        <v>3492</v>
      </c>
      <c r="F683" s="205" t="s">
        <v>3493</v>
      </c>
      <c r="G683" s="206" t="s">
        <v>169</v>
      </c>
      <c r="H683" s="207">
        <v>10</v>
      </c>
      <c r="I683" s="208"/>
      <c r="J683" s="209">
        <f>ROUND(I683*H683,2)</f>
        <v>0</v>
      </c>
      <c r="K683" s="205" t="s">
        <v>124</v>
      </c>
      <c r="L683" s="43"/>
      <c r="M683" s="210" t="s">
        <v>19</v>
      </c>
      <c r="N683" s="211" t="s">
        <v>43</v>
      </c>
      <c r="O683" s="83"/>
      <c r="P683" s="212">
        <f>O683*H683</f>
        <v>0</v>
      </c>
      <c r="Q683" s="212">
        <v>0</v>
      </c>
      <c r="R683" s="212">
        <f>Q683*H683</f>
        <v>0</v>
      </c>
      <c r="S683" s="212">
        <v>4.8000000000000001E-05</v>
      </c>
      <c r="T683" s="213">
        <f>S683*H683</f>
        <v>0.00048000000000000001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214" t="s">
        <v>80</v>
      </c>
      <c r="AT683" s="214" t="s">
        <v>120</v>
      </c>
      <c r="AU683" s="214" t="s">
        <v>82</v>
      </c>
      <c r="AY683" s="16" t="s">
        <v>117</v>
      </c>
      <c r="BE683" s="215">
        <f>IF(N683="základní",J683,0)</f>
        <v>0</v>
      </c>
      <c r="BF683" s="215">
        <f>IF(N683="snížená",J683,0)</f>
        <v>0</v>
      </c>
      <c r="BG683" s="215">
        <f>IF(N683="zákl. přenesená",J683,0)</f>
        <v>0</v>
      </c>
      <c r="BH683" s="215">
        <f>IF(N683="sníž. přenesená",J683,0)</f>
        <v>0</v>
      </c>
      <c r="BI683" s="215">
        <f>IF(N683="nulová",J683,0)</f>
        <v>0</v>
      </c>
      <c r="BJ683" s="16" t="s">
        <v>80</v>
      </c>
      <c r="BK683" s="215">
        <f>ROUND(I683*H683,2)</f>
        <v>0</v>
      </c>
      <c r="BL683" s="16" t="s">
        <v>80</v>
      </c>
      <c r="BM683" s="214" t="s">
        <v>3494</v>
      </c>
    </row>
    <row r="684" s="2" customFormat="1">
      <c r="A684" s="37"/>
      <c r="B684" s="38"/>
      <c r="C684" s="39"/>
      <c r="D684" s="216" t="s">
        <v>127</v>
      </c>
      <c r="E684" s="39"/>
      <c r="F684" s="217" t="s">
        <v>3495</v>
      </c>
      <c r="G684" s="39"/>
      <c r="H684" s="39"/>
      <c r="I684" s="218"/>
      <c r="J684" s="39"/>
      <c r="K684" s="39"/>
      <c r="L684" s="43"/>
      <c r="M684" s="219"/>
      <c r="N684" s="220"/>
      <c r="O684" s="83"/>
      <c r="P684" s="83"/>
      <c r="Q684" s="83"/>
      <c r="R684" s="83"/>
      <c r="S684" s="83"/>
      <c r="T684" s="84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T684" s="16" t="s">
        <v>127</v>
      </c>
      <c r="AU684" s="16" t="s">
        <v>82</v>
      </c>
    </row>
    <row r="685" s="2" customFormat="1">
      <c r="A685" s="37"/>
      <c r="B685" s="38"/>
      <c r="C685" s="39"/>
      <c r="D685" s="221" t="s">
        <v>129</v>
      </c>
      <c r="E685" s="39"/>
      <c r="F685" s="222" t="s">
        <v>3496</v>
      </c>
      <c r="G685" s="39"/>
      <c r="H685" s="39"/>
      <c r="I685" s="218"/>
      <c r="J685" s="39"/>
      <c r="K685" s="39"/>
      <c r="L685" s="43"/>
      <c r="M685" s="219"/>
      <c r="N685" s="220"/>
      <c r="O685" s="83"/>
      <c r="P685" s="83"/>
      <c r="Q685" s="83"/>
      <c r="R685" s="83"/>
      <c r="S685" s="83"/>
      <c r="T685" s="84"/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T685" s="16" t="s">
        <v>129</v>
      </c>
      <c r="AU685" s="16" t="s">
        <v>82</v>
      </c>
    </row>
    <row r="686" s="2" customFormat="1" ht="21.75" customHeight="1">
      <c r="A686" s="37"/>
      <c r="B686" s="38"/>
      <c r="C686" s="203" t="s">
        <v>1195</v>
      </c>
      <c r="D686" s="203" t="s">
        <v>120</v>
      </c>
      <c r="E686" s="204" t="s">
        <v>3497</v>
      </c>
      <c r="F686" s="205" t="s">
        <v>3498</v>
      </c>
      <c r="G686" s="206" t="s">
        <v>169</v>
      </c>
      <c r="H686" s="207">
        <v>300</v>
      </c>
      <c r="I686" s="208"/>
      <c r="J686" s="209">
        <f>ROUND(I686*H686,2)</f>
        <v>0</v>
      </c>
      <c r="K686" s="205" t="s">
        <v>124</v>
      </c>
      <c r="L686" s="43"/>
      <c r="M686" s="210" t="s">
        <v>19</v>
      </c>
      <c r="N686" s="211" t="s">
        <v>43</v>
      </c>
      <c r="O686" s="83"/>
      <c r="P686" s="212">
        <f>O686*H686</f>
        <v>0</v>
      </c>
      <c r="Q686" s="212">
        <v>0</v>
      </c>
      <c r="R686" s="212">
        <f>Q686*H686</f>
        <v>0</v>
      </c>
      <c r="S686" s="212">
        <v>0</v>
      </c>
      <c r="T686" s="213">
        <f>S686*H686</f>
        <v>0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214" t="s">
        <v>80</v>
      </c>
      <c r="AT686" s="214" t="s">
        <v>120</v>
      </c>
      <c r="AU686" s="214" t="s">
        <v>82</v>
      </c>
      <c r="AY686" s="16" t="s">
        <v>117</v>
      </c>
      <c r="BE686" s="215">
        <f>IF(N686="základní",J686,0)</f>
        <v>0</v>
      </c>
      <c r="BF686" s="215">
        <f>IF(N686="snížená",J686,0)</f>
        <v>0</v>
      </c>
      <c r="BG686" s="215">
        <f>IF(N686="zákl. přenesená",J686,0)</f>
        <v>0</v>
      </c>
      <c r="BH686" s="215">
        <f>IF(N686="sníž. přenesená",J686,0)</f>
        <v>0</v>
      </c>
      <c r="BI686" s="215">
        <f>IF(N686="nulová",J686,0)</f>
        <v>0</v>
      </c>
      <c r="BJ686" s="16" t="s">
        <v>80</v>
      </c>
      <c r="BK686" s="215">
        <f>ROUND(I686*H686,2)</f>
        <v>0</v>
      </c>
      <c r="BL686" s="16" t="s">
        <v>80</v>
      </c>
      <c r="BM686" s="214" t="s">
        <v>3499</v>
      </c>
    </row>
    <row r="687" s="2" customFormat="1">
      <c r="A687" s="37"/>
      <c r="B687" s="38"/>
      <c r="C687" s="39"/>
      <c r="D687" s="216" t="s">
        <v>127</v>
      </c>
      <c r="E687" s="39"/>
      <c r="F687" s="217" t="s">
        <v>3500</v>
      </c>
      <c r="G687" s="39"/>
      <c r="H687" s="39"/>
      <c r="I687" s="218"/>
      <c r="J687" s="39"/>
      <c r="K687" s="39"/>
      <c r="L687" s="43"/>
      <c r="M687" s="219"/>
      <c r="N687" s="220"/>
      <c r="O687" s="83"/>
      <c r="P687" s="83"/>
      <c r="Q687" s="83"/>
      <c r="R687" s="83"/>
      <c r="S687" s="83"/>
      <c r="T687" s="84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T687" s="16" t="s">
        <v>127</v>
      </c>
      <c r="AU687" s="16" t="s">
        <v>82</v>
      </c>
    </row>
    <row r="688" s="2" customFormat="1">
      <c r="A688" s="37"/>
      <c r="B688" s="38"/>
      <c r="C688" s="39"/>
      <c r="D688" s="221" t="s">
        <v>129</v>
      </c>
      <c r="E688" s="39"/>
      <c r="F688" s="222" t="s">
        <v>3501</v>
      </c>
      <c r="G688" s="39"/>
      <c r="H688" s="39"/>
      <c r="I688" s="218"/>
      <c r="J688" s="39"/>
      <c r="K688" s="39"/>
      <c r="L688" s="43"/>
      <c r="M688" s="219"/>
      <c r="N688" s="220"/>
      <c r="O688" s="83"/>
      <c r="P688" s="83"/>
      <c r="Q688" s="83"/>
      <c r="R688" s="83"/>
      <c r="S688" s="83"/>
      <c r="T688" s="84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T688" s="16" t="s">
        <v>129</v>
      </c>
      <c r="AU688" s="16" t="s">
        <v>82</v>
      </c>
    </row>
    <row r="689" s="2" customFormat="1" ht="16.5" customHeight="1">
      <c r="A689" s="37"/>
      <c r="B689" s="38"/>
      <c r="C689" s="224" t="s">
        <v>1201</v>
      </c>
      <c r="D689" s="224" t="s">
        <v>664</v>
      </c>
      <c r="E689" s="225" t="s">
        <v>3502</v>
      </c>
      <c r="F689" s="226" t="s">
        <v>3503</v>
      </c>
      <c r="G689" s="227" t="s">
        <v>169</v>
      </c>
      <c r="H689" s="228">
        <v>300</v>
      </c>
      <c r="I689" s="229"/>
      <c r="J689" s="230">
        <f>ROUND(I689*H689,2)</f>
        <v>0</v>
      </c>
      <c r="K689" s="226" t="s">
        <v>124</v>
      </c>
      <c r="L689" s="231"/>
      <c r="M689" s="232" t="s">
        <v>19</v>
      </c>
      <c r="N689" s="233" t="s">
        <v>43</v>
      </c>
      <c r="O689" s="83"/>
      <c r="P689" s="212">
        <f>O689*H689</f>
        <v>0</v>
      </c>
      <c r="Q689" s="212">
        <v>0.00010000000000000001</v>
      </c>
      <c r="R689" s="212">
        <f>Q689*H689</f>
        <v>0.030000000000000002</v>
      </c>
      <c r="S689" s="212">
        <v>0</v>
      </c>
      <c r="T689" s="213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214" t="s">
        <v>82</v>
      </c>
      <c r="AT689" s="214" t="s">
        <v>664</v>
      </c>
      <c r="AU689" s="214" t="s">
        <v>82</v>
      </c>
      <c r="AY689" s="16" t="s">
        <v>117</v>
      </c>
      <c r="BE689" s="215">
        <f>IF(N689="základní",J689,0)</f>
        <v>0</v>
      </c>
      <c r="BF689" s="215">
        <f>IF(N689="snížená",J689,0)</f>
        <v>0</v>
      </c>
      <c r="BG689" s="215">
        <f>IF(N689="zákl. přenesená",J689,0)</f>
        <v>0</v>
      </c>
      <c r="BH689" s="215">
        <f>IF(N689="sníž. přenesená",J689,0)</f>
        <v>0</v>
      </c>
      <c r="BI689" s="215">
        <f>IF(N689="nulová",J689,0)</f>
        <v>0</v>
      </c>
      <c r="BJ689" s="16" t="s">
        <v>80</v>
      </c>
      <c r="BK689" s="215">
        <f>ROUND(I689*H689,2)</f>
        <v>0</v>
      </c>
      <c r="BL689" s="16" t="s">
        <v>80</v>
      </c>
      <c r="BM689" s="214" t="s">
        <v>3504</v>
      </c>
    </row>
    <row r="690" s="2" customFormat="1">
      <c r="A690" s="37"/>
      <c r="B690" s="38"/>
      <c r="C690" s="39"/>
      <c r="D690" s="216" t="s">
        <v>127</v>
      </c>
      <c r="E690" s="39"/>
      <c r="F690" s="217" t="s">
        <v>3503</v>
      </c>
      <c r="G690" s="39"/>
      <c r="H690" s="39"/>
      <c r="I690" s="218"/>
      <c r="J690" s="39"/>
      <c r="K690" s="39"/>
      <c r="L690" s="43"/>
      <c r="M690" s="219"/>
      <c r="N690" s="220"/>
      <c r="O690" s="83"/>
      <c r="P690" s="83"/>
      <c r="Q690" s="83"/>
      <c r="R690" s="83"/>
      <c r="S690" s="83"/>
      <c r="T690" s="84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16" t="s">
        <v>127</v>
      </c>
      <c r="AU690" s="16" t="s">
        <v>82</v>
      </c>
    </row>
    <row r="691" s="2" customFormat="1" ht="24.15" customHeight="1">
      <c r="A691" s="37"/>
      <c r="B691" s="38"/>
      <c r="C691" s="203" t="s">
        <v>1207</v>
      </c>
      <c r="D691" s="203" t="s">
        <v>120</v>
      </c>
      <c r="E691" s="204" t="s">
        <v>3505</v>
      </c>
      <c r="F691" s="205" t="s">
        <v>3506</v>
      </c>
      <c r="G691" s="206" t="s">
        <v>169</v>
      </c>
      <c r="H691" s="207">
        <v>300</v>
      </c>
      <c r="I691" s="208"/>
      <c r="J691" s="209">
        <f>ROUND(I691*H691,2)</f>
        <v>0</v>
      </c>
      <c r="K691" s="205" t="s">
        <v>124</v>
      </c>
      <c r="L691" s="43"/>
      <c r="M691" s="210" t="s">
        <v>19</v>
      </c>
      <c r="N691" s="211" t="s">
        <v>43</v>
      </c>
      <c r="O691" s="83"/>
      <c r="P691" s="212">
        <f>O691*H691</f>
        <v>0</v>
      </c>
      <c r="Q691" s="212">
        <v>0</v>
      </c>
      <c r="R691" s="212">
        <f>Q691*H691</f>
        <v>0</v>
      </c>
      <c r="S691" s="212">
        <v>0</v>
      </c>
      <c r="T691" s="213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214" t="s">
        <v>80</v>
      </c>
      <c r="AT691" s="214" t="s">
        <v>120</v>
      </c>
      <c r="AU691" s="214" t="s">
        <v>82</v>
      </c>
      <c r="AY691" s="16" t="s">
        <v>117</v>
      </c>
      <c r="BE691" s="215">
        <f>IF(N691="základní",J691,0)</f>
        <v>0</v>
      </c>
      <c r="BF691" s="215">
        <f>IF(N691="snížená",J691,0)</f>
        <v>0</v>
      </c>
      <c r="BG691" s="215">
        <f>IF(N691="zákl. přenesená",J691,0)</f>
        <v>0</v>
      </c>
      <c r="BH691" s="215">
        <f>IF(N691="sníž. přenesená",J691,0)</f>
        <v>0</v>
      </c>
      <c r="BI691" s="215">
        <f>IF(N691="nulová",J691,0)</f>
        <v>0</v>
      </c>
      <c r="BJ691" s="16" t="s">
        <v>80</v>
      </c>
      <c r="BK691" s="215">
        <f>ROUND(I691*H691,2)</f>
        <v>0</v>
      </c>
      <c r="BL691" s="16" t="s">
        <v>80</v>
      </c>
      <c r="BM691" s="214" t="s">
        <v>3507</v>
      </c>
    </row>
    <row r="692" s="2" customFormat="1">
      <c r="A692" s="37"/>
      <c r="B692" s="38"/>
      <c r="C692" s="39"/>
      <c r="D692" s="216" t="s">
        <v>127</v>
      </c>
      <c r="E692" s="39"/>
      <c r="F692" s="217" t="s">
        <v>3508</v>
      </c>
      <c r="G692" s="39"/>
      <c r="H692" s="39"/>
      <c r="I692" s="218"/>
      <c r="J692" s="39"/>
      <c r="K692" s="39"/>
      <c r="L692" s="43"/>
      <c r="M692" s="219"/>
      <c r="N692" s="220"/>
      <c r="O692" s="83"/>
      <c r="P692" s="83"/>
      <c r="Q692" s="83"/>
      <c r="R692" s="83"/>
      <c r="S692" s="83"/>
      <c r="T692" s="84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6" t="s">
        <v>127</v>
      </c>
      <c r="AU692" s="16" t="s">
        <v>82</v>
      </c>
    </row>
    <row r="693" s="2" customFormat="1">
      <c r="A693" s="37"/>
      <c r="B693" s="38"/>
      <c r="C693" s="39"/>
      <c r="D693" s="221" t="s">
        <v>129</v>
      </c>
      <c r="E693" s="39"/>
      <c r="F693" s="222" t="s">
        <v>3509</v>
      </c>
      <c r="G693" s="39"/>
      <c r="H693" s="39"/>
      <c r="I693" s="218"/>
      <c r="J693" s="39"/>
      <c r="K693" s="39"/>
      <c r="L693" s="43"/>
      <c r="M693" s="219"/>
      <c r="N693" s="220"/>
      <c r="O693" s="83"/>
      <c r="P693" s="83"/>
      <c r="Q693" s="83"/>
      <c r="R693" s="83"/>
      <c r="S693" s="83"/>
      <c r="T693" s="84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T693" s="16" t="s">
        <v>129</v>
      </c>
      <c r="AU693" s="16" t="s">
        <v>82</v>
      </c>
    </row>
    <row r="694" s="2" customFormat="1" ht="21.75" customHeight="1">
      <c r="A694" s="37"/>
      <c r="B694" s="38"/>
      <c r="C694" s="224" t="s">
        <v>1213</v>
      </c>
      <c r="D694" s="224" t="s">
        <v>664</v>
      </c>
      <c r="E694" s="225" t="s">
        <v>3510</v>
      </c>
      <c r="F694" s="226" t="s">
        <v>3511</v>
      </c>
      <c r="G694" s="227" t="s">
        <v>169</v>
      </c>
      <c r="H694" s="228">
        <v>300</v>
      </c>
      <c r="I694" s="229"/>
      <c r="J694" s="230">
        <f>ROUND(I694*H694,2)</f>
        <v>0</v>
      </c>
      <c r="K694" s="226" t="s">
        <v>124</v>
      </c>
      <c r="L694" s="231"/>
      <c r="M694" s="232" t="s">
        <v>19</v>
      </c>
      <c r="N694" s="233" t="s">
        <v>43</v>
      </c>
      <c r="O694" s="83"/>
      <c r="P694" s="212">
        <f>O694*H694</f>
        <v>0</v>
      </c>
      <c r="Q694" s="212">
        <v>0.00013999999999999999</v>
      </c>
      <c r="R694" s="212">
        <f>Q694*H694</f>
        <v>0.041999999999999996</v>
      </c>
      <c r="S694" s="212">
        <v>0</v>
      </c>
      <c r="T694" s="213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214" t="s">
        <v>82</v>
      </c>
      <c r="AT694" s="214" t="s">
        <v>664</v>
      </c>
      <c r="AU694" s="214" t="s">
        <v>82</v>
      </c>
      <c r="AY694" s="16" t="s">
        <v>117</v>
      </c>
      <c r="BE694" s="215">
        <f>IF(N694="základní",J694,0)</f>
        <v>0</v>
      </c>
      <c r="BF694" s="215">
        <f>IF(N694="snížená",J694,0)</f>
        <v>0</v>
      </c>
      <c r="BG694" s="215">
        <f>IF(N694="zákl. přenesená",J694,0)</f>
        <v>0</v>
      </c>
      <c r="BH694" s="215">
        <f>IF(N694="sníž. přenesená",J694,0)</f>
        <v>0</v>
      </c>
      <c r="BI694" s="215">
        <f>IF(N694="nulová",J694,0)</f>
        <v>0</v>
      </c>
      <c r="BJ694" s="16" t="s">
        <v>80</v>
      </c>
      <c r="BK694" s="215">
        <f>ROUND(I694*H694,2)</f>
        <v>0</v>
      </c>
      <c r="BL694" s="16" t="s">
        <v>80</v>
      </c>
      <c r="BM694" s="214" t="s">
        <v>3512</v>
      </c>
    </row>
    <row r="695" s="2" customFormat="1">
      <c r="A695" s="37"/>
      <c r="B695" s="38"/>
      <c r="C695" s="39"/>
      <c r="D695" s="216" t="s">
        <v>127</v>
      </c>
      <c r="E695" s="39"/>
      <c r="F695" s="217" t="s">
        <v>3511</v>
      </c>
      <c r="G695" s="39"/>
      <c r="H695" s="39"/>
      <c r="I695" s="218"/>
      <c r="J695" s="39"/>
      <c r="K695" s="39"/>
      <c r="L695" s="43"/>
      <c r="M695" s="219"/>
      <c r="N695" s="220"/>
      <c r="O695" s="83"/>
      <c r="P695" s="83"/>
      <c r="Q695" s="83"/>
      <c r="R695" s="83"/>
      <c r="S695" s="83"/>
      <c r="T695" s="84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T695" s="16" t="s">
        <v>127</v>
      </c>
      <c r="AU695" s="16" t="s">
        <v>82</v>
      </c>
    </row>
    <row r="696" s="2" customFormat="1" ht="24.15" customHeight="1">
      <c r="A696" s="37"/>
      <c r="B696" s="38"/>
      <c r="C696" s="203" t="s">
        <v>1219</v>
      </c>
      <c r="D696" s="203" t="s">
        <v>120</v>
      </c>
      <c r="E696" s="204" t="s">
        <v>3513</v>
      </c>
      <c r="F696" s="205" t="s">
        <v>3514</v>
      </c>
      <c r="G696" s="206" t="s">
        <v>169</v>
      </c>
      <c r="H696" s="207">
        <v>200</v>
      </c>
      <c r="I696" s="208"/>
      <c r="J696" s="209">
        <f>ROUND(I696*H696,2)</f>
        <v>0</v>
      </c>
      <c r="K696" s="205" t="s">
        <v>124</v>
      </c>
      <c r="L696" s="43"/>
      <c r="M696" s="210" t="s">
        <v>19</v>
      </c>
      <c r="N696" s="211" t="s">
        <v>43</v>
      </c>
      <c r="O696" s="83"/>
      <c r="P696" s="212">
        <f>O696*H696</f>
        <v>0</v>
      </c>
      <c r="Q696" s="212">
        <v>0</v>
      </c>
      <c r="R696" s="212">
        <f>Q696*H696</f>
        <v>0</v>
      </c>
      <c r="S696" s="212">
        <v>0</v>
      </c>
      <c r="T696" s="213">
        <f>S696*H696</f>
        <v>0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214" t="s">
        <v>80</v>
      </c>
      <c r="AT696" s="214" t="s">
        <v>120</v>
      </c>
      <c r="AU696" s="214" t="s">
        <v>82</v>
      </c>
      <c r="AY696" s="16" t="s">
        <v>117</v>
      </c>
      <c r="BE696" s="215">
        <f>IF(N696="základní",J696,0)</f>
        <v>0</v>
      </c>
      <c r="BF696" s="215">
        <f>IF(N696="snížená",J696,0)</f>
        <v>0</v>
      </c>
      <c r="BG696" s="215">
        <f>IF(N696="zákl. přenesená",J696,0)</f>
        <v>0</v>
      </c>
      <c r="BH696" s="215">
        <f>IF(N696="sníž. přenesená",J696,0)</f>
        <v>0</v>
      </c>
      <c r="BI696" s="215">
        <f>IF(N696="nulová",J696,0)</f>
        <v>0</v>
      </c>
      <c r="BJ696" s="16" t="s">
        <v>80</v>
      </c>
      <c r="BK696" s="215">
        <f>ROUND(I696*H696,2)</f>
        <v>0</v>
      </c>
      <c r="BL696" s="16" t="s">
        <v>80</v>
      </c>
      <c r="BM696" s="214" t="s">
        <v>3515</v>
      </c>
    </row>
    <row r="697" s="2" customFormat="1">
      <c r="A697" s="37"/>
      <c r="B697" s="38"/>
      <c r="C697" s="39"/>
      <c r="D697" s="216" t="s">
        <v>127</v>
      </c>
      <c r="E697" s="39"/>
      <c r="F697" s="217" t="s">
        <v>3516</v>
      </c>
      <c r="G697" s="39"/>
      <c r="H697" s="39"/>
      <c r="I697" s="218"/>
      <c r="J697" s="39"/>
      <c r="K697" s="39"/>
      <c r="L697" s="43"/>
      <c r="M697" s="219"/>
      <c r="N697" s="220"/>
      <c r="O697" s="83"/>
      <c r="P697" s="83"/>
      <c r="Q697" s="83"/>
      <c r="R697" s="83"/>
      <c r="S697" s="83"/>
      <c r="T697" s="84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T697" s="16" t="s">
        <v>127</v>
      </c>
      <c r="AU697" s="16" t="s">
        <v>82</v>
      </c>
    </row>
    <row r="698" s="2" customFormat="1">
      <c r="A698" s="37"/>
      <c r="B698" s="38"/>
      <c r="C698" s="39"/>
      <c r="D698" s="221" t="s">
        <v>129</v>
      </c>
      <c r="E698" s="39"/>
      <c r="F698" s="222" t="s">
        <v>3517</v>
      </c>
      <c r="G698" s="39"/>
      <c r="H698" s="39"/>
      <c r="I698" s="218"/>
      <c r="J698" s="39"/>
      <c r="K698" s="39"/>
      <c r="L698" s="43"/>
      <c r="M698" s="219"/>
      <c r="N698" s="220"/>
      <c r="O698" s="83"/>
      <c r="P698" s="83"/>
      <c r="Q698" s="83"/>
      <c r="R698" s="83"/>
      <c r="S698" s="83"/>
      <c r="T698" s="84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T698" s="16" t="s">
        <v>129</v>
      </c>
      <c r="AU698" s="16" t="s">
        <v>82</v>
      </c>
    </row>
    <row r="699" s="2" customFormat="1" ht="16.5" customHeight="1">
      <c r="A699" s="37"/>
      <c r="B699" s="38"/>
      <c r="C699" s="203" t="s">
        <v>1225</v>
      </c>
      <c r="D699" s="203" t="s">
        <v>120</v>
      </c>
      <c r="E699" s="204" t="s">
        <v>3518</v>
      </c>
      <c r="F699" s="205" t="s">
        <v>3519</v>
      </c>
      <c r="G699" s="206" t="s">
        <v>169</v>
      </c>
      <c r="H699" s="207">
        <v>100</v>
      </c>
      <c r="I699" s="208"/>
      <c r="J699" s="209">
        <f>ROUND(I699*H699,2)</f>
        <v>0</v>
      </c>
      <c r="K699" s="205" t="s">
        <v>124</v>
      </c>
      <c r="L699" s="43"/>
      <c r="M699" s="210" t="s">
        <v>19</v>
      </c>
      <c r="N699" s="211" t="s">
        <v>43</v>
      </c>
      <c r="O699" s="83"/>
      <c r="P699" s="212">
        <f>O699*H699</f>
        <v>0</v>
      </c>
      <c r="Q699" s="212">
        <v>0</v>
      </c>
      <c r="R699" s="212">
        <f>Q699*H699</f>
        <v>0</v>
      </c>
      <c r="S699" s="212">
        <v>0</v>
      </c>
      <c r="T699" s="213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214" t="s">
        <v>80</v>
      </c>
      <c r="AT699" s="214" t="s">
        <v>120</v>
      </c>
      <c r="AU699" s="214" t="s">
        <v>82</v>
      </c>
      <c r="AY699" s="16" t="s">
        <v>117</v>
      </c>
      <c r="BE699" s="215">
        <f>IF(N699="základní",J699,0)</f>
        <v>0</v>
      </c>
      <c r="BF699" s="215">
        <f>IF(N699="snížená",J699,0)</f>
        <v>0</v>
      </c>
      <c r="BG699" s="215">
        <f>IF(N699="zákl. přenesená",J699,0)</f>
        <v>0</v>
      </c>
      <c r="BH699" s="215">
        <f>IF(N699="sníž. přenesená",J699,0)</f>
        <v>0</v>
      </c>
      <c r="BI699" s="215">
        <f>IF(N699="nulová",J699,0)</f>
        <v>0</v>
      </c>
      <c r="BJ699" s="16" t="s">
        <v>80</v>
      </c>
      <c r="BK699" s="215">
        <f>ROUND(I699*H699,2)</f>
        <v>0</v>
      </c>
      <c r="BL699" s="16" t="s">
        <v>80</v>
      </c>
      <c r="BM699" s="214" t="s">
        <v>3520</v>
      </c>
    </row>
    <row r="700" s="2" customFormat="1">
      <c r="A700" s="37"/>
      <c r="B700" s="38"/>
      <c r="C700" s="39"/>
      <c r="D700" s="216" t="s">
        <v>127</v>
      </c>
      <c r="E700" s="39"/>
      <c r="F700" s="217" t="s">
        <v>3521</v>
      </c>
      <c r="G700" s="39"/>
      <c r="H700" s="39"/>
      <c r="I700" s="218"/>
      <c r="J700" s="39"/>
      <c r="K700" s="39"/>
      <c r="L700" s="43"/>
      <c r="M700" s="219"/>
      <c r="N700" s="220"/>
      <c r="O700" s="83"/>
      <c r="P700" s="83"/>
      <c r="Q700" s="83"/>
      <c r="R700" s="83"/>
      <c r="S700" s="83"/>
      <c r="T700" s="84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16" t="s">
        <v>127</v>
      </c>
      <c r="AU700" s="16" t="s">
        <v>82</v>
      </c>
    </row>
    <row r="701" s="2" customFormat="1">
      <c r="A701" s="37"/>
      <c r="B701" s="38"/>
      <c r="C701" s="39"/>
      <c r="D701" s="221" t="s">
        <v>129</v>
      </c>
      <c r="E701" s="39"/>
      <c r="F701" s="222" t="s">
        <v>3522</v>
      </c>
      <c r="G701" s="39"/>
      <c r="H701" s="39"/>
      <c r="I701" s="218"/>
      <c r="J701" s="39"/>
      <c r="K701" s="39"/>
      <c r="L701" s="43"/>
      <c r="M701" s="219"/>
      <c r="N701" s="220"/>
      <c r="O701" s="83"/>
      <c r="P701" s="83"/>
      <c r="Q701" s="83"/>
      <c r="R701" s="83"/>
      <c r="S701" s="83"/>
      <c r="T701" s="84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T701" s="16" t="s">
        <v>129</v>
      </c>
      <c r="AU701" s="16" t="s">
        <v>82</v>
      </c>
    </row>
    <row r="702" s="2" customFormat="1" ht="16.5" customHeight="1">
      <c r="A702" s="37"/>
      <c r="B702" s="38"/>
      <c r="C702" s="203" t="s">
        <v>1231</v>
      </c>
      <c r="D702" s="203" t="s">
        <v>120</v>
      </c>
      <c r="E702" s="204" t="s">
        <v>3523</v>
      </c>
      <c r="F702" s="205" t="s">
        <v>3524</v>
      </c>
      <c r="G702" s="206" t="s">
        <v>169</v>
      </c>
      <c r="H702" s="207">
        <v>100</v>
      </c>
      <c r="I702" s="208"/>
      <c r="J702" s="209">
        <f>ROUND(I702*H702,2)</f>
        <v>0</v>
      </c>
      <c r="K702" s="205" t="s">
        <v>124</v>
      </c>
      <c r="L702" s="43"/>
      <c r="M702" s="210" t="s">
        <v>19</v>
      </c>
      <c r="N702" s="211" t="s">
        <v>43</v>
      </c>
      <c r="O702" s="83"/>
      <c r="P702" s="212">
        <f>O702*H702</f>
        <v>0</v>
      </c>
      <c r="Q702" s="212">
        <v>0</v>
      </c>
      <c r="R702" s="212">
        <f>Q702*H702</f>
        <v>0</v>
      </c>
      <c r="S702" s="212">
        <v>0</v>
      </c>
      <c r="T702" s="213">
        <f>S702*H702</f>
        <v>0</v>
      </c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R702" s="214" t="s">
        <v>80</v>
      </c>
      <c r="AT702" s="214" t="s">
        <v>120</v>
      </c>
      <c r="AU702" s="214" t="s">
        <v>82</v>
      </c>
      <c r="AY702" s="16" t="s">
        <v>117</v>
      </c>
      <c r="BE702" s="215">
        <f>IF(N702="základní",J702,0)</f>
        <v>0</v>
      </c>
      <c r="BF702" s="215">
        <f>IF(N702="snížená",J702,0)</f>
        <v>0</v>
      </c>
      <c r="BG702" s="215">
        <f>IF(N702="zákl. přenesená",J702,0)</f>
        <v>0</v>
      </c>
      <c r="BH702" s="215">
        <f>IF(N702="sníž. přenesená",J702,0)</f>
        <v>0</v>
      </c>
      <c r="BI702" s="215">
        <f>IF(N702="nulová",J702,0)</f>
        <v>0</v>
      </c>
      <c r="BJ702" s="16" t="s">
        <v>80</v>
      </c>
      <c r="BK702" s="215">
        <f>ROUND(I702*H702,2)</f>
        <v>0</v>
      </c>
      <c r="BL702" s="16" t="s">
        <v>80</v>
      </c>
      <c r="BM702" s="214" t="s">
        <v>3525</v>
      </c>
    </row>
    <row r="703" s="2" customFormat="1">
      <c r="A703" s="37"/>
      <c r="B703" s="38"/>
      <c r="C703" s="39"/>
      <c r="D703" s="216" t="s">
        <v>127</v>
      </c>
      <c r="E703" s="39"/>
      <c r="F703" s="217" t="s">
        <v>3526</v>
      </c>
      <c r="G703" s="39"/>
      <c r="H703" s="39"/>
      <c r="I703" s="218"/>
      <c r="J703" s="39"/>
      <c r="K703" s="39"/>
      <c r="L703" s="43"/>
      <c r="M703" s="219"/>
      <c r="N703" s="220"/>
      <c r="O703" s="83"/>
      <c r="P703" s="83"/>
      <c r="Q703" s="83"/>
      <c r="R703" s="83"/>
      <c r="S703" s="83"/>
      <c r="T703" s="84"/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T703" s="16" t="s">
        <v>127</v>
      </c>
      <c r="AU703" s="16" t="s">
        <v>82</v>
      </c>
    </row>
    <row r="704" s="2" customFormat="1">
      <c r="A704" s="37"/>
      <c r="B704" s="38"/>
      <c r="C704" s="39"/>
      <c r="D704" s="221" t="s">
        <v>129</v>
      </c>
      <c r="E704" s="39"/>
      <c r="F704" s="222" t="s">
        <v>3527</v>
      </c>
      <c r="G704" s="39"/>
      <c r="H704" s="39"/>
      <c r="I704" s="218"/>
      <c r="J704" s="39"/>
      <c r="K704" s="39"/>
      <c r="L704" s="43"/>
      <c r="M704" s="219"/>
      <c r="N704" s="220"/>
      <c r="O704" s="83"/>
      <c r="P704" s="83"/>
      <c r="Q704" s="83"/>
      <c r="R704" s="83"/>
      <c r="S704" s="83"/>
      <c r="T704" s="84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T704" s="16" t="s">
        <v>129</v>
      </c>
      <c r="AU704" s="16" t="s">
        <v>82</v>
      </c>
    </row>
    <row r="705" s="2" customFormat="1" ht="16.5" customHeight="1">
      <c r="A705" s="37"/>
      <c r="B705" s="38"/>
      <c r="C705" s="224" t="s">
        <v>1237</v>
      </c>
      <c r="D705" s="224" t="s">
        <v>664</v>
      </c>
      <c r="E705" s="225" t="s">
        <v>3528</v>
      </c>
      <c r="F705" s="226" t="s">
        <v>3529</v>
      </c>
      <c r="G705" s="227" t="s">
        <v>169</v>
      </c>
      <c r="H705" s="228">
        <v>100</v>
      </c>
      <c r="I705" s="229"/>
      <c r="J705" s="230">
        <f>ROUND(I705*H705,2)</f>
        <v>0</v>
      </c>
      <c r="K705" s="226" t="s">
        <v>124</v>
      </c>
      <c r="L705" s="231"/>
      <c r="M705" s="232" t="s">
        <v>19</v>
      </c>
      <c r="N705" s="233" t="s">
        <v>43</v>
      </c>
      <c r="O705" s="83"/>
      <c r="P705" s="212">
        <f>O705*H705</f>
        <v>0</v>
      </c>
      <c r="Q705" s="212">
        <v>0.00024000000000000001</v>
      </c>
      <c r="R705" s="212">
        <f>Q705*H705</f>
        <v>0.024</v>
      </c>
      <c r="S705" s="212">
        <v>0</v>
      </c>
      <c r="T705" s="213">
        <f>S705*H705</f>
        <v>0</v>
      </c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R705" s="214" t="s">
        <v>82</v>
      </c>
      <c r="AT705" s="214" t="s">
        <v>664</v>
      </c>
      <c r="AU705" s="214" t="s">
        <v>82</v>
      </c>
      <c r="AY705" s="16" t="s">
        <v>117</v>
      </c>
      <c r="BE705" s="215">
        <f>IF(N705="základní",J705,0)</f>
        <v>0</v>
      </c>
      <c r="BF705" s="215">
        <f>IF(N705="snížená",J705,0)</f>
        <v>0</v>
      </c>
      <c r="BG705" s="215">
        <f>IF(N705="zákl. přenesená",J705,0)</f>
        <v>0</v>
      </c>
      <c r="BH705" s="215">
        <f>IF(N705="sníž. přenesená",J705,0)</f>
        <v>0</v>
      </c>
      <c r="BI705" s="215">
        <f>IF(N705="nulová",J705,0)</f>
        <v>0</v>
      </c>
      <c r="BJ705" s="16" t="s">
        <v>80</v>
      </c>
      <c r="BK705" s="215">
        <f>ROUND(I705*H705,2)</f>
        <v>0</v>
      </c>
      <c r="BL705" s="16" t="s">
        <v>80</v>
      </c>
      <c r="BM705" s="214" t="s">
        <v>3530</v>
      </c>
    </row>
    <row r="706" s="2" customFormat="1">
      <c r="A706" s="37"/>
      <c r="B706" s="38"/>
      <c r="C706" s="39"/>
      <c r="D706" s="216" t="s">
        <v>127</v>
      </c>
      <c r="E706" s="39"/>
      <c r="F706" s="217" t="s">
        <v>3529</v>
      </c>
      <c r="G706" s="39"/>
      <c r="H706" s="39"/>
      <c r="I706" s="218"/>
      <c r="J706" s="39"/>
      <c r="K706" s="39"/>
      <c r="L706" s="43"/>
      <c r="M706" s="219"/>
      <c r="N706" s="220"/>
      <c r="O706" s="83"/>
      <c r="P706" s="83"/>
      <c r="Q706" s="83"/>
      <c r="R706" s="83"/>
      <c r="S706" s="83"/>
      <c r="T706" s="84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T706" s="16" t="s">
        <v>127</v>
      </c>
      <c r="AU706" s="16" t="s">
        <v>82</v>
      </c>
    </row>
    <row r="707" s="2" customFormat="1" ht="24.15" customHeight="1">
      <c r="A707" s="37"/>
      <c r="B707" s="38"/>
      <c r="C707" s="203" t="s">
        <v>1243</v>
      </c>
      <c r="D707" s="203" t="s">
        <v>120</v>
      </c>
      <c r="E707" s="204" t="s">
        <v>3531</v>
      </c>
      <c r="F707" s="205" t="s">
        <v>3532</v>
      </c>
      <c r="G707" s="206" t="s">
        <v>169</v>
      </c>
      <c r="H707" s="207">
        <v>50</v>
      </c>
      <c r="I707" s="208"/>
      <c r="J707" s="209">
        <f>ROUND(I707*H707,2)</f>
        <v>0</v>
      </c>
      <c r="K707" s="205" t="s">
        <v>124</v>
      </c>
      <c r="L707" s="43"/>
      <c r="M707" s="210" t="s">
        <v>19</v>
      </c>
      <c r="N707" s="211" t="s">
        <v>43</v>
      </c>
      <c r="O707" s="83"/>
      <c r="P707" s="212">
        <f>O707*H707</f>
        <v>0</v>
      </c>
      <c r="Q707" s="212">
        <v>0</v>
      </c>
      <c r="R707" s="212">
        <f>Q707*H707</f>
        <v>0</v>
      </c>
      <c r="S707" s="212">
        <v>0</v>
      </c>
      <c r="T707" s="213">
        <f>S707*H707</f>
        <v>0</v>
      </c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R707" s="214" t="s">
        <v>80</v>
      </c>
      <c r="AT707" s="214" t="s">
        <v>120</v>
      </c>
      <c r="AU707" s="214" t="s">
        <v>82</v>
      </c>
      <c r="AY707" s="16" t="s">
        <v>117</v>
      </c>
      <c r="BE707" s="215">
        <f>IF(N707="základní",J707,0)</f>
        <v>0</v>
      </c>
      <c r="BF707" s="215">
        <f>IF(N707="snížená",J707,0)</f>
        <v>0</v>
      </c>
      <c r="BG707" s="215">
        <f>IF(N707="zákl. přenesená",J707,0)</f>
        <v>0</v>
      </c>
      <c r="BH707" s="215">
        <f>IF(N707="sníž. přenesená",J707,0)</f>
        <v>0</v>
      </c>
      <c r="BI707" s="215">
        <f>IF(N707="nulová",J707,0)</f>
        <v>0</v>
      </c>
      <c r="BJ707" s="16" t="s">
        <v>80</v>
      </c>
      <c r="BK707" s="215">
        <f>ROUND(I707*H707,2)</f>
        <v>0</v>
      </c>
      <c r="BL707" s="16" t="s">
        <v>80</v>
      </c>
      <c r="BM707" s="214" t="s">
        <v>3533</v>
      </c>
    </row>
    <row r="708" s="2" customFormat="1">
      <c r="A708" s="37"/>
      <c r="B708" s="38"/>
      <c r="C708" s="39"/>
      <c r="D708" s="216" t="s">
        <v>127</v>
      </c>
      <c r="E708" s="39"/>
      <c r="F708" s="217" t="s">
        <v>3534</v>
      </c>
      <c r="G708" s="39"/>
      <c r="H708" s="39"/>
      <c r="I708" s="218"/>
      <c r="J708" s="39"/>
      <c r="K708" s="39"/>
      <c r="L708" s="43"/>
      <c r="M708" s="219"/>
      <c r="N708" s="220"/>
      <c r="O708" s="83"/>
      <c r="P708" s="83"/>
      <c r="Q708" s="83"/>
      <c r="R708" s="83"/>
      <c r="S708" s="83"/>
      <c r="T708" s="84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T708" s="16" t="s">
        <v>127</v>
      </c>
      <c r="AU708" s="16" t="s">
        <v>82</v>
      </c>
    </row>
    <row r="709" s="2" customFormat="1">
      <c r="A709" s="37"/>
      <c r="B709" s="38"/>
      <c r="C709" s="39"/>
      <c r="D709" s="221" t="s">
        <v>129</v>
      </c>
      <c r="E709" s="39"/>
      <c r="F709" s="222" t="s">
        <v>3535</v>
      </c>
      <c r="G709" s="39"/>
      <c r="H709" s="39"/>
      <c r="I709" s="218"/>
      <c r="J709" s="39"/>
      <c r="K709" s="39"/>
      <c r="L709" s="43"/>
      <c r="M709" s="219"/>
      <c r="N709" s="220"/>
      <c r="O709" s="83"/>
      <c r="P709" s="83"/>
      <c r="Q709" s="83"/>
      <c r="R709" s="83"/>
      <c r="S709" s="83"/>
      <c r="T709" s="84"/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T709" s="16" t="s">
        <v>129</v>
      </c>
      <c r="AU709" s="16" t="s">
        <v>82</v>
      </c>
    </row>
    <row r="710" s="2" customFormat="1" ht="24.15" customHeight="1">
      <c r="A710" s="37"/>
      <c r="B710" s="38"/>
      <c r="C710" s="203" t="s">
        <v>1249</v>
      </c>
      <c r="D710" s="203" t="s">
        <v>120</v>
      </c>
      <c r="E710" s="204" t="s">
        <v>3536</v>
      </c>
      <c r="F710" s="205" t="s">
        <v>3537</v>
      </c>
      <c r="G710" s="206" t="s">
        <v>169</v>
      </c>
      <c r="H710" s="207">
        <v>40</v>
      </c>
      <c r="I710" s="208"/>
      <c r="J710" s="209">
        <f>ROUND(I710*H710,2)</f>
        <v>0</v>
      </c>
      <c r="K710" s="205" t="s">
        <v>124</v>
      </c>
      <c r="L710" s="43"/>
      <c r="M710" s="210" t="s">
        <v>19</v>
      </c>
      <c r="N710" s="211" t="s">
        <v>43</v>
      </c>
      <c r="O710" s="83"/>
      <c r="P710" s="212">
        <f>O710*H710</f>
        <v>0</v>
      </c>
      <c r="Q710" s="212">
        <v>0</v>
      </c>
      <c r="R710" s="212">
        <f>Q710*H710</f>
        <v>0</v>
      </c>
      <c r="S710" s="212">
        <v>0</v>
      </c>
      <c r="T710" s="213">
        <f>S710*H710</f>
        <v>0</v>
      </c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R710" s="214" t="s">
        <v>80</v>
      </c>
      <c r="AT710" s="214" t="s">
        <v>120</v>
      </c>
      <c r="AU710" s="214" t="s">
        <v>82</v>
      </c>
      <c r="AY710" s="16" t="s">
        <v>117</v>
      </c>
      <c r="BE710" s="215">
        <f>IF(N710="základní",J710,0)</f>
        <v>0</v>
      </c>
      <c r="BF710" s="215">
        <f>IF(N710="snížená",J710,0)</f>
        <v>0</v>
      </c>
      <c r="BG710" s="215">
        <f>IF(N710="zákl. přenesená",J710,0)</f>
        <v>0</v>
      </c>
      <c r="BH710" s="215">
        <f>IF(N710="sníž. přenesená",J710,0)</f>
        <v>0</v>
      </c>
      <c r="BI710" s="215">
        <f>IF(N710="nulová",J710,0)</f>
        <v>0</v>
      </c>
      <c r="BJ710" s="16" t="s">
        <v>80</v>
      </c>
      <c r="BK710" s="215">
        <f>ROUND(I710*H710,2)</f>
        <v>0</v>
      </c>
      <c r="BL710" s="16" t="s">
        <v>80</v>
      </c>
      <c r="BM710" s="214" t="s">
        <v>3538</v>
      </c>
    </row>
    <row r="711" s="2" customFormat="1">
      <c r="A711" s="37"/>
      <c r="B711" s="38"/>
      <c r="C711" s="39"/>
      <c r="D711" s="216" t="s">
        <v>127</v>
      </c>
      <c r="E711" s="39"/>
      <c r="F711" s="217" t="s">
        <v>3539</v>
      </c>
      <c r="G711" s="39"/>
      <c r="H711" s="39"/>
      <c r="I711" s="218"/>
      <c r="J711" s="39"/>
      <c r="K711" s="39"/>
      <c r="L711" s="43"/>
      <c r="M711" s="219"/>
      <c r="N711" s="220"/>
      <c r="O711" s="83"/>
      <c r="P711" s="83"/>
      <c r="Q711" s="83"/>
      <c r="R711" s="83"/>
      <c r="S711" s="83"/>
      <c r="T711" s="84"/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T711" s="16" t="s">
        <v>127</v>
      </c>
      <c r="AU711" s="16" t="s">
        <v>82</v>
      </c>
    </row>
    <row r="712" s="2" customFormat="1">
      <c r="A712" s="37"/>
      <c r="B712" s="38"/>
      <c r="C712" s="39"/>
      <c r="D712" s="221" t="s">
        <v>129</v>
      </c>
      <c r="E712" s="39"/>
      <c r="F712" s="222" t="s">
        <v>3540</v>
      </c>
      <c r="G712" s="39"/>
      <c r="H712" s="39"/>
      <c r="I712" s="218"/>
      <c r="J712" s="39"/>
      <c r="K712" s="39"/>
      <c r="L712" s="43"/>
      <c r="M712" s="219"/>
      <c r="N712" s="220"/>
      <c r="O712" s="83"/>
      <c r="P712" s="83"/>
      <c r="Q712" s="83"/>
      <c r="R712" s="83"/>
      <c r="S712" s="83"/>
      <c r="T712" s="84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T712" s="16" t="s">
        <v>129</v>
      </c>
      <c r="AU712" s="16" t="s">
        <v>82</v>
      </c>
    </row>
    <row r="713" s="2" customFormat="1" ht="16.5" customHeight="1">
      <c r="A713" s="37"/>
      <c r="B713" s="38"/>
      <c r="C713" s="224" t="s">
        <v>1255</v>
      </c>
      <c r="D713" s="224" t="s">
        <v>664</v>
      </c>
      <c r="E713" s="225" t="s">
        <v>3541</v>
      </c>
      <c r="F713" s="226" t="s">
        <v>3542</v>
      </c>
      <c r="G713" s="227" t="s">
        <v>169</v>
      </c>
      <c r="H713" s="228">
        <v>40</v>
      </c>
      <c r="I713" s="229"/>
      <c r="J713" s="230">
        <f>ROUND(I713*H713,2)</f>
        <v>0</v>
      </c>
      <c r="K713" s="226" t="s">
        <v>124</v>
      </c>
      <c r="L713" s="231"/>
      <c r="M713" s="232" t="s">
        <v>19</v>
      </c>
      <c r="N713" s="233" t="s">
        <v>43</v>
      </c>
      <c r="O713" s="83"/>
      <c r="P713" s="212">
        <f>O713*H713</f>
        <v>0</v>
      </c>
      <c r="Q713" s="212">
        <v>0.00010000000000000001</v>
      </c>
      <c r="R713" s="212">
        <f>Q713*H713</f>
        <v>0.0040000000000000001</v>
      </c>
      <c r="S713" s="212">
        <v>0</v>
      </c>
      <c r="T713" s="213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214" t="s">
        <v>82</v>
      </c>
      <c r="AT713" s="214" t="s">
        <v>664</v>
      </c>
      <c r="AU713" s="214" t="s">
        <v>82</v>
      </c>
      <c r="AY713" s="16" t="s">
        <v>117</v>
      </c>
      <c r="BE713" s="215">
        <f>IF(N713="základní",J713,0)</f>
        <v>0</v>
      </c>
      <c r="BF713" s="215">
        <f>IF(N713="snížená",J713,0)</f>
        <v>0</v>
      </c>
      <c r="BG713" s="215">
        <f>IF(N713="zákl. přenesená",J713,0)</f>
        <v>0</v>
      </c>
      <c r="BH713" s="215">
        <f>IF(N713="sníž. přenesená",J713,0)</f>
        <v>0</v>
      </c>
      <c r="BI713" s="215">
        <f>IF(N713="nulová",J713,0)</f>
        <v>0</v>
      </c>
      <c r="BJ713" s="16" t="s">
        <v>80</v>
      </c>
      <c r="BK713" s="215">
        <f>ROUND(I713*H713,2)</f>
        <v>0</v>
      </c>
      <c r="BL713" s="16" t="s">
        <v>80</v>
      </c>
      <c r="BM713" s="214" t="s">
        <v>3543</v>
      </c>
    </row>
    <row r="714" s="2" customFormat="1">
      <c r="A714" s="37"/>
      <c r="B714" s="38"/>
      <c r="C714" s="39"/>
      <c r="D714" s="216" t="s">
        <v>127</v>
      </c>
      <c r="E714" s="39"/>
      <c r="F714" s="217" t="s">
        <v>3542</v>
      </c>
      <c r="G714" s="39"/>
      <c r="H714" s="39"/>
      <c r="I714" s="218"/>
      <c r="J714" s="39"/>
      <c r="K714" s="39"/>
      <c r="L714" s="43"/>
      <c r="M714" s="219"/>
      <c r="N714" s="220"/>
      <c r="O714" s="83"/>
      <c r="P714" s="83"/>
      <c r="Q714" s="83"/>
      <c r="R714" s="83"/>
      <c r="S714" s="83"/>
      <c r="T714" s="84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T714" s="16" t="s">
        <v>127</v>
      </c>
      <c r="AU714" s="16" t="s">
        <v>82</v>
      </c>
    </row>
    <row r="715" s="2" customFormat="1" ht="16.5" customHeight="1">
      <c r="A715" s="37"/>
      <c r="B715" s="38"/>
      <c r="C715" s="203" t="s">
        <v>1261</v>
      </c>
      <c r="D715" s="203" t="s">
        <v>120</v>
      </c>
      <c r="E715" s="204" t="s">
        <v>3544</v>
      </c>
      <c r="F715" s="205" t="s">
        <v>3545</v>
      </c>
      <c r="G715" s="206" t="s">
        <v>169</v>
      </c>
      <c r="H715" s="207">
        <v>30</v>
      </c>
      <c r="I715" s="208"/>
      <c r="J715" s="209">
        <f>ROUND(I715*H715,2)</f>
        <v>0</v>
      </c>
      <c r="K715" s="205" t="s">
        <v>124</v>
      </c>
      <c r="L715" s="43"/>
      <c r="M715" s="210" t="s">
        <v>19</v>
      </c>
      <c r="N715" s="211" t="s">
        <v>43</v>
      </c>
      <c r="O715" s="83"/>
      <c r="P715" s="212">
        <f>O715*H715</f>
        <v>0</v>
      </c>
      <c r="Q715" s="212">
        <v>0</v>
      </c>
      <c r="R715" s="212">
        <f>Q715*H715</f>
        <v>0</v>
      </c>
      <c r="S715" s="212">
        <v>0</v>
      </c>
      <c r="T715" s="213">
        <f>S715*H715</f>
        <v>0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214" t="s">
        <v>80</v>
      </c>
      <c r="AT715" s="214" t="s">
        <v>120</v>
      </c>
      <c r="AU715" s="214" t="s">
        <v>82</v>
      </c>
      <c r="AY715" s="16" t="s">
        <v>117</v>
      </c>
      <c r="BE715" s="215">
        <f>IF(N715="základní",J715,0)</f>
        <v>0</v>
      </c>
      <c r="BF715" s="215">
        <f>IF(N715="snížená",J715,0)</f>
        <v>0</v>
      </c>
      <c r="BG715" s="215">
        <f>IF(N715="zákl. přenesená",J715,0)</f>
        <v>0</v>
      </c>
      <c r="BH715" s="215">
        <f>IF(N715="sníž. přenesená",J715,0)</f>
        <v>0</v>
      </c>
      <c r="BI715" s="215">
        <f>IF(N715="nulová",J715,0)</f>
        <v>0</v>
      </c>
      <c r="BJ715" s="16" t="s">
        <v>80</v>
      </c>
      <c r="BK715" s="215">
        <f>ROUND(I715*H715,2)</f>
        <v>0</v>
      </c>
      <c r="BL715" s="16" t="s">
        <v>80</v>
      </c>
      <c r="BM715" s="214" t="s">
        <v>3546</v>
      </c>
    </row>
    <row r="716" s="2" customFormat="1">
      <c r="A716" s="37"/>
      <c r="B716" s="38"/>
      <c r="C716" s="39"/>
      <c r="D716" s="216" t="s">
        <v>127</v>
      </c>
      <c r="E716" s="39"/>
      <c r="F716" s="217" t="s">
        <v>3547</v>
      </c>
      <c r="G716" s="39"/>
      <c r="H716" s="39"/>
      <c r="I716" s="218"/>
      <c r="J716" s="39"/>
      <c r="K716" s="39"/>
      <c r="L716" s="43"/>
      <c r="M716" s="219"/>
      <c r="N716" s="220"/>
      <c r="O716" s="83"/>
      <c r="P716" s="83"/>
      <c r="Q716" s="83"/>
      <c r="R716" s="83"/>
      <c r="S716" s="83"/>
      <c r="T716" s="84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T716" s="16" t="s">
        <v>127</v>
      </c>
      <c r="AU716" s="16" t="s">
        <v>82</v>
      </c>
    </row>
    <row r="717" s="2" customFormat="1">
      <c r="A717" s="37"/>
      <c r="B717" s="38"/>
      <c r="C717" s="39"/>
      <c r="D717" s="221" t="s">
        <v>129</v>
      </c>
      <c r="E717" s="39"/>
      <c r="F717" s="222" t="s">
        <v>3548</v>
      </c>
      <c r="G717" s="39"/>
      <c r="H717" s="39"/>
      <c r="I717" s="218"/>
      <c r="J717" s="39"/>
      <c r="K717" s="39"/>
      <c r="L717" s="43"/>
      <c r="M717" s="219"/>
      <c r="N717" s="220"/>
      <c r="O717" s="83"/>
      <c r="P717" s="83"/>
      <c r="Q717" s="83"/>
      <c r="R717" s="83"/>
      <c r="S717" s="83"/>
      <c r="T717" s="84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T717" s="16" t="s">
        <v>129</v>
      </c>
      <c r="AU717" s="16" t="s">
        <v>82</v>
      </c>
    </row>
    <row r="718" s="2" customFormat="1" ht="16.5" customHeight="1">
      <c r="A718" s="37"/>
      <c r="B718" s="38"/>
      <c r="C718" s="224" t="s">
        <v>1267</v>
      </c>
      <c r="D718" s="224" t="s">
        <v>664</v>
      </c>
      <c r="E718" s="225" t="s">
        <v>3549</v>
      </c>
      <c r="F718" s="226" t="s">
        <v>3550</v>
      </c>
      <c r="G718" s="227" t="s">
        <v>169</v>
      </c>
      <c r="H718" s="228">
        <v>30</v>
      </c>
      <c r="I718" s="229"/>
      <c r="J718" s="230">
        <f>ROUND(I718*H718,2)</f>
        <v>0</v>
      </c>
      <c r="K718" s="226" t="s">
        <v>124</v>
      </c>
      <c r="L718" s="231"/>
      <c r="M718" s="232" t="s">
        <v>19</v>
      </c>
      <c r="N718" s="233" t="s">
        <v>43</v>
      </c>
      <c r="O718" s="83"/>
      <c r="P718" s="212">
        <f>O718*H718</f>
        <v>0</v>
      </c>
      <c r="Q718" s="212">
        <v>0.00029999999999999997</v>
      </c>
      <c r="R718" s="212">
        <f>Q718*H718</f>
        <v>0.0089999999999999993</v>
      </c>
      <c r="S718" s="212">
        <v>0</v>
      </c>
      <c r="T718" s="213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214" t="s">
        <v>82</v>
      </c>
      <c r="AT718" s="214" t="s">
        <v>664</v>
      </c>
      <c r="AU718" s="214" t="s">
        <v>82</v>
      </c>
      <c r="AY718" s="16" t="s">
        <v>117</v>
      </c>
      <c r="BE718" s="215">
        <f>IF(N718="základní",J718,0)</f>
        <v>0</v>
      </c>
      <c r="BF718" s="215">
        <f>IF(N718="snížená",J718,0)</f>
        <v>0</v>
      </c>
      <c r="BG718" s="215">
        <f>IF(N718="zákl. přenesená",J718,0)</f>
        <v>0</v>
      </c>
      <c r="BH718" s="215">
        <f>IF(N718="sníž. přenesená",J718,0)</f>
        <v>0</v>
      </c>
      <c r="BI718" s="215">
        <f>IF(N718="nulová",J718,0)</f>
        <v>0</v>
      </c>
      <c r="BJ718" s="16" t="s">
        <v>80</v>
      </c>
      <c r="BK718" s="215">
        <f>ROUND(I718*H718,2)</f>
        <v>0</v>
      </c>
      <c r="BL718" s="16" t="s">
        <v>80</v>
      </c>
      <c r="BM718" s="214" t="s">
        <v>3551</v>
      </c>
    </row>
    <row r="719" s="2" customFormat="1">
      <c r="A719" s="37"/>
      <c r="B719" s="38"/>
      <c r="C719" s="39"/>
      <c r="D719" s="216" t="s">
        <v>127</v>
      </c>
      <c r="E719" s="39"/>
      <c r="F719" s="217" t="s">
        <v>3550</v>
      </c>
      <c r="G719" s="39"/>
      <c r="H719" s="39"/>
      <c r="I719" s="218"/>
      <c r="J719" s="39"/>
      <c r="K719" s="39"/>
      <c r="L719" s="43"/>
      <c r="M719" s="219"/>
      <c r="N719" s="220"/>
      <c r="O719" s="83"/>
      <c r="P719" s="83"/>
      <c r="Q719" s="83"/>
      <c r="R719" s="83"/>
      <c r="S719" s="83"/>
      <c r="T719" s="84"/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T719" s="16" t="s">
        <v>127</v>
      </c>
      <c r="AU719" s="16" t="s">
        <v>82</v>
      </c>
    </row>
    <row r="720" s="2" customFormat="1" ht="16.5" customHeight="1">
      <c r="A720" s="37"/>
      <c r="B720" s="38"/>
      <c r="C720" s="203" t="s">
        <v>1273</v>
      </c>
      <c r="D720" s="203" t="s">
        <v>120</v>
      </c>
      <c r="E720" s="204" t="s">
        <v>3552</v>
      </c>
      <c r="F720" s="205" t="s">
        <v>3553</v>
      </c>
      <c r="G720" s="206" t="s">
        <v>169</v>
      </c>
      <c r="H720" s="207">
        <v>20</v>
      </c>
      <c r="I720" s="208"/>
      <c r="J720" s="209">
        <f>ROUND(I720*H720,2)</f>
        <v>0</v>
      </c>
      <c r="K720" s="205" t="s">
        <v>124</v>
      </c>
      <c r="L720" s="43"/>
      <c r="M720" s="210" t="s">
        <v>19</v>
      </c>
      <c r="N720" s="211" t="s">
        <v>43</v>
      </c>
      <c r="O720" s="83"/>
      <c r="P720" s="212">
        <f>O720*H720</f>
        <v>0</v>
      </c>
      <c r="Q720" s="212">
        <v>0</v>
      </c>
      <c r="R720" s="212">
        <f>Q720*H720</f>
        <v>0</v>
      </c>
      <c r="S720" s="212">
        <v>0</v>
      </c>
      <c r="T720" s="213">
        <f>S720*H720</f>
        <v>0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214" t="s">
        <v>80</v>
      </c>
      <c r="AT720" s="214" t="s">
        <v>120</v>
      </c>
      <c r="AU720" s="214" t="s">
        <v>82</v>
      </c>
      <c r="AY720" s="16" t="s">
        <v>117</v>
      </c>
      <c r="BE720" s="215">
        <f>IF(N720="základní",J720,0)</f>
        <v>0</v>
      </c>
      <c r="BF720" s="215">
        <f>IF(N720="snížená",J720,0)</f>
        <v>0</v>
      </c>
      <c r="BG720" s="215">
        <f>IF(N720="zákl. přenesená",J720,0)</f>
        <v>0</v>
      </c>
      <c r="BH720" s="215">
        <f>IF(N720="sníž. přenesená",J720,0)</f>
        <v>0</v>
      </c>
      <c r="BI720" s="215">
        <f>IF(N720="nulová",J720,0)</f>
        <v>0</v>
      </c>
      <c r="BJ720" s="16" t="s">
        <v>80</v>
      </c>
      <c r="BK720" s="215">
        <f>ROUND(I720*H720,2)</f>
        <v>0</v>
      </c>
      <c r="BL720" s="16" t="s">
        <v>80</v>
      </c>
      <c r="BM720" s="214" t="s">
        <v>3554</v>
      </c>
    </row>
    <row r="721" s="2" customFormat="1">
      <c r="A721" s="37"/>
      <c r="B721" s="38"/>
      <c r="C721" s="39"/>
      <c r="D721" s="216" t="s">
        <v>127</v>
      </c>
      <c r="E721" s="39"/>
      <c r="F721" s="217" t="s">
        <v>3555</v>
      </c>
      <c r="G721" s="39"/>
      <c r="H721" s="39"/>
      <c r="I721" s="218"/>
      <c r="J721" s="39"/>
      <c r="K721" s="39"/>
      <c r="L721" s="43"/>
      <c r="M721" s="219"/>
      <c r="N721" s="220"/>
      <c r="O721" s="83"/>
      <c r="P721" s="83"/>
      <c r="Q721" s="83"/>
      <c r="R721" s="83"/>
      <c r="S721" s="83"/>
      <c r="T721" s="84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T721" s="16" t="s">
        <v>127</v>
      </c>
      <c r="AU721" s="16" t="s">
        <v>82</v>
      </c>
    </row>
    <row r="722" s="2" customFormat="1">
      <c r="A722" s="37"/>
      <c r="B722" s="38"/>
      <c r="C722" s="39"/>
      <c r="D722" s="221" t="s">
        <v>129</v>
      </c>
      <c r="E722" s="39"/>
      <c r="F722" s="222" t="s">
        <v>3556</v>
      </c>
      <c r="G722" s="39"/>
      <c r="H722" s="39"/>
      <c r="I722" s="218"/>
      <c r="J722" s="39"/>
      <c r="K722" s="39"/>
      <c r="L722" s="43"/>
      <c r="M722" s="219"/>
      <c r="N722" s="220"/>
      <c r="O722" s="83"/>
      <c r="P722" s="83"/>
      <c r="Q722" s="83"/>
      <c r="R722" s="83"/>
      <c r="S722" s="83"/>
      <c r="T722" s="84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T722" s="16" t="s">
        <v>129</v>
      </c>
      <c r="AU722" s="16" t="s">
        <v>82</v>
      </c>
    </row>
    <row r="723" s="2" customFormat="1" ht="16.5" customHeight="1">
      <c r="A723" s="37"/>
      <c r="B723" s="38"/>
      <c r="C723" s="224" t="s">
        <v>1279</v>
      </c>
      <c r="D723" s="224" t="s">
        <v>664</v>
      </c>
      <c r="E723" s="225" t="s">
        <v>3557</v>
      </c>
      <c r="F723" s="226" t="s">
        <v>3558</v>
      </c>
      <c r="G723" s="227" t="s">
        <v>169</v>
      </c>
      <c r="H723" s="228">
        <v>20</v>
      </c>
      <c r="I723" s="229"/>
      <c r="J723" s="230">
        <f>ROUND(I723*H723,2)</f>
        <v>0</v>
      </c>
      <c r="K723" s="226" t="s">
        <v>124</v>
      </c>
      <c r="L723" s="231"/>
      <c r="M723" s="232" t="s">
        <v>19</v>
      </c>
      <c r="N723" s="233" t="s">
        <v>43</v>
      </c>
      <c r="O723" s="83"/>
      <c r="P723" s="212">
        <f>O723*H723</f>
        <v>0</v>
      </c>
      <c r="Q723" s="212">
        <v>0.00025999999999999998</v>
      </c>
      <c r="R723" s="212">
        <f>Q723*H723</f>
        <v>0.0051999999999999998</v>
      </c>
      <c r="S723" s="212">
        <v>0</v>
      </c>
      <c r="T723" s="213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214" t="s">
        <v>82</v>
      </c>
      <c r="AT723" s="214" t="s">
        <v>664</v>
      </c>
      <c r="AU723" s="214" t="s">
        <v>82</v>
      </c>
      <c r="AY723" s="16" t="s">
        <v>117</v>
      </c>
      <c r="BE723" s="215">
        <f>IF(N723="základní",J723,0)</f>
        <v>0</v>
      </c>
      <c r="BF723" s="215">
        <f>IF(N723="snížená",J723,0)</f>
        <v>0</v>
      </c>
      <c r="BG723" s="215">
        <f>IF(N723="zákl. přenesená",J723,0)</f>
        <v>0</v>
      </c>
      <c r="BH723" s="215">
        <f>IF(N723="sníž. přenesená",J723,0)</f>
        <v>0</v>
      </c>
      <c r="BI723" s="215">
        <f>IF(N723="nulová",J723,0)</f>
        <v>0</v>
      </c>
      <c r="BJ723" s="16" t="s">
        <v>80</v>
      </c>
      <c r="BK723" s="215">
        <f>ROUND(I723*H723,2)</f>
        <v>0</v>
      </c>
      <c r="BL723" s="16" t="s">
        <v>80</v>
      </c>
      <c r="BM723" s="214" t="s">
        <v>3559</v>
      </c>
    </row>
    <row r="724" s="2" customFormat="1">
      <c r="A724" s="37"/>
      <c r="B724" s="38"/>
      <c r="C724" s="39"/>
      <c r="D724" s="216" t="s">
        <v>127</v>
      </c>
      <c r="E724" s="39"/>
      <c r="F724" s="217" t="s">
        <v>3558</v>
      </c>
      <c r="G724" s="39"/>
      <c r="H724" s="39"/>
      <c r="I724" s="218"/>
      <c r="J724" s="39"/>
      <c r="K724" s="39"/>
      <c r="L724" s="43"/>
      <c r="M724" s="219"/>
      <c r="N724" s="220"/>
      <c r="O724" s="83"/>
      <c r="P724" s="83"/>
      <c r="Q724" s="83"/>
      <c r="R724" s="83"/>
      <c r="S724" s="83"/>
      <c r="T724" s="84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T724" s="16" t="s">
        <v>127</v>
      </c>
      <c r="AU724" s="16" t="s">
        <v>82</v>
      </c>
    </row>
    <row r="725" s="2" customFormat="1" ht="16.5" customHeight="1">
      <c r="A725" s="37"/>
      <c r="B725" s="38"/>
      <c r="C725" s="203" t="s">
        <v>1285</v>
      </c>
      <c r="D725" s="203" t="s">
        <v>120</v>
      </c>
      <c r="E725" s="204" t="s">
        <v>3560</v>
      </c>
      <c r="F725" s="205" t="s">
        <v>3561</v>
      </c>
      <c r="G725" s="206" t="s">
        <v>169</v>
      </c>
      <c r="H725" s="207">
        <v>20</v>
      </c>
      <c r="I725" s="208"/>
      <c r="J725" s="209">
        <f>ROUND(I725*H725,2)</f>
        <v>0</v>
      </c>
      <c r="K725" s="205" t="s">
        <v>124</v>
      </c>
      <c r="L725" s="43"/>
      <c r="M725" s="210" t="s">
        <v>19</v>
      </c>
      <c r="N725" s="211" t="s">
        <v>43</v>
      </c>
      <c r="O725" s="83"/>
      <c r="P725" s="212">
        <f>O725*H725</f>
        <v>0</v>
      </c>
      <c r="Q725" s="212">
        <v>0</v>
      </c>
      <c r="R725" s="212">
        <f>Q725*H725</f>
        <v>0</v>
      </c>
      <c r="S725" s="212">
        <v>0</v>
      </c>
      <c r="T725" s="213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214" t="s">
        <v>80</v>
      </c>
      <c r="AT725" s="214" t="s">
        <v>120</v>
      </c>
      <c r="AU725" s="214" t="s">
        <v>82</v>
      </c>
      <c r="AY725" s="16" t="s">
        <v>117</v>
      </c>
      <c r="BE725" s="215">
        <f>IF(N725="základní",J725,0)</f>
        <v>0</v>
      </c>
      <c r="BF725" s="215">
        <f>IF(N725="snížená",J725,0)</f>
        <v>0</v>
      </c>
      <c r="BG725" s="215">
        <f>IF(N725="zákl. přenesená",J725,0)</f>
        <v>0</v>
      </c>
      <c r="BH725" s="215">
        <f>IF(N725="sníž. přenesená",J725,0)</f>
        <v>0</v>
      </c>
      <c r="BI725" s="215">
        <f>IF(N725="nulová",J725,0)</f>
        <v>0</v>
      </c>
      <c r="BJ725" s="16" t="s">
        <v>80</v>
      </c>
      <c r="BK725" s="215">
        <f>ROUND(I725*H725,2)</f>
        <v>0</v>
      </c>
      <c r="BL725" s="16" t="s">
        <v>80</v>
      </c>
      <c r="BM725" s="214" t="s">
        <v>3562</v>
      </c>
    </row>
    <row r="726" s="2" customFormat="1">
      <c r="A726" s="37"/>
      <c r="B726" s="38"/>
      <c r="C726" s="39"/>
      <c r="D726" s="216" t="s">
        <v>127</v>
      </c>
      <c r="E726" s="39"/>
      <c r="F726" s="217" t="s">
        <v>3563</v>
      </c>
      <c r="G726" s="39"/>
      <c r="H726" s="39"/>
      <c r="I726" s="218"/>
      <c r="J726" s="39"/>
      <c r="K726" s="39"/>
      <c r="L726" s="43"/>
      <c r="M726" s="219"/>
      <c r="N726" s="220"/>
      <c r="O726" s="83"/>
      <c r="P726" s="83"/>
      <c r="Q726" s="83"/>
      <c r="R726" s="83"/>
      <c r="S726" s="83"/>
      <c r="T726" s="84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16" t="s">
        <v>127</v>
      </c>
      <c r="AU726" s="16" t="s">
        <v>82</v>
      </c>
    </row>
    <row r="727" s="2" customFormat="1">
      <c r="A727" s="37"/>
      <c r="B727" s="38"/>
      <c r="C727" s="39"/>
      <c r="D727" s="221" t="s">
        <v>129</v>
      </c>
      <c r="E727" s="39"/>
      <c r="F727" s="222" t="s">
        <v>3564</v>
      </c>
      <c r="G727" s="39"/>
      <c r="H727" s="39"/>
      <c r="I727" s="218"/>
      <c r="J727" s="39"/>
      <c r="K727" s="39"/>
      <c r="L727" s="43"/>
      <c r="M727" s="219"/>
      <c r="N727" s="220"/>
      <c r="O727" s="83"/>
      <c r="P727" s="83"/>
      <c r="Q727" s="83"/>
      <c r="R727" s="83"/>
      <c r="S727" s="83"/>
      <c r="T727" s="84"/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T727" s="16" t="s">
        <v>129</v>
      </c>
      <c r="AU727" s="16" t="s">
        <v>82</v>
      </c>
    </row>
    <row r="728" s="2" customFormat="1" ht="16.5" customHeight="1">
      <c r="A728" s="37"/>
      <c r="B728" s="38"/>
      <c r="C728" s="203" t="s">
        <v>1290</v>
      </c>
      <c r="D728" s="203" t="s">
        <v>120</v>
      </c>
      <c r="E728" s="204" t="s">
        <v>3565</v>
      </c>
      <c r="F728" s="205" t="s">
        <v>3566</v>
      </c>
      <c r="G728" s="206" t="s">
        <v>169</v>
      </c>
      <c r="H728" s="207">
        <v>30</v>
      </c>
      <c r="I728" s="208"/>
      <c r="J728" s="209">
        <f>ROUND(I728*H728,2)</f>
        <v>0</v>
      </c>
      <c r="K728" s="205" t="s">
        <v>124</v>
      </c>
      <c r="L728" s="43"/>
      <c r="M728" s="210" t="s">
        <v>19</v>
      </c>
      <c r="N728" s="211" t="s">
        <v>43</v>
      </c>
      <c r="O728" s="83"/>
      <c r="P728" s="212">
        <f>O728*H728</f>
        <v>0</v>
      </c>
      <c r="Q728" s="212">
        <v>0</v>
      </c>
      <c r="R728" s="212">
        <f>Q728*H728</f>
        <v>0</v>
      </c>
      <c r="S728" s="212">
        <v>0</v>
      </c>
      <c r="T728" s="213">
        <f>S728*H728</f>
        <v>0</v>
      </c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R728" s="214" t="s">
        <v>80</v>
      </c>
      <c r="AT728" s="214" t="s">
        <v>120</v>
      </c>
      <c r="AU728" s="214" t="s">
        <v>82</v>
      </c>
      <c r="AY728" s="16" t="s">
        <v>117</v>
      </c>
      <c r="BE728" s="215">
        <f>IF(N728="základní",J728,0)</f>
        <v>0</v>
      </c>
      <c r="BF728" s="215">
        <f>IF(N728="snížená",J728,0)</f>
        <v>0</v>
      </c>
      <c r="BG728" s="215">
        <f>IF(N728="zákl. přenesená",J728,0)</f>
        <v>0</v>
      </c>
      <c r="BH728" s="215">
        <f>IF(N728="sníž. přenesená",J728,0)</f>
        <v>0</v>
      </c>
      <c r="BI728" s="215">
        <f>IF(N728="nulová",J728,0)</f>
        <v>0</v>
      </c>
      <c r="BJ728" s="16" t="s">
        <v>80</v>
      </c>
      <c r="BK728" s="215">
        <f>ROUND(I728*H728,2)</f>
        <v>0</v>
      </c>
      <c r="BL728" s="16" t="s">
        <v>80</v>
      </c>
      <c r="BM728" s="214" t="s">
        <v>3567</v>
      </c>
    </row>
    <row r="729" s="2" customFormat="1">
      <c r="A729" s="37"/>
      <c r="B729" s="38"/>
      <c r="C729" s="39"/>
      <c r="D729" s="216" t="s">
        <v>127</v>
      </c>
      <c r="E729" s="39"/>
      <c r="F729" s="217" t="s">
        <v>3568</v>
      </c>
      <c r="G729" s="39"/>
      <c r="H729" s="39"/>
      <c r="I729" s="218"/>
      <c r="J729" s="39"/>
      <c r="K729" s="39"/>
      <c r="L729" s="43"/>
      <c r="M729" s="219"/>
      <c r="N729" s="220"/>
      <c r="O729" s="83"/>
      <c r="P729" s="83"/>
      <c r="Q729" s="83"/>
      <c r="R729" s="83"/>
      <c r="S729" s="83"/>
      <c r="T729" s="84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T729" s="16" t="s">
        <v>127</v>
      </c>
      <c r="AU729" s="16" t="s">
        <v>82</v>
      </c>
    </row>
    <row r="730" s="2" customFormat="1">
      <c r="A730" s="37"/>
      <c r="B730" s="38"/>
      <c r="C730" s="39"/>
      <c r="D730" s="221" t="s">
        <v>129</v>
      </c>
      <c r="E730" s="39"/>
      <c r="F730" s="222" t="s">
        <v>3569</v>
      </c>
      <c r="G730" s="39"/>
      <c r="H730" s="39"/>
      <c r="I730" s="218"/>
      <c r="J730" s="39"/>
      <c r="K730" s="39"/>
      <c r="L730" s="43"/>
      <c r="M730" s="219"/>
      <c r="N730" s="220"/>
      <c r="O730" s="83"/>
      <c r="P730" s="83"/>
      <c r="Q730" s="83"/>
      <c r="R730" s="83"/>
      <c r="S730" s="83"/>
      <c r="T730" s="84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T730" s="16" t="s">
        <v>129</v>
      </c>
      <c r="AU730" s="16" t="s">
        <v>82</v>
      </c>
    </row>
    <row r="731" s="2" customFormat="1" ht="24.15" customHeight="1">
      <c r="A731" s="37"/>
      <c r="B731" s="38"/>
      <c r="C731" s="203" t="s">
        <v>1943</v>
      </c>
      <c r="D731" s="203" t="s">
        <v>120</v>
      </c>
      <c r="E731" s="204" t="s">
        <v>3570</v>
      </c>
      <c r="F731" s="205" t="s">
        <v>3571</v>
      </c>
      <c r="G731" s="206" t="s">
        <v>169</v>
      </c>
      <c r="H731" s="207">
        <v>100</v>
      </c>
      <c r="I731" s="208"/>
      <c r="J731" s="209">
        <f>ROUND(I731*H731,2)</f>
        <v>0</v>
      </c>
      <c r="K731" s="205" t="s">
        <v>124</v>
      </c>
      <c r="L731" s="43"/>
      <c r="M731" s="210" t="s">
        <v>19</v>
      </c>
      <c r="N731" s="211" t="s">
        <v>43</v>
      </c>
      <c r="O731" s="83"/>
      <c r="P731" s="212">
        <f>O731*H731</f>
        <v>0</v>
      </c>
      <c r="Q731" s="212">
        <v>0</v>
      </c>
      <c r="R731" s="212">
        <f>Q731*H731</f>
        <v>0</v>
      </c>
      <c r="S731" s="212">
        <v>4.8000000000000001E-05</v>
      </c>
      <c r="T731" s="213">
        <f>S731*H731</f>
        <v>0.0048000000000000004</v>
      </c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R731" s="214" t="s">
        <v>80</v>
      </c>
      <c r="AT731" s="214" t="s">
        <v>120</v>
      </c>
      <c r="AU731" s="214" t="s">
        <v>82</v>
      </c>
      <c r="AY731" s="16" t="s">
        <v>117</v>
      </c>
      <c r="BE731" s="215">
        <f>IF(N731="základní",J731,0)</f>
        <v>0</v>
      </c>
      <c r="BF731" s="215">
        <f>IF(N731="snížená",J731,0)</f>
        <v>0</v>
      </c>
      <c r="BG731" s="215">
        <f>IF(N731="zákl. přenesená",J731,0)</f>
        <v>0</v>
      </c>
      <c r="BH731" s="215">
        <f>IF(N731="sníž. přenesená",J731,0)</f>
        <v>0</v>
      </c>
      <c r="BI731" s="215">
        <f>IF(N731="nulová",J731,0)</f>
        <v>0</v>
      </c>
      <c r="BJ731" s="16" t="s">
        <v>80</v>
      </c>
      <c r="BK731" s="215">
        <f>ROUND(I731*H731,2)</f>
        <v>0</v>
      </c>
      <c r="BL731" s="16" t="s">
        <v>80</v>
      </c>
      <c r="BM731" s="214" t="s">
        <v>3572</v>
      </c>
    </row>
    <row r="732" s="2" customFormat="1">
      <c r="A732" s="37"/>
      <c r="B732" s="38"/>
      <c r="C732" s="39"/>
      <c r="D732" s="216" t="s">
        <v>127</v>
      </c>
      <c r="E732" s="39"/>
      <c r="F732" s="217" t="s">
        <v>3573</v>
      </c>
      <c r="G732" s="39"/>
      <c r="H732" s="39"/>
      <c r="I732" s="218"/>
      <c r="J732" s="39"/>
      <c r="K732" s="39"/>
      <c r="L732" s="43"/>
      <c r="M732" s="219"/>
      <c r="N732" s="220"/>
      <c r="O732" s="83"/>
      <c r="P732" s="83"/>
      <c r="Q732" s="83"/>
      <c r="R732" s="83"/>
      <c r="S732" s="83"/>
      <c r="T732" s="84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T732" s="16" t="s">
        <v>127</v>
      </c>
      <c r="AU732" s="16" t="s">
        <v>82</v>
      </c>
    </row>
    <row r="733" s="2" customFormat="1">
      <c r="A733" s="37"/>
      <c r="B733" s="38"/>
      <c r="C733" s="39"/>
      <c r="D733" s="221" t="s">
        <v>129</v>
      </c>
      <c r="E733" s="39"/>
      <c r="F733" s="222" t="s">
        <v>3574</v>
      </c>
      <c r="G733" s="39"/>
      <c r="H733" s="39"/>
      <c r="I733" s="218"/>
      <c r="J733" s="39"/>
      <c r="K733" s="39"/>
      <c r="L733" s="43"/>
      <c r="M733" s="219"/>
      <c r="N733" s="220"/>
      <c r="O733" s="83"/>
      <c r="P733" s="83"/>
      <c r="Q733" s="83"/>
      <c r="R733" s="83"/>
      <c r="S733" s="83"/>
      <c r="T733" s="84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16" t="s">
        <v>129</v>
      </c>
      <c r="AU733" s="16" t="s">
        <v>82</v>
      </c>
    </row>
    <row r="734" s="2" customFormat="1" ht="24.15" customHeight="1">
      <c r="A734" s="37"/>
      <c r="B734" s="38"/>
      <c r="C734" s="203" t="s">
        <v>1949</v>
      </c>
      <c r="D734" s="203" t="s">
        <v>120</v>
      </c>
      <c r="E734" s="204" t="s">
        <v>3575</v>
      </c>
      <c r="F734" s="205" t="s">
        <v>3576</v>
      </c>
      <c r="G734" s="206" t="s">
        <v>169</v>
      </c>
      <c r="H734" s="207">
        <v>100</v>
      </c>
      <c r="I734" s="208"/>
      <c r="J734" s="209">
        <f>ROUND(I734*H734,2)</f>
        <v>0</v>
      </c>
      <c r="K734" s="205" t="s">
        <v>124</v>
      </c>
      <c r="L734" s="43"/>
      <c r="M734" s="210" t="s">
        <v>19</v>
      </c>
      <c r="N734" s="211" t="s">
        <v>43</v>
      </c>
      <c r="O734" s="83"/>
      <c r="P734" s="212">
        <f>O734*H734</f>
        <v>0</v>
      </c>
      <c r="Q734" s="212">
        <v>0</v>
      </c>
      <c r="R734" s="212">
        <f>Q734*H734</f>
        <v>0</v>
      </c>
      <c r="S734" s="212">
        <v>4.8000000000000001E-05</v>
      </c>
      <c r="T734" s="213">
        <f>S734*H734</f>
        <v>0.0048000000000000004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214" t="s">
        <v>80</v>
      </c>
      <c r="AT734" s="214" t="s">
        <v>120</v>
      </c>
      <c r="AU734" s="214" t="s">
        <v>82</v>
      </c>
      <c r="AY734" s="16" t="s">
        <v>117</v>
      </c>
      <c r="BE734" s="215">
        <f>IF(N734="základní",J734,0)</f>
        <v>0</v>
      </c>
      <c r="BF734" s="215">
        <f>IF(N734="snížená",J734,0)</f>
        <v>0</v>
      </c>
      <c r="BG734" s="215">
        <f>IF(N734="zákl. přenesená",J734,0)</f>
        <v>0</v>
      </c>
      <c r="BH734" s="215">
        <f>IF(N734="sníž. přenesená",J734,0)</f>
        <v>0</v>
      </c>
      <c r="BI734" s="215">
        <f>IF(N734="nulová",J734,0)</f>
        <v>0</v>
      </c>
      <c r="BJ734" s="16" t="s">
        <v>80</v>
      </c>
      <c r="BK734" s="215">
        <f>ROUND(I734*H734,2)</f>
        <v>0</v>
      </c>
      <c r="BL734" s="16" t="s">
        <v>80</v>
      </c>
      <c r="BM734" s="214" t="s">
        <v>3577</v>
      </c>
    </row>
    <row r="735" s="2" customFormat="1">
      <c r="A735" s="37"/>
      <c r="B735" s="38"/>
      <c r="C735" s="39"/>
      <c r="D735" s="216" t="s">
        <v>127</v>
      </c>
      <c r="E735" s="39"/>
      <c r="F735" s="217" t="s">
        <v>3578</v>
      </c>
      <c r="G735" s="39"/>
      <c r="H735" s="39"/>
      <c r="I735" s="218"/>
      <c r="J735" s="39"/>
      <c r="K735" s="39"/>
      <c r="L735" s="43"/>
      <c r="M735" s="219"/>
      <c r="N735" s="220"/>
      <c r="O735" s="83"/>
      <c r="P735" s="83"/>
      <c r="Q735" s="83"/>
      <c r="R735" s="83"/>
      <c r="S735" s="83"/>
      <c r="T735" s="84"/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T735" s="16" t="s">
        <v>127</v>
      </c>
      <c r="AU735" s="16" t="s">
        <v>82</v>
      </c>
    </row>
    <row r="736" s="2" customFormat="1">
      <c r="A736" s="37"/>
      <c r="B736" s="38"/>
      <c r="C736" s="39"/>
      <c r="D736" s="221" t="s">
        <v>129</v>
      </c>
      <c r="E736" s="39"/>
      <c r="F736" s="222" t="s">
        <v>3579</v>
      </c>
      <c r="G736" s="39"/>
      <c r="H736" s="39"/>
      <c r="I736" s="218"/>
      <c r="J736" s="39"/>
      <c r="K736" s="39"/>
      <c r="L736" s="43"/>
      <c r="M736" s="219"/>
      <c r="N736" s="220"/>
      <c r="O736" s="83"/>
      <c r="P736" s="83"/>
      <c r="Q736" s="83"/>
      <c r="R736" s="83"/>
      <c r="S736" s="83"/>
      <c r="T736" s="84"/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T736" s="16" t="s">
        <v>129</v>
      </c>
      <c r="AU736" s="16" t="s">
        <v>82</v>
      </c>
    </row>
    <row r="737" s="2" customFormat="1" ht="24.15" customHeight="1">
      <c r="A737" s="37"/>
      <c r="B737" s="38"/>
      <c r="C737" s="203" t="s">
        <v>1953</v>
      </c>
      <c r="D737" s="203" t="s">
        <v>120</v>
      </c>
      <c r="E737" s="204" t="s">
        <v>3580</v>
      </c>
      <c r="F737" s="205" t="s">
        <v>3581</v>
      </c>
      <c r="G737" s="206" t="s">
        <v>169</v>
      </c>
      <c r="H737" s="207">
        <v>40</v>
      </c>
      <c r="I737" s="208"/>
      <c r="J737" s="209">
        <f>ROUND(I737*H737,2)</f>
        <v>0</v>
      </c>
      <c r="K737" s="205" t="s">
        <v>124</v>
      </c>
      <c r="L737" s="43"/>
      <c r="M737" s="210" t="s">
        <v>19</v>
      </c>
      <c r="N737" s="211" t="s">
        <v>43</v>
      </c>
      <c r="O737" s="83"/>
      <c r="P737" s="212">
        <f>O737*H737</f>
        <v>0</v>
      </c>
      <c r="Q737" s="212">
        <v>0</v>
      </c>
      <c r="R737" s="212">
        <f>Q737*H737</f>
        <v>0</v>
      </c>
      <c r="S737" s="212">
        <v>7.8999999999999996E-05</v>
      </c>
      <c r="T737" s="213">
        <f>S737*H737</f>
        <v>0.0031599999999999996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214" t="s">
        <v>80</v>
      </c>
      <c r="AT737" s="214" t="s">
        <v>120</v>
      </c>
      <c r="AU737" s="214" t="s">
        <v>82</v>
      </c>
      <c r="AY737" s="16" t="s">
        <v>117</v>
      </c>
      <c r="BE737" s="215">
        <f>IF(N737="základní",J737,0)</f>
        <v>0</v>
      </c>
      <c r="BF737" s="215">
        <f>IF(N737="snížená",J737,0)</f>
        <v>0</v>
      </c>
      <c r="BG737" s="215">
        <f>IF(N737="zákl. přenesená",J737,0)</f>
        <v>0</v>
      </c>
      <c r="BH737" s="215">
        <f>IF(N737="sníž. přenesená",J737,0)</f>
        <v>0</v>
      </c>
      <c r="BI737" s="215">
        <f>IF(N737="nulová",J737,0)</f>
        <v>0</v>
      </c>
      <c r="BJ737" s="16" t="s">
        <v>80</v>
      </c>
      <c r="BK737" s="215">
        <f>ROUND(I737*H737,2)</f>
        <v>0</v>
      </c>
      <c r="BL737" s="16" t="s">
        <v>80</v>
      </c>
      <c r="BM737" s="214" t="s">
        <v>3582</v>
      </c>
    </row>
    <row r="738" s="2" customFormat="1">
      <c r="A738" s="37"/>
      <c r="B738" s="38"/>
      <c r="C738" s="39"/>
      <c r="D738" s="216" t="s">
        <v>127</v>
      </c>
      <c r="E738" s="39"/>
      <c r="F738" s="217" t="s">
        <v>3583</v>
      </c>
      <c r="G738" s="39"/>
      <c r="H738" s="39"/>
      <c r="I738" s="218"/>
      <c r="J738" s="39"/>
      <c r="K738" s="39"/>
      <c r="L738" s="43"/>
      <c r="M738" s="219"/>
      <c r="N738" s="220"/>
      <c r="O738" s="83"/>
      <c r="P738" s="83"/>
      <c r="Q738" s="83"/>
      <c r="R738" s="83"/>
      <c r="S738" s="83"/>
      <c r="T738" s="84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16" t="s">
        <v>127</v>
      </c>
      <c r="AU738" s="16" t="s">
        <v>82</v>
      </c>
    </row>
    <row r="739" s="2" customFormat="1">
      <c r="A739" s="37"/>
      <c r="B739" s="38"/>
      <c r="C739" s="39"/>
      <c r="D739" s="221" t="s">
        <v>129</v>
      </c>
      <c r="E739" s="39"/>
      <c r="F739" s="222" t="s">
        <v>3584</v>
      </c>
      <c r="G739" s="39"/>
      <c r="H739" s="39"/>
      <c r="I739" s="218"/>
      <c r="J739" s="39"/>
      <c r="K739" s="39"/>
      <c r="L739" s="43"/>
      <c r="M739" s="219"/>
      <c r="N739" s="220"/>
      <c r="O739" s="83"/>
      <c r="P739" s="83"/>
      <c r="Q739" s="83"/>
      <c r="R739" s="83"/>
      <c r="S739" s="83"/>
      <c r="T739" s="84"/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T739" s="16" t="s">
        <v>129</v>
      </c>
      <c r="AU739" s="16" t="s">
        <v>82</v>
      </c>
    </row>
    <row r="740" s="2" customFormat="1" ht="21.75" customHeight="1">
      <c r="A740" s="37"/>
      <c r="B740" s="38"/>
      <c r="C740" s="203" t="s">
        <v>1957</v>
      </c>
      <c r="D740" s="203" t="s">
        <v>120</v>
      </c>
      <c r="E740" s="204" t="s">
        <v>3585</v>
      </c>
      <c r="F740" s="205" t="s">
        <v>3586</v>
      </c>
      <c r="G740" s="206" t="s">
        <v>169</v>
      </c>
      <c r="H740" s="207">
        <v>40</v>
      </c>
      <c r="I740" s="208"/>
      <c r="J740" s="209">
        <f>ROUND(I740*H740,2)</f>
        <v>0</v>
      </c>
      <c r="K740" s="205" t="s">
        <v>124</v>
      </c>
      <c r="L740" s="43"/>
      <c r="M740" s="210" t="s">
        <v>19</v>
      </c>
      <c r="N740" s="211" t="s">
        <v>43</v>
      </c>
      <c r="O740" s="83"/>
      <c r="P740" s="212">
        <f>O740*H740</f>
        <v>0</v>
      </c>
      <c r="Q740" s="212">
        <v>0</v>
      </c>
      <c r="R740" s="212">
        <f>Q740*H740</f>
        <v>0</v>
      </c>
      <c r="S740" s="212">
        <v>9.7999999999999997E-05</v>
      </c>
      <c r="T740" s="213">
        <f>S740*H740</f>
        <v>0.0039199999999999999</v>
      </c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R740" s="214" t="s">
        <v>80</v>
      </c>
      <c r="AT740" s="214" t="s">
        <v>120</v>
      </c>
      <c r="AU740" s="214" t="s">
        <v>82</v>
      </c>
      <c r="AY740" s="16" t="s">
        <v>117</v>
      </c>
      <c r="BE740" s="215">
        <f>IF(N740="základní",J740,0)</f>
        <v>0</v>
      </c>
      <c r="BF740" s="215">
        <f>IF(N740="snížená",J740,0)</f>
        <v>0</v>
      </c>
      <c r="BG740" s="215">
        <f>IF(N740="zákl. přenesená",J740,0)</f>
        <v>0</v>
      </c>
      <c r="BH740" s="215">
        <f>IF(N740="sníž. přenesená",J740,0)</f>
        <v>0</v>
      </c>
      <c r="BI740" s="215">
        <f>IF(N740="nulová",J740,0)</f>
        <v>0</v>
      </c>
      <c r="BJ740" s="16" t="s">
        <v>80</v>
      </c>
      <c r="BK740" s="215">
        <f>ROUND(I740*H740,2)</f>
        <v>0</v>
      </c>
      <c r="BL740" s="16" t="s">
        <v>80</v>
      </c>
      <c r="BM740" s="214" t="s">
        <v>3587</v>
      </c>
    </row>
    <row r="741" s="2" customFormat="1">
      <c r="A741" s="37"/>
      <c r="B741" s="38"/>
      <c r="C741" s="39"/>
      <c r="D741" s="216" t="s">
        <v>127</v>
      </c>
      <c r="E741" s="39"/>
      <c r="F741" s="217" t="s">
        <v>3588</v>
      </c>
      <c r="G741" s="39"/>
      <c r="H741" s="39"/>
      <c r="I741" s="218"/>
      <c r="J741" s="39"/>
      <c r="K741" s="39"/>
      <c r="L741" s="43"/>
      <c r="M741" s="219"/>
      <c r="N741" s="220"/>
      <c r="O741" s="83"/>
      <c r="P741" s="83"/>
      <c r="Q741" s="83"/>
      <c r="R741" s="83"/>
      <c r="S741" s="83"/>
      <c r="T741" s="84"/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T741" s="16" t="s">
        <v>127</v>
      </c>
      <c r="AU741" s="16" t="s">
        <v>82</v>
      </c>
    </row>
    <row r="742" s="2" customFormat="1">
      <c r="A742" s="37"/>
      <c r="B742" s="38"/>
      <c r="C742" s="39"/>
      <c r="D742" s="221" t="s">
        <v>129</v>
      </c>
      <c r="E742" s="39"/>
      <c r="F742" s="222" t="s">
        <v>3589</v>
      </c>
      <c r="G742" s="39"/>
      <c r="H742" s="39"/>
      <c r="I742" s="218"/>
      <c r="J742" s="39"/>
      <c r="K742" s="39"/>
      <c r="L742" s="43"/>
      <c r="M742" s="219"/>
      <c r="N742" s="220"/>
      <c r="O742" s="83"/>
      <c r="P742" s="83"/>
      <c r="Q742" s="83"/>
      <c r="R742" s="83"/>
      <c r="S742" s="83"/>
      <c r="T742" s="84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T742" s="16" t="s">
        <v>129</v>
      </c>
      <c r="AU742" s="16" t="s">
        <v>82</v>
      </c>
    </row>
    <row r="743" s="2" customFormat="1" ht="21.75" customHeight="1">
      <c r="A743" s="37"/>
      <c r="B743" s="38"/>
      <c r="C743" s="203" t="s">
        <v>1962</v>
      </c>
      <c r="D743" s="203" t="s">
        <v>120</v>
      </c>
      <c r="E743" s="204" t="s">
        <v>3590</v>
      </c>
      <c r="F743" s="205" t="s">
        <v>3591</v>
      </c>
      <c r="G743" s="206" t="s">
        <v>169</v>
      </c>
      <c r="H743" s="207">
        <v>40</v>
      </c>
      <c r="I743" s="208"/>
      <c r="J743" s="209">
        <f>ROUND(I743*H743,2)</f>
        <v>0</v>
      </c>
      <c r="K743" s="205" t="s">
        <v>124</v>
      </c>
      <c r="L743" s="43"/>
      <c r="M743" s="210" t="s">
        <v>19</v>
      </c>
      <c r="N743" s="211" t="s">
        <v>43</v>
      </c>
      <c r="O743" s="83"/>
      <c r="P743" s="212">
        <f>O743*H743</f>
        <v>0</v>
      </c>
      <c r="Q743" s="212">
        <v>0</v>
      </c>
      <c r="R743" s="212">
        <f>Q743*H743</f>
        <v>0</v>
      </c>
      <c r="S743" s="212">
        <v>9.7999999999999997E-05</v>
      </c>
      <c r="T743" s="213">
        <f>S743*H743</f>
        <v>0.0039199999999999999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214" t="s">
        <v>80</v>
      </c>
      <c r="AT743" s="214" t="s">
        <v>120</v>
      </c>
      <c r="AU743" s="214" t="s">
        <v>82</v>
      </c>
      <c r="AY743" s="16" t="s">
        <v>117</v>
      </c>
      <c r="BE743" s="215">
        <f>IF(N743="základní",J743,0)</f>
        <v>0</v>
      </c>
      <c r="BF743" s="215">
        <f>IF(N743="snížená",J743,0)</f>
        <v>0</v>
      </c>
      <c r="BG743" s="215">
        <f>IF(N743="zákl. přenesená",J743,0)</f>
        <v>0</v>
      </c>
      <c r="BH743" s="215">
        <f>IF(N743="sníž. přenesená",J743,0)</f>
        <v>0</v>
      </c>
      <c r="BI743" s="215">
        <f>IF(N743="nulová",J743,0)</f>
        <v>0</v>
      </c>
      <c r="BJ743" s="16" t="s">
        <v>80</v>
      </c>
      <c r="BK743" s="215">
        <f>ROUND(I743*H743,2)</f>
        <v>0</v>
      </c>
      <c r="BL743" s="16" t="s">
        <v>80</v>
      </c>
      <c r="BM743" s="214" t="s">
        <v>3592</v>
      </c>
    </row>
    <row r="744" s="2" customFormat="1">
      <c r="A744" s="37"/>
      <c r="B744" s="38"/>
      <c r="C744" s="39"/>
      <c r="D744" s="216" t="s">
        <v>127</v>
      </c>
      <c r="E744" s="39"/>
      <c r="F744" s="217" t="s">
        <v>3593</v>
      </c>
      <c r="G744" s="39"/>
      <c r="H744" s="39"/>
      <c r="I744" s="218"/>
      <c r="J744" s="39"/>
      <c r="K744" s="39"/>
      <c r="L744" s="43"/>
      <c r="M744" s="219"/>
      <c r="N744" s="220"/>
      <c r="O744" s="83"/>
      <c r="P744" s="83"/>
      <c r="Q744" s="83"/>
      <c r="R744" s="83"/>
      <c r="S744" s="83"/>
      <c r="T744" s="84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16" t="s">
        <v>127</v>
      </c>
      <c r="AU744" s="16" t="s">
        <v>82</v>
      </c>
    </row>
    <row r="745" s="2" customFormat="1">
      <c r="A745" s="37"/>
      <c r="B745" s="38"/>
      <c r="C745" s="39"/>
      <c r="D745" s="221" t="s">
        <v>129</v>
      </c>
      <c r="E745" s="39"/>
      <c r="F745" s="222" t="s">
        <v>3594</v>
      </c>
      <c r="G745" s="39"/>
      <c r="H745" s="39"/>
      <c r="I745" s="218"/>
      <c r="J745" s="39"/>
      <c r="K745" s="39"/>
      <c r="L745" s="43"/>
      <c r="M745" s="219"/>
      <c r="N745" s="220"/>
      <c r="O745" s="83"/>
      <c r="P745" s="83"/>
      <c r="Q745" s="83"/>
      <c r="R745" s="83"/>
      <c r="S745" s="83"/>
      <c r="T745" s="84"/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T745" s="16" t="s">
        <v>129</v>
      </c>
      <c r="AU745" s="16" t="s">
        <v>82</v>
      </c>
    </row>
    <row r="746" s="2" customFormat="1" ht="16.5" customHeight="1">
      <c r="A746" s="37"/>
      <c r="B746" s="38"/>
      <c r="C746" s="203" t="s">
        <v>1966</v>
      </c>
      <c r="D746" s="203" t="s">
        <v>120</v>
      </c>
      <c r="E746" s="204" t="s">
        <v>3595</v>
      </c>
      <c r="F746" s="205" t="s">
        <v>3596</v>
      </c>
      <c r="G746" s="206" t="s">
        <v>169</v>
      </c>
      <c r="H746" s="207">
        <v>40</v>
      </c>
      <c r="I746" s="208"/>
      <c r="J746" s="209">
        <f>ROUND(I746*H746,2)</f>
        <v>0</v>
      </c>
      <c r="K746" s="205" t="s">
        <v>124</v>
      </c>
      <c r="L746" s="43"/>
      <c r="M746" s="210" t="s">
        <v>19</v>
      </c>
      <c r="N746" s="211" t="s">
        <v>43</v>
      </c>
      <c r="O746" s="83"/>
      <c r="P746" s="212">
        <f>O746*H746</f>
        <v>0</v>
      </c>
      <c r="Q746" s="212">
        <v>0</v>
      </c>
      <c r="R746" s="212">
        <f>Q746*H746</f>
        <v>0</v>
      </c>
      <c r="S746" s="212">
        <v>0.00012</v>
      </c>
      <c r="T746" s="213">
        <f>S746*H746</f>
        <v>0.0048000000000000004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214" t="s">
        <v>80</v>
      </c>
      <c r="AT746" s="214" t="s">
        <v>120</v>
      </c>
      <c r="AU746" s="214" t="s">
        <v>82</v>
      </c>
      <c r="AY746" s="16" t="s">
        <v>117</v>
      </c>
      <c r="BE746" s="215">
        <f>IF(N746="základní",J746,0)</f>
        <v>0</v>
      </c>
      <c r="BF746" s="215">
        <f>IF(N746="snížená",J746,0)</f>
        <v>0</v>
      </c>
      <c r="BG746" s="215">
        <f>IF(N746="zákl. přenesená",J746,0)</f>
        <v>0</v>
      </c>
      <c r="BH746" s="215">
        <f>IF(N746="sníž. přenesená",J746,0)</f>
        <v>0</v>
      </c>
      <c r="BI746" s="215">
        <f>IF(N746="nulová",J746,0)</f>
        <v>0</v>
      </c>
      <c r="BJ746" s="16" t="s">
        <v>80</v>
      </c>
      <c r="BK746" s="215">
        <f>ROUND(I746*H746,2)</f>
        <v>0</v>
      </c>
      <c r="BL746" s="16" t="s">
        <v>80</v>
      </c>
      <c r="BM746" s="214" t="s">
        <v>3597</v>
      </c>
    </row>
    <row r="747" s="2" customFormat="1">
      <c r="A747" s="37"/>
      <c r="B747" s="38"/>
      <c r="C747" s="39"/>
      <c r="D747" s="216" t="s">
        <v>127</v>
      </c>
      <c r="E747" s="39"/>
      <c r="F747" s="217" t="s">
        <v>3598</v>
      </c>
      <c r="G747" s="39"/>
      <c r="H747" s="39"/>
      <c r="I747" s="218"/>
      <c r="J747" s="39"/>
      <c r="K747" s="39"/>
      <c r="L747" s="43"/>
      <c r="M747" s="219"/>
      <c r="N747" s="220"/>
      <c r="O747" s="83"/>
      <c r="P747" s="83"/>
      <c r="Q747" s="83"/>
      <c r="R747" s="83"/>
      <c r="S747" s="83"/>
      <c r="T747" s="84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T747" s="16" t="s">
        <v>127</v>
      </c>
      <c r="AU747" s="16" t="s">
        <v>82</v>
      </c>
    </row>
    <row r="748" s="2" customFormat="1">
      <c r="A748" s="37"/>
      <c r="B748" s="38"/>
      <c r="C748" s="39"/>
      <c r="D748" s="221" t="s">
        <v>129</v>
      </c>
      <c r="E748" s="39"/>
      <c r="F748" s="222" t="s">
        <v>3599</v>
      </c>
      <c r="G748" s="39"/>
      <c r="H748" s="39"/>
      <c r="I748" s="218"/>
      <c r="J748" s="39"/>
      <c r="K748" s="39"/>
      <c r="L748" s="43"/>
      <c r="M748" s="219"/>
      <c r="N748" s="220"/>
      <c r="O748" s="83"/>
      <c r="P748" s="83"/>
      <c r="Q748" s="83"/>
      <c r="R748" s="83"/>
      <c r="S748" s="83"/>
      <c r="T748" s="84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T748" s="16" t="s">
        <v>129</v>
      </c>
      <c r="AU748" s="16" t="s">
        <v>82</v>
      </c>
    </row>
    <row r="749" s="2" customFormat="1" ht="16.5" customHeight="1">
      <c r="A749" s="37"/>
      <c r="B749" s="38"/>
      <c r="C749" s="203" t="s">
        <v>1296</v>
      </c>
      <c r="D749" s="203" t="s">
        <v>120</v>
      </c>
      <c r="E749" s="204" t="s">
        <v>3600</v>
      </c>
      <c r="F749" s="205" t="s">
        <v>3601</v>
      </c>
      <c r="G749" s="206" t="s">
        <v>169</v>
      </c>
      <c r="H749" s="207">
        <v>20</v>
      </c>
      <c r="I749" s="208"/>
      <c r="J749" s="209">
        <f>ROUND(I749*H749,2)</f>
        <v>0</v>
      </c>
      <c r="K749" s="205" t="s">
        <v>124</v>
      </c>
      <c r="L749" s="43"/>
      <c r="M749" s="210" t="s">
        <v>19</v>
      </c>
      <c r="N749" s="211" t="s">
        <v>43</v>
      </c>
      <c r="O749" s="83"/>
      <c r="P749" s="212">
        <f>O749*H749</f>
        <v>0</v>
      </c>
      <c r="Q749" s="212">
        <v>0</v>
      </c>
      <c r="R749" s="212">
        <f>Q749*H749</f>
        <v>0</v>
      </c>
      <c r="S749" s="212">
        <v>0</v>
      </c>
      <c r="T749" s="213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214" t="s">
        <v>80</v>
      </c>
      <c r="AT749" s="214" t="s">
        <v>120</v>
      </c>
      <c r="AU749" s="214" t="s">
        <v>82</v>
      </c>
      <c r="AY749" s="16" t="s">
        <v>117</v>
      </c>
      <c r="BE749" s="215">
        <f>IF(N749="základní",J749,0)</f>
        <v>0</v>
      </c>
      <c r="BF749" s="215">
        <f>IF(N749="snížená",J749,0)</f>
        <v>0</v>
      </c>
      <c r="BG749" s="215">
        <f>IF(N749="zákl. přenesená",J749,0)</f>
        <v>0</v>
      </c>
      <c r="BH749" s="215">
        <f>IF(N749="sníž. přenesená",J749,0)</f>
        <v>0</v>
      </c>
      <c r="BI749" s="215">
        <f>IF(N749="nulová",J749,0)</f>
        <v>0</v>
      </c>
      <c r="BJ749" s="16" t="s">
        <v>80</v>
      </c>
      <c r="BK749" s="215">
        <f>ROUND(I749*H749,2)</f>
        <v>0</v>
      </c>
      <c r="BL749" s="16" t="s">
        <v>80</v>
      </c>
      <c r="BM749" s="214" t="s">
        <v>3602</v>
      </c>
    </row>
    <row r="750" s="2" customFormat="1">
      <c r="A750" s="37"/>
      <c r="B750" s="38"/>
      <c r="C750" s="39"/>
      <c r="D750" s="216" t="s">
        <v>127</v>
      </c>
      <c r="E750" s="39"/>
      <c r="F750" s="217" t="s">
        <v>3603</v>
      </c>
      <c r="G750" s="39"/>
      <c r="H750" s="39"/>
      <c r="I750" s="218"/>
      <c r="J750" s="39"/>
      <c r="K750" s="39"/>
      <c r="L750" s="43"/>
      <c r="M750" s="219"/>
      <c r="N750" s="220"/>
      <c r="O750" s="83"/>
      <c r="P750" s="83"/>
      <c r="Q750" s="83"/>
      <c r="R750" s="83"/>
      <c r="S750" s="83"/>
      <c r="T750" s="84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T750" s="16" t="s">
        <v>127</v>
      </c>
      <c r="AU750" s="16" t="s">
        <v>82</v>
      </c>
    </row>
    <row r="751" s="2" customFormat="1">
      <c r="A751" s="37"/>
      <c r="B751" s="38"/>
      <c r="C751" s="39"/>
      <c r="D751" s="221" t="s">
        <v>129</v>
      </c>
      <c r="E751" s="39"/>
      <c r="F751" s="222" t="s">
        <v>3604</v>
      </c>
      <c r="G751" s="39"/>
      <c r="H751" s="39"/>
      <c r="I751" s="218"/>
      <c r="J751" s="39"/>
      <c r="K751" s="39"/>
      <c r="L751" s="43"/>
      <c r="M751" s="219"/>
      <c r="N751" s="220"/>
      <c r="O751" s="83"/>
      <c r="P751" s="83"/>
      <c r="Q751" s="83"/>
      <c r="R751" s="83"/>
      <c r="S751" s="83"/>
      <c r="T751" s="84"/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T751" s="16" t="s">
        <v>129</v>
      </c>
      <c r="AU751" s="16" t="s">
        <v>82</v>
      </c>
    </row>
    <row r="752" s="2" customFormat="1" ht="16.5" customHeight="1">
      <c r="A752" s="37"/>
      <c r="B752" s="38"/>
      <c r="C752" s="203" t="s">
        <v>1302</v>
      </c>
      <c r="D752" s="203" t="s">
        <v>120</v>
      </c>
      <c r="E752" s="204" t="s">
        <v>3605</v>
      </c>
      <c r="F752" s="205" t="s">
        <v>3606</v>
      </c>
      <c r="G752" s="206" t="s">
        <v>169</v>
      </c>
      <c r="H752" s="207">
        <v>20</v>
      </c>
      <c r="I752" s="208"/>
      <c r="J752" s="209">
        <f>ROUND(I752*H752,2)</f>
        <v>0</v>
      </c>
      <c r="K752" s="205" t="s">
        <v>124</v>
      </c>
      <c r="L752" s="43"/>
      <c r="M752" s="210" t="s">
        <v>19</v>
      </c>
      <c r="N752" s="211" t="s">
        <v>43</v>
      </c>
      <c r="O752" s="83"/>
      <c r="P752" s="212">
        <f>O752*H752</f>
        <v>0</v>
      </c>
      <c r="Q752" s="212">
        <v>0</v>
      </c>
      <c r="R752" s="212">
        <f>Q752*H752</f>
        <v>0</v>
      </c>
      <c r="S752" s="212">
        <v>0</v>
      </c>
      <c r="T752" s="213">
        <f>S752*H752</f>
        <v>0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214" t="s">
        <v>80</v>
      </c>
      <c r="AT752" s="214" t="s">
        <v>120</v>
      </c>
      <c r="AU752" s="214" t="s">
        <v>82</v>
      </c>
      <c r="AY752" s="16" t="s">
        <v>117</v>
      </c>
      <c r="BE752" s="215">
        <f>IF(N752="základní",J752,0)</f>
        <v>0</v>
      </c>
      <c r="BF752" s="215">
        <f>IF(N752="snížená",J752,0)</f>
        <v>0</v>
      </c>
      <c r="BG752" s="215">
        <f>IF(N752="zákl. přenesená",J752,0)</f>
        <v>0</v>
      </c>
      <c r="BH752" s="215">
        <f>IF(N752="sníž. přenesená",J752,0)</f>
        <v>0</v>
      </c>
      <c r="BI752" s="215">
        <f>IF(N752="nulová",J752,0)</f>
        <v>0</v>
      </c>
      <c r="BJ752" s="16" t="s">
        <v>80</v>
      </c>
      <c r="BK752" s="215">
        <f>ROUND(I752*H752,2)</f>
        <v>0</v>
      </c>
      <c r="BL752" s="16" t="s">
        <v>80</v>
      </c>
      <c r="BM752" s="214" t="s">
        <v>3607</v>
      </c>
    </row>
    <row r="753" s="2" customFormat="1">
      <c r="A753" s="37"/>
      <c r="B753" s="38"/>
      <c r="C753" s="39"/>
      <c r="D753" s="216" t="s">
        <v>127</v>
      </c>
      <c r="E753" s="39"/>
      <c r="F753" s="217" t="s">
        <v>3608</v>
      </c>
      <c r="G753" s="39"/>
      <c r="H753" s="39"/>
      <c r="I753" s="218"/>
      <c r="J753" s="39"/>
      <c r="K753" s="39"/>
      <c r="L753" s="43"/>
      <c r="M753" s="219"/>
      <c r="N753" s="220"/>
      <c r="O753" s="83"/>
      <c r="P753" s="83"/>
      <c r="Q753" s="83"/>
      <c r="R753" s="83"/>
      <c r="S753" s="83"/>
      <c r="T753" s="84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T753" s="16" t="s">
        <v>127</v>
      </c>
      <c r="AU753" s="16" t="s">
        <v>82</v>
      </c>
    </row>
    <row r="754" s="2" customFormat="1">
      <c r="A754" s="37"/>
      <c r="B754" s="38"/>
      <c r="C754" s="39"/>
      <c r="D754" s="221" t="s">
        <v>129</v>
      </c>
      <c r="E754" s="39"/>
      <c r="F754" s="222" t="s">
        <v>3609</v>
      </c>
      <c r="G754" s="39"/>
      <c r="H754" s="39"/>
      <c r="I754" s="218"/>
      <c r="J754" s="39"/>
      <c r="K754" s="39"/>
      <c r="L754" s="43"/>
      <c r="M754" s="219"/>
      <c r="N754" s="220"/>
      <c r="O754" s="83"/>
      <c r="P754" s="83"/>
      <c r="Q754" s="83"/>
      <c r="R754" s="83"/>
      <c r="S754" s="83"/>
      <c r="T754" s="84"/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T754" s="16" t="s">
        <v>129</v>
      </c>
      <c r="AU754" s="16" t="s">
        <v>82</v>
      </c>
    </row>
    <row r="755" s="2" customFormat="1" ht="16.5" customHeight="1">
      <c r="A755" s="37"/>
      <c r="B755" s="38"/>
      <c r="C755" s="203" t="s">
        <v>1307</v>
      </c>
      <c r="D755" s="203" t="s">
        <v>120</v>
      </c>
      <c r="E755" s="204" t="s">
        <v>3610</v>
      </c>
      <c r="F755" s="205" t="s">
        <v>3611</v>
      </c>
      <c r="G755" s="206" t="s">
        <v>169</v>
      </c>
      <c r="H755" s="207">
        <v>400</v>
      </c>
      <c r="I755" s="208"/>
      <c r="J755" s="209">
        <f>ROUND(I755*H755,2)</f>
        <v>0</v>
      </c>
      <c r="K755" s="205" t="s">
        <v>124</v>
      </c>
      <c r="L755" s="43"/>
      <c r="M755" s="210" t="s">
        <v>19</v>
      </c>
      <c r="N755" s="211" t="s">
        <v>43</v>
      </c>
      <c r="O755" s="83"/>
      <c r="P755" s="212">
        <f>O755*H755</f>
        <v>0</v>
      </c>
      <c r="Q755" s="212">
        <v>0</v>
      </c>
      <c r="R755" s="212">
        <f>Q755*H755</f>
        <v>0</v>
      </c>
      <c r="S755" s="212">
        <v>0</v>
      </c>
      <c r="T755" s="213">
        <f>S755*H755</f>
        <v>0</v>
      </c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R755" s="214" t="s">
        <v>80</v>
      </c>
      <c r="AT755" s="214" t="s">
        <v>120</v>
      </c>
      <c r="AU755" s="214" t="s">
        <v>82</v>
      </c>
      <c r="AY755" s="16" t="s">
        <v>117</v>
      </c>
      <c r="BE755" s="215">
        <f>IF(N755="základní",J755,0)</f>
        <v>0</v>
      </c>
      <c r="BF755" s="215">
        <f>IF(N755="snížená",J755,0)</f>
        <v>0</v>
      </c>
      <c r="BG755" s="215">
        <f>IF(N755="zákl. přenesená",J755,0)</f>
        <v>0</v>
      </c>
      <c r="BH755" s="215">
        <f>IF(N755="sníž. přenesená",J755,0)</f>
        <v>0</v>
      </c>
      <c r="BI755" s="215">
        <f>IF(N755="nulová",J755,0)</f>
        <v>0</v>
      </c>
      <c r="BJ755" s="16" t="s">
        <v>80</v>
      </c>
      <c r="BK755" s="215">
        <f>ROUND(I755*H755,2)</f>
        <v>0</v>
      </c>
      <c r="BL755" s="16" t="s">
        <v>80</v>
      </c>
      <c r="BM755" s="214" t="s">
        <v>3612</v>
      </c>
    </row>
    <row r="756" s="2" customFormat="1">
      <c r="A756" s="37"/>
      <c r="B756" s="38"/>
      <c r="C756" s="39"/>
      <c r="D756" s="216" t="s">
        <v>127</v>
      </c>
      <c r="E756" s="39"/>
      <c r="F756" s="217" t="s">
        <v>3613</v>
      </c>
      <c r="G756" s="39"/>
      <c r="H756" s="39"/>
      <c r="I756" s="218"/>
      <c r="J756" s="39"/>
      <c r="K756" s="39"/>
      <c r="L756" s="43"/>
      <c r="M756" s="219"/>
      <c r="N756" s="220"/>
      <c r="O756" s="83"/>
      <c r="P756" s="83"/>
      <c r="Q756" s="83"/>
      <c r="R756" s="83"/>
      <c r="S756" s="83"/>
      <c r="T756" s="84"/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T756" s="16" t="s">
        <v>127</v>
      </c>
      <c r="AU756" s="16" t="s">
        <v>82</v>
      </c>
    </row>
    <row r="757" s="2" customFormat="1">
      <c r="A757" s="37"/>
      <c r="B757" s="38"/>
      <c r="C757" s="39"/>
      <c r="D757" s="221" t="s">
        <v>129</v>
      </c>
      <c r="E757" s="39"/>
      <c r="F757" s="222" t="s">
        <v>3614</v>
      </c>
      <c r="G757" s="39"/>
      <c r="H757" s="39"/>
      <c r="I757" s="218"/>
      <c r="J757" s="39"/>
      <c r="K757" s="39"/>
      <c r="L757" s="43"/>
      <c r="M757" s="219"/>
      <c r="N757" s="220"/>
      <c r="O757" s="83"/>
      <c r="P757" s="83"/>
      <c r="Q757" s="83"/>
      <c r="R757" s="83"/>
      <c r="S757" s="83"/>
      <c r="T757" s="84"/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T757" s="16" t="s">
        <v>129</v>
      </c>
      <c r="AU757" s="16" t="s">
        <v>82</v>
      </c>
    </row>
    <row r="758" s="2" customFormat="1" ht="16.5" customHeight="1">
      <c r="A758" s="37"/>
      <c r="B758" s="38"/>
      <c r="C758" s="224" t="s">
        <v>1313</v>
      </c>
      <c r="D758" s="224" t="s">
        <v>664</v>
      </c>
      <c r="E758" s="225" t="s">
        <v>3615</v>
      </c>
      <c r="F758" s="226" t="s">
        <v>3616</v>
      </c>
      <c r="G758" s="227" t="s">
        <v>169</v>
      </c>
      <c r="H758" s="228">
        <v>400</v>
      </c>
      <c r="I758" s="229"/>
      <c r="J758" s="230">
        <f>ROUND(I758*H758,2)</f>
        <v>0</v>
      </c>
      <c r="K758" s="226" t="s">
        <v>124</v>
      </c>
      <c r="L758" s="231"/>
      <c r="M758" s="232" t="s">
        <v>19</v>
      </c>
      <c r="N758" s="233" t="s">
        <v>43</v>
      </c>
      <c r="O758" s="83"/>
      <c r="P758" s="212">
        <f>O758*H758</f>
        <v>0</v>
      </c>
      <c r="Q758" s="212">
        <v>0.00040000000000000002</v>
      </c>
      <c r="R758" s="212">
        <f>Q758*H758</f>
        <v>0.16</v>
      </c>
      <c r="S758" s="212">
        <v>0</v>
      </c>
      <c r="T758" s="213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214" t="s">
        <v>82</v>
      </c>
      <c r="AT758" s="214" t="s">
        <v>664</v>
      </c>
      <c r="AU758" s="214" t="s">
        <v>82</v>
      </c>
      <c r="AY758" s="16" t="s">
        <v>117</v>
      </c>
      <c r="BE758" s="215">
        <f>IF(N758="základní",J758,0)</f>
        <v>0</v>
      </c>
      <c r="BF758" s="215">
        <f>IF(N758="snížená",J758,0)</f>
        <v>0</v>
      </c>
      <c r="BG758" s="215">
        <f>IF(N758="zákl. přenesená",J758,0)</f>
        <v>0</v>
      </c>
      <c r="BH758" s="215">
        <f>IF(N758="sníž. přenesená",J758,0)</f>
        <v>0</v>
      </c>
      <c r="BI758" s="215">
        <f>IF(N758="nulová",J758,0)</f>
        <v>0</v>
      </c>
      <c r="BJ758" s="16" t="s">
        <v>80</v>
      </c>
      <c r="BK758" s="215">
        <f>ROUND(I758*H758,2)</f>
        <v>0</v>
      </c>
      <c r="BL758" s="16" t="s">
        <v>80</v>
      </c>
      <c r="BM758" s="214" t="s">
        <v>3617</v>
      </c>
    </row>
    <row r="759" s="2" customFormat="1">
      <c r="A759" s="37"/>
      <c r="B759" s="38"/>
      <c r="C759" s="39"/>
      <c r="D759" s="216" t="s">
        <v>127</v>
      </c>
      <c r="E759" s="39"/>
      <c r="F759" s="217" t="s">
        <v>3616</v>
      </c>
      <c r="G759" s="39"/>
      <c r="H759" s="39"/>
      <c r="I759" s="218"/>
      <c r="J759" s="39"/>
      <c r="K759" s="39"/>
      <c r="L759" s="43"/>
      <c r="M759" s="219"/>
      <c r="N759" s="220"/>
      <c r="O759" s="83"/>
      <c r="P759" s="83"/>
      <c r="Q759" s="83"/>
      <c r="R759" s="83"/>
      <c r="S759" s="83"/>
      <c r="T759" s="84"/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T759" s="16" t="s">
        <v>127</v>
      </c>
      <c r="AU759" s="16" t="s">
        <v>82</v>
      </c>
    </row>
    <row r="760" s="2" customFormat="1" ht="16.5" customHeight="1">
      <c r="A760" s="37"/>
      <c r="B760" s="38"/>
      <c r="C760" s="203" t="s">
        <v>1319</v>
      </c>
      <c r="D760" s="203" t="s">
        <v>120</v>
      </c>
      <c r="E760" s="204" t="s">
        <v>3618</v>
      </c>
      <c r="F760" s="205" t="s">
        <v>3619</v>
      </c>
      <c r="G760" s="206" t="s">
        <v>169</v>
      </c>
      <c r="H760" s="207">
        <v>140</v>
      </c>
      <c r="I760" s="208"/>
      <c r="J760" s="209">
        <f>ROUND(I760*H760,2)</f>
        <v>0</v>
      </c>
      <c r="K760" s="205" t="s">
        <v>124</v>
      </c>
      <c r="L760" s="43"/>
      <c r="M760" s="210" t="s">
        <v>19</v>
      </c>
      <c r="N760" s="211" t="s">
        <v>43</v>
      </c>
      <c r="O760" s="83"/>
      <c r="P760" s="212">
        <f>O760*H760</f>
        <v>0</v>
      </c>
      <c r="Q760" s="212">
        <v>0</v>
      </c>
      <c r="R760" s="212">
        <f>Q760*H760</f>
        <v>0</v>
      </c>
      <c r="S760" s="212">
        <v>0</v>
      </c>
      <c r="T760" s="213">
        <f>S760*H760</f>
        <v>0</v>
      </c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R760" s="214" t="s">
        <v>80</v>
      </c>
      <c r="AT760" s="214" t="s">
        <v>120</v>
      </c>
      <c r="AU760" s="214" t="s">
        <v>82</v>
      </c>
      <c r="AY760" s="16" t="s">
        <v>117</v>
      </c>
      <c r="BE760" s="215">
        <f>IF(N760="základní",J760,0)</f>
        <v>0</v>
      </c>
      <c r="BF760" s="215">
        <f>IF(N760="snížená",J760,0)</f>
        <v>0</v>
      </c>
      <c r="BG760" s="215">
        <f>IF(N760="zákl. přenesená",J760,0)</f>
        <v>0</v>
      </c>
      <c r="BH760" s="215">
        <f>IF(N760="sníž. přenesená",J760,0)</f>
        <v>0</v>
      </c>
      <c r="BI760" s="215">
        <f>IF(N760="nulová",J760,0)</f>
        <v>0</v>
      </c>
      <c r="BJ760" s="16" t="s">
        <v>80</v>
      </c>
      <c r="BK760" s="215">
        <f>ROUND(I760*H760,2)</f>
        <v>0</v>
      </c>
      <c r="BL760" s="16" t="s">
        <v>80</v>
      </c>
      <c r="BM760" s="214" t="s">
        <v>3620</v>
      </c>
    </row>
    <row r="761" s="2" customFormat="1">
      <c r="A761" s="37"/>
      <c r="B761" s="38"/>
      <c r="C761" s="39"/>
      <c r="D761" s="216" t="s">
        <v>127</v>
      </c>
      <c r="E761" s="39"/>
      <c r="F761" s="217" t="s">
        <v>3621</v>
      </c>
      <c r="G761" s="39"/>
      <c r="H761" s="39"/>
      <c r="I761" s="218"/>
      <c r="J761" s="39"/>
      <c r="K761" s="39"/>
      <c r="L761" s="43"/>
      <c r="M761" s="219"/>
      <c r="N761" s="220"/>
      <c r="O761" s="83"/>
      <c r="P761" s="83"/>
      <c r="Q761" s="83"/>
      <c r="R761" s="83"/>
      <c r="S761" s="83"/>
      <c r="T761" s="84"/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T761" s="16" t="s">
        <v>127</v>
      </c>
      <c r="AU761" s="16" t="s">
        <v>82</v>
      </c>
    </row>
    <row r="762" s="2" customFormat="1">
      <c r="A762" s="37"/>
      <c r="B762" s="38"/>
      <c r="C762" s="39"/>
      <c r="D762" s="221" t="s">
        <v>129</v>
      </c>
      <c r="E762" s="39"/>
      <c r="F762" s="222" t="s">
        <v>3622</v>
      </c>
      <c r="G762" s="39"/>
      <c r="H762" s="39"/>
      <c r="I762" s="218"/>
      <c r="J762" s="39"/>
      <c r="K762" s="39"/>
      <c r="L762" s="43"/>
      <c r="M762" s="219"/>
      <c r="N762" s="220"/>
      <c r="O762" s="83"/>
      <c r="P762" s="83"/>
      <c r="Q762" s="83"/>
      <c r="R762" s="83"/>
      <c r="S762" s="83"/>
      <c r="T762" s="84"/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T762" s="16" t="s">
        <v>129</v>
      </c>
      <c r="AU762" s="16" t="s">
        <v>82</v>
      </c>
    </row>
    <row r="763" s="2" customFormat="1" ht="16.5" customHeight="1">
      <c r="A763" s="37"/>
      <c r="B763" s="38"/>
      <c r="C763" s="203" t="s">
        <v>1325</v>
      </c>
      <c r="D763" s="203" t="s">
        <v>120</v>
      </c>
      <c r="E763" s="204" t="s">
        <v>3623</v>
      </c>
      <c r="F763" s="205" t="s">
        <v>3624</v>
      </c>
      <c r="G763" s="206" t="s">
        <v>169</v>
      </c>
      <c r="H763" s="207">
        <v>600</v>
      </c>
      <c r="I763" s="208"/>
      <c r="J763" s="209">
        <f>ROUND(I763*H763,2)</f>
        <v>0</v>
      </c>
      <c r="K763" s="205" t="s">
        <v>124</v>
      </c>
      <c r="L763" s="43"/>
      <c r="M763" s="210" t="s">
        <v>19</v>
      </c>
      <c r="N763" s="211" t="s">
        <v>43</v>
      </c>
      <c r="O763" s="83"/>
      <c r="P763" s="212">
        <f>O763*H763</f>
        <v>0</v>
      </c>
      <c r="Q763" s="212">
        <v>0</v>
      </c>
      <c r="R763" s="212">
        <f>Q763*H763</f>
        <v>0</v>
      </c>
      <c r="S763" s="212">
        <v>0</v>
      </c>
      <c r="T763" s="213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214" t="s">
        <v>80</v>
      </c>
      <c r="AT763" s="214" t="s">
        <v>120</v>
      </c>
      <c r="AU763" s="214" t="s">
        <v>82</v>
      </c>
      <c r="AY763" s="16" t="s">
        <v>117</v>
      </c>
      <c r="BE763" s="215">
        <f>IF(N763="základní",J763,0)</f>
        <v>0</v>
      </c>
      <c r="BF763" s="215">
        <f>IF(N763="snížená",J763,0)</f>
        <v>0</v>
      </c>
      <c r="BG763" s="215">
        <f>IF(N763="zákl. přenesená",J763,0)</f>
        <v>0</v>
      </c>
      <c r="BH763" s="215">
        <f>IF(N763="sníž. přenesená",J763,0)</f>
        <v>0</v>
      </c>
      <c r="BI763" s="215">
        <f>IF(N763="nulová",J763,0)</f>
        <v>0</v>
      </c>
      <c r="BJ763" s="16" t="s">
        <v>80</v>
      </c>
      <c r="BK763" s="215">
        <f>ROUND(I763*H763,2)</f>
        <v>0</v>
      </c>
      <c r="BL763" s="16" t="s">
        <v>80</v>
      </c>
      <c r="BM763" s="214" t="s">
        <v>3625</v>
      </c>
    </row>
    <row r="764" s="2" customFormat="1">
      <c r="A764" s="37"/>
      <c r="B764" s="38"/>
      <c r="C764" s="39"/>
      <c r="D764" s="216" t="s">
        <v>127</v>
      </c>
      <c r="E764" s="39"/>
      <c r="F764" s="217" t="s">
        <v>3626</v>
      </c>
      <c r="G764" s="39"/>
      <c r="H764" s="39"/>
      <c r="I764" s="218"/>
      <c r="J764" s="39"/>
      <c r="K764" s="39"/>
      <c r="L764" s="43"/>
      <c r="M764" s="219"/>
      <c r="N764" s="220"/>
      <c r="O764" s="83"/>
      <c r="P764" s="83"/>
      <c r="Q764" s="83"/>
      <c r="R764" s="83"/>
      <c r="S764" s="83"/>
      <c r="T764" s="84"/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T764" s="16" t="s">
        <v>127</v>
      </c>
      <c r="AU764" s="16" t="s">
        <v>82</v>
      </c>
    </row>
    <row r="765" s="2" customFormat="1">
      <c r="A765" s="37"/>
      <c r="B765" s="38"/>
      <c r="C765" s="39"/>
      <c r="D765" s="221" t="s">
        <v>129</v>
      </c>
      <c r="E765" s="39"/>
      <c r="F765" s="222" t="s">
        <v>3627</v>
      </c>
      <c r="G765" s="39"/>
      <c r="H765" s="39"/>
      <c r="I765" s="218"/>
      <c r="J765" s="39"/>
      <c r="K765" s="39"/>
      <c r="L765" s="43"/>
      <c r="M765" s="219"/>
      <c r="N765" s="220"/>
      <c r="O765" s="83"/>
      <c r="P765" s="83"/>
      <c r="Q765" s="83"/>
      <c r="R765" s="83"/>
      <c r="S765" s="83"/>
      <c r="T765" s="84"/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T765" s="16" t="s">
        <v>129</v>
      </c>
      <c r="AU765" s="16" t="s">
        <v>82</v>
      </c>
    </row>
    <row r="766" s="2" customFormat="1" ht="16.5" customHeight="1">
      <c r="A766" s="37"/>
      <c r="B766" s="38"/>
      <c r="C766" s="224" t="s">
        <v>1331</v>
      </c>
      <c r="D766" s="224" t="s">
        <v>664</v>
      </c>
      <c r="E766" s="225" t="s">
        <v>3628</v>
      </c>
      <c r="F766" s="226" t="s">
        <v>3629</v>
      </c>
      <c r="G766" s="227" t="s">
        <v>169</v>
      </c>
      <c r="H766" s="228">
        <v>600</v>
      </c>
      <c r="I766" s="229"/>
      <c r="J766" s="230">
        <f>ROUND(I766*H766,2)</f>
        <v>0</v>
      </c>
      <c r="K766" s="226" t="s">
        <v>124</v>
      </c>
      <c r="L766" s="231"/>
      <c r="M766" s="232" t="s">
        <v>19</v>
      </c>
      <c r="N766" s="233" t="s">
        <v>43</v>
      </c>
      <c r="O766" s="83"/>
      <c r="P766" s="212">
        <f>O766*H766</f>
        <v>0</v>
      </c>
      <c r="Q766" s="212">
        <v>0.0010499999999999999</v>
      </c>
      <c r="R766" s="212">
        <f>Q766*H766</f>
        <v>0.63</v>
      </c>
      <c r="S766" s="212">
        <v>0</v>
      </c>
      <c r="T766" s="213">
        <f>S766*H766</f>
        <v>0</v>
      </c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R766" s="214" t="s">
        <v>82</v>
      </c>
      <c r="AT766" s="214" t="s">
        <v>664</v>
      </c>
      <c r="AU766" s="214" t="s">
        <v>82</v>
      </c>
      <c r="AY766" s="16" t="s">
        <v>117</v>
      </c>
      <c r="BE766" s="215">
        <f>IF(N766="základní",J766,0)</f>
        <v>0</v>
      </c>
      <c r="BF766" s="215">
        <f>IF(N766="snížená",J766,0)</f>
        <v>0</v>
      </c>
      <c r="BG766" s="215">
        <f>IF(N766="zákl. přenesená",J766,0)</f>
        <v>0</v>
      </c>
      <c r="BH766" s="215">
        <f>IF(N766="sníž. přenesená",J766,0)</f>
        <v>0</v>
      </c>
      <c r="BI766" s="215">
        <f>IF(N766="nulová",J766,0)</f>
        <v>0</v>
      </c>
      <c r="BJ766" s="16" t="s">
        <v>80</v>
      </c>
      <c r="BK766" s="215">
        <f>ROUND(I766*H766,2)</f>
        <v>0</v>
      </c>
      <c r="BL766" s="16" t="s">
        <v>80</v>
      </c>
      <c r="BM766" s="214" t="s">
        <v>3630</v>
      </c>
    </row>
    <row r="767" s="2" customFormat="1">
      <c r="A767" s="37"/>
      <c r="B767" s="38"/>
      <c r="C767" s="39"/>
      <c r="D767" s="216" t="s">
        <v>127</v>
      </c>
      <c r="E767" s="39"/>
      <c r="F767" s="217" t="s">
        <v>3629</v>
      </c>
      <c r="G767" s="39"/>
      <c r="H767" s="39"/>
      <c r="I767" s="218"/>
      <c r="J767" s="39"/>
      <c r="K767" s="39"/>
      <c r="L767" s="43"/>
      <c r="M767" s="219"/>
      <c r="N767" s="220"/>
      <c r="O767" s="83"/>
      <c r="P767" s="83"/>
      <c r="Q767" s="83"/>
      <c r="R767" s="83"/>
      <c r="S767" s="83"/>
      <c r="T767" s="84"/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T767" s="16" t="s">
        <v>127</v>
      </c>
      <c r="AU767" s="16" t="s">
        <v>82</v>
      </c>
    </row>
    <row r="768" s="2" customFormat="1" ht="16.5" customHeight="1">
      <c r="A768" s="37"/>
      <c r="B768" s="38"/>
      <c r="C768" s="203" t="s">
        <v>1349</v>
      </c>
      <c r="D768" s="203" t="s">
        <v>120</v>
      </c>
      <c r="E768" s="204" t="s">
        <v>3631</v>
      </c>
      <c r="F768" s="205" t="s">
        <v>3632</v>
      </c>
      <c r="G768" s="206" t="s">
        <v>169</v>
      </c>
      <c r="H768" s="207">
        <v>20</v>
      </c>
      <c r="I768" s="208"/>
      <c r="J768" s="209">
        <f>ROUND(I768*H768,2)</f>
        <v>0</v>
      </c>
      <c r="K768" s="205" t="s">
        <v>124</v>
      </c>
      <c r="L768" s="43"/>
      <c r="M768" s="210" t="s">
        <v>19</v>
      </c>
      <c r="N768" s="211" t="s">
        <v>43</v>
      </c>
      <c r="O768" s="83"/>
      <c r="P768" s="212">
        <f>O768*H768</f>
        <v>0</v>
      </c>
      <c r="Q768" s="212">
        <v>0</v>
      </c>
      <c r="R768" s="212">
        <f>Q768*H768</f>
        <v>0</v>
      </c>
      <c r="S768" s="212">
        <v>0</v>
      </c>
      <c r="T768" s="213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214" t="s">
        <v>80</v>
      </c>
      <c r="AT768" s="214" t="s">
        <v>120</v>
      </c>
      <c r="AU768" s="214" t="s">
        <v>82</v>
      </c>
      <c r="AY768" s="16" t="s">
        <v>117</v>
      </c>
      <c r="BE768" s="215">
        <f>IF(N768="základní",J768,0)</f>
        <v>0</v>
      </c>
      <c r="BF768" s="215">
        <f>IF(N768="snížená",J768,0)</f>
        <v>0</v>
      </c>
      <c r="BG768" s="215">
        <f>IF(N768="zákl. přenesená",J768,0)</f>
        <v>0</v>
      </c>
      <c r="BH768" s="215">
        <f>IF(N768="sníž. přenesená",J768,0)</f>
        <v>0</v>
      </c>
      <c r="BI768" s="215">
        <f>IF(N768="nulová",J768,0)</f>
        <v>0</v>
      </c>
      <c r="BJ768" s="16" t="s">
        <v>80</v>
      </c>
      <c r="BK768" s="215">
        <f>ROUND(I768*H768,2)</f>
        <v>0</v>
      </c>
      <c r="BL768" s="16" t="s">
        <v>80</v>
      </c>
      <c r="BM768" s="214" t="s">
        <v>3633</v>
      </c>
    </row>
    <row r="769" s="2" customFormat="1">
      <c r="A769" s="37"/>
      <c r="B769" s="38"/>
      <c r="C769" s="39"/>
      <c r="D769" s="216" t="s">
        <v>127</v>
      </c>
      <c r="E769" s="39"/>
      <c r="F769" s="217" t="s">
        <v>3634</v>
      </c>
      <c r="G769" s="39"/>
      <c r="H769" s="39"/>
      <c r="I769" s="218"/>
      <c r="J769" s="39"/>
      <c r="K769" s="39"/>
      <c r="L769" s="43"/>
      <c r="M769" s="219"/>
      <c r="N769" s="220"/>
      <c r="O769" s="83"/>
      <c r="P769" s="83"/>
      <c r="Q769" s="83"/>
      <c r="R769" s="83"/>
      <c r="S769" s="83"/>
      <c r="T769" s="84"/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T769" s="16" t="s">
        <v>127</v>
      </c>
      <c r="AU769" s="16" t="s">
        <v>82</v>
      </c>
    </row>
    <row r="770" s="2" customFormat="1">
      <c r="A770" s="37"/>
      <c r="B770" s="38"/>
      <c r="C770" s="39"/>
      <c r="D770" s="221" t="s">
        <v>129</v>
      </c>
      <c r="E770" s="39"/>
      <c r="F770" s="222" t="s">
        <v>3635</v>
      </c>
      <c r="G770" s="39"/>
      <c r="H770" s="39"/>
      <c r="I770" s="218"/>
      <c r="J770" s="39"/>
      <c r="K770" s="39"/>
      <c r="L770" s="43"/>
      <c r="M770" s="219"/>
      <c r="N770" s="220"/>
      <c r="O770" s="83"/>
      <c r="P770" s="83"/>
      <c r="Q770" s="83"/>
      <c r="R770" s="83"/>
      <c r="S770" s="83"/>
      <c r="T770" s="84"/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T770" s="16" t="s">
        <v>129</v>
      </c>
      <c r="AU770" s="16" t="s">
        <v>82</v>
      </c>
    </row>
    <row r="771" s="2" customFormat="1" ht="16.5" customHeight="1">
      <c r="A771" s="37"/>
      <c r="B771" s="38"/>
      <c r="C771" s="203" t="s">
        <v>1337</v>
      </c>
      <c r="D771" s="203" t="s">
        <v>120</v>
      </c>
      <c r="E771" s="204" t="s">
        <v>3636</v>
      </c>
      <c r="F771" s="205" t="s">
        <v>3637</v>
      </c>
      <c r="G771" s="206" t="s">
        <v>169</v>
      </c>
      <c r="H771" s="207">
        <v>20</v>
      </c>
      <c r="I771" s="208"/>
      <c r="J771" s="209">
        <f>ROUND(I771*H771,2)</f>
        <v>0</v>
      </c>
      <c r="K771" s="205" t="s">
        <v>124</v>
      </c>
      <c r="L771" s="43"/>
      <c r="M771" s="210" t="s">
        <v>19</v>
      </c>
      <c r="N771" s="211" t="s">
        <v>43</v>
      </c>
      <c r="O771" s="83"/>
      <c r="P771" s="212">
        <f>O771*H771</f>
        <v>0</v>
      </c>
      <c r="Q771" s="212">
        <v>0</v>
      </c>
      <c r="R771" s="212">
        <f>Q771*H771</f>
        <v>0</v>
      </c>
      <c r="S771" s="212">
        <v>0</v>
      </c>
      <c r="T771" s="213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214" t="s">
        <v>80</v>
      </c>
      <c r="AT771" s="214" t="s">
        <v>120</v>
      </c>
      <c r="AU771" s="214" t="s">
        <v>82</v>
      </c>
      <c r="AY771" s="16" t="s">
        <v>117</v>
      </c>
      <c r="BE771" s="215">
        <f>IF(N771="základní",J771,0)</f>
        <v>0</v>
      </c>
      <c r="BF771" s="215">
        <f>IF(N771="snížená",J771,0)</f>
        <v>0</v>
      </c>
      <c r="BG771" s="215">
        <f>IF(N771="zákl. přenesená",J771,0)</f>
        <v>0</v>
      </c>
      <c r="BH771" s="215">
        <f>IF(N771="sníž. přenesená",J771,0)</f>
        <v>0</v>
      </c>
      <c r="BI771" s="215">
        <f>IF(N771="nulová",J771,0)</f>
        <v>0</v>
      </c>
      <c r="BJ771" s="16" t="s">
        <v>80</v>
      </c>
      <c r="BK771" s="215">
        <f>ROUND(I771*H771,2)</f>
        <v>0</v>
      </c>
      <c r="BL771" s="16" t="s">
        <v>80</v>
      </c>
      <c r="BM771" s="214" t="s">
        <v>3638</v>
      </c>
    </row>
    <row r="772" s="2" customFormat="1">
      <c r="A772" s="37"/>
      <c r="B772" s="38"/>
      <c r="C772" s="39"/>
      <c r="D772" s="216" t="s">
        <v>127</v>
      </c>
      <c r="E772" s="39"/>
      <c r="F772" s="217" t="s">
        <v>3639</v>
      </c>
      <c r="G772" s="39"/>
      <c r="H772" s="39"/>
      <c r="I772" s="218"/>
      <c r="J772" s="39"/>
      <c r="K772" s="39"/>
      <c r="L772" s="43"/>
      <c r="M772" s="219"/>
      <c r="N772" s="220"/>
      <c r="O772" s="83"/>
      <c r="P772" s="83"/>
      <c r="Q772" s="83"/>
      <c r="R772" s="83"/>
      <c r="S772" s="83"/>
      <c r="T772" s="84"/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T772" s="16" t="s">
        <v>127</v>
      </c>
      <c r="AU772" s="16" t="s">
        <v>82</v>
      </c>
    </row>
    <row r="773" s="2" customFormat="1">
      <c r="A773" s="37"/>
      <c r="B773" s="38"/>
      <c r="C773" s="39"/>
      <c r="D773" s="221" t="s">
        <v>129</v>
      </c>
      <c r="E773" s="39"/>
      <c r="F773" s="222" t="s">
        <v>3640</v>
      </c>
      <c r="G773" s="39"/>
      <c r="H773" s="39"/>
      <c r="I773" s="218"/>
      <c r="J773" s="39"/>
      <c r="K773" s="39"/>
      <c r="L773" s="43"/>
      <c r="M773" s="219"/>
      <c r="N773" s="220"/>
      <c r="O773" s="83"/>
      <c r="P773" s="83"/>
      <c r="Q773" s="83"/>
      <c r="R773" s="83"/>
      <c r="S773" s="83"/>
      <c r="T773" s="84"/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T773" s="16" t="s">
        <v>129</v>
      </c>
      <c r="AU773" s="16" t="s">
        <v>82</v>
      </c>
    </row>
    <row r="774" s="2" customFormat="1" ht="16.5" customHeight="1">
      <c r="A774" s="37"/>
      <c r="B774" s="38"/>
      <c r="C774" s="203" t="s">
        <v>1343</v>
      </c>
      <c r="D774" s="203" t="s">
        <v>120</v>
      </c>
      <c r="E774" s="204" t="s">
        <v>3641</v>
      </c>
      <c r="F774" s="205" t="s">
        <v>3642</v>
      </c>
      <c r="G774" s="206" t="s">
        <v>169</v>
      </c>
      <c r="H774" s="207">
        <v>20</v>
      </c>
      <c r="I774" s="208"/>
      <c r="J774" s="209">
        <f>ROUND(I774*H774,2)</f>
        <v>0</v>
      </c>
      <c r="K774" s="205" t="s">
        <v>124</v>
      </c>
      <c r="L774" s="43"/>
      <c r="M774" s="210" t="s">
        <v>19</v>
      </c>
      <c r="N774" s="211" t="s">
        <v>43</v>
      </c>
      <c r="O774" s="83"/>
      <c r="P774" s="212">
        <f>O774*H774</f>
        <v>0</v>
      </c>
      <c r="Q774" s="212">
        <v>0</v>
      </c>
      <c r="R774" s="212">
        <f>Q774*H774</f>
        <v>0</v>
      </c>
      <c r="S774" s="212">
        <v>0</v>
      </c>
      <c r="T774" s="213">
        <f>S774*H774</f>
        <v>0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214" t="s">
        <v>80</v>
      </c>
      <c r="AT774" s="214" t="s">
        <v>120</v>
      </c>
      <c r="AU774" s="214" t="s">
        <v>82</v>
      </c>
      <c r="AY774" s="16" t="s">
        <v>117</v>
      </c>
      <c r="BE774" s="215">
        <f>IF(N774="základní",J774,0)</f>
        <v>0</v>
      </c>
      <c r="BF774" s="215">
        <f>IF(N774="snížená",J774,0)</f>
        <v>0</v>
      </c>
      <c r="BG774" s="215">
        <f>IF(N774="zákl. přenesená",J774,0)</f>
        <v>0</v>
      </c>
      <c r="BH774" s="215">
        <f>IF(N774="sníž. přenesená",J774,0)</f>
        <v>0</v>
      </c>
      <c r="BI774" s="215">
        <f>IF(N774="nulová",J774,0)</f>
        <v>0</v>
      </c>
      <c r="BJ774" s="16" t="s">
        <v>80</v>
      </c>
      <c r="BK774" s="215">
        <f>ROUND(I774*H774,2)</f>
        <v>0</v>
      </c>
      <c r="BL774" s="16" t="s">
        <v>80</v>
      </c>
      <c r="BM774" s="214" t="s">
        <v>3643</v>
      </c>
    </row>
    <row r="775" s="2" customFormat="1">
      <c r="A775" s="37"/>
      <c r="B775" s="38"/>
      <c r="C775" s="39"/>
      <c r="D775" s="216" t="s">
        <v>127</v>
      </c>
      <c r="E775" s="39"/>
      <c r="F775" s="217" t="s">
        <v>3644</v>
      </c>
      <c r="G775" s="39"/>
      <c r="H775" s="39"/>
      <c r="I775" s="218"/>
      <c r="J775" s="39"/>
      <c r="K775" s="39"/>
      <c r="L775" s="43"/>
      <c r="M775" s="219"/>
      <c r="N775" s="220"/>
      <c r="O775" s="83"/>
      <c r="P775" s="83"/>
      <c r="Q775" s="83"/>
      <c r="R775" s="83"/>
      <c r="S775" s="83"/>
      <c r="T775" s="84"/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T775" s="16" t="s">
        <v>127</v>
      </c>
      <c r="AU775" s="16" t="s">
        <v>82</v>
      </c>
    </row>
    <row r="776" s="2" customFormat="1">
      <c r="A776" s="37"/>
      <c r="B776" s="38"/>
      <c r="C776" s="39"/>
      <c r="D776" s="221" t="s">
        <v>129</v>
      </c>
      <c r="E776" s="39"/>
      <c r="F776" s="222" t="s">
        <v>3645</v>
      </c>
      <c r="G776" s="39"/>
      <c r="H776" s="39"/>
      <c r="I776" s="218"/>
      <c r="J776" s="39"/>
      <c r="K776" s="39"/>
      <c r="L776" s="43"/>
      <c r="M776" s="219"/>
      <c r="N776" s="220"/>
      <c r="O776" s="83"/>
      <c r="P776" s="83"/>
      <c r="Q776" s="83"/>
      <c r="R776" s="83"/>
      <c r="S776" s="83"/>
      <c r="T776" s="84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T776" s="16" t="s">
        <v>129</v>
      </c>
      <c r="AU776" s="16" t="s">
        <v>82</v>
      </c>
    </row>
    <row r="777" s="2" customFormat="1" ht="16.5" customHeight="1">
      <c r="A777" s="37"/>
      <c r="B777" s="38"/>
      <c r="C777" s="203" t="s">
        <v>1354</v>
      </c>
      <c r="D777" s="203" t="s">
        <v>120</v>
      </c>
      <c r="E777" s="204" t="s">
        <v>3646</v>
      </c>
      <c r="F777" s="205" t="s">
        <v>3647</v>
      </c>
      <c r="G777" s="206" t="s">
        <v>169</v>
      </c>
      <c r="H777" s="207">
        <v>40</v>
      </c>
      <c r="I777" s="208"/>
      <c r="J777" s="209">
        <f>ROUND(I777*H777,2)</f>
        <v>0</v>
      </c>
      <c r="K777" s="205" t="s">
        <v>124</v>
      </c>
      <c r="L777" s="43"/>
      <c r="M777" s="210" t="s">
        <v>19</v>
      </c>
      <c r="N777" s="211" t="s">
        <v>43</v>
      </c>
      <c r="O777" s="83"/>
      <c r="P777" s="212">
        <f>O777*H777</f>
        <v>0</v>
      </c>
      <c r="Q777" s="212">
        <v>0</v>
      </c>
      <c r="R777" s="212">
        <f>Q777*H777</f>
        <v>0</v>
      </c>
      <c r="S777" s="212">
        <v>0</v>
      </c>
      <c r="T777" s="213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214" t="s">
        <v>80</v>
      </c>
      <c r="AT777" s="214" t="s">
        <v>120</v>
      </c>
      <c r="AU777" s="214" t="s">
        <v>82</v>
      </c>
      <c r="AY777" s="16" t="s">
        <v>117</v>
      </c>
      <c r="BE777" s="215">
        <f>IF(N777="základní",J777,0)</f>
        <v>0</v>
      </c>
      <c r="BF777" s="215">
        <f>IF(N777="snížená",J777,0)</f>
        <v>0</v>
      </c>
      <c r="BG777" s="215">
        <f>IF(N777="zákl. přenesená",J777,0)</f>
        <v>0</v>
      </c>
      <c r="BH777" s="215">
        <f>IF(N777="sníž. přenesená",J777,0)</f>
        <v>0</v>
      </c>
      <c r="BI777" s="215">
        <f>IF(N777="nulová",J777,0)</f>
        <v>0</v>
      </c>
      <c r="BJ777" s="16" t="s">
        <v>80</v>
      </c>
      <c r="BK777" s="215">
        <f>ROUND(I777*H777,2)</f>
        <v>0</v>
      </c>
      <c r="BL777" s="16" t="s">
        <v>80</v>
      </c>
      <c r="BM777" s="214" t="s">
        <v>3648</v>
      </c>
    </row>
    <row r="778" s="2" customFormat="1">
      <c r="A778" s="37"/>
      <c r="B778" s="38"/>
      <c r="C778" s="39"/>
      <c r="D778" s="216" t="s">
        <v>127</v>
      </c>
      <c r="E778" s="39"/>
      <c r="F778" s="217" t="s">
        <v>3649</v>
      </c>
      <c r="G778" s="39"/>
      <c r="H778" s="39"/>
      <c r="I778" s="218"/>
      <c r="J778" s="39"/>
      <c r="K778" s="39"/>
      <c r="L778" s="43"/>
      <c r="M778" s="219"/>
      <c r="N778" s="220"/>
      <c r="O778" s="83"/>
      <c r="P778" s="83"/>
      <c r="Q778" s="83"/>
      <c r="R778" s="83"/>
      <c r="S778" s="83"/>
      <c r="T778" s="84"/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T778" s="16" t="s">
        <v>127</v>
      </c>
      <c r="AU778" s="16" t="s">
        <v>82</v>
      </c>
    </row>
    <row r="779" s="2" customFormat="1">
      <c r="A779" s="37"/>
      <c r="B779" s="38"/>
      <c r="C779" s="39"/>
      <c r="D779" s="221" t="s">
        <v>129</v>
      </c>
      <c r="E779" s="39"/>
      <c r="F779" s="222" t="s">
        <v>3650</v>
      </c>
      <c r="G779" s="39"/>
      <c r="H779" s="39"/>
      <c r="I779" s="218"/>
      <c r="J779" s="39"/>
      <c r="K779" s="39"/>
      <c r="L779" s="43"/>
      <c r="M779" s="219"/>
      <c r="N779" s="220"/>
      <c r="O779" s="83"/>
      <c r="P779" s="83"/>
      <c r="Q779" s="83"/>
      <c r="R779" s="83"/>
      <c r="S779" s="83"/>
      <c r="T779" s="84"/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T779" s="16" t="s">
        <v>129</v>
      </c>
      <c r="AU779" s="16" t="s">
        <v>82</v>
      </c>
    </row>
    <row r="780" s="2" customFormat="1" ht="16.5" customHeight="1">
      <c r="A780" s="37"/>
      <c r="B780" s="38"/>
      <c r="C780" s="224" t="s">
        <v>1359</v>
      </c>
      <c r="D780" s="224" t="s">
        <v>664</v>
      </c>
      <c r="E780" s="225" t="s">
        <v>3651</v>
      </c>
      <c r="F780" s="226" t="s">
        <v>3652</v>
      </c>
      <c r="G780" s="227" t="s">
        <v>169</v>
      </c>
      <c r="H780" s="228">
        <v>40</v>
      </c>
      <c r="I780" s="229"/>
      <c r="J780" s="230">
        <f>ROUND(I780*H780,2)</f>
        <v>0</v>
      </c>
      <c r="K780" s="226" t="s">
        <v>124</v>
      </c>
      <c r="L780" s="231"/>
      <c r="M780" s="232" t="s">
        <v>19</v>
      </c>
      <c r="N780" s="233" t="s">
        <v>43</v>
      </c>
      <c r="O780" s="83"/>
      <c r="P780" s="212">
        <f>O780*H780</f>
        <v>0</v>
      </c>
      <c r="Q780" s="212">
        <v>0.0011999999999999999</v>
      </c>
      <c r="R780" s="212">
        <f>Q780*H780</f>
        <v>0.047999999999999994</v>
      </c>
      <c r="S780" s="212">
        <v>0</v>
      </c>
      <c r="T780" s="213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214" t="s">
        <v>82</v>
      </c>
      <c r="AT780" s="214" t="s">
        <v>664</v>
      </c>
      <c r="AU780" s="214" t="s">
        <v>82</v>
      </c>
      <c r="AY780" s="16" t="s">
        <v>117</v>
      </c>
      <c r="BE780" s="215">
        <f>IF(N780="základní",J780,0)</f>
        <v>0</v>
      </c>
      <c r="BF780" s="215">
        <f>IF(N780="snížená",J780,0)</f>
        <v>0</v>
      </c>
      <c r="BG780" s="215">
        <f>IF(N780="zákl. přenesená",J780,0)</f>
        <v>0</v>
      </c>
      <c r="BH780" s="215">
        <f>IF(N780="sníž. přenesená",J780,0)</f>
        <v>0</v>
      </c>
      <c r="BI780" s="215">
        <f>IF(N780="nulová",J780,0)</f>
        <v>0</v>
      </c>
      <c r="BJ780" s="16" t="s">
        <v>80</v>
      </c>
      <c r="BK780" s="215">
        <f>ROUND(I780*H780,2)</f>
        <v>0</v>
      </c>
      <c r="BL780" s="16" t="s">
        <v>80</v>
      </c>
      <c r="BM780" s="214" t="s">
        <v>3653</v>
      </c>
    </row>
    <row r="781" s="2" customFormat="1">
      <c r="A781" s="37"/>
      <c r="B781" s="38"/>
      <c r="C781" s="39"/>
      <c r="D781" s="216" t="s">
        <v>127</v>
      </c>
      <c r="E781" s="39"/>
      <c r="F781" s="217" t="s">
        <v>3652</v>
      </c>
      <c r="G781" s="39"/>
      <c r="H781" s="39"/>
      <c r="I781" s="218"/>
      <c r="J781" s="39"/>
      <c r="K781" s="39"/>
      <c r="L781" s="43"/>
      <c r="M781" s="219"/>
      <c r="N781" s="220"/>
      <c r="O781" s="83"/>
      <c r="P781" s="83"/>
      <c r="Q781" s="83"/>
      <c r="R781" s="83"/>
      <c r="S781" s="83"/>
      <c r="T781" s="84"/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T781" s="16" t="s">
        <v>127</v>
      </c>
      <c r="AU781" s="16" t="s">
        <v>82</v>
      </c>
    </row>
    <row r="782" s="2" customFormat="1" ht="16.5" customHeight="1">
      <c r="A782" s="37"/>
      <c r="B782" s="38"/>
      <c r="C782" s="203" t="s">
        <v>1365</v>
      </c>
      <c r="D782" s="203" t="s">
        <v>120</v>
      </c>
      <c r="E782" s="204" t="s">
        <v>3654</v>
      </c>
      <c r="F782" s="205" t="s">
        <v>3655</v>
      </c>
      <c r="G782" s="206" t="s">
        <v>169</v>
      </c>
      <c r="H782" s="207">
        <v>30</v>
      </c>
      <c r="I782" s="208"/>
      <c r="J782" s="209">
        <f>ROUND(I782*H782,2)</f>
        <v>0</v>
      </c>
      <c r="K782" s="205" t="s">
        <v>124</v>
      </c>
      <c r="L782" s="43"/>
      <c r="M782" s="210" t="s">
        <v>19</v>
      </c>
      <c r="N782" s="211" t="s">
        <v>43</v>
      </c>
      <c r="O782" s="83"/>
      <c r="P782" s="212">
        <f>O782*H782</f>
        <v>0</v>
      </c>
      <c r="Q782" s="212">
        <v>0</v>
      </c>
      <c r="R782" s="212">
        <f>Q782*H782</f>
        <v>0</v>
      </c>
      <c r="S782" s="212">
        <v>0</v>
      </c>
      <c r="T782" s="213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214" t="s">
        <v>80</v>
      </c>
      <c r="AT782" s="214" t="s">
        <v>120</v>
      </c>
      <c r="AU782" s="214" t="s">
        <v>82</v>
      </c>
      <c r="AY782" s="16" t="s">
        <v>117</v>
      </c>
      <c r="BE782" s="215">
        <f>IF(N782="základní",J782,0)</f>
        <v>0</v>
      </c>
      <c r="BF782" s="215">
        <f>IF(N782="snížená",J782,0)</f>
        <v>0</v>
      </c>
      <c r="BG782" s="215">
        <f>IF(N782="zákl. přenesená",J782,0)</f>
        <v>0</v>
      </c>
      <c r="BH782" s="215">
        <f>IF(N782="sníž. přenesená",J782,0)</f>
        <v>0</v>
      </c>
      <c r="BI782" s="215">
        <f>IF(N782="nulová",J782,0)</f>
        <v>0</v>
      </c>
      <c r="BJ782" s="16" t="s">
        <v>80</v>
      </c>
      <c r="BK782" s="215">
        <f>ROUND(I782*H782,2)</f>
        <v>0</v>
      </c>
      <c r="BL782" s="16" t="s">
        <v>80</v>
      </c>
      <c r="BM782" s="214" t="s">
        <v>3656</v>
      </c>
    </row>
    <row r="783" s="2" customFormat="1">
      <c r="A783" s="37"/>
      <c r="B783" s="38"/>
      <c r="C783" s="39"/>
      <c r="D783" s="216" t="s">
        <v>127</v>
      </c>
      <c r="E783" s="39"/>
      <c r="F783" s="217" t="s">
        <v>3657</v>
      </c>
      <c r="G783" s="39"/>
      <c r="H783" s="39"/>
      <c r="I783" s="218"/>
      <c r="J783" s="39"/>
      <c r="K783" s="39"/>
      <c r="L783" s="43"/>
      <c r="M783" s="219"/>
      <c r="N783" s="220"/>
      <c r="O783" s="83"/>
      <c r="P783" s="83"/>
      <c r="Q783" s="83"/>
      <c r="R783" s="83"/>
      <c r="S783" s="83"/>
      <c r="T783" s="84"/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T783" s="16" t="s">
        <v>127</v>
      </c>
      <c r="AU783" s="16" t="s">
        <v>82</v>
      </c>
    </row>
    <row r="784" s="2" customFormat="1">
      <c r="A784" s="37"/>
      <c r="B784" s="38"/>
      <c r="C784" s="39"/>
      <c r="D784" s="221" t="s">
        <v>129</v>
      </c>
      <c r="E784" s="39"/>
      <c r="F784" s="222" t="s">
        <v>3658</v>
      </c>
      <c r="G784" s="39"/>
      <c r="H784" s="39"/>
      <c r="I784" s="218"/>
      <c r="J784" s="39"/>
      <c r="K784" s="39"/>
      <c r="L784" s="43"/>
      <c r="M784" s="219"/>
      <c r="N784" s="220"/>
      <c r="O784" s="83"/>
      <c r="P784" s="83"/>
      <c r="Q784" s="83"/>
      <c r="R784" s="83"/>
      <c r="S784" s="83"/>
      <c r="T784" s="84"/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T784" s="16" t="s">
        <v>129</v>
      </c>
      <c r="AU784" s="16" t="s">
        <v>82</v>
      </c>
    </row>
    <row r="785" s="2" customFormat="1" ht="16.5" customHeight="1">
      <c r="A785" s="37"/>
      <c r="B785" s="38"/>
      <c r="C785" s="203" t="s">
        <v>1371</v>
      </c>
      <c r="D785" s="203" t="s">
        <v>120</v>
      </c>
      <c r="E785" s="204" t="s">
        <v>3659</v>
      </c>
      <c r="F785" s="205" t="s">
        <v>3660</v>
      </c>
      <c r="G785" s="206" t="s">
        <v>169</v>
      </c>
      <c r="H785" s="207">
        <v>30</v>
      </c>
      <c r="I785" s="208"/>
      <c r="J785" s="209">
        <f>ROUND(I785*H785,2)</f>
        <v>0</v>
      </c>
      <c r="K785" s="205" t="s">
        <v>124</v>
      </c>
      <c r="L785" s="43"/>
      <c r="M785" s="210" t="s">
        <v>19</v>
      </c>
      <c r="N785" s="211" t="s">
        <v>43</v>
      </c>
      <c r="O785" s="83"/>
      <c r="P785" s="212">
        <f>O785*H785</f>
        <v>0</v>
      </c>
      <c r="Q785" s="212">
        <v>0</v>
      </c>
      <c r="R785" s="212">
        <f>Q785*H785</f>
        <v>0</v>
      </c>
      <c r="S785" s="212">
        <v>0</v>
      </c>
      <c r="T785" s="213">
        <f>S785*H785</f>
        <v>0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214" t="s">
        <v>80</v>
      </c>
      <c r="AT785" s="214" t="s">
        <v>120</v>
      </c>
      <c r="AU785" s="214" t="s">
        <v>82</v>
      </c>
      <c r="AY785" s="16" t="s">
        <v>117</v>
      </c>
      <c r="BE785" s="215">
        <f>IF(N785="základní",J785,0)</f>
        <v>0</v>
      </c>
      <c r="BF785" s="215">
        <f>IF(N785="snížená",J785,0)</f>
        <v>0</v>
      </c>
      <c r="BG785" s="215">
        <f>IF(N785="zákl. přenesená",J785,0)</f>
        <v>0</v>
      </c>
      <c r="BH785" s="215">
        <f>IF(N785="sníž. přenesená",J785,0)</f>
        <v>0</v>
      </c>
      <c r="BI785" s="215">
        <f>IF(N785="nulová",J785,0)</f>
        <v>0</v>
      </c>
      <c r="BJ785" s="16" t="s">
        <v>80</v>
      </c>
      <c r="BK785" s="215">
        <f>ROUND(I785*H785,2)</f>
        <v>0</v>
      </c>
      <c r="BL785" s="16" t="s">
        <v>80</v>
      </c>
      <c r="BM785" s="214" t="s">
        <v>3661</v>
      </c>
    </row>
    <row r="786" s="2" customFormat="1">
      <c r="A786" s="37"/>
      <c r="B786" s="38"/>
      <c r="C786" s="39"/>
      <c r="D786" s="216" t="s">
        <v>127</v>
      </c>
      <c r="E786" s="39"/>
      <c r="F786" s="217" t="s">
        <v>3662</v>
      </c>
      <c r="G786" s="39"/>
      <c r="H786" s="39"/>
      <c r="I786" s="218"/>
      <c r="J786" s="39"/>
      <c r="K786" s="39"/>
      <c r="L786" s="43"/>
      <c r="M786" s="219"/>
      <c r="N786" s="220"/>
      <c r="O786" s="83"/>
      <c r="P786" s="83"/>
      <c r="Q786" s="83"/>
      <c r="R786" s="83"/>
      <c r="S786" s="83"/>
      <c r="T786" s="84"/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T786" s="16" t="s">
        <v>127</v>
      </c>
      <c r="AU786" s="16" t="s">
        <v>82</v>
      </c>
    </row>
    <row r="787" s="2" customFormat="1">
      <c r="A787" s="37"/>
      <c r="B787" s="38"/>
      <c r="C787" s="39"/>
      <c r="D787" s="221" t="s">
        <v>129</v>
      </c>
      <c r="E787" s="39"/>
      <c r="F787" s="222" t="s">
        <v>3663</v>
      </c>
      <c r="G787" s="39"/>
      <c r="H787" s="39"/>
      <c r="I787" s="218"/>
      <c r="J787" s="39"/>
      <c r="K787" s="39"/>
      <c r="L787" s="43"/>
      <c r="M787" s="219"/>
      <c r="N787" s="220"/>
      <c r="O787" s="83"/>
      <c r="P787" s="83"/>
      <c r="Q787" s="83"/>
      <c r="R787" s="83"/>
      <c r="S787" s="83"/>
      <c r="T787" s="84"/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T787" s="16" t="s">
        <v>129</v>
      </c>
      <c r="AU787" s="16" t="s">
        <v>82</v>
      </c>
    </row>
    <row r="788" s="2" customFormat="1" ht="16.5" customHeight="1">
      <c r="A788" s="37"/>
      <c r="B788" s="38"/>
      <c r="C788" s="203" t="s">
        <v>1376</v>
      </c>
      <c r="D788" s="203" t="s">
        <v>120</v>
      </c>
      <c r="E788" s="204" t="s">
        <v>3664</v>
      </c>
      <c r="F788" s="205" t="s">
        <v>3665</v>
      </c>
      <c r="G788" s="206" t="s">
        <v>169</v>
      </c>
      <c r="H788" s="207">
        <v>40</v>
      </c>
      <c r="I788" s="208"/>
      <c r="J788" s="209">
        <f>ROUND(I788*H788,2)</f>
        <v>0</v>
      </c>
      <c r="K788" s="205" t="s">
        <v>124</v>
      </c>
      <c r="L788" s="43"/>
      <c r="M788" s="210" t="s">
        <v>19</v>
      </c>
      <c r="N788" s="211" t="s">
        <v>43</v>
      </c>
      <c r="O788" s="83"/>
      <c r="P788" s="212">
        <f>O788*H788</f>
        <v>0</v>
      </c>
      <c r="Q788" s="212">
        <v>0</v>
      </c>
      <c r="R788" s="212">
        <f>Q788*H788</f>
        <v>0</v>
      </c>
      <c r="S788" s="212">
        <v>0</v>
      </c>
      <c r="T788" s="213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214" t="s">
        <v>80</v>
      </c>
      <c r="AT788" s="214" t="s">
        <v>120</v>
      </c>
      <c r="AU788" s="214" t="s">
        <v>82</v>
      </c>
      <c r="AY788" s="16" t="s">
        <v>117</v>
      </c>
      <c r="BE788" s="215">
        <f>IF(N788="základní",J788,0)</f>
        <v>0</v>
      </c>
      <c r="BF788" s="215">
        <f>IF(N788="snížená",J788,0)</f>
        <v>0</v>
      </c>
      <c r="BG788" s="215">
        <f>IF(N788="zákl. přenesená",J788,0)</f>
        <v>0</v>
      </c>
      <c r="BH788" s="215">
        <f>IF(N788="sníž. přenesená",J788,0)</f>
        <v>0</v>
      </c>
      <c r="BI788" s="215">
        <f>IF(N788="nulová",J788,0)</f>
        <v>0</v>
      </c>
      <c r="BJ788" s="16" t="s">
        <v>80</v>
      </c>
      <c r="BK788" s="215">
        <f>ROUND(I788*H788,2)</f>
        <v>0</v>
      </c>
      <c r="BL788" s="16" t="s">
        <v>80</v>
      </c>
      <c r="BM788" s="214" t="s">
        <v>3666</v>
      </c>
    </row>
    <row r="789" s="2" customFormat="1">
      <c r="A789" s="37"/>
      <c r="B789" s="38"/>
      <c r="C789" s="39"/>
      <c r="D789" s="216" t="s">
        <v>127</v>
      </c>
      <c r="E789" s="39"/>
      <c r="F789" s="217" t="s">
        <v>3667</v>
      </c>
      <c r="G789" s="39"/>
      <c r="H789" s="39"/>
      <c r="I789" s="218"/>
      <c r="J789" s="39"/>
      <c r="K789" s="39"/>
      <c r="L789" s="43"/>
      <c r="M789" s="219"/>
      <c r="N789" s="220"/>
      <c r="O789" s="83"/>
      <c r="P789" s="83"/>
      <c r="Q789" s="83"/>
      <c r="R789" s="83"/>
      <c r="S789" s="83"/>
      <c r="T789" s="84"/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T789" s="16" t="s">
        <v>127</v>
      </c>
      <c r="AU789" s="16" t="s">
        <v>82</v>
      </c>
    </row>
    <row r="790" s="2" customFormat="1">
      <c r="A790" s="37"/>
      <c r="B790" s="38"/>
      <c r="C790" s="39"/>
      <c r="D790" s="221" t="s">
        <v>129</v>
      </c>
      <c r="E790" s="39"/>
      <c r="F790" s="222" t="s">
        <v>3668</v>
      </c>
      <c r="G790" s="39"/>
      <c r="H790" s="39"/>
      <c r="I790" s="218"/>
      <c r="J790" s="39"/>
      <c r="K790" s="39"/>
      <c r="L790" s="43"/>
      <c r="M790" s="219"/>
      <c r="N790" s="220"/>
      <c r="O790" s="83"/>
      <c r="P790" s="83"/>
      <c r="Q790" s="83"/>
      <c r="R790" s="83"/>
      <c r="S790" s="83"/>
      <c r="T790" s="84"/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T790" s="16" t="s">
        <v>129</v>
      </c>
      <c r="AU790" s="16" t="s">
        <v>82</v>
      </c>
    </row>
    <row r="791" s="2" customFormat="1" ht="16.5" customHeight="1">
      <c r="A791" s="37"/>
      <c r="B791" s="38"/>
      <c r="C791" s="203" t="s">
        <v>1381</v>
      </c>
      <c r="D791" s="203" t="s">
        <v>120</v>
      </c>
      <c r="E791" s="204" t="s">
        <v>3669</v>
      </c>
      <c r="F791" s="205" t="s">
        <v>3670</v>
      </c>
      <c r="G791" s="206" t="s">
        <v>169</v>
      </c>
      <c r="H791" s="207">
        <v>40</v>
      </c>
      <c r="I791" s="208"/>
      <c r="J791" s="209">
        <f>ROUND(I791*H791,2)</f>
        <v>0</v>
      </c>
      <c r="K791" s="205" t="s">
        <v>124</v>
      </c>
      <c r="L791" s="43"/>
      <c r="M791" s="210" t="s">
        <v>19</v>
      </c>
      <c r="N791" s="211" t="s">
        <v>43</v>
      </c>
      <c r="O791" s="83"/>
      <c r="P791" s="212">
        <f>O791*H791</f>
        <v>0</v>
      </c>
      <c r="Q791" s="212">
        <v>0</v>
      </c>
      <c r="R791" s="212">
        <f>Q791*H791</f>
        <v>0</v>
      </c>
      <c r="S791" s="212">
        <v>0</v>
      </c>
      <c r="T791" s="213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214" t="s">
        <v>80</v>
      </c>
      <c r="AT791" s="214" t="s">
        <v>120</v>
      </c>
      <c r="AU791" s="214" t="s">
        <v>82</v>
      </c>
      <c r="AY791" s="16" t="s">
        <v>117</v>
      </c>
      <c r="BE791" s="215">
        <f>IF(N791="základní",J791,0)</f>
        <v>0</v>
      </c>
      <c r="BF791" s="215">
        <f>IF(N791="snížená",J791,0)</f>
        <v>0</v>
      </c>
      <c r="BG791" s="215">
        <f>IF(N791="zákl. přenesená",J791,0)</f>
        <v>0</v>
      </c>
      <c r="BH791" s="215">
        <f>IF(N791="sníž. přenesená",J791,0)</f>
        <v>0</v>
      </c>
      <c r="BI791" s="215">
        <f>IF(N791="nulová",J791,0)</f>
        <v>0</v>
      </c>
      <c r="BJ791" s="16" t="s">
        <v>80</v>
      </c>
      <c r="BK791" s="215">
        <f>ROUND(I791*H791,2)</f>
        <v>0</v>
      </c>
      <c r="BL791" s="16" t="s">
        <v>80</v>
      </c>
      <c r="BM791" s="214" t="s">
        <v>3671</v>
      </c>
    </row>
    <row r="792" s="2" customFormat="1">
      <c r="A792" s="37"/>
      <c r="B792" s="38"/>
      <c r="C792" s="39"/>
      <c r="D792" s="216" t="s">
        <v>127</v>
      </c>
      <c r="E792" s="39"/>
      <c r="F792" s="217" t="s">
        <v>3672</v>
      </c>
      <c r="G792" s="39"/>
      <c r="H792" s="39"/>
      <c r="I792" s="218"/>
      <c r="J792" s="39"/>
      <c r="K792" s="39"/>
      <c r="L792" s="43"/>
      <c r="M792" s="219"/>
      <c r="N792" s="220"/>
      <c r="O792" s="83"/>
      <c r="P792" s="83"/>
      <c r="Q792" s="83"/>
      <c r="R792" s="83"/>
      <c r="S792" s="83"/>
      <c r="T792" s="84"/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T792" s="16" t="s">
        <v>127</v>
      </c>
      <c r="AU792" s="16" t="s">
        <v>82</v>
      </c>
    </row>
    <row r="793" s="2" customFormat="1">
      <c r="A793" s="37"/>
      <c r="B793" s="38"/>
      <c r="C793" s="39"/>
      <c r="D793" s="221" t="s">
        <v>129</v>
      </c>
      <c r="E793" s="39"/>
      <c r="F793" s="222" t="s">
        <v>3673</v>
      </c>
      <c r="G793" s="39"/>
      <c r="H793" s="39"/>
      <c r="I793" s="218"/>
      <c r="J793" s="39"/>
      <c r="K793" s="39"/>
      <c r="L793" s="43"/>
      <c r="M793" s="219"/>
      <c r="N793" s="220"/>
      <c r="O793" s="83"/>
      <c r="P793" s="83"/>
      <c r="Q793" s="83"/>
      <c r="R793" s="83"/>
      <c r="S793" s="83"/>
      <c r="T793" s="84"/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T793" s="16" t="s">
        <v>129</v>
      </c>
      <c r="AU793" s="16" t="s">
        <v>82</v>
      </c>
    </row>
    <row r="794" s="2" customFormat="1" ht="21.75" customHeight="1">
      <c r="A794" s="37"/>
      <c r="B794" s="38"/>
      <c r="C794" s="203" t="s">
        <v>1386</v>
      </c>
      <c r="D794" s="203" t="s">
        <v>120</v>
      </c>
      <c r="E794" s="204" t="s">
        <v>3674</v>
      </c>
      <c r="F794" s="205" t="s">
        <v>3675</v>
      </c>
      <c r="G794" s="206" t="s">
        <v>169</v>
      </c>
      <c r="H794" s="207">
        <v>20</v>
      </c>
      <c r="I794" s="208"/>
      <c r="J794" s="209">
        <f>ROUND(I794*H794,2)</f>
        <v>0</v>
      </c>
      <c r="K794" s="205" t="s">
        <v>124</v>
      </c>
      <c r="L794" s="43"/>
      <c r="M794" s="210" t="s">
        <v>19</v>
      </c>
      <c r="N794" s="211" t="s">
        <v>43</v>
      </c>
      <c r="O794" s="83"/>
      <c r="P794" s="212">
        <f>O794*H794</f>
        <v>0</v>
      </c>
      <c r="Q794" s="212">
        <v>0</v>
      </c>
      <c r="R794" s="212">
        <f>Q794*H794</f>
        <v>0</v>
      </c>
      <c r="S794" s="212">
        <v>0</v>
      </c>
      <c r="T794" s="213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214" t="s">
        <v>80</v>
      </c>
      <c r="AT794" s="214" t="s">
        <v>120</v>
      </c>
      <c r="AU794" s="214" t="s">
        <v>82</v>
      </c>
      <c r="AY794" s="16" t="s">
        <v>117</v>
      </c>
      <c r="BE794" s="215">
        <f>IF(N794="základní",J794,0)</f>
        <v>0</v>
      </c>
      <c r="BF794" s="215">
        <f>IF(N794="snížená",J794,0)</f>
        <v>0</v>
      </c>
      <c r="BG794" s="215">
        <f>IF(N794="zákl. přenesená",J794,0)</f>
        <v>0</v>
      </c>
      <c r="BH794" s="215">
        <f>IF(N794="sníž. přenesená",J794,0)</f>
        <v>0</v>
      </c>
      <c r="BI794" s="215">
        <f>IF(N794="nulová",J794,0)</f>
        <v>0</v>
      </c>
      <c r="BJ794" s="16" t="s">
        <v>80</v>
      </c>
      <c r="BK794" s="215">
        <f>ROUND(I794*H794,2)</f>
        <v>0</v>
      </c>
      <c r="BL794" s="16" t="s">
        <v>80</v>
      </c>
      <c r="BM794" s="214" t="s">
        <v>3676</v>
      </c>
    </row>
    <row r="795" s="2" customFormat="1">
      <c r="A795" s="37"/>
      <c r="B795" s="38"/>
      <c r="C795" s="39"/>
      <c r="D795" s="216" t="s">
        <v>127</v>
      </c>
      <c r="E795" s="39"/>
      <c r="F795" s="217" t="s">
        <v>3677</v>
      </c>
      <c r="G795" s="39"/>
      <c r="H795" s="39"/>
      <c r="I795" s="218"/>
      <c r="J795" s="39"/>
      <c r="K795" s="39"/>
      <c r="L795" s="43"/>
      <c r="M795" s="219"/>
      <c r="N795" s="220"/>
      <c r="O795" s="83"/>
      <c r="P795" s="83"/>
      <c r="Q795" s="83"/>
      <c r="R795" s="83"/>
      <c r="S795" s="83"/>
      <c r="T795" s="84"/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T795" s="16" t="s">
        <v>127</v>
      </c>
      <c r="AU795" s="16" t="s">
        <v>82</v>
      </c>
    </row>
    <row r="796" s="2" customFormat="1">
      <c r="A796" s="37"/>
      <c r="B796" s="38"/>
      <c r="C796" s="39"/>
      <c r="D796" s="221" t="s">
        <v>129</v>
      </c>
      <c r="E796" s="39"/>
      <c r="F796" s="222" t="s">
        <v>3678</v>
      </c>
      <c r="G796" s="39"/>
      <c r="H796" s="39"/>
      <c r="I796" s="218"/>
      <c r="J796" s="39"/>
      <c r="K796" s="39"/>
      <c r="L796" s="43"/>
      <c r="M796" s="219"/>
      <c r="N796" s="220"/>
      <c r="O796" s="83"/>
      <c r="P796" s="83"/>
      <c r="Q796" s="83"/>
      <c r="R796" s="83"/>
      <c r="S796" s="83"/>
      <c r="T796" s="84"/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T796" s="16" t="s">
        <v>129</v>
      </c>
      <c r="AU796" s="16" t="s">
        <v>82</v>
      </c>
    </row>
    <row r="797" s="2" customFormat="1" ht="21.75" customHeight="1">
      <c r="A797" s="37"/>
      <c r="B797" s="38"/>
      <c r="C797" s="203" t="s">
        <v>1391</v>
      </c>
      <c r="D797" s="203" t="s">
        <v>120</v>
      </c>
      <c r="E797" s="204" t="s">
        <v>3679</v>
      </c>
      <c r="F797" s="205" t="s">
        <v>3680</v>
      </c>
      <c r="G797" s="206" t="s">
        <v>169</v>
      </c>
      <c r="H797" s="207">
        <v>20</v>
      </c>
      <c r="I797" s="208"/>
      <c r="J797" s="209">
        <f>ROUND(I797*H797,2)</f>
        <v>0</v>
      </c>
      <c r="K797" s="205" t="s">
        <v>124</v>
      </c>
      <c r="L797" s="43"/>
      <c r="M797" s="210" t="s">
        <v>19</v>
      </c>
      <c r="N797" s="211" t="s">
        <v>43</v>
      </c>
      <c r="O797" s="83"/>
      <c r="P797" s="212">
        <f>O797*H797</f>
        <v>0</v>
      </c>
      <c r="Q797" s="212">
        <v>0</v>
      </c>
      <c r="R797" s="212">
        <f>Q797*H797</f>
        <v>0</v>
      </c>
      <c r="S797" s="212">
        <v>0</v>
      </c>
      <c r="T797" s="213">
        <f>S797*H797</f>
        <v>0</v>
      </c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R797" s="214" t="s">
        <v>80</v>
      </c>
      <c r="AT797" s="214" t="s">
        <v>120</v>
      </c>
      <c r="AU797" s="214" t="s">
        <v>82</v>
      </c>
      <c r="AY797" s="16" t="s">
        <v>117</v>
      </c>
      <c r="BE797" s="215">
        <f>IF(N797="základní",J797,0)</f>
        <v>0</v>
      </c>
      <c r="BF797" s="215">
        <f>IF(N797="snížená",J797,0)</f>
        <v>0</v>
      </c>
      <c r="BG797" s="215">
        <f>IF(N797="zákl. přenesená",J797,0)</f>
        <v>0</v>
      </c>
      <c r="BH797" s="215">
        <f>IF(N797="sníž. přenesená",J797,0)</f>
        <v>0</v>
      </c>
      <c r="BI797" s="215">
        <f>IF(N797="nulová",J797,0)</f>
        <v>0</v>
      </c>
      <c r="BJ797" s="16" t="s">
        <v>80</v>
      </c>
      <c r="BK797" s="215">
        <f>ROUND(I797*H797,2)</f>
        <v>0</v>
      </c>
      <c r="BL797" s="16" t="s">
        <v>80</v>
      </c>
      <c r="BM797" s="214" t="s">
        <v>3681</v>
      </c>
    </row>
    <row r="798" s="2" customFormat="1">
      <c r="A798" s="37"/>
      <c r="B798" s="38"/>
      <c r="C798" s="39"/>
      <c r="D798" s="216" t="s">
        <v>127</v>
      </c>
      <c r="E798" s="39"/>
      <c r="F798" s="217" t="s">
        <v>3682</v>
      </c>
      <c r="G798" s="39"/>
      <c r="H798" s="39"/>
      <c r="I798" s="218"/>
      <c r="J798" s="39"/>
      <c r="K798" s="39"/>
      <c r="L798" s="43"/>
      <c r="M798" s="219"/>
      <c r="N798" s="220"/>
      <c r="O798" s="83"/>
      <c r="P798" s="83"/>
      <c r="Q798" s="83"/>
      <c r="R798" s="83"/>
      <c r="S798" s="83"/>
      <c r="T798" s="84"/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T798" s="16" t="s">
        <v>127</v>
      </c>
      <c r="AU798" s="16" t="s">
        <v>82</v>
      </c>
    </row>
    <row r="799" s="2" customFormat="1">
      <c r="A799" s="37"/>
      <c r="B799" s="38"/>
      <c r="C799" s="39"/>
      <c r="D799" s="221" t="s">
        <v>129</v>
      </c>
      <c r="E799" s="39"/>
      <c r="F799" s="222" t="s">
        <v>3683</v>
      </c>
      <c r="G799" s="39"/>
      <c r="H799" s="39"/>
      <c r="I799" s="218"/>
      <c r="J799" s="39"/>
      <c r="K799" s="39"/>
      <c r="L799" s="43"/>
      <c r="M799" s="219"/>
      <c r="N799" s="220"/>
      <c r="O799" s="83"/>
      <c r="P799" s="83"/>
      <c r="Q799" s="83"/>
      <c r="R799" s="83"/>
      <c r="S799" s="83"/>
      <c r="T799" s="84"/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T799" s="16" t="s">
        <v>129</v>
      </c>
      <c r="AU799" s="16" t="s">
        <v>82</v>
      </c>
    </row>
    <row r="800" s="2" customFormat="1" ht="16.5" customHeight="1">
      <c r="A800" s="37"/>
      <c r="B800" s="38"/>
      <c r="C800" s="203" t="s">
        <v>1396</v>
      </c>
      <c r="D800" s="203" t="s">
        <v>120</v>
      </c>
      <c r="E800" s="204" t="s">
        <v>3684</v>
      </c>
      <c r="F800" s="205" t="s">
        <v>3685</v>
      </c>
      <c r="G800" s="206" t="s">
        <v>169</v>
      </c>
      <c r="H800" s="207">
        <v>10</v>
      </c>
      <c r="I800" s="208"/>
      <c r="J800" s="209">
        <f>ROUND(I800*H800,2)</f>
        <v>0</v>
      </c>
      <c r="K800" s="205" t="s">
        <v>124</v>
      </c>
      <c r="L800" s="43"/>
      <c r="M800" s="210" t="s">
        <v>19</v>
      </c>
      <c r="N800" s="211" t="s">
        <v>43</v>
      </c>
      <c r="O800" s="83"/>
      <c r="P800" s="212">
        <f>O800*H800</f>
        <v>0</v>
      </c>
      <c r="Q800" s="212">
        <v>0</v>
      </c>
      <c r="R800" s="212">
        <f>Q800*H800</f>
        <v>0</v>
      </c>
      <c r="S800" s="212">
        <v>0</v>
      </c>
      <c r="T800" s="213">
        <f>S800*H800</f>
        <v>0</v>
      </c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R800" s="214" t="s">
        <v>80</v>
      </c>
      <c r="AT800" s="214" t="s">
        <v>120</v>
      </c>
      <c r="AU800" s="214" t="s">
        <v>82</v>
      </c>
      <c r="AY800" s="16" t="s">
        <v>117</v>
      </c>
      <c r="BE800" s="215">
        <f>IF(N800="základní",J800,0)</f>
        <v>0</v>
      </c>
      <c r="BF800" s="215">
        <f>IF(N800="snížená",J800,0)</f>
        <v>0</v>
      </c>
      <c r="BG800" s="215">
        <f>IF(N800="zákl. přenesená",J800,0)</f>
        <v>0</v>
      </c>
      <c r="BH800" s="215">
        <f>IF(N800="sníž. přenesená",J800,0)</f>
        <v>0</v>
      </c>
      <c r="BI800" s="215">
        <f>IF(N800="nulová",J800,0)</f>
        <v>0</v>
      </c>
      <c r="BJ800" s="16" t="s">
        <v>80</v>
      </c>
      <c r="BK800" s="215">
        <f>ROUND(I800*H800,2)</f>
        <v>0</v>
      </c>
      <c r="BL800" s="16" t="s">
        <v>80</v>
      </c>
      <c r="BM800" s="214" t="s">
        <v>3686</v>
      </c>
    </row>
    <row r="801" s="2" customFormat="1">
      <c r="A801" s="37"/>
      <c r="B801" s="38"/>
      <c r="C801" s="39"/>
      <c r="D801" s="216" t="s">
        <v>127</v>
      </c>
      <c r="E801" s="39"/>
      <c r="F801" s="217" t="s">
        <v>3687</v>
      </c>
      <c r="G801" s="39"/>
      <c r="H801" s="39"/>
      <c r="I801" s="218"/>
      <c r="J801" s="39"/>
      <c r="K801" s="39"/>
      <c r="L801" s="43"/>
      <c r="M801" s="219"/>
      <c r="N801" s="220"/>
      <c r="O801" s="83"/>
      <c r="P801" s="83"/>
      <c r="Q801" s="83"/>
      <c r="R801" s="83"/>
      <c r="S801" s="83"/>
      <c r="T801" s="84"/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T801" s="16" t="s">
        <v>127</v>
      </c>
      <c r="AU801" s="16" t="s">
        <v>82</v>
      </c>
    </row>
    <row r="802" s="2" customFormat="1">
      <c r="A802" s="37"/>
      <c r="B802" s="38"/>
      <c r="C802" s="39"/>
      <c r="D802" s="221" t="s">
        <v>129</v>
      </c>
      <c r="E802" s="39"/>
      <c r="F802" s="222" t="s">
        <v>3688</v>
      </c>
      <c r="G802" s="39"/>
      <c r="H802" s="39"/>
      <c r="I802" s="218"/>
      <c r="J802" s="39"/>
      <c r="K802" s="39"/>
      <c r="L802" s="43"/>
      <c r="M802" s="219"/>
      <c r="N802" s="220"/>
      <c r="O802" s="83"/>
      <c r="P802" s="83"/>
      <c r="Q802" s="83"/>
      <c r="R802" s="83"/>
      <c r="S802" s="83"/>
      <c r="T802" s="84"/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T802" s="16" t="s">
        <v>129</v>
      </c>
      <c r="AU802" s="16" t="s">
        <v>82</v>
      </c>
    </row>
    <row r="803" s="2" customFormat="1" ht="16.5" customHeight="1">
      <c r="A803" s="37"/>
      <c r="B803" s="38"/>
      <c r="C803" s="224" t="s">
        <v>1401</v>
      </c>
      <c r="D803" s="224" t="s">
        <v>664</v>
      </c>
      <c r="E803" s="225" t="s">
        <v>3689</v>
      </c>
      <c r="F803" s="226" t="s">
        <v>3690</v>
      </c>
      <c r="G803" s="227" t="s">
        <v>169</v>
      </c>
      <c r="H803" s="228">
        <v>10</v>
      </c>
      <c r="I803" s="229"/>
      <c r="J803" s="230">
        <f>ROUND(I803*H803,2)</f>
        <v>0</v>
      </c>
      <c r="K803" s="226" t="s">
        <v>124</v>
      </c>
      <c r="L803" s="231"/>
      <c r="M803" s="232" t="s">
        <v>19</v>
      </c>
      <c r="N803" s="233" t="s">
        <v>43</v>
      </c>
      <c r="O803" s="83"/>
      <c r="P803" s="212">
        <f>O803*H803</f>
        <v>0</v>
      </c>
      <c r="Q803" s="212">
        <v>5.0000000000000002E-05</v>
      </c>
      <c r="R803" s="212">
        <f>Q803*H803</f>
        <v>0.00050000000000000001</v>
      </c>
      <c r="S803" s="212">
        <v>0</v>
      </c>
      <c r="T803" s="213">
        <f>S803*H803</f>
        <v>0</v>
      </c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R803" s="214" t="s">
        <v>82</v>
      </c>
      <c r="AT803" s="214" t="s">
        <v>664</v>
      </c>
      <c r="AU803" s="214" t="s">
        <v>82</v>
      </c>
      <c r="AY803" s="16" t="s">
        <v>117</v>
      </c>
      <c r="BE803" s="215">
        <f>IF(N803="základní",J803,0)</f>
        <v>0</v>
      </c>
      <c r="BF803" s="215">
        <f>IF(N803="snížená",J803,0)</f>
        <v>0</v>
      </c>
      <c r="BG803" s="215">
        <f>IF(N803="zákl. přenesená",J803,0)</f>
        <v>0</v>
      </c>
      <c r="BH803" s="215">
        <f>IF(N803="sníž. přenesená",J803,0)</f>
        <v>0</v>
      </c>
      <c r="BI803" s="215">
        <f>IF(N803="nulová",J803,0)</f>
        <v>0</v>
      </c>
      <c r="BJ803" s="16" t="s">
        <v>80</v>
      </c>
      <c r="BK803" s="215">
        <f>ROUND(I803*H803,2)</f>
        <v>0</v>
      </c>
      <c r="BL803" s="16" t="s">
        <v>80</v>
      </c>
      <c r="BM803" s="214" t="s">
        <v>3691</v>
      </c>
    </row>
    <row r="804" s="2" customFormat="1">
      <c r="A804" s="37"/>
      <c r="B804" s="38"/>
      <c r="C804" s="39"/>
      <c r="D804" s="216" t="s">
        <v>127</v>
      </c>
      <c r="E804" s="39"/>
      <c r="F804" s="217" t="s">
        <v>3690</v>
      </c>
      <c r="G804" s="39"/>
      <c r="H804" s="39"/>
      <c r="I804" s="218"/>
      <c r="J804" s="39"/>
      <c r="K804" s="39"/>
      <c r="L804" s="43"/>
      <c r="M804" s="219"/>
      <c r="N804" s="220"/>
      <c r="O804" s="83"/>
      <c r="P804" s="83"/>
      <c r="Q804" s="83"/>
      <c r="R804" s="83"/>
      <c r="S804" s="83"/>
      <c r="T804" s="84"/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T804" s="16" t="s">
        <v>127</v>
      </c>
      <c r="AU804" s="16" t="s">
        <v>82</v>
      </c>
    </row>
    <row r="805" s="2" customFormat="1" ht="16.5" customHeight="1">
      <c r="A805" s="37"/>
      <c r="B805" s="38"/>
      <c r="C805" s="203" t="s">
        <v>1407</v>
      </c>
      <c r="D805" s="203" t="s">
        <v>120</v>
      </c>
      <c r="E805" s="204" t="s">
        <v>3692</v>
      </c>
      <c r="F805" s="205" t="s">
        <v>3693</v>
      </c>
      <c r="G805" s="206" t="s">
        <v>169</v>
      </c>
      <c r="H805" s="207">
        <v>10</v>
      </c>
      <c r="I805" s="208"/>
      <c r="J805" s="209">
        <f>ROUND(I805*H805,2)</f>
        <v>0</v>
      </c>
      <c r="K805" s="205" t="s">
        <v>124</v>
      </c>
      <c r="L805" s="43"/>
      <c r="M805" s="210" t="s">
        <v>19</v>
      </c>
      <c r="N805" s="211" t="s">
        <v>43</v>
      </c>
      <c r="O805" s="83"/>
      <c r="P805" s="212">
        <f>O805*H805</f>
        <v>0</v>
      </c>
      <c r="Q805" s="212">
        <v>0</v>
      </c>
      <c r="R805" s="212">
        <f>Q805*H805</f>
        <v>0</v>
      </c>
      <c r="S805" s="212">
        <v>0</v>
      </c>
      <c r="T805" s="213">
        <f>S805*H805</f>
        <v>0</v>
      </c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R805" s="214" t="s">
        <v>80</v>
      </c>
      <c r="AT805" s="214" t="s">
        <v>120</v>
      </c>
      <c r="AU805" s="214" t="s">
        <v>82</v>
      </c>
      <c r="AY805" s="16" t="s">
        <v>117</v>
      </c>
      <c r="BE805" s="215">
        <f>IF(N805="základní",J805,0)</f>
        <v>0</v>
      </c>
      <c r="BF805" s="215">
        <f>IF(N805="snížená",J805,0)</f>
        <v>0</v>
      </c>
      <c r="BG805" s="215">
        <f>IF(N805="zákl. přenesená",J805,0)</f>
        <v>0</v>
      </c>
      <c r="BH805" s="215">
        <f>IF(N805="sníž. přenesená",J805,0)</f>
        <v>0</v>
      </c>
      <c r="BI805" s="215">
        <f>IF(N805="nulová",J805,0)</f>
        <v>0</v>
      </c>
      <c r="BJ805" s="16" t="s">
        <v>80</v>
      </c>
      <c r="BK805" s="215">
        <f>ROUND(I805*H805,2)</f>
        <v>0</v>
      </c>
      <c r="BL805" s="16" t="s">
        <v>80</v>
      </c>
      <c r="BM805" s="214" t="s">
        <v>3694</v>
      </c>
    </row>
    <row r="806" s="2" customFormat="1">
      <c r="A806" s="37"/>
      <c r="B806" s="38"/>
      <c r="C806" s="39"/>
      <c r="D806" s="216" t="s">
        <v>127</v>
      </c>
      <c r="E806" s="39"/>
      <c r="F806" s="217" t="s">
        <v>3695</v>
      </c>
      <c r="G806" s="39"/>
      <c r="H806" s="39"/>
      <c r="I806" s="218"/>
      <c r="J806" s="39"/>
      <c r="K806" s="39"/>
      <c r="L806" s="43"/>
      <c r="M806" s="219"/>
      <c r="N806" s="220"/>
      <c r="O806" s="83"/>
      <c r="P806" s="83"/>
      <c r="Q806" s="83"/>
      <c r="R806" s="83"/>
      <c r="S806" s="83"/>
      <c r="T806" s="84"/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T806" s="16" t="s">
        <v>127</v>
      </c>
      <c r="AU806" s="16" t="s">
        <v>82</v>
      </c>
    </row>
    <row r="807" s="2" customFormat="1">
      <c r="A807" s="37"/>
      <c r="B807" s="38"/>
      <c r="C807" s="39"/>
      <c r="D807" s="221" t="s">
        <v>129</v>
      </c>
      <c r="E807" s="39"/>
      <c r="F807" s="222" t="s">
        <v>3696</v>
      </c>
      <c r="G807" s="39"/>
      <c r="H807" s="39"/>
      <c r="I807" s="218"/>
      <c r="J807" s="39"/>
      <c r="K807" s="39"/>
      <c r="L807" s="43"/>
      <c r="M807" s="219"/>
      <c r="N807" s="220"/>
      <c r="O807" s="83"/>
      <c r="P807" s="83"/>
      <c r="Q807" s="83"/>
      <c r="R807" s="83"/>
      <c r="S807" s="83"/>
      <c r="T807" s="84"/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T807" s="16" t="s">
        <v>129</v>
      </c>
      <c r="AU807" s="16" t="s">
        <v>82</v>
      </c>
    </row>
    <row r="808" s="2" customFormat="1" ht="16.5" customHeight="1">
      <c r="A808" s="37"/>
      <c r="B808" s="38"/>
      <c r="C808" s="224" t="s">
        <v>1413</v>
      </c>
      <c r="D808" s="224" t="s">
        <v>664</v>
      </c>
      <c r="E808" s="225" t="s">
        <v>3697</v>
      </c>
      <c r="F808" s="226" t="s">
        <v>3698</v>
      </c>
      <c r="G808" s="227" t="s">
        <v>169</v>
      </c>
      <c r="H808" s="228">
        <v>10</v>
      </c>
      <c r="I808" s="229"/>
      <c r="J808" s="230">
        <f>ROUND(I808*H808,2)</f>
        <v>0</v>
      </c>
      <c r="K808" s="226" t="s">
        <v>124</v>
      </c>
      <c r="L808" s="231"/>
      <c r="M808" s="232" t="s">
        <v>19</v>
      </c>
      <c r="N808" s="233" t="s">
        <v>43</v>
      </c>
      <c r="O808" s="83"/>
      <c r="P808" s="212">
        <f>O808*H808</f>
        <v>0</v>
      </c>
      <c r="Q808" s="212">
        <v>8.0000000000000007E-05</v>
      </c>
      <c r="R808" s="212">
        <f>Q808*H808</f>
        <v>0.00080000000000000004</v>
      </c>
      <c r="S808" s="212">
        <v>0</v>
      </c>
      <c r="T808" s="213">
        <f>S808*H808</f>
        <v>0</v>
      </c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R808" s="214" t="s">
        <v>82</v>
      </c>
      <c r="AT808" s="214" t="s">
        <v>664</v>
      </c>
      <c r="AU808" s="214" t="s">
        <v>82</v>
      </c>
      <c r="AY808" s="16" t="s">
        <v>117</v>
      </c>
      <c r="BE808" s="215">
        <f>IF(N808="základní",J808,0)</f>
        <v>0</v>
      </c>
      <c r="BF808" s="215">
        <f>IF(N808="snížená",J808,0)</f>
        <v>0</v>
      </c>
      <c r="BG808" s="215">
        <f>IF(N808="zákl. přenesená",J808,0)</f>
        <v>0</v>
      </c>
      <c r="BH808" s="215">
        <f>IF(N808="sníž. přenesená",J808,0)</f>
        <v>0</v>
      </c>
      <c r="BI808" s="215">
        <f>IF(N808="nulová",J808,0)</f>
        <v>0</v>
      </c>
      <c r="BJ808" s="16" t="s">
        <v>80</v>
      </c>
      <c r="BK808" s="215">
        <f>ROUND(I808*H808,2)</f>
        <v>0</v>
      </c>
      <c r="BL808" s="16" t="s">
        <v>80</v>
      </c>
      <c r="BM808" s="214" t="s">
        <v>3699</v>
      </c>
    </row>
    <row r="809" s="2" customFormat="1">
      <c r="A809" s="37"/>
      <c r="B809" s="38"/>
      <c r="C809" s="39"/>
      <c r="D809" s="216" t="s">
        <v>127</v>
      </c>
      <c r="E809" s="39"/>
      <c r="F809" s="217" t="s">
        <v>3698</v>
      </c>
      <c r="G809" s="39"/>
      <c r="H809" s="39"/>
      <c r="I809" s="218"/>
      <c r="J809" s="39"/>
      <c r="K809" s="39"/>
      <c r="L809" s="43"/>
      <c r="M809" s="219"/>
      <c r="N809" s="220"/>
      <c r="O809" s="83"/>
      <c r="P809" s="83"/>
      <c r="Q809" s="83"/>
      <c r="R809" s="83"/>
      <c r="S809" s="83"/>
      <c r="T809" s="84"/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T809" s="16" t="s">
        <v>127</v>
      </c>
      <c r="AU809" s="16" t="s">
        <v>82</v>
      </c>
    </row>
    <row r="810" s="2" customFormat="1" ht="16.5" customHeight="1">
      <c r="A810" s="37"/>
      <c r="B810" s="38"/>
      <c r="C810" s="203" t="s">
        <v>1970</v>
      </c>
      <c r="D810" s="203" t="s">
        <v>120</v>
      </c>
      <c r="E810" s="204" t="s">
        <v>3700</v>
      </c>
      <c r="F810" s="205" t="s">
        <v>3701</v>
      </c>
      <c r="G810" s="206" t="s">
        <v>169</v>
      </c>
      <c r="H810" s="207">
        <v>200</v>
      </c>
      <c r="I810" s="208"/>
      <c r="J810" s="209">
        <f>ROUND(I810*H810,2)</f>
        <v>0</v>
      </c>
      <c r="K810" s="205" t="s">
        <v>124</v>
      </c>
      <c r="L810" s="43"/>
      <c r="M810" s="210" t="s">
        <v>19</v>
      </c>
      <c r="N810" s="211" t="s">
        <v>43</v>
      </c>
      <c r="O810" s="83"/>
      <c r="P810" s="212">
        <f>O810*H810</f>
        <v>0</v>
      </c>
      <c r="Q810" s="212">
        <v>0</v>
      </c>
      <c r="R810" s="212">
        <f>Q810*H810</f>
        <v>0</v>
      </c>
      <c r="S810" s="212">
        <v>0.00040000000000000002</v>
      </c>
      <c r="T810" s="213">
        <f>S810*H810</f>
        <v>0.080000000000000002</v>
      </c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R810" s="214" t="s">
        <v>80</v>
      </c>
      <c r="AT810" s="214" t="s">
        <v>120</v>
      </c>
      <c r="AU810" s="214" t="s">
        <v>82</v>
      </c>
      <c r="AY810" s="16" t="s">
        <v>117</v>
      </c>
      <c r="BE810" s="215">
        <f>IF(N810="základní",J810,0)</f>
        <v>0</v>
      </c>
      <c r="BF810" s="215">
        <f>IF(N810="snížená",J810,0)</f>
        <v>0</v>
      </c>
      <c r="BG810" s="215">
        <f>IF(N810="zákl. přenesená",J810,0)</f>
        <v>0</v>
      </c>
      <c r="BH810" s="215">
        <f>IF(N810="sníž. přenesená",J810,0)</f>
        <v>0</v>
      </c>
      <c r="BI810" s="215">
        <f>IF(N810="nulová",J810,0)</f>
        <v>0</v>
      </c>
      <c r="BJ810" s="16" t="s">
        <v>80</v>
      </c>
      <c r="BK810" s="215">
        <f>ROUND(I810*H810,2)</f>
        <v>0</v>
      </c>
      <c r="BL810" s="16" t="s">
        <v>80</v>
      </c>
      <c r="BM810" s="214" t="s">
        <v>3702</v>
      </c>
    </row>
    <row r="811" s="2" customFormat="1">
      <c r="A811" s="37"/>
      <c r="B811" s="38"/>
      <c r="C811" s="39"/>
      <c r="D811" s="216" t="s">
        <v>127</v>
      </c>
      <c r="E811" s="39"/>
      <c r="F811" s="217" t="s">
        <v>3703</v>
      </c>
      <c r="G811" s="39"/>
      <c r="H811" s="39"/>
      <c r="I811" s="218"/>
      <c r="J811" s="39"/>
      <c r="K811" s="39"/>
      <c r="L811" s="43"/>
      <c r="M811" s="219"/>
      <c r="N811" s="220"/>
      <c r="O811" s="83"/>
      <c r="P811" s="83"/>
      <c r="Q811" s="83"/>
      <c r="R811" s="83"/>
      <c r="S811" s="83"/>
      <c r="T811" s="84"/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T811" s="16" t="s">
        <v>127</v>
      </c>
      <c r="AU811" s="16" t="s">
        <v>82</v>
      </c>
    </row>
    <row r="812" s="2" customFormat="1">
      <c r="A812" s="37"/>
      <c r="B812" s="38"/>
      <c r="C812" s="39"/>
      <c r="D812" s="221" t="s">
        <v>129</v>
      </c>
      <c r="E812" s="39"/>
      <c r="F812" s="222" t="s">
        <v>3704</v>
      </c>
      <c r="G812" s="39"/>
      <c r="H812" s="39"/>
      <c r="I812" s="218"/>
      <c r="J812" s="39"/>
      <c r="K812" s="39"/>
      <c r="L812" s="43"/>
      <c r="M812" s="219"/>
      <c r="N812" s="220"/>
      <c r="O812" s="83"/>
      <c r="P812" s="83"/>
      <c r="Q812" s="83"/>
      <c r="R812" s="83"/>
      <c r="S812" s="83"/>
      <c r="T812" s="84"/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T812" s="16" t="s">
        <v>129</v>
      </c>
      <c r="AU812" s="16" t="s">
        <v>82</v>
      </c>
    </row>
    <row r="813" s="2" customFormat="1" ht="16.5" customHeight="1">
      <c r="A813" s="37"/>
      <c r="B813" s="38"/>
      <c r="C813" s="203" t="s">
        <v>1974</v>
      </c>
      <c r="D813" s="203" t="s">
        <v>120</v>
      </c>
      <c r="E813" s="204" t="s">
        <v>3705</v>
      </c>
      <c r="F813" s="205" t="s">
        <v>3706</v>
      </c>
      <c r="G813" s="206" t="s">
        <v>169</v>
      </c>
      <c r="H813" s="207">
        <v>200</v>
      </c>
      <c r="I813" s="208"/>
      <c r="J813" s="209">
        <f>ROUND(I813*H813,2)</f>
        <v>0</v>
      </c>
      <c r="K813" s="205" t="s">
        <v>124</v>
      </c>
      <c r="L813" s="43"/>
      <c r="M813" s="210" t="s">
        <v>19</v>
      </c>
      <c r="N813" s="211" t="s">
        <v>43</v>
      </c>
      <c r="O813" s="83"/>
      <c r="P813" s="212">
        <f>O813*H813</f>
        <v>0</v>
      </c>
      <c r="Q813" s="212">
        <v>0</v>
      </c>
      <c r="R813" s="212">
        <f>Q813*H813</f>
        <v>0</v>
      </c>
      <c r="S813" s="212">
        <v>0.00059999999999999995</v>
      </c>
      <c r="T813" s="213">
        <f>S813*H813</f>
        <v>0.12</v>
      </c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R813" s="214" t="s">
        <v>80</v>
      </c>
      <c r="AT813" s="214" t="s">
        <v>120</v>
      </c>
      <c r="AU813" s="214" t="s">
        <v>82</v>
      </c>
      <c r="AY813" s="16" t="s">
        <v>117</v>
      </c>
      <c r="BE813" s="215">
        <f>IF(N813="základní",J813,0)</f>
        <v>0</v>
      </c>
      <c r="BF813" s="215">
        <f>IF(N813="snížená",J813,0)</f>
        <v>0</v>
      </c>
      <c r="BG813" s="215">
        <f>IF(N813="zákl. přenesená",J813,0)</f>
        <v>0</v>
      </c>
      <c r="BH813" s="215">
        <f>IF(N813="sníž. přenesená",J813,0)</f>
        <v>0</v>
      </c>
      <c r="BI813" s="215">
        <f>IF(N813="nulová",J813,0)</f>
        <v>0</v>
      </c>
      <c r="BJ813" s="16" t="s">
        <v>80</v>
      </c>
      <c r="BK813" s="215">
        <f>ROUND(I813*H813,2)</f>
        <v>0</v>
      </c>
      <c r="BL813" s="16" t="s">
        <v>80</v>
      </c>
      <c r="BM813" s="214" t="s">
        <v>3707</v>
      </c>
    </row>
    <row r="814" s="2" customFormat="1">
      <c r="A814" s="37"/>
      <c r="B814" s="38"/>
      <c r="C814" s="39"/>
      <c r="D814" s="216" t="s">
        <v>127</v>
      </c>
      <c r="E814" s="39"/>
      <c r="F814" s="217" t="s">
        <v>3708</v>
      </c>
      <c r="G814" s="39"/>
      <c r="H814" s="39"/>
      <c r="I814" s="218"/>
      <c r="J814" s="39"/>
      <c r="K814" s="39"/>
      <c r="L814" s="43"/>
      <c r="M814" s="219"/>
      <c r="N814" s="220"/>
      <c r="O814" s="83"/>
      <c r="P814" s="83"/>
      <c r="Q814" s="83"/>
      <c r="R814" s="83"/>
      <c r="S814" s="83"/>
      <c r="T814" s="84"/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T814" s="16" t="s">
        <v>127</v>
      </c>
      <c r="AU814" s="16" t="s">
        <v>82</v>
      </c>
    </row>
    <row r="815" s="2" customFormat="1">
      <c r="A815" s="37"/>
      <c r="B815" s="38"/>
      <c r="C815" s="39"/>
      <c r="D815" s="221" t="s">
        <v>129</v>
      </c>
      <c r="E815" s="39"/>
      <c r="F815" s="222" t="s">
        <v>3709</v>
      </c>
      <c r="G815" s="39"/>
      <c r="H815" s="39"/>
      <c r="I815" s="218"/>
      <c r="J815" s="39"/>
      <c r="K815" s="39"/>
      <c r="L815" s="43"/>
      <c r="M815" s="219"/>
      <c r="N815" s="220"/>
      <c r="O815" s="83"/>
      <c r="P815" s="83"/>
      <c r="Q815" s="83"/>
      <c r="R815" s="83"/>
      <c r="S815" s="83"/>
      <c r="T815" s="84"/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T815" s="16" t="s">
        <v>129</v>
      </c>
      <c r="AU815" s="16" t="s">
        <v>82</v>
      </c>
    </row>
    <row r="816" s="2" customFormat="1" ht="16.5" customHeight="1">
      <c r="A816" s="37"/>
      <c r="B816" s="38"/>
      <c r="C816" s="203" t="s">
        <v>1978</v>
      </c>
      <c r="D816" s="203" t="s">
        <v>120</v>
      </c>
      <c r="E816" s="204" t="s">
        <v>3710</v>
      </c>
      <c r="F816" s="205" t="s">
        <v>3711</v>
      </c>
      <c r="G816" s="206" t="s">
        <v>169</v>
      </c>
      <c r="H816" s="207">
        <v>200</v>
      </c>
      <c r="I816" s="208"/>
      <c r="J816" s="209">
        <f>ROUND(I816*H816,2)</f>
        <v>0</v>
      </c>
      <c r="K816" s="205" t="s">
        <v>124</v>
      </c>
      <c r="L816" s="43"/>
      <c r="M816" s="210" t="s">
        <v>19</v>
      </c>
      <c r="N816" s="211" t="s">
        <v>43</v>
      </c>
      <c r="O816" s="83"/>
      <c r="P816" s="212">
        <f>O816*H816</f>
        <v>0</v>
      </c>
      <c r="Q816" s="212">
        <v>0</v>
      </c>
      <c r="R816" s="212">
        <f>Q816*H816</f>
        <v>0</v>
      </c>
      <c r="S816" s="212">
        <v>0.00089999999999999998</v>
      </c>
      <c r="T816" s="213">
        <f>S816*H816</f>
        <v>0.17999999999999999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214" t="s">
        <v>80</v>
      </c>
      <c r="AT816" s="214" t="s">
        <v>120</v>
      </c>
      <c r="AU816" s="214" t="s">
        <v>82</v>
      </c>
      <c r="AY816" s="16" t="s">
        <v>117</v>
      </c>
      <c r="BE816" s="215">
        <f>IF(N816="základní",J816,0)</f>
        <v>0</v>
      </c>
      <c r="BF816" s="215">
        <f>IF(N816="snížená",J816,0)</f>
        <v>0</v>
      </c>
      <c r="BG816" s="215">
        <f>IF(N816="zákl. přenesená",J816,0)</f>
        <v>0</v>
      </c>
      <c r="BH816" s="215">
        <f>IF(N816="sníž. přenesená",J816,0)</f>
        <v>0</v>
      </c>
      <c r="BI816" s="215">
        <f>IF(N816="nulová",J816,0)</f>
        <v>0</v>
      </c>
      <c r="BJ816" s="16" t="s">
        <v>80</v>
      </c>
      <c r="BK816" s="215">
        <f>ROUND(I816*H816,2)</f>
        <v>0</v>
      </c>
      <c r="BL816" s="16" t="s">
        <v>80</v>
      </c>
      <c r="BM816" s="214" t="s">
        <v>3712</v>
      </c>
    </row>
    <row r="817" s="2" customFormat="1">
      <c r="A817" s="37"/>
      <c r="B817" s="38"/>
      <c r="C817" s="39"/>
      <c r="D817" s="216" t="s">
        <v>127</v>
      </c>
      <c r="E817" s="39"/>
      <c r="F817" s="217" t="s">
        <v>3713</v>
      </c>
      <c r="G817" s="39"/>
      <c r="H817" s="39"/>
      <c r="I817" s="218"/>
      <c r="J817" s="39"/>
      <c r="K817" s="39"/>
      <c r="L817" s="43"/>
      <c r="M817" s="219"/>
      <c r="N817" s="220"/>
      <c r="O817" s="83"/>
      <c r="P817" s="83"/>
      <c r="Q817" s="83"/>
      <c r="R817" s="83"/>
      <c r="S817" s="83"/>
      <c r="T817" s="84"/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T817" s="16" t="s">
        <v>127</v>
      </c>
      <c r="AU817" s="16" t="s">
        <v>82</v>
      </c>
    </row>
    <row r="818" s="2" customFormat="1">
      <c r="A818" s="37"/>
      <c r="B818" s="38"/>
      <c r="C818" s="39"/>
      <c r="D818" s="221" t="s">
        <v>129</v>
      </c>
      <c r="E818" s="39"/>
      <c r="F818" s="222" t="s">
        <v>3714</v>
      </c>
      <c r="G818" s="39"/>
      <c r="H818" s="39"/>
      <c r="I818" s="218"/>
      <c r="J818" s="39"/>
      <c r="K818" s="39"/>
      <c r="L818" s="43"/>
      <c r="M818" s="219"/>
      <c r="N818" s="220"/>
      <c r="O818" s="83"/>
      <c r="P818" s="83"/>
      <c r="Q818" s="83"/>
      <c r="R818" s="83"/>
      <c r="S818" s="83"/>
      <c r="T818" s="84"/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T818" s="16" t="s">
        <v>129</v>
      </c>
      <c r="AU818" s="16" t="s">
        <v>82</v>
      </c>
    </row>
    <row r="819" s="2" customFormat="1" ht="16.5" customHeight="1">
      <c r="A819" s="37"/>
      <c r="B819" s="38"/>
      <c r="C819" s="203" t="s">
        <v>1982</v>
      </c>
      <c r="D819" s="203" t="s">
        <v>120</v>
      </c>
      <c r="E819" s="204" t="s">
        <v>3715</v>
      </c>
      <c r="F819" s="205" t="s">
        <v>3716</v>
      </c>
      <c r="G819" s="206" t="s">
        <v>169</v>
      </c>
      <c r="H819" s="207">
        <v>200</v>
      </c>
      <c r="I819" s="208"/>
      <c r="J819" s="209">
        <f>ROUND(I819*H819,2)</f>
        <v>0</v>
      </c>
      <c r="K819" s="205" t="s">
        <v>124</v>
      </c>
      <c r="L819" s="43"/>
      <c r="M819" s="210" t="s">
        <v>19</v>
      </c>
      <c r="N819" s="211" t="s">
        <v>43</v>
      </c>
      <c r="O819" s="83"/>
      <c r="P819" s="212">
        <f>O819*H819</f>
        <v>0</v>
      </c>
      <c r="Q819" s="212">
        <v>0</v>
      </c>
      <c r="R819" s="212">
        <f>Q819*H819</f>
        <v>0</v>
      </c>
      <c r="S819" s="212">
        <v>0.0010300000000000001</v>
      </c>
      <c r="T819" s="213">
        <f>S819*H819</f>
        <v>0.20600000000000002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214" t="s">
        <v>80</v>
      </c>
      <c r="AT819" s="214" t="s">
        <v>120</v>
      </c>
      <c r="AU819" s="214" t="s">
        <v>82</v>
      </c>
      <c r="AY819" s="16" t="s">
        <v>117</v>
      </c>
      <c r="BE819" s="215">
        <f>IF(N819="základní",J819,0)</f>
        <v>0</v>
      </c>
      <c r="BF819" s="215">
        <f>IF(N819="snížená",J819,0)</f>
        <v>0</v>
      </c>
      <c r="BG819" s="215">
        <f>IF(N819="zákl. přenesená",J819,0)</f>
        <v>0</v>
      </c>
      <c r="BH819" s="215">
        <f>IF(N819="sníž. přenesená",J819,0)</f>
        <v>0</v>
      </c>
      <c r="BI819" s="215">
        <f>IF(N819="nulová",J819,0)</f>
        <v>0</v>
      </c>
      <c r="BJ819" s="16" t="s">
        <v>80</v>
      </c>
      <c r="BK819" s="215">
        <f>ROUND(I819*H819,2)</f>
        <v>0</v>
      </c>
      <c r="BL819" s="16" t="s">
        <v>80</v>
      </c>
      <c r="BM819" s="214" t="s">
        <v>3717</v>
      </c>
    </row>
    <row r="820" s="2" customFormat="1">
      <c r="A820" s="37"/>
      <c r="B820" s="38"/>
      <c r="C820" s="39"/>
      <c r="D820" s="216" t="s">
        <v>127</v>
      </c>
      <c r="E820" s="39"/>
      <c r="F820" s="217" t="s">
        <v>3718</v>
      </c>
      <c r="G820" s="39"/>
      <c r="H820" s="39"/>
      <c r="I820" s="218"/>
      <c r="J820" s="39"/>
      <c r="K820" s="39"/>
      <c r="L820" s="43"/>
      <c r="M820" s="219"/>
      <c r="N820" s="220"/>
      <c r="O820" s="83"/>
      <c r="P820" s="83"/>
      <c r="Q820" s="83"/>
      <c r="R820" s="83"/>
      <c r="S820" s="83"/>
      <c r="T820" s="84"/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T820" s="16" t="s">
        <v>127</v>
      </c>
      <c r="AU820" s="16" t="s">
        <v>82</v>
      </c>
    </row>
    <row r="821" s="2" customFormat="1">
      <c r="A821" s="37"/>
      <c r="B821" s="38"/>
      <c r="C821" s="39"/>
      <c r="D821" s="221" t="s">
        <v>129</v>
      </c>
      <c r="E821" s="39"/>
      <c r="F821" s="222" t="s">
        <v>3719</v>
      </c>
      <c r="G821" s="39"/>
      <c r="H821" s="39"/>
      <c r="I821" s="218"/>
      <c r="J821" s="39"/>
      <c r="K821" s="39"/>
      <c r="L821" s="43"/>
      <c r="M821" s="219"/>
      <c r="N821" s="220"/>
      <c r="O821" s="83"/>
      <c r="P821" s="83"/>
      <c r="Q821" s="83"/>
      <c r="R821" s="83"/>
      <c r="S821" s="83"/>
      <c r="T821" s="84"/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T821" s="16" t="s">
        <v>129</v>
      </c>
      <c r="AU821" s="16" t="s">
        <v>82</v>
      </c>
    </row>
    <row r="822" s="2" customFormat="1" ht="16.5" customHeight="1">
      <c r="A822" s="37"/>
      <c r="B822" s="38"/>
      <c r="C822" s="203" t="s">
        <v>1986</v>
      </c>
      <c r="D822" s="203" t="s">
        <v>120</v>
      </c>
      <c r="E822" s="204" t="s">
        <v>3720</v>
      </c>
      <c r="F822" s="205" t="s">
        <v>3721</v>
      </c>
      <c r="G822" s="206" t="s">
        <v>169</v>
      </c>
      <c r="H822" s="207">
        <v>200</v>
      </c>
      <c r="I822" s="208"/>
      <c r="J822" s="209">
        <f>ROUND(I822*H822,2)</f>
        <v>0</v>
      </c>
      <c r="K822" s="205" t="s">
        <v>124</v>
      </c>
      <c r="L822" s="43"/>
      <c r="M822" s="210" t="s">
        <v>19</v>
      </c>
      <c r="N822" s="211" t="s">
        <v>43</v>
      </c>
      <c r="O822" s="83"/>
      <c r="P822" s="212">
        <f>O822*H822</f>
        <v>0</v>
      </c>
      <c r="Q822" s="212">
        <v>0</v>
      </c>
      <c r="R822" s="212">
        <f>Q822*H822</f>
        <v>0</v>
      </c>
      <c r="S822" s="212">
        <v>0.0010499999999999999</v>
      </c>
      <c r="T822" s="213">
        <f>S822*H822</f>
        <v>0.20999999999999999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214" t="s">
        <v>80</v>
      </c>
      <c r="AT822" s="214" t="s">
        <v>120</v>
      </c>
      <c r="AU822" s="214" t="s">
        <v>82</v>
      </c>
      <c r="AY822" s="16" t="s">
        <v>117</v>
      </c>
      <c r="BE822" s="215">
        <f>IF(N822="základní",J822,0)</f>
        <v>0</v>
      </c>
      <c r="BF822" s="215">
        <f>IF(N822="snížená",J822,0)</f>
        <v>0</v>
      </c>
      <c r="BG822" s="215">
        <f>IF(N822="zákl. přenesená",J822,0)</f>
        <v>0</v>
      </c>
      <c r="BH822" s="215">
        <f>IF(N822="sníž. přenesená",J822,0)</f>
        <v>0</v>
      </c>
      <c r="BI822" s="215">
        <f>IF(N822="nulová",J822,0)</f>
        <v>0</v>
      </c>
      <c r="BJ822" s="16" t="s">
        <v>80</v>
      </c>
      <c r="BK822" s="215">
        <f>ROUND(I822*H822,2)</f>
        <v>0</v>
      </c>
      <c r="BL822" s="16" t="s">
        <v>80</v>
      </c>
      <c r="BM822" s="214" t="s">
        <v>3722</v>
      </c>
    </row>
    <row r="823" s="2" customFormat="1">
      <c r="A823" s="37"/>
      <c r="B823" s="38"/>
      <c r="C823" s="39"/>
      <c r="D823" s="216" t="s">
        <v>127</v>
      </c>
      <c r="E823" s="39"/>
      <c r="F823" s="217" t="s">
        <v>3723</v>
      </c>
      <c r="G823" s="39"/>
      <c r="H823" s="39"/>
      <c r="I823" s="218"/>
      <c r="J823" s="39"/>
      <c r="K823" s="39"/>
      <c r="L823" s="43"/>
      <c r="M823" s="219"/>
      <c r="N823" s="220"/>
      <c r="O823" s="83"/>
      <c r="P823" s="83"/>
      <c r="Q823" s="83"/>
      <c r="R823" s="83"/>
      <c r="S823" s="83"/>
      <c r="T823" s="84"/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T823" s="16" t="s">
        <v>127</v>
      </c>
      <c r="AU823" s="16" t="s">
        <v>82</v>
      </c>
    </row>
    <row r="824" s="2" customFormat="1">
      <c r="A824" s="37"/>
      <c r="B824" s="38"/>
      <c r="C824" s="39"/>
      <c r="D824" s="221" t="s">
        <v>129</v>
      </c>
      <c r="E824" s="39"/>
      <c r="F824" s="222" t="s">
        <v>3724</v>
      </c>
      <c r="G824" s="39"/>
      <c r="H824" s="39"/>
      <c r="I824" s="218"/>
      <c r="J824" s="39"/>
      <c r="K824" s="39"/>
      <c r="L824" s="43"/>
      <c r="M824" s="219"/>
      <c r="N824" s="220"/>
      <c r="O824" s="83"/>
      <c r="P824" s="83"/>
      <c r="Q824" s="83"/>
      <c r="R824" s="83"/>
      <c r="S824" s="83"/>
      <c r="T824" s="84"/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T824" s="16" t="s">
        <v>129</v>
      </c>
      <c r="AU824" s="16" t="s">
        <v>82</v>
      </c>
    </row>
    <row r="825" s="2" customFormat="1" ht="16.5" customHeight="1">
      <c r="A825" s="37"/>
      <c r="B825" s="38"/>
      <c r="C825" s="203" t="s">
        <v>1990</v>
      </c>
      <c r="D825" s="203" t="s">
        <v>120</v>
      </c>
      <c r="E825" s="204" t="s">
        <v>3725</v>
      </c>
      <c r="F825" s="205" t="s">
        <v>3726</v>
      </c>
      <c r="G825" s="206" t="s">
        <v>169</v>
      </c>
      <c r="H825" s="207">
        <v>200</v>
      </c>
      <c r="I825" s="208"/>
      <c r="J825" s="209">
        <f>ROUND(I825*H825,2)</f>
        <v>0</v>
      </c>
      <c r="K825" s="205" t="s">
        <v>124</v>
      </c>
      <c r="L825" s="43"/>
      <c r="M825" s="210" t="s">
        <v>19</v>
      </c>
      <c r="N825" s="211" t="s">
        <v>43</v>
      </c>
      <c r="O825" s="83"/>
      <c r="P825" s="212">
        <f>O825*H825</f>
        <v>0</v>
      </c>
      <c r="Q825" s="212">
        <v>0</v>
      </c>
      <c r="R825" s="212">
        <f>Q825*H825</f>
        <v>0</v>
      </c>
      <c r="S825" s="212">
        <v>0.0015200000000000001</v>
      </c>
      <c r="T825" s="213">
        <f>S825*H825</f>
        <v>0.30399999999999999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214" t="s">
        <v>80</v>
      </c>
      <c r="AT825" s="214" t="s">
        <v>120</v>
      </c>
      <c r="AU825" s="214" t="s">
        <v>82</v>
      </c>
      <c r="AY825" s="16" t="s">
        <v>117</v>
      </c>
      <c r="BE825" s="215">
        <f>IF(N825="základní",J825,0)</f>
        <v>0</v>
      </c>
      <c r="BF825" s="215">
        <f>IF(N825="snížená",J825,0)</f>
        <v>0</v>
      </c>
      <c r="BG825" s="215">
        <f>IF(N825="zákl. přenesená",J825,0)</f>
        <v>0</v>
      </c>
      <c r="BH825" s="215">
        <f>IF(N825="sníž. přenesená",J825,0)</f>
        <v>0</v>
      </c>
      <c r="BI825" s="215">
        <f>IF(N825="nulová",J825,0)</f>
        <v>0</v>
      </c>
      <c r="BJ825" s="16" t="s">
        <v>80</v>
      </c>
      <c r="BK825" s="215">
        <f>ROUND(I825*H825,2)</f>
        <v>0</v>
      </c>
      <c r="BL825" s="16" t="s">
        <v>80</v>
      </c>
      <c r="BM825" s="214" t="s">
        <v>3727</v>
      </c>
    </row>
    <row r="826" s="2" customFormat="1">
      <c r="A826" s="37"/>
      <c r="B826" s="38"/>
      <c r="C826" s="39"/>
      <c r="D826" s="216" t="s">
        <v>127</v>
      </c>
      <c r="E826" s="39"/>
      <c r="F826" s="217" t="s">
        <v>3728</v>
      </c>
      <c r="G826" s="39"/>
      <c r="H826" s="39"/>
      <c r="I826" s="218"/>
      <c r="J826" s="39"/>
      <c r="K826" s="39"/>
      <c r="L826" s="43"/>
      <c r="M826" s="219"/>
      <c r="N826" s="220"/>
      <c r="O826" s="83"/>
      <c r="P826" s="83"/>
      <c r="Q826" s="83"/>
      <c r="R826" s="83"/>
      <c r="S826" s="83"/>
      <c r="T826" s="84"/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T826" s="16" t="s">
        <v>127</v>
      </c>
      <c r="AU826" s="16" t="s">
        <v>82</v>
      </c>
    </row>
    <row r="827" s="2" customFormat="1">
      <c r="A827" s="37"/>
      <c r="B827" s="38"/>
      <c r="C827" s="39"/>
      <c r="D827" s="221" t="s">
        <v>129</v>
      </c>
      <c r="E827" s="39"/>
      <c r="F827" s="222" t="s">
        <v>3729</v>
      </c>
      <c r="G827" s="39"/>
      <c r="H827" s="39"/>
      <c r="I827" s="218"/>
      <c r="J827" s="39"/>
      <c r="K827" s="39"/>
      <c r="L827" s="43"/>
      <c r="M827" s="219"/>
      <c r="N827" s="220"/>
      <c r="O827" s="83"/>
      <c r="P827" s="83"/>
      <c r="Q827" s="83"/>
      <c r="R827" s="83"/>
      <c r="S827" s="83"/>
      <c r="T827" s="84"/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T827" s="16" t="s">
        <v>129</v>
      </c>
      <c r="AU827" s="16" t="s">
        <v>82</v>
      </c>
    </row>
    <row r="828" s="2" customFormat="1" ht="16.5" customHeight="1">
      <c r="A828" s="37"/>
      <c r="B828" s="38"/>
      <c r="C828" s="203" t="s">
        <v>1994</v>
      </c>
      <c r="D828" s="203" t="s">
        <v>120</v>
      </c>
      <c r="E828" s="204" t="s">
        <v>3730</v>
      </c>
      <c r="F828" s="205" t="s">
        <v>3731</v>
      </c>
      <c r="G828" s="206" t="s">
        <v>169</v>
      </c>
      <c r="H828" s="207">
        <v>100</v>
      </c>
      <c r="I828" s="208"/>
      <c r="J828" s="209">
        <f>ROUND(I828*H828,2)</f>
        <v>0</v>
      </c>
      <c r="K828" s="205" t="s">
        <v>124</v>
      </c>
      <c r="L828" s="43"/>
      <c r="M828" s="210" t="s">
        <v>19</v>
      </c>
      <c r="N828" s="211" t="s">
        <v>43</v>
      </c>
      <c r="O828" s="83"/>
      <c r="P828" s="212">
        <f>O828*H828</f>
        <v>0</v>
      </c>
      <c r="Q828" s="212">
        <v>0</v>
      </c>
      <c r="R828" s="212">
        <f>Q828*H828</f>
        <v>0</v>
      </c>
      <c r="S828" s="212">
        <v>0.00158</v>
      </c>
      <c r="T828" s="213">
        <f>S828*H828</f>
        <v>0.158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214" t="s">
        <v>80</v>
      </c>
      <c r="AT828" s="214" t="s">
        <v>120</v>
      </c>
      <c r="AU828" s="214" t="s">
        <v>82</v>
      </c>
      <c r="AY828" s="16" t="s">
        <v>117</v>
      </c>
      <c r="BE828" s="215">
        <f>IF(N828="základní",J828,0)</f>
        <v>0</v>
      </c>
      <c r="BF828" s="215">
        <f>IF(N828="snížená",J828,0)</f>
        <v>0</v>
      </c>
      <c r="BG828" s="215">
        <f>IF(N828="zákl. přenesená",J828,0)</f>
        <v>0</v>
      </c>
      <c r="BH828" s="215">
        <f>IF(N828="sníž. přenesená",J828,0)</f>
        <v>0</v>
      </c>
      <c r="BI828" s="215">
        <f>IF(N828="nulová",J828,0)</f>
        <v>0</v>
      </c>
      <c r="BJ828" s="16" t="s">
        <v>80</v>
      </c>
      <c r="BK828" s="215">
        <f>ROUND(I828*H828,2)</f>
        <v>0</v>
      </c>
      <c r="BL828" s="16" t="s">
        <v>80</v>
      </c>
      <c r="BM828" s="214" t="s">
        <v>3732</v>
      </c>
    </row>
    <row r="829" s="2" customFormat="1">
      <c r="A829" s="37"/>
      <c r="B829" s="38"/>
      <c r="C829" s="39"/>
      <c r="D829" s="216" t="s">
        <v>127</v>
      </c>
      <c r="E829" s="39"/>
      <c r="F829" s="217" t="s">
        <v>3733</v>
      </c>
      <c r="G829" s="39"/>
      <c r="H829" s="39"/>
      <c r="I829" s="218"/>
      <c r="J829" s="39"/>
      <c r="K829" s="39"/>
      <c r="L829" s="43"/>
      <c r="M829" s="219"/>
      <c r="N829" s="220"/>
      <c r="O829" s="83"/>
      <c r="P829" s="83"/>
      <c r="Q829" s="83"/>
      <c r="R829" s="83"/>
      <c r="S829" s="83"/>
      <c r="T829" s="84"/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T829" s="16" t="s">
        <v>127</v>
      </c>
      <c r="AU829" s="16" t="s">
        <v>82</v>
      </c>
    </row>
    <row r="830" s="2" customFormat="1">
      <c r="A830" s="37"/>
      <c r="B830" s="38"/>
      <c r="C830" s="39"/>
      <c r="D830" s="221" t="s">
        <v>129</v>
      </c>
      <c r="E830" s="39"/>
      <c r="F830" s="222" t="s">
        <v>3734</v>
      </c>
      <c r="G830" s="39"/>
      <c r="H830" s="39"/>
      <c r="I830" s="218"/>
      <c r="J830" s="39"/>
      <c r="K830" s="39"/>
      <c r="L830" s="43"/>
      <c r="M830" s="219"/>
      <c r="N830" s="220"/>
      <c r="O830" s="83"/>
      <c r="P830" s="83"/>
      <c r="Q830" s="83"/>
      <c r="R830" s="83"/>
      <c r="S830" s="83"/>
      <c r="T830" s="84"/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T830" s="16" t="s">
        <v>129</v>
      </c>
      <c r="AU830" s="16" t="s">
        <v>82</v>
      </c>
    </row>
    <row r="831" s="2" customFormat="1" ht="16.5" customHeight="1">
      <c r="A831" s="37"/>
      <c r="B831" s="38"/>
      <c r="C831" s="203" t="s">
        <v>1998</v>
      </c>
      <c r="D831" s="203" t="s">
        <v>120</v>
      </c>
      <c r="E831" s="204" t="s">
        <v>3735</v>
      </c>
      <c r="F831" s="205" t="s">
        <v>3736</v>
      </c>
      <c r="G831" s="206" t="s">
        <v>169</v>
      </c>
      <c r="H831" s="207">
        <v>20</v>
      </c>
      <c r="I831" s="208"/>
      <c r="J831" s="209">
        <f>ROUND(I831*H831,2)</f>
        <v>0</v>
      </c>
      <c r="K831" s="205" t="s">
        <v>124</v>
      </c>
      <c r="L831" s="43"/>
      <c r="M831" s="210" t="s">
        <v>19</v>
      </c>
      <c r="N831" s="211" t="s">
        <v>43</v>
      </c>
      <c r="O831" s="83"/>
      <c r="P831" s="212">
        <f>O831*H831</f>
        <v>0</v>
      </c>
      <c r="Q831" s="212">
        <v>0</v>
      </c>
      <c r="R831" s="212">
        <f>Q831*H831</f>
        <v>0</v>
      </c>
      <c r="S831" s="212">
        <v>0.002</v>
      </c>
      <c r="T831" s="213">
        <f>S831*H831</f>
        <v>0.040000000000000001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214" t="s">
        <v>80</v>
      </c>
      <c r="AT831" s="214" t="s">
        <v>120</v>
      </c>
      <c r="AU831" s="214" t="s">
        <v>82</v>
      </c>
      <c r="AY831" s="16" t="s">
        <v>117</v>
      </c>
      <c r="BE831" s="215">
        <f>IF(N831="základní",J831,0)</f>
        <v>0</v>
      </c>
      <c r="BF831" s="215">
        <f>IF(N831="snížená",J831,0)</f>
        <v>0</v>
      </c>
      <c r="BG831" s="215">
        <f>IF(N831="zákl. přenesená",J831,0)</f>
        <v>0</v>
      </c>
      <c r="BH831" s="215">
        <f>IF(N831="sníž. přenesená",J831,0)</f>
        <v>0</v>
      </c>
      <c r="BI831" s="215">
        <f>IF(N831="nulová",J831,0)</f>
        <v>0</v>
      </c>
      <c r="BJ831" s="16" t="s">
        <v>80</v>
      </c>
      <c r="BK831" s="215">
        <f>ROUND(I831*H831,2)</f>
        <v>0</v>
      </c>
      <c r="BL831" s="16" t="s">
        <v>80</v>
      </c>
      <c r="BM831" s="214" t="s">
        <v>3737</v>
      </c>
    </row>
    <row r="832" s="2" customFormat="1">
      <c r="A832" s="37"/>
      <c r="B832" s="38"/>
      <c r="C832" s="39"/>
      <c r="D832" s="216" t="s">
        <v>127</v>
      </c>
      <c r="E832" s="39"/>
      <c r="F832" s="217" t="s">
        <v>3738</v>
      </c>
      <c r="G832" s="39"/>
      <c r="H832" s="39"/>
      <c r="I832" s="218"/>
      <c r="J832" s="39"/>
      <c r="K832" s="39"/>
      <c r="L832" s="43"/>
      <c r="M832" s="219"/>
      <c r="N832" s="220"/>
      <c r="O832" s="83"/>
      <c r="P832" s="83"/>
      <c r="Q832" s="83"/>
      <c r="R832" s="83"/>
      <c r="S832" s="83"/>
      <c r="T832" s="84"/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T832" s="16" t="s">
        <v>127</v>
      </c>
      <c r="AU832" s="16" t="s">
        <v>82</v>
      </c>
    </row>
    <row r="833" s="2" customFormat="1">
      <c r="A833" s="37"/>
      <c r="B833" s="38"/>
      <c r="C833" s="39"/>
      <c r="D833" s="221" t="s">
        <v>129</v>
      </c>
      <c r="E833" s="39"/>
      <c r="F833" s="222" t="s">
        <v>3739</v>
      </c>
      <c r="G833" s="39"/>
      <c r="H833" s="39"/>
      <c r="I833" s="218"/>
      <c r="J833" s="39"/>
      <c r="K833" s="39"/>
      <c r="L833" s="43"/>
      <c r="M833" s="219"/>
      <c r="N833" s="220"/>
      <c r="O833" s="83"/>
      <c r="P833" s="83"/>
      <c r="Q833" s="83"/>
      <c r="R833" s="83"/>
      <c r="S833" s="83"/>
      <c r="T833" s="84"/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T833" s="16" t="s">
        <v>129</v>
      </c>
      <c r="AU833" s="16" t="s">
        <v>82</v>
      </c>
    </row>
    <row r="834" s="2" customFormat="1" ht="16.5" customHeight="1">
      <c r="A834" s="37"/>
      <c r="B834" s="38"/>
      <c r="C834" s="203" t="s">
        <v>2002</v>
      </c>
      <c r="D834" s="203" t="s">
        <v>120</v>
      </c>
      <c r="E834" s="204" t="s">
        <v>3740</v>
      </c>
      <c r="F834" s="205" t="s">
        <v>3741</v>
      </c>
      <c r="G834" s="206" t="s">
        <v>169</v>
      </c>
      <c r="H834" s="207">
        <v>100</v>
      </c>
      <c r="I834" s="208"/>
      <c r="J834" s="209">
        <f>ROUND(I834*H834,2)</f>
        <v>0</v>
      </c>
      <c r="K834" s="205" t="s">
        <v>124</v>
      </c>
      <c r="L834" s="43"/>
      <c r="M834" s="210" t="s">
        <v>19</v>
      </c>
      <c r="N834" s="211" t="s">
        <v>43</v>
      </c>
      <c r="O834" s="83"/>
      <c r="P834" s="212">
        <f>O834*H834</f>
        <v>0</v>
      </c>
      <c r="Q834" s="212">
        <v>0</v>
      </c>
      <c r="R834" s="212">
        <f>Q834*H834</f>
        <v>0</v>
      </c>
      <c r="S834" s="212">
        <v>0.00050000000000000001</v>
      </c>
      <c r="T834" s="213">
        <f>S834*H834</f>
        <v>0.050000000000000003</v>
      </c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R834" s="214" t="s">
        <v>80</v>
      </c>
      <c r="AT834" s="214" t="s">
        <v>120</v>
      </c>
      <c r="AU834" s="214" t="s">
        <v>82</v>
      </c>
      <c r="AY834" s="16" t="s">
        <v>117</v>
      </c>
      <c r="BE834" s="215">
        <f>IF(N834="základní",J834,0)</f>
        <v>0</v>
      </c>
      <c r="BF834" s="215">
        <f>IF(N834="snížená",J834,0)</f>
        <v>0</v>
      </c>
      <c r="BG834" s="215">
        <f>IF(N834="zákl. přenesená",J834,0)</f>
        <v>0</v>
      </c>
      <c r="BH834" s="215">
        <f>IF(N834="sníž. přenesená",J834,0)</f>
        <v>0</v>
      </c>
      <c r="BI834" s="215">
        <f>IF(N834="nulová",J834,0)</f>
        <v>0</v>
      </c>
      <c r="BJ834" s="16" t="s">
        <v>80</v>
      </c>
      <c r="BK834" s="215">
        <f>ROUND(I834*H834,2)</f>
        <v>0</v>
      </c>
      <c r="BL834" s="16" t="s">
        <v>80</v>
      </c>
      <c r="BM834" s="214" t="s">
        <v>3742</v>
      </c>
    </row>
    <row r="835" s="2" customFormat="1">
      <c r="A835" s="37"/>
      <c r="B835" s="38"/>
      <c r="C835" s="39"/>
      <c r="D835" s="216" t="s">
        <v>127</v>
      </c>
      <c r="E835" s="39"/>
      <c r="F835" s="217" t="s">
        <v>3741</v>
      </c>
      <c r="G835" s="39"/>
      <c r="H835" s="39"/>
      <c r="I835" s="218"/>
      <c r="J835" s="39"/>
      <c r="K835" s="39"/>
      <c r="L835" s="43"/>
      <c r="M835" s="219"/>
      <c r="N835" s="220"/>
      <c r="O835" s="83"/>
      <c r="P835" s="83"/>
      <c r="Q835" s="83"/>
      <c r="R835" s="83"/>
      <c r="S835" s="83"/>
      <c r="T835" s="84"/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T835" s="16" t="s">
        <v>127</v>
      </c>
      <c r="AU835" s="16" t="s">
        <v>82</v>
      </c>
    </row>
    <row r="836" s="2" customFormat="1">
      <c r="A836" s="37"/>
      <c r="B836" s="38"/>
      <c r="C836" s="39"/>
      <c r="D836" s="221" t="s">
        <v>129</v>
      </c>
      <c r="E836" s="39"/>
      <c r="F836" s="222" t="s">
        <v>3743</v>
      </c>
      <c r="G836" s="39"/>
      <c r="H836" s="39"/>
      <c r="I836" s="218"/>
      <c r="J836" s="39"/>
      <c r="K836" s="39"/>
      <c r="L836" s="43"/>
      <c r="M836" s="219"/>
      <c r="N836" s="220"/>
      <c r="O836" s="83"/>
      <c r="P836" s="83"/>
      <c r="Q836" s="83"/>
      <c r="R836" s="83"/>
      <c r="S836" s="83"/>
      <c r="T836" s="84"/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T836" s="16" t="s">
        <v>129</v>
      </c>
      <c r="AU836" s="16" t="s">
        <v>82</v>
      </c>
    </row>
    <row r="837" s="2" customFormat="1" ht="16.5" customHeight="1">
      <c r="A837" s="37"/>
      <c r="B837" s="38"/>
      <c r="C837" s="203" t="s">
        <v>2006</v>
      </c>
      <c r="D837" s="203" t="s">
        <v>120</v>
      </c>
      <c r="E837" s="204" t="s">
        <v>3744</v>
      </c>
      <c r="F837" s="205" t="s">
        <v>3745</v>
      </c>
      <c r="G837" s="206" t="s">
        <v>169</v>
      </c>
      <c r="H837" s="207">
        <v>40</v>
      </c>
      <c r="I837" s="208"/>
      <c r="J837" s="209">
        <f>ROUND(I837*H837,2)</f>
        <v>0</v>
      </c>
      <c r="K837" s="205" t="s">
        <v>124</v>
      </c>
      <c r="L837" s="43"/>
      <c r="M837" s="210" t="s">
        <v>19</v>
      </c>
      <c r="N837" s="211" t="s">
        <v>43</v>
      </c>
      <c r="O837" s="83"/>
      <c r="P837" s="212">
        <f>O837*H837</f>
        <v>0</v>
      </c>
      <c r="Q837" s="212">
        <v>0</v>
      </c>
      <c r="R837" s="212">
        <f>Q837*H837</f>
        <v>0</v>
      </c>
      <c r="S837" s="212">
        <v>0.00064999999999999997</v>
      </c>
      <c r="T837" s="213">
        <f>S837*H837</f>
        <v>0.025999999999999999</v>
      </c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R837" s="214" t="s">
        <v>80</v>
      </c>
      <c r="AT837" s="214" t="s">
        <v>120</v>
      </c>
      <c r="AU837" s="214" t="s">
        <v>82</v>
      </c>
      <c r="AY837" s="16" t="s">
        <v>117</v>
      </c>
      <c r="BE837" s="215">
        <f>IF(N837="základní",J837,0)</f>
        <v>0</v>
      </c>
      <c r="BF837" s="215">
        <f>IF(N837="snížená",J837,0)</f>
        <v>0</v>
      </c>
      <c r="BG837" s="215">
        <f>IF(N837="zákl. přenesená",J837,0)</f>
        <v>0</v>
      </c>
      <c r="BH837" s="215">
        <f>IF(N837="sníž. přenesená",J837,0)</f>
        <v>0</v>
      </c>
      <c r="BI837" s="215">
        <f>IF(N837="nulová",J837,0)</f>
        <v>0</v>
      </c>
      <c r="BJ837" s="16" t="s">
        <v>80</v>
      </c>
      <c r="BK837" s="215">
        <f>ROUND(I837*H837,2)</f>
        <v>0</v>
      </c>
      <c r="BL837" s="16" t="s">
        <v>80</v>
      </c>
      <c r="BM837" s="214" t="s">
        <v>3746</v>
      </c>
    </row>
    <row r="838" s="2" customFormat="1">
      <c r="A838" s="37"/>
      <c r="B838" s="38"/>
      <c r="C838" s="39"/>
      <c r="D838" s="216" t="s">
        <v>127</v>
      </c>
      <c r="E838" s="39"/>
      <c r="F838" s="217" t="s">
        <v>3745</v>
      </c>
      <c r="G838" s="39"/>
      <c r="H838" s="39"/>
      <c r="I838" s="218"/>
      <c r="J838" s="39"/>
      <c r="K838" s="39"/>
      <c r="L838" s="43"/>
      <c r="M838" s="219"/>
      <c r="N838" s="220"/>
      <c r="O838" s="83"/>
      <c r="P838" s="83"/>
      <c r="Q838" s="83"/>
      <c r="R838" s="83"/>
      <c r="S838" s="83"/>
      <c r="T838" s="84"/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T838" s="16" t="s">
        <v>127</v>
      </c>
      <c r="AU838" s="16" t="s">
        <v>82</v>
      </c>
    </row>
    <row r="839" s="2" customFormat="1">
      <c r="A839" s="37"/>
      <c r="B839" s="38"/>
      <c r="C839" s="39"/>
      <c r="D839" s="221" t="s">
        <v>129</v>
      </c>
      <c r="E839" s="39"/>
      <c r="F839" s="222" t="s">
        <v>3747</v>
      </c>
      <c r="G839" s="39"/>
      <c r="H839" s="39"/>
      <c r="I839" s="218"/>
      <c r="J839" s="39"/>
      <c r="K839" s="39"/>
      <c r="L839" s="43"/>
      <c r="M839" s="219"/>
      <c r="N839" s="220"/>
      <c r="O839" s="83"/>
      <c r="P839" s="83"/>
      <c r="Q839" s="83"/>
      <c r="R839" s="83"/>
      <c r="S839" s="83"/>
      <c r="T839" s="84"/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T839" s="16" t="s">
        <v>129</v>
      </c>
      <c r="AU839" s="16" t="s">
        <v>82</v>
      </c>
    </row>
    <row r="840" s="2" customFormat="1" ht="16.5" customHeight="1">
      <c r="A840" s="37"/>
      <c r="B840" s="38"/>
      <c r="C840" s="203" t="s">
        <v>2010</v>
      </c>
      <c r="D840" s="203" t="s">
        <v>120</v>
      </c>
      <c r="E840" s="204" t="s">
        <v>3748</v>
      </c>
      <c r="F840" s="205" t="s">
        <v>3749</v>
      </c>
      <c r="G840" s="206" t="s">
        <v>169</v>
      </c>
      <c r="H840" s="207">
        <v>40</v>
      </c>
      <c r="I840" s="208"/>
      <c r="J840" s="209">
        <f>ROUND(I840*H840,2)</f>
        <v>0</v>
      </c>
      <c r="K840" s="205" t="s">
        <v>124</v>
      </c>
      <c r="L840" s="43"/>
      <c r="M840" s="210" t="s">
        <v>19</v>
      </c>
      <c r="N840" s="211" t="s">
        <v>43</v>
      </c>
      <c r="O840" s="83"/>
      <c r="P840" s="212">
        <f>O840*H840</f>
        <v>0</v>
      </c>
      <c r="Q840" s="212">
        <v>0</v>
      </c>
      <c r="R840" s="212">
        <f>Q840*H840</f>
        <v>0</v>
      </c>
      <c r="S840" s="212">
        <v>0.00095</v>
      </c>
      <c r="T840" s="213">
        <f>S840*H840</f>
        <v>0.037999999999999999</v>
      </c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R840" s="214" t="s">
        <v>80</v>
      </c>
      <c r="AT840" s="214" t="s">
        <v>120</v>
      </c>
      <c r="AU840" s="214" t="s">
        <v>82</v>
      </c>
      <c r="AY840" s="16" t="s">
        <v>117</v>
      </c>
      <c r="BE840" s="215">
        <f>IF(N840="základní",J840,0)</f>
        <v>0</v>
      </c>
      <c r="BF840" s="215">
        <f>IF(N840="snížená",J840,0)</f>
        <v>0</v>
      </c>
      <c r="BG840" s="215">
        <f>IF(N840="zákl. přenesená",J840,0)</f>
        <v>0</v>
      </c>
      <c r="BH840" s="215">
        <f>IF(N840="sníž. přenesená",J840,0)</f>
        <v>0</v>
      </c>
      <c r="BI840" s="215">
        <f>IF(N840="nulová",J840,0)</f>
        <v>0</v>
      </c>
      <c r="BJ840" s="16" t="s">
        <v>80</v>
      </c>
      <c r="BK840" s="215">
        <f>ROUND(I840*H840,2)</f>
        <v>0</v>
      </c>
      <c r="BL840" s="16" t="s">
        <v>80</v>
      </c>
      <c r="BM840" s="214" t="s">
        <v>3750</v>
      </c>
    </row>
    <row r="841" s="2" customFormat="1">
      <c r="A841" s="37"/>
      <c r="B841" s="38"/>
      <c r="C841" s="39"/>
      <c r="D841" s="216" t="s">
        <v>127</v>
      </c>
      <c r="E841" s="39"/>
      <c r="F841" s="217" t="s">
        <v>3749</v>
      </c>
      <c r="G841" s="39"/>
      <c r="H841" s="39"/>
      <c r="I841" s="218"/>
      <c r="J841" s="39"/>
      <c r="K841" s="39"/>
      <c r="L841" s="43"/>
      <c r="M841" s="219"/>
      <c r="N841" s="220"/>
      <c r="O841" s="83"/>
      <c r="P841" s="83"/>
      <c r="Q841" s="83"/>
      <c r="R841" s="83"/>
      <c r="S841" s="83"/>
      <c r="T841" s="84"/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T841" s="16" t="s">
        <v>127</v>
      </c>
      <c r="AU841" s="16" t="s">
        <v>82</v>
      </c>
    </row>
    <row r="842" s="2" customFormat="1">
      <c r="A842" s="37"/>
      <c r="B842" s="38"/>
      <c r="C842" s="39"/>
      <c r="D842" s="221" t="s">
        <v>129</v>
      </c>
      <c r="E842" s="39"/>
      <c r="F842" s="222" t="s">
        <v>3751</v>
      </c>
      <c r="G842" s="39"/>
      <c r="H842" s="39"/>
      <c r="I842" s="218"/>
      <c r="J842" s="39"/>
      <c r="K842" s="39"/>
      <c r="L842" s="43"/>
      <c r="M842" s="219"/>
      <c r="N842" s="220"/>
      <c r="O842" s="83"/>
      <c r="P842" s="83"/>
      <c r="Q842" s="83"/>
      <c r="R842" s="83"/>
      <c r="S842" s="83"/>
      <c r="T842" s="84"/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T842" s="16" t="s">
        <v>129</v>
      </c>
      <c r="AU842" s="16" t="s">
        <v>82</v>
      </c>
    </row>
    <row r="843" s="2" customFormat="1" ht="16.5" customHeight="1">
      <c r="A843" s="37"/>
      <c r="B843" s="38"/>
      <c r="C843" s="203" t="s">
        <v>2014</v>
      </c>
      <c r="D843" s="203" t="s">
        <v>120</v>
      </c>
      <c r="E843" s="204" t="s">
        <v>3752</v>
      </c>
      <c r="F843" s="205" t="s">
        <v>3753</v>
      </c>
      <c r="G843" s="206" t="s">
        <v>169</v>
      </c>
      <c r="H843" s="207">
        <v>10</v>
      </c>
      <c r="I843" s="208"/>
      <c r="J843" s="209">
        <f>ROUND(I843*H843,2)</f>
        <v>0</v>
      </c>
      <c r="K843" s="205" t="s">
        <v>124</v>
      </c>
      <c r="L843" s="43"/>
      <c r="M843" s="210" t="s">
        <v>19</v>
      </c>
      <c r="N843" s="211" t="s">
        <v>43</v>
      </c>
      <c r="O843" s="83"/>
      <c r="P843" s="212">
        <f>O843*H843</f>
        <v>0</v>
      </c>
      <c r="Q843" s="212">
        <v>0</v>
      </c>
      <c r="R843" s="212">
        <f>Q843*H843</f>
        <v>0</v>
      </c>
      <c r="S843" s="212">
        <v>0.00035</v>
      </c>
      <c r="T843" s="213">
        <f>S843*H843</f>
        <v>0.0035000000000000001</v>
      </c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R843" s="214" t="s">
        <v>80</v>
      </c>
      <c r="AT843" s="214" t="s">
        <v>120</v>
      </c>
      <c r="AU843" s="214" t="s">
        <v>82</v>
      </c>
      <c r="AY843" s="16" t="s">
        <v>117</v>
      </c>
      <c r="BE843" s="215">
        <f>IF(N843="základní",J843,0)</f>
        <v>0</v>
      </c>
      <c r="BF843" s="215">
        <f>IF(N843="snížená",J843,0)</f>
        <v>0</v>
      </c>
      <c r="BG843" s="215">
        <f>IF(N843="zákl. přenesená",J843,0)</f>
        <v>0</v>
      </c>
      <c r="BH843" s="215">
        <f>IF(N843="sníž. přenesená",J843,0)</f>
        <v>0</v>
      </c>
      <c r="BI843" s="215">
        <f>IF(N843="nulová",J843,0)</f>
        <v>0</v>
      </c>
      <c r="BJ843" s="16" t="s">
        <v>80</v>
      </c>
      <c r="BK843" s="215">
        <f>ROUND(I843*H843,2)</f>
        <v>0</v>
      </c>
      <c r="BL843" s="16" t="s">
        <v>80</v>
      </c>
      <c r="BM843" s="214" t="s">
        <v>3754</v>
      </c>
    </row>
    <row r="844" s="2" customFormat="1">
      <c r="A844" s="37"/>
      <c r="B844" s="38"/>
      <c r="C844" s="39"/>
      <c r="D844" s="216" t="s">
        <v>127</v>
      </c>
      <c r="E844" s="39"/>
      <c r="F844" s="217" t="s">
        <v>3755</v>
      </c>
      <c r="G844" s="39"/>
      <c r="H844" s="39"/>
      <c r="I844" s="218"/>
      <c r="J844" s="39"/>
      <c r="K844" s="39"/>
      <c r="L844" s="43"/>
      <c r="M844" s="219"/>
      <c r="N844" s="220"/>
      <c r="O844" s="83"/>
      <c r="P844" s="83"/>
      <c r="Q844" s="83"/>
      <c r="R844" s="83"/>
      <c r="S844" s="83"/>
      <c r="T844" s="84"/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T844" s="16" t="s">
        <v>127</v>
      </c>
      <c r="AU844" s="16" t="s">
        <v>82</v>
      </c>
    </row>
    <row r="845" s="2" customFormat="1">
      <c r="A845" s="37"/>
      <c r="B845" s="38"/>
      <c r="C845" s="39"/>
      <c r="D845" s="221" t="s">
        <v>129</v>
      </c>
      <c r="E845" s="39"/>
      <c r="F845" s="222" t="s">
        <v>3756</v>
      </c>
      <c r="G845" s="39"/>
      <c r="H845" s="39"/>
      <c r="I845" s="218"/>
      <c r="J845" s="39"/>
      <c r="K845" s="39"/>
      <c r="L845" s="43"/>
      <c r="M845" s="219"/>
      <c r="N845" s="220"/>
      <c r="O845" s="83"/>
      <c r="P845" s="83"/>
      <c r="Q845" s="83"/>
      <c r="R845" s="83"/>
      <c r="S845" s="83"/>
      <c r="T845" s="84"/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T845" s="16" t="s">
        <v>129</v>
      </c>
      <c r="AU845" s="16" t="s">
        <v>82</v>
      </c>
    </row>
    <row r="846" s="2" customFormat="1" ht="16.5" customHeight="1">
      <c r="A846" s="37"/>
      <c r="B846" s="38"/>
      <c r="C846" s="203" t="s">
        <v>2018</v>
      </c>
      <c r="D846" s="203" t="s">
        <v>120</v>
      </c>
      <c r="E846" s="204" t="s">
        <v>3757</v>
      </c>
      <c r="F846" s="205" t="s">
        <v>3758</v>
      </c>
      <c r="G846" s="206" t="s">
        <v>169</v>
      </c>
      <c r="H846" s="207">
        <v>10</v>
      </c>
      <c r="I846" s="208"/>
      <c r="J846" s="209">
        <f>ROUND(I846*H846,2)</f>
        <v>0</v>
      </c>
      <c r="K846" s="205" t="s">
        <v>124</v>
      </c>
      <c r="L846" s="43"/>
      <c r="M846" s="210" t="s">
        <v>19</v>
      </c>
      <c r="N846" s="211" t="s">
        <v>43</v>
      </c>
      <c r="O846" s="83"/>
      <c r="P846" s="212">
        <f>O846*H846</f>
        <v>0</v>
      </c>
      <c r="Q846" s="212">
        <v>0</v>
      </c>
      <c r="R846" s="212">
        <f>Q846*H846</f>
        <v>0</v>
      </c>
      <c r="S846" s="212">
        <v>0.00050000000000000001</v>
      </c>
      <c r="T846" s="213">
        <f>S846*H846</f>
        <v>0.0050000000000000001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214" t="s">
        <v>80</v>
      </c>
      <c r="AT846" s="214" t="s">
        <v>120</v>
      </c>
      <c r="AU846" s="214" t="s">
        <v>82</v>
      </c>
      <c r="AY846" s="16" t="s">
        <v>117</v>
      </c>
      <c r="BE846" s="215">
        <f>IF(N846="základní",J846,0)</f>
        <v>0</v>
      </c>
      <c r="BF846" s="215">
        <f>IF(N846="snížená",J846,0)</f>
        <v>0</v>
      </c>
      <c r="BG846" s="215">
        <f>IF(N846="zákl. přenesená",J846,0)</f>
        <v>0</v>
      </c>
      <c r="BH846" s="215">
        <f>IF(N846="sníž. přenesená",J846,0)</f>
        <v>0</v>
      </c>
      <c r="BI846" s="215">
        <f>IF(N846="nulová",J846,0)</f>
        <v>0</v>
      </c>
      <c r="BJ846" s="16" t="s">
        <v>80</v>
      </c>
      <c r="BK846" s="215">
        <f>ROUND(I846*H846,2)</f>
        <v>0</v>
      </c>
      <c r="BL846" s="16" t="s">
        <v>80</v>
      </c>
      <c r="BM846" s="214" t="s">
        <v>3759</v>
      </c>
    </row>
    <row r="847" s="2" customFormat="1">
      <c r="A847" s="37"/>
      <c r="B847" s="38"/>
      <c r="C847" s="39"/>
      <c r="D847" s="216" t="s">
        <v>127</v>
      </c>
      <c r="E847" s="39"/>
      <c r="F847" s="217" t="s">
        <v>3760</v>
      </c>
      <c r="G847" s="39"/>
      <c r="H847" s="39"/>
      <c r="I847" s="218"/>
      <c r="J847" s="39"/>
      <c r="K847" s="39"/>
      <c r="L847" s="43"/>
      <c r="M847" s="219"/>
      <c r="N847" s="220"/>
      <c r="O847" s="83"/>
      <c r="P847" s="83"/>
      <c r="Q847" s="83"/>
      <c r="R847" s="83"/>
      <c r="S847" s="83"/>
      <c r="T847" s="84"/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T847" s="16" t="s">
        <v>127</v>
      </c>
      <c r="AU847" s="16" t="s">
        <v>82</v>
      </c>
    </row>
    <row r="848" s="2" customFormat="1">
      <c r="A848" s="37"/>
      <c r="B848" s="38"/>
      <c r="C848" s="39"/>
      <c r="D848" s="221" t="s">
        <v>129</v>
      </c>
      <c r="E848" s="39"/>
      <c r="F848" s="222" t="s">
        <v>3761</v>
      </c>
      <c r="G848" s="39"/>
      <c r="H848" s="39"/>
      <c r="I848" s="218"/>
      <c r="J848" s="39"/>
      <c r="K848" s="39"/>
      <c r="L848" s="43"/>
      <c r="M848" s="219"/>
      <c r="N848" s="220"/>
      <c r="O848" s="83"/>
      <c r="P848" s="83"/>
      <c r="Q848" s="83"/>
      <c r="R848" s="83"/>
      <c r="S848" s="83"/>
      <c r="T848" s="84"/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T848" s="16" t="s">
        <v>129</v>
      </c>
      <c r="AU848" s="16" t="s">
        <v>82</v>
      </c>
    </row>
    <row r="849" s="2" customFormat="1" ht="16.5" customHeight="1">
      <c r="A849" s="37"/>
      <c r="B849" s="38"/>
      <c r="C849" s="203" t="s">
        <v>1418</v>
      </c>
      <c r="D849" s="203" t="s">
        <v>120</v>
      </c>
      <c r="E849" s="204" t="s">
        <v>3762</v>
      </c>
      <c r="F849" s="205" t="s">
        <v>3763</v>
      </c>
      <c r="G849" s="206" t="s">
        <v>169</v>
      </c>
      <c r="H849" s="207">
        <v>20</v>
      </c>
      <c r="I849" s="208"/>
      <c r="J849" s="209">
        <f>ROUND(I849*H849,2)</f>
        <v>0</v>
      </c>
      <c r="K849" s="205" t="s">
        <v>124</v>
      </c>
      <c r="L849" s="43"/>
      <c r="M849" s="210" t="s">
        <v>19</v>
      </c>
      <c r="N849" s="211" t="s">
        <v>43</v>
      </c>
      <c r="O849" s="83"/>
      <c r="P849" s="212">
        <f>O849*H849</f>
        <v>0</v>
      </c>
      <c r="Q849" s="212">
        <v>0</v>
      </c>
      <c r="R849" s="212">
        <f>Q849*H849</f>
        <v>0</v>
      </c>
      <c r="S849" s="212">
        <v>0</v>
      </c>
      <c r="T849" s="213">
        <f>S849*H849</f>
        <v>0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214" t="s">
        <v>80</v>
      </c>
      <c r="AT849" s="214" t="s">
        <v>120</v>
      </c>
      <c r="AU849" s="214" t="s">
        <v>82</v>
      </c>
      <c r="AY849" s="16" t="s">
        <v>117</v>
      </c>
      <c r="BE849" s="215">
        <f>IF(N849="základní",J849,0)</f>
        <v>0</v>
      </c>
      <c r="BF849" s="215">
        <f>IF(N849="snížená",J849,0)</f>
        <v>0</v>
      </c>
      <c r="BG849" s="215">
        <f>IF(N849="zákl. přenesená",J849,0)</f>
        <v>0</v>
      </c>
      <c r="BH849" s="215">
        <f>IF(N849="sníž. přenesená",J849,0)</f>
        <v>0</v>
      </c>
      <c r="BI849" s="215">
        <f>IF(N849="nulová",J849,0)</f>
        <v>0</v>
      </c>
      <c r="BJ849" s="16" t="s">
        <v>80</v>
      </c>
      <c r="BK849" s="215">
        <f>ROUND(I849*H849,2)</f>
        <v>0</v>
      </c>
      <c r="BL849" s="16" t="s">
        <v>80</v>
      </c>
      <c r="BM849" s="214" t="s">
        <v>3764</v>
      </c>
    </row>
    <row r="850" s="2" customFormat="1">
      <c r="A850" s="37"/>
      <c r="B850" s="38"/>
      <c r="C850" s="39"/>
      <c r="D850" s="216" t="s">
        <v>127</v>
      </c>
      <c r="E850" s="39"/>
      <c r="F850" s="217" t="s">
        <v>3765</v>
      </c>
      <c r="G850" s="39"/>
      <c r="H850" s="39"/>
      <c r="I850" s="218"/>
      <c r="J850" s="39"/>
      <c r="K850" s="39"/>
      <c r="L850" s="43"/>
      <c r="M850" s="219"/>
      <c r="N850" s="220"/>
      <c r="O850" s="83"/>
      <c r="P850" s="83"/>
      <c r="Q850" s="83"/>
      <c r="R850" s="83"/>
      <c r="S850" s="83"/>
      <c r="T850" s="84"/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T850" s="16" t="s">
        <v>127</v>
      </c>
      <c r="AU850" s="16" t="s">
        <v>82</v>
      </c>
    </row>
    <row r="851" s="2" customFormat="1">
      <c r="A851" s="37"/>
      <c r="B851" s="38"/>
      <c r="C851" s="39"/>
      <c r="D851" s="221" t="s">
        <v>129</v>
      </c>
      <c r="E851" s="39"/>
      <c r="F851" s="222" t="s">
        <v>3766</v>
      </c>
      <c r="G851" s="39"/>
      <c r="H851" s="39"/>
      <c r="I851" s="218"/>
      <c r="J851" s="39"/>
      <c r="K851" s="39"/>
      <c r="L851" s="43"/>
      <c r="M851" s="219"/>
      <c r="N851" s="220"/>
      <c r="O851" s="83"/>
      <c r="P851" s="83"/>
      <c r="Q851" s="83"/>
      <c r="R851" s="83"/>
      <c r="S851" s="83"/>
      <c r="T851" s="84"/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T851" s="16" t="s">
        <v>129</v>
      </c>
      <c r="AU851" s="16" t="s">
        <v>82</v>
      </c>
    </row>
    <row r="852" s="2" customFormat="1" ht="16.5" customHeight="1">
      <c r="A852" s="37"/>
      <c r="B852" s="38"/>
      <c r="C852" s="203" t="s">
        <v>1424</v>
      </c>
      <c r="D852" s="203" t="s">
        <v>120</v>
      </c>
      <c r="E852" s="204" t="s">
        <v>3767</v>
      </c>
      <c r="F852" s="205" t="s">
        <v>3768</v>
      </c>
      <c r="G852" s="206" t="s">
        <v>169</v>
      </c>
      <c r="H852" s="207">
        <v>10</v>
      </c>
      <c r="I852" s="208"/>
      <c r="J852" s="209">
        <f>ROUND(I852*H852,2)</f>
        <v>0</v>
      </c>
      <c r="K852" s="205" t="s">
        <v>124</v>
      </c>
      <c r="L852" s="43"/>
      <c r="M852" s="210" t="s">
        <v>19</v>
      </c>
      <c r="N852" s="211" t="s">
        <v>43</v>
      </c>
      <c r="O852" s="83"/>
      <c r="P852" s="212">
        <f>O852*H852</f>
        <v>0</v>
      </c>
      <c r="Q852" s="212">
        <v>0</v>
      </c>
      <c r="R852" s="212">
        <f>Q852*H852</f>
        <v>0</v>
      </c>
      <c r="S852" s="212">
        <v>0</v>
      </c>
      <c r="T852" s="213">
        <f>S852*H852</f>
        <v>0</v>
      </c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R852" s="214" t="s">
        <v>80</v>
      </c>
      <c r="AT852" s="214" t="s">
        <v>120</v>
      </c>
      <c r="AU852" s="214" t="s">
        <v>82</v>
      </c>
      <c r="AY852" s="16" t="s">
        <v>117</v>
      </c>
      <c r="BE852" s="215">
        <f>IF(N852="základní",J852,0)</f>
        <v>0</v>
      </c>
      <c r="BF852" s="215">
        <f>IF(N852="snížená",J852,0)</f>
        <v>0</v>
      </c>
      <c r="BG852" s="215">
        <f>IF(N852="zákl. přenesená",J852,0)</f>
        <v>0</v>
      </c>
      <c r="BH852" s="215">
        <f>IF(N852="sníž. přenesená",J852,0)</f>
        <v>0</v>
      </c>
      <c r="BI852" s="215">
        <f>IF(N852="nulová",J852,0)</f>
        <v>0</v>
      </c>
      <c r="BJ852" s="16" t="s">
        <v>80</v>
      </c>
      <c r="BK852" s="215">
        <f>ROUND(I852*H852,2)</f>
        <v>0</v>
      </c>
      <c r="BL852" s="16" t="s">
        <v>80</v>
      </c>
      <c r="BM852" s="214" t="s">
        <v>3769</v>
      </c>
    </row>
    <row r="853" s="2" customFormat="1">
      <c r="A853" s="37"/>
      <c r="B853" s="38"/>
      <c r="C853" s="39"/>
      <c r="D853" s="216" t="s">
        <v>127</v>
      </c>
      <c r="E853" s="39"/>
      <c r="F853" s="217" t="s">
        <v>3770</v>
      </c>
      <c r="G853" s="39"/>
      <c r="H853" s="39"/>
      <c r="I853" s="218"/>
      <c r="J853" s="39"/>
      <c r="K853" s="39"/>
      <c r="L853" s="43"/>
      <c r="M853" s="219"/>
      <c r="N853" s="220"/>
      <c r="O853" s="83"/>
      <c r="P853" s="83"/>
      <c r="Q853" s="83"/>
      <c r="R853" s="83"/>
      <c r="S853" s="83"/>
      <c r="T853" s="84"/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T853" s="16" t="s">
        <v>127</v>
      </c>
      <c r="AU853" s="16" t="s">
        <v>82</v>
      </c>
    </row>
    <row r="854" s="2" customFormat="1">
      <c r="A854" s="37"/>
      <c r="B854" s="38"/>
      <c r="C854" s="39"/>
      <c r="D854" s="221" t="s">
        <v>129</v>
      </c>
      <c r="E854" s="39"/>
      <c r="F854" s="222" t="s">
        <v>3771</v>
      </c>
      <c r="G854" s="39"/>
      <c r="H854" s="39"/>
      <c r="I854" s="218"/>
      <c r="J854" s="39"/>
      <c r="K854" s="39"/>
      <c r="L854" s="43"/>
      <c r="M854" s="219"/>
      <c r="N854" s="220"/>
      <c r="O854" s="83"/>
      <c r="P854" s="83"/>
      <c r="Q854" s="83"/>
      <c r="R854" s="83"/>
      <c r="S854" s="83"/>
      <c r="T854" s="84"/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T854" s="16" t="s">
        <v>129</v>
      </c>
      <c r="AU854" s="16" t="s">
        <v>82</v>
      </c>
    </row>
    <row r="855" s="2" customFormat="1" ht="16.5" customHeight="1">
      <c r="A855" s="37"/>
      <c r="B855" s="38"/>
      <c r="C855" s="203" t="s">
        <v>1430</v>
      </c>
      <c r="D855" s="203" t="s">
        <v>120</v>
      </c>
      <c r="E855" s="204" t="s">
        <v>3772</v>
      </c>
      <c r="F855" s="205" t="s">
        <v>3773</v>
      </c>
      <c r="G855" s="206" t="s">
        <v>169</v>
      </c>
      <c r="H855" s="207">
        <v>10</v>
      </c>
      <c r="I855" s="208"/>
      <c r="J855" s="209">
        <f>ROUND(I855*H855,2)</f>
        <v>0</v>
      </c>
      <c r="K855" s="205" t="s">
        <v>124</v>
      </c>
      <c r="L855" s="43"/>
      <c r="M855" s="210" t="s">
        <v>19</v>
      </c>
      <c r="N855" s="211" t="s">
        <v>43</v>
      </c>
      <c r="O855" s="83"/>
      <c r="P855" s="212">
        <f>O855*H855</f>
        <v>0</v>
      </c>
      <c r="Q855" s="212">
        <v>0</v>
      </c>
      <c r="R855" s="212">
        <f>Q855*H855</f>
        <v>0</v>
      </c>
      <c r="S855" s="212">
        <v>0</v>
      </c>
      <c r="T855" s="213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214" t="s">
        <v>80</v>
      </c>
      <c r="AT855" s="214" t="s">
        <v>120</v>
      </c>
      <c r="AU855" s="214" t="s">
        <v>82</v>
      </c>
      <c r="AY855" s="16" t="s">
        <v>117</v>
      </c>
      <c r="BE855" s="215">
        <f>IF(N855="základní",J855,0)</f>
        <v>0</v>
      </c>
      <c r="BF855" s="215">
        <f>IF(N855="snížená",J855,0)</f>
        <v>0</v>
      </c>
      <c r="BG855" s="215">
        <f>IF(N855="zákl. přenesená",J855,0)</f>
        <v>0</v>
      </c>
      <c r="BH855" s="215">
        <f>IF(N855="sníž. přenesená",J855,0)</f>
        <v>0</v>
      </c>
      <c r="BI855" s="215">
        <f>IF(N855="nulová",J855,0)</f>
        <v>0</v>
      </c>
      <c r="BJ855" s="16" t="s">
        <v>80</v>
      </c>
      <c r="BK855" s="215">
        <f>ROUND(I855*H855,2)</f>
        <v>0</v>
      </c>
      <c r="BL855" s="16" t="s">
        <v>80</v>
      </c>
      <c r="BM855" s="214" t="s">
        <v>3774</v>
      </c>
    </row>
    <row r="856" s="2" customFormat="1">
      <c r="A856" s="37"/>
      <c r="B856" s="38"/>
      <c r="C856" s="39"/>
      <c r="D856" s="216" t="s">
        <v>127</v>
      </c>
      <c r="E856" s="39"/>
      <c r="F856" s="217" t="s">
        <v>3775</v>
      </c>
      <c r="G856" s="39"/>
      <c r="H856" s="39"/>
      <c r="I856" s="218"/>
      <c r="J856" s="39"/>
      <c r="K856" s="39"/>
      <c r="L856" s="43"/>
      <c r="M856" s="219"/>
      <c r="N856" s="220"/>
      <c r="O856" s="83"/>
      <c r="P856" s="83"/>
      <c r="Q856" s="83"/>
      <c r="R856" s="83"/>
      <c r="S856" s="83"/>
      <c r="T856" s="84"/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T856" s="16" t="s">
        <v>127</v>
      </c>
      <c r="AU856" s="16" t="s">
        <v>82</v>
      </c>
    </row>
    <row r="857" s="2" customFormat="1">
      <c r="A857" s="37"/>
      <c r="B857" s="38"/>
      <c r="C857" s="39"/>
      <c r="D857" s="221" t="s">
        <v>129</v>
      </c>
      <c r="E857" s="39"/>
      <c r="F857" s="222" t="s">
        <v>3776</v>
      </c>
      <c r="G857" s="39"/>
      <c r="H857" s="39"/>
      <c r="I857" s="218"/>
      <c r="J857" s="39"/>
      <c r="K857" s="39"/>
      <c r="L857" s="43"/>
      <c r="M857" s="219"/>
      <c r="N857" s="220"/>
      <c r="O857" s="83"/>
      <c r="P857" s="83"/>
      <c r="Q857" s="83"/>
      <c r="R857" s="83"/>
      <c r="S857" s="83"/>
      <c r="T857" s="84"/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T857" s="16" t="s">
        <v>129</v>
      </c>
      <c r="AU857" s="16" t="s">
        <v>82</v>
      </c>
    </row>
    <row r="858" s="2" customFormat="1" ht="16.5" customHeight="1">
      <c r="A858" s="37"/>
      <c r="B858" s="38"/>
      <c r="C858" s="203" t="s">
        <v>1436</v>
      </c>
      <c r="D858" s="203" t="s">
        <v>120</v>
      </c>
      <c r="E858" s="204" t="s">
        <v>3777</v>
      </c>
      <c r="F858" s="205" t="s">
        <v>3778</v>
      </c>
      <c r="G858" s="206" t="s">
        <v>169</v>
      </c>
      <c r="H858" s="207">
        <v>20</v>
      </c>
      <c r="I858" s="208"/>
      <c r="J858" s="209">
        <f>ROUND(I858*H858,2)</f>
        <v>0</v>
      </c>
      <c r="K858" s="205" t="s">
        <v>124</v>
      </c>
      <c r="L858" s="43"/>
      <c r="M858" s="210" t="s">
        <v>19</v>
      </c>
      <c r="N858" s="211" t="s">
        <v>43</v>
      </c>
      <c r="O858" s="83"/>
      <c r="P858" s="212">
        <f>O858*H858</f>
        <v>0</v>
      </c>
      <c r="Q858" s="212">
        <v>0</v>
      </c>
      <c r="R858" s="212">
        <f>Q858*H858</f>
        <v>0</v>
      </c>
      <c r="S858" s="212">
        <v>0</v>
      </c>
      <c r="T858" s="213">
        <f>S858*H858</f>
        <v>0</v>
      </c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R858" s="214" t="s">
        <v>80</v>
      </c>
      <c r="AT858" s="214" t="s">
        <v>120</v>
      </c>
      <c r="AU858" s="214" t="s">
        <v>82</v>
      </c>
      <c r="AY858" s="16" t="s">
        <v>117</v>
      </c>
      <c r="BE858" s="215">
        <f>IF(N858="základní",J858,0)</f>
        <v>0</v>
      </c>
      <c r="BF858" s="215">
        <f>IF(N858="snížená",J858,0)</f>
        <v>0</v>
      </c>
      <c r="BG858" s="215">
        <f>IF(N858="zákl. přenesená",J858,0)</f>
        <v>0</v>
      </c>
      <c r="BH858" s="215">
        <f>IF(N858="sníž. přenesená",J858,0)</f>
        <v>0</v>
      </c>
      <c r="BI858" s="215">
        <f>IF(N858="nulová",J858,0)</f>
        <v>0</v>
      </c>
      <c r="BJ858" s="16" t="s">
        <v>80</v>
      </c>
      <c r="BK858" s="215">
        <f>ROUND(I858*H858,2)</f>
        <v>0</v>
      </c>
      <c r="BL858" s="16" t="s">
        <v>80</v>
      </c>
      <c r="BM858" s="214" t="s">
        <v>3779</v>
      </c>
    </row>
    <row r="859" s="2" customFormat="1">
      <c r="A859" s="37"/>
      <c r="B859" s="38"/>
      <c r="C859" s="39"/>
      <c r="D859" s="216" t="s">
        <v>127</v>
      </c>
      <c r="E859" s="39"/>
      <c r="F859" s="217" t="s">
        <v>3780</v>
      </c>
      <c r="G859" s="39"/>
      <c r="H859" s="39"/>
      <c r="I859" s="218"/>
      <c r="J859" s="39"/>
      <c r="K859" s="39"/>
      <c r="L859" s="43"/>
      <c r="M859" s="219"/>
      <c r="N859" s="220"/>
      <c r="O859" s="83"/>
      <c r="P859" s="83"/>
      <c r="Q859" s="83"/>
      <c r="R859" s="83"/>
      <c r="S859" s="83"/>
      <c r="T859" s="84"/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T859" s="16" t="s">
        <v>127</v>
      </c>
      <c r="AU859" s="16" t="s">
        <v>82</v>
      </c>
    </row>
    <row r="860" s="2" customFormat="1">
      <c r="A860" s="37"/>
      <c r="B860" s="38"/>
      <c r="C860" s="39"/>
      <c r="D860" s="221" t="s">
        <v>129</v>
      </c>
      <c r="E860" s="39"/>
      <c r="F860" s="222" t="s">
        <v>3781</v>
      </c>
      <c r="G860" s="39"/>
      <c r="H860" s="39"/>
      <c r="I860" s="218"/>
      <c r="J860" s="39"/>
      <c r="K860" s="39"/>
      <c r="L860" s="43"/>
      <c r="M860" s="219"/>
      <c r="N860" s="220"/>
      <c r="O860" s="83"/>
      <c r="P860" s="83"/>
      <c r="Q860" s="83"/>
      <c r="R860" s="83"/>
      <c r="S860" s="83"/>
      <c r="T860" s="84"/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T860" s="16" t="s">
        <v>129</v>
      </c>
      <c r="AU860" s="16" t="s">
        <v>82</v>
      </c>
    </row>
    <row r="861" s="2" customFormat="1" ht="16.5" customHeight="1">
      <c r="A861" s="37"/>
      <c r="B861" s="38"/>
      <c r="C861" s="203" t="s">
        <v>2022</v>
      </c>
      <c r="D861" s="203" t="s">
        <v>120</v>
      </c>
      <c r="E861" s="204" t="s">
        <v>3782</v>
      </c>
      <c r="F861" s="205" t="s">
        <v>3783</v>
      </c>
      <c r="G861" s="206" t="s">
        <v>169</v>
      </c>
      <c r="H861" s="207">
        <v>30</v>
      </c>
      <c r="I861" s="208"/>
      <c r="J861" s="209">
        <f>ROUND(I861*H861,2)</f>
        <v>0</v>
      </c>
      <c r="K861" s="205" t="s">
        <v>124</v>
      </c>
      <c r="L861" s="43"/>
      <c r="M861" s="210" t="s">
        <v>19</v>
      </c>
      <c r="N861" s="211" t="s">
        <v>43</v>
      </c>
      <c r="O861" s="83"/>
      <c r="P861" s="212">
        <f>O861*H861</f>
        <v>0</v>
      </c>
      <c r="Q861" s="212">
        <v>0</v>
      </c>
      <c r="R861" s="212">
        <f>Q861*H861</f>
        <v>0</v>
      </c>
      <c r="S861" s="212">
        <v>0.0015</v>
      </c>
      <c r="T861" s="213">
        <f>S861*H861</f>
        <v>0.044999999999999998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214" t="s">
        <v>80</v>
      </c>
      <c r="AT861" s="214" t="s">
        <v>120</v>
      </c>
      <c r="AU861" s="214" t="s">
        <v>82</v>
      </c>
      <c r="AY861" s="16" t="s">
        <v>117</v>
      </c>
      <c r="BE861" s="215">
        <f>IF(N861="základní",J861,0)</f>
        <v>0</v>
      </c>
      <c r="BF861" s="215">
        <f>IF(N861="snížená",J861,0)</f>
        <v>0</v>
      </c>
      <c r="BG861" s="215">
        <f>IF(N861="zákl. přenesená",J861,0)</f>
        <v>0</v>
      </c>
      <c r="BH861" s="215">
        <f>IF(N861="sníž. přenesená",J861,0)</f>
        <v>0</v>
      </c>
      <c r="BI861" s="215">
        <f>IF(N861="nulová",J861,0)</f>
        <v>0</v>
      </c>
      <c r="BJ861" s="16" t="s">
        <v>80</v>
      </c>
      <c r="BK861" s="215">
        <f>ROUND(I861*H861,2)</f>
        <v>0</v>
      </c>
      <c r="BL861" s="16" t="s">
        <v>80</v>
      </c>
      <c r="BM861" s="214" t="s">
        <v>3784</v>
      </c>
    </row>
    <row r="862" s="2" customFormat="1">
      <c r="A862" s="37"/>
      <c r="B862" s="38"/>
      <c r="C862" s="39"/>
      <c r="D862" s="216" t="s">
        <v>127</v>
      </c>
      <c r="E862" s="39"/>
      <c r="F862" s="217" t="s">
        <v>3785</v>
      </c>
      <c r="G862" s="39"/>
      <c r="H862" s="39"/>
      <c r="I862" s="218"/>
      <c r="J862" s="39"/>
      <c r="K862" s="39"/>
      <c r="L862" s="43"/>
      <c r="M862" s="219"/>
      <c r="N862" s="220"/>
      <c r="O862" s="83"/>
      <c r="P862" s="83"/>
      <c r="Q862" s="83"/>
      <c r="R862" s="83"/>
      <c r="S862" s="83"/>
      <c r="T862" s="84"/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T862" s="16" t="s">
        <v>127</v>
      </c>
      <c r="AU862" s="16" t="s">
        <v>82</v>
      </c>
    </row>
    <row r="863" s="2" customFormat="1">
      <c r="A863" s="37"/>
      <c r="B863" s="38"/>
      <c r="C863" s="39"/>
      <c r="D863" s="221" t="s">
        <v>129</v>
      </c>
      <c r="E863" s="39"/>
      <c r="F863" s="222" t="s">
        <v>3786</v>
      </c>
      <c r="G863" s="39"/>
      <c r="H863" s="39"/>
      <c r="I863" s="218"/>
      <c r="J863" s="39"/>
      <c r="K863" s="39"/>
      <c r="L863" s="43"/>
      <c r="M863" s="219"/>
      <c r="N863" s="220"/>
      <c r="O863" s="83"/>
      <c r="P863" s="83"/>
      <c r="Q863" s="83"/>
      <c r="R863" s="83"/>
      <c r="S863" s="83"/>
      <c r="T863" s="84"/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T863" s="16" t="s">
        <v>129</v>
      </c>
      <c r="AU863" s="16" t="s">
        <v>82</v>
      </c>
    </row>
    <row r="864" s="2" customFormat="1" ht="16.5" customHeight="1">
      <c r="A864" s="37"/>
      <c r="B864" s="38"/>
      <c r="C864" s="203" t="s">
        <v>1442</v>
      </c>
      <c r="D864" s="203" t="s">
        <v>120</v>
      </c>
      <c r="E864" s="204" t="s">
        <v>3787</v>
      </c>
      <c r="F864" s="205" t="s">
        <v>3788</v>
      </c>
      <c r="G864" s="206" t="s">
        <v>169</v>
      </c>
      <c r="H864" s="207">
        <v>200</v>
      </c>
      <c r="I864" s="208"/>
      <c r="J864" s="209">
        <f>ROUND(I864*H864,2)</f>
        <v>0</v>
      </c>
      <c r="K864" s="205" t="s">
        <v>124</v>
      </c>
      <c r="L864" s="43"/>
      <c r="M864" s="210" t="s">
        <v>19</v>
      </c>
      <c r="N864" s="211" t="s">
        <v>43</v>
      </c>
      <c r="O864" s="83"/>
      <c r="P864" s="212">
        <f>O864*H864</f>
        <v>0</v>
      </c>
      <c r="Q864" s="212">
        <v>0</v>
      </c>
      <c r="R864" s="212">
        <f>Q864*H864</f>
        <v>0</v>
      </c>
      <c r="S864" s="212">
        <v>0</v>
      </c>
      <c r="T864" s="213">
        <f>S864*H864</f>
        <v>0</v>
      </c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R864" s="214" t="s">
        <v>80</v>
      </c>
      <c r="AT864" s="214" t="s">
        <v>120</v>
      </c>
      <c r="AU864" s="214" t="s">
        <v>82</v>
      </c>
      <c r="AY864" s="16" t="s">
        <v>117</v>
      </c>
      <c r="BE864" s="215">
        <f>IF(N864="základní",J864,0)</f>
        <v>0</v>
      </c>
      <c r="BF864" s="215">
        <f>IF(N864="snížená",J864,0)</f>
        <v>0</v>
      </c>
      <c r="BG864" s="215">
        <f>IF(N864="zákl. přenesená",J864,0)</f>
        <v>0</v>
      </c>
      <c r="BH864" s="215">
        <f>IF(N864="sníž. přenesená",J864,0)</f>
        <v>0</v>
      </c>
      <c r="BI864" s="215">
        <f>IF(N864="nulová",J864,0)</f>
        <v>0</v>
      </c>
      <c r="BJ864" s="16" t="s">
        <v>80</v>
      </c>
      <c r="BK864" s="215">
        <f>ROUND(I864*H864,2)</f>
        <v>0</v>
      </c>
      <c r="BL864" s="16" t="s">
        <v>80</v>
      </c>
      <c r="BM864" s="214" t="s">
        <v>3789</v>
      </c>
    </row>
    <row r="865" s="2" customFormat="1">
      <c r="A865" s="37"/>
      <c r="B865" s="38"/>
      <c r="C865" s="39"/>
      <c r="D865" s="216" t="s">
        <v>127</v>
      </c>
      <c r="E865" s="39"/>
      <c r="F865" s="217" t="s">
        <v>3790</v>
      </c>
      <c r="G865" s="39"/>
      <c r="H865" s="39"/>
      <c r="I865" s="218"/>
      <c r="J865" s="39"/>
      <c r="K865" s="39"/>
      <c r="L865" s="43"/>
      <c r="M865" s="219"/>
      <c r="N865" s="220"/>
      <c r="O865" s="83"/>
      <c r="P865" s="83"/>
      <c r="Q865" s="83"/>
      <c r="R865" s="83"/>
      <c r="S865" s="83"/>
      <c r="T865" s="84"/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T865" s="16" t="s">
        <v>127</v>
      </c>
      <c r="AU865" s="16" t="s">
        <v>82</v>
      </c>
    </row>
    <row r="866" s="2" customFormat="1">
      <c r="A866" s="37"/>
      <c r="B866" s="38"/>
      <c r="C866" s="39"/>
      <c r="D866" s="221" t="s">
        <v>129</v>
      </c>
      <c r="E866" s="39"/>
      <c r="F866" s="222" t="s">
        <v>3791</v>
      </c>
      <c r="G866" s="39"/>
      <c r="H866" s="39"/>
      <c r="I866" s="218"/>
      <c r="J866" s="39"/>
      <c r="K866" s="39"/>
      <c r="L866" s="43"/>
      <c r="M866" s="219"/>
      <c r="N866" s="220"/>
      <c r="O866" s="83"/>
      <c r="P866" s="83"/>
      <c r="Q866" s="83"/>
      <c r="R866" s="83"/>
      <c r="S866" s="83"/>
      <c r="T866" s="84"/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T866" s="16" t="s">
        <v>129</v>
      </c>
      <c r="AU866" s="16" t="s">
        <v>82</v>
      </c>
    </row>
    <row r="867" s="2" customFormat="1" ht="16.5" customHeight="1">
      <c r="A867" s="37"/>
      <c r="B867" s="38"/>
      <c r="C867" s="224" t="s">
        <v>1448</v>
      </c>
      <c r="D867" s="224" t="s">
        <v>664</v>
      </c>
      <c r="E867" s="225" t="s">
        <v>3792</v>
      </c>
      <c r="F867" s="226" t="s">
        <v>3793</v>
      </c>
      <c r="G867" s="227" t="s">
        <v>169</v>
      </c>
      <c r="H867" s="228">
        <v>200</v>
      </c>
      <c r="I867" s="229"/>
      <c r="J867" s="230">
        <f>ROUND(I867*H867,2)</f>
        <v>0</v>
      </c>
      <c r="K867" s="226" t="s">
        <v>124</v>
      </c>
      <c r="L867" s="231"/>
      <c r="M867" s="232" t="s">
        <v>19</v>
      </c>
      <c r="N867" s="233" t="s">
        <v>43</v>
      </c>
      <c r="O867" s="83"/>
      <c r="P867" s="212">
        <f>O867*H867</f>
        <v>0</v>
      </c>
      <c r="Q867" s="212">
        <v>0.00080000000000000004</v>
      </c>
      <c r="R867" s="212">
        <f>Q867*H867</f>
        <v>0.16</v>
      </c>
      <c r="S867" s="212">
        <v>0</v>
      </c>
      <c r="T867" s="213">
        <f>S867*H867</f>
        <v>0</v>
      </c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R867" s="214" t="s">
        <v>82</v>
      </c>
      <c r="AT867" s="214" t="s">
        <v>664</v>
      </c>
      <c r="AU867" s="214" t="s">
        <v>82</v>
      </c>
      <c r="AY867" s="16" t="s">
        <v>117</v>
      </c>
      <c r="BE867" s="215">
        <f>IF(N867="základní",J867,0)</f>
        <v>0</v>
      </c>
      <c r="BF867" s="215">
        <f>IF(N867="snížená",J867,0)</f>
        <v>0</v>
      </c>
      <c r="BG867" s="215">
        <f>IF(N867="zákl. přenesená",J867,0)</f>
        <v>0</v>
      </c>
      <c r="BH867" s="215">
        <f>IF(N867="sníž. přenesená",J867,0)</f>
        <v>0</v>
      </c>
      <c r="BI867" s="215">
        <f>IF(N867="nulová",J867,0)</f>
        <v>0</v>
      </c>
      <c r="BJ867" s="16" t="s">
        <v>80</v>
      </c>
      <c r="BK867" s="215">
        <f>ROUND(I867*H867,2)</f>
        <v>0</v>
      </c>
      <c r="BL867" s="16" t="s">
        <v>80</v>
      </c>
      <c r="BM867" s="214" t="s">
        <v>3794</v>
      </c>
    </row>
    <row r="868" s="2" customFormat="1">
      <c r="A868" s="37"/>
      <c r="B868" s="38"/>
      <c r="C868" s="39"/>
      <c r="D868" s="216" t="s">
        <v>127</v>
      </c>
      <c r="E868" s="39"/>
      <c r="F868" s="217" t="s">
        <v>3793</v>
      </c>
      <c r="G868" s="39"/>
      <c r="H868" s="39"/>
      <c r="I868" s="218"/>
      <c r="J868" s="39"/>
      <c r="K868" s="39"/>
      <c r="L868" s="43"/>
      <c r="M868" s="219"/>
      <c r="N868" s="220"/>
      <c r="O868" s="83"/>
      <c r="P868" s="83"/>
      <c r="Q868" s="83"/>
      <c r="R868" s="83"/>
      <c r="S868" s="83"/>
      <c r="T868" s="84"/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T868" s="16" t="s">
        <v>127</v>
      </c>
      <c r="AU868" s="16" t="s">
        <v>82</v>
      </c>
    </row>
    <row r="869" s="2" customFormat="1" ht="16.5" customHeight="1">
      <c r="A869" s="37"/>
      <c r="B869" s="38"/>
      <c r="C869" s="203" t="s">
        <v>1454</v>
      </c>
      <c r="D869" s="203" t="s">
        <v>120</v>
      </c>
      <c r="E869" s="204" t="s">
        <v>3795</v>
      </c>
      <c r="F869" s="205" t="s">
        <v>3796</v>
      </c>
      <c r="G869" s="206" t="s">
        <v>169</v>
      </c>
      <c r="H869" s="207">
        <v>100</v>
      </c>
      <c r="I869" s="208"/>
      <c r="J869" s="209">
        <f>ROUND(I869*H869,2)</f>
        <v>0</v>
      </c>
      <c r="K869" s="205" t="s">
        <v>124</v>
      </c>
      <c r="L869" s="43"/>
      <c r="M869" s="210" t="s">
        <v>19</v>
      </c>
      <c r="N869" s="211" t="s">
        <v>43</v>
      </c>
      <c r="O869" s="83"/>
      <c r="P869" s="212">
        <f>O869*H869</f>
        <v>0</v>
      </c>
      <c r="Q869" s="212">
        <v>0</v>
      </c>
      <c r="R869" s="212">
        <f>Q869*H869</f>
        <v>0</v>
      </c>
      <c r="S869" s="212">
        <v>0</v>
      </c>
      <c r="T869" s="213">
        <f>S869*H869</f>
        <v>0</v>
      </c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R869" s="214" t="s">
        <v>80</v>
      </c>
      <c r="AT869" s="214" t="s">
        <v>120</v>
      </c>
      <c r="AU869" s="214" t="s">
        <v>82</v>
      </c>
      <c r="AY869" s="16" t="s">
        <v>117</v>
      </c>
      <c r="BE869" s="215">
        <f>IF(N869="základní",J869,0)</f>
        <v>0</v>
      </c>
      <c r="BF869" s="215">
        <f>IF(N869="snížená",J869,0)</f>
        <v>0</v>
      </c>
      <c r="BG869" s="215">
        <f>IF(N869="zákl. přenesená",J869,0)</f>
        <v>0</v>
      </c>
      <c r="BH869" s="215">
        <f>IF(N869="sníž. přenesená",J869,0)</f>
        <v>0</v>
      </c>
      <c r="BI869" s="215">
        <f>IF(N869="nulová",J869,0)</f>
        <v>0</v>
      </c>
      <c r="BJ869" s="16" t="s">
        <v>80</v>
      </c>
      <c r="BK869" s="215">
        <f>ROUND(I869*H869,2)</f>
        <v>0</v>
      </c>
      <c r="BL869" s="16" t="s">
        <v>80</v>
      </c>
      <c r="BM869" s="214" t="s">
        <v>3797</v>
      </c>
    </row>
    <row r="870" s="2" customFormat="1">
      <c r="A870" s="37"/>
      <c r="B870" s="38"/>
      <c r="C870" s="39"/>
      <c r="D870" s="216" t="s">
        <v>127</v>
      </c>
      <c r="E870" s="39"/>
      <c r="F870" s="217" t="s">
        <v>3798</v>
      </c>
      <c r="G870" s="39"/>
      <c r="H870" s="39"/>
      <c r="I870" s="218"/>
      <c r="J870" s="39"/>
      <c r="K870" s="39"/>
      <c r="L870" s="43"/>
      <c r="M870" s="219"/>
      <c r="N870" s="220"/>
      <c r="O870" s="83"/>
      <c r="P870" s="83"/>
      <c r="Q870" s="83"/>
      <c r="R870" s="83"/>
      <c r="S870" s="83"/>
      <c r="T870" s="84"/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T870" s="16" t="s">
        <v>127</v>
      </c>
      <c r="AU870" s="16" t="s">
        <v>82</v>
      </c>
    </row>
    <row r="871" s="2" customFormat="1">
      <c r="A871" s="37"/>
      <c r="B871" s="38"/>
      <c r="C871" s="39"/>
      <c r="D871" s="221" t="s">
        <v>129</v>
      </c>
      <c r="E871" s="39"/>
      <c r="F871" s="222" t="s">
        <v>3799</v>
      </c>
      <c r="G871" s="39"/>
      <c r="H871" s="39"/>
      <c r="I871" s="218"/>
      <c r="J871" s="39"/>
      <c r="K871" s="39"/>
      <c r="L871" s="43"/>
      <c r="M871" s="219"/>
      <c r="N871" s="220"/>
      <c r="O871" s="83"/>
      <c r="P871" s="83"/>
      <c r="Q871" s="83"/>
      <c r="R871" s="83"/>
      <c r="S871" s="83"/>
      <c r="T871" s="84"/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T871" s="16" t="s">
        <v>129</v>
      </c>
      <c r="AU871" s="16" t="s">
        <v>82</v>
      </c>
    </row>
    <row r="872" s="2" customFormat="1" ht="16.5" customHeight="1">
      <c r="A872" s="37"/>
      <c r="B872" s="38"/>
      <c r="C872" s="203" t="s">
        <v>1460</v>
      </c>
      <c r="D872" s="203" t="s">
        <v>120</v>
      </c>
      <c r="E872" s="204" t="s">
        <v>3800</v>
      </c>
      <c r="F872" s="205" t="s">
        <v>3801</v>
      </c>
      <c r="G872" s="206" t="s">
        <v>169</v>
      </c>
      <c r="H872" s="207">
        <v>200</v>
      </c>
      <c r="I872" s="208"/>
      <c r="J872" s="209">
        <f>ROUND(I872*H872,2)</f>
        <v>0</v>
      </c>
      <c r="K872" s="205" t="s">
        <v>124</v>
      </c>
      <c r="L872" s="43"/>
      <c r="M872" s="210" t="s">
        <v>19</v>
      </c>
      <c r="N872" s="211" t="s">
        <v>43</v>
      </c>
      <c r="O872" s="83"/>
      <c r="P872" s="212">
        <f>O872*H872</f>
        <v>0</v>
      </c>
      <c r="Q872" s="212">
        <v>0</v>
      </c>
      <c r="R872" s="212">
        <f>Q872*H872</f>
        <v>0</v>
      </c>
      <c r="S872" s="212">
        <v>0</v>
      </c>
      <c r="T872" s="213">
        <f>S872*H872</f>
        <v>0</v>
      </c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R872" s="214" t="s">
        <v>80</v>
      </c>
      <c r="AT872" s="214" t="s">
        <v>120</v>
      </c>
      <c r="AU872" s="214" t="s">
        <v>82</v>
      </c>
      <c r="AY872" s="16" t="s">
        <v>117</v>
      </c>
      <c r="BE872" s="215">
        <f>IF(N872="základní",J872,0)</f>
        <v>0</v>
      </c>
      <c r="BF872" s="215">
        <f>IF(N872="snížená",J872,0)</f>
        <v>0</v>
      </c>
      <c r="BG872" s="215">
        <f>IF(N872="zákl. přenesená",J872,0)</f>
        <v>0</v>
      </c>
      <c r="BH872" s="215">
        <f>IF(N872="sníž. přenesená",J872,0)</f>
        <v>0</v>
      </c>
      <c r="BI872" s="215">
        <f>IF(N872="nulová",J872,0)</f>
        <v>0</v>
      </c>
      <c r="BJ872" s="16" t="s">
        <v>80</v>
      </c>
      <c r="BK872" s="215">
        <f>ROUND(I872*H872,2)</f>
        <v>0</v>
      </c>
      <c r="BL872" s="16" t="s">
        <v>80</v>
      </c>
      <c r="BM872" s="214" t="s">
        <v>3802</v>
      </c>
    </row>
    <row r="873" s="2" customFormat="1">
      <c r="A873" s="37"/>
      <c r="B873" s="38"/>
      <c r="C873" s="39"/>
      <c r="D873" s="216" t="s">
        <v>127</v>
      </c>
      <c r="E873" s="39"/>
      <c r="F873" s="217" t="s">
        <v>3803</v>
      </c>
      <c r="G873" s="39"/>
      <c r="H873" s="39"/>
      <c r="I873" s="218"/>
      <c r="J873" s="39"/>
      <c r="K873" s="39"/>
      <c r="L873" s="43"/>
      <c r="M873" s="219"/>
      <c r="N873" s="220"/>
      <c r="O873" s="83"/>
      <c r="P873" s="83"/>
      <c r="Q873" s="83"/>
      <c r="R873" s="83"/>
      <c r="S873" s="83"/>
      <c r="T873" s="84"/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T873" s="16" t="s">
        <v>127</v>
      </c>
      <c r="AU873" s="16" t="s">
        <v>82</v>
      </c>
    </row>
    <row r="874" s="2" customFormat="1">
      <c r="A874" s="37"/>
      <c r="B874" s="38"/>
      <c r="C874" s="39"/>
      <c r="D874" s="221" t="s">
        <v>129</v>
      </c>
      <c r="E874" s="39"/>
      <c r="F874" s="222" t="s">
        <v>3804</v>
      </c>
      <c r="G874" s="39"/>
      <c r="H874" s="39"/>
      <c r="I874" s="218"/>
      <c r="J874" s="39"/>
      <c r="K874" s="39"/>
      <c r="L874" s="43"/>
      <c r="M874" s="219"/>
      <c r="N874" s="220"/>
      <c r="O874" s="83"/>
      <c r="P874" s="83"/>
      <c r="Q874" s="83"/>
      <c r="R874" s="83"/>
      <c r="S874" s="83"/>
      <c r="T874" s="84"/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T874" s="16" t="s">
        <v>129</v>
      </c>
      <c r="AU874" s="16" t="s">
        <v>82</v>
      </c>
    </row>
    <row r="875" s="2" customFormat="1" ht="16.5" customHeight="1">
      <c r="A875" s="37"/>
      <c r="B875" s="38"/>
      <c r="C875" s="224" t="s">
        <v>1466</v>
      </c>
      <c r="D875" s="224" t="s">
        <v>664</v>
      </c>
      <c r="E875" s="225" t="s">
        <v>3792</v>
      </c>
      <c r="F875" s="226" t="s">
        <v>3793</v>
      </c>
      <c r="G875" s="227" t="s">
        <v>169</v>
      </c>
      <c r="H875" s="228">
        <v>200</v>
      </c>
      <c r="I875" s="229"/>
      <c r="J875" s="230">
        <f>ROUND(I875*H875,2)</f>
        <v>0</v>
      </c>
      <c r="K875" s="226" t="s">
        <v>124</v>
      </c>
      <c r="L875" s="231"/>
      <c r="M875" s="232" t="s">
        <v>19</v>
      </c>
      <c r="N875" s="233" t="s">
        <v>43</v>
      </c>
      <c r="O875" s="83"/>
      <c r="P875" s="212">
        <f>O875*H875</f>
        <v>0</v>
      </c>
      <c r="Q875" s="212">
        <v>0.00080000000000000004</v>
      </c>
      <c r="R875" s="212">
        <f>Q875*H875</f>
        <v>0.16</v>
      </c>
      <c r="S875" s="212">
        <v>0</v>
      </c>
      <c r="T875" s="213">
        <f>S875*H875</f>
        <v>0</v>
      </c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R875" s="214" t="s">
        <v>82</v>
      </c>
      <c r="AT875" s="214" t="s">
        <v>664</v>
      </c>
      <c r="AU875" s="214" t="s">
        <v>82</v>
      </c>
      <c r="AY875" s="16" t="s">
        <v>117</v>
      </c>
      <c r="BE875" s="215">
        <f>IF(N875="základní",J875,0)</f>
        <v>0</v>
      </c>
      <c r="BF875" s="215">
        <f>IF(N875="snížená",J875,0)</f>
        <v>0</v>
      </c>
      <c r="BG875" s="215">
        <f>IF(N875="zákl. přenesená",J875,0)</f>
        <v>0</v>
      </c>
      <c r="BH875" s="215">
        <f>IF(N875="sníž. přenesená",J875,0)</f>
        <v>0</v>
      </c>
      <c r="BI875" s="215">
        <f>IF(N875="nulová",J875,0)</f>
        <v>0</v>
      </c>
      <c r="BJ875" s="16" t="s">
        <v>80</v>
      </c>
      <c r="BK875" s="215">
        <f>ROUND(I875*H875,2)</f>
        <v>0</v>
      </c>
      <c r="BL875" s="16" t="s">
        <v>80</v>
      </c>
      <c r="BM875" s="214" t="s">
        <v>3805</v>
      </c>
    </row>
    <row r="876" s="2" customFormat="1">
      <c r="A876" s="37"/>
      <c r="B876" s="38"/>
      <c r="C876" s="39"/>
      <c r="D876" s="216" t="s">
        <v>127</v>
      </c>
      <c r="E876" s="39"/>
      <c r="F876" s="217" t="s">
        <v>3793</v>
      </c>
      <c r="G876" s="39"/>
      <c r="H876" s="39"/>
      <c r="I876" s="218"/>
      <c r="J876" s="39"/>
      <c r="K876" s="39"/>
      <c r="L876" s="43"/>
      <c r="M876" s="219"/>
      <c r="N876" s="220"/>
      <c r="O876" s="83"/>
      <c r="P876" s="83"/>
      <c r="Q876" s="83"/>
      <c r="R876" s="83"/>
      <c r="S876" s="83"/>
      <c r="T876" s="84"/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T876" s="16" t="s">
        <v>127</v>
      </c>
      <c r="AU876" s="16" t="s">
        <v>82</v>
      </c>
    </row>
    <row r="877" s="2" customFormat="1" ht="16.5" customHeight="1">
      <c r="A877" s="37"/>
      <c r="B877" s="38"/>
      <c r="C877" s="203" t="s">
        <v>2226</v>
      </c>
      <c r="D877" s="203" t="s">
        <v>120</v>
      </c>
      <c r="E877" s="204" t="s">
        <v>3806</v>
      </c>
      <c r="F877" s="205" t="s">
        <v>3807</v>
      </c>
      <c r="G877" s="206" t="s">
        <v>169</v>
      </c>
      <c r="H877" s="207">
        <v>100</v>
      </c>
      <c r="I877" s="208"/>
      <c r="J877" s="209">
        <f>ROUND(I877*H877,2)</f>
        <v>0</v>
      </c>
      <c r="K877" s="205" t="s">
        <v>124</v>
      </c>
      <c r="L877" s="43"/>
      <c r="M877" s="210" t="s">
        <v>19</v>
      </c>
      <c r="N877" s="211" t="s">
        <v>43</v>
      </c>
      <c r="O877" s="83"/>
      <c r="P877" s="212">
        <f>O877*H877</f>
        <v>0</v>
      </c>
      <c r="Q877" s="212">
        <v>0</v>
      </c>
      <c r="R877" s="212">
        <f>Q877*H877</f>
        <v>0</v>
      </c>
      <c r="S877" s="212">
        <v>0</v>
      </c>
      <c r="T877" s="213">
        <f>S877*H877</f>
        <v>0</v>
      </c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R877" s="214" t="s">
        <v>125</v>
      </c>
      <c r="AT877" s="214" t="s">
        <v>120</v>
      </c>
      <c r="AU877" s="214" t="s">
        <v>82</v>
      </c>
      <c r="AY877" s="16" t="s">
        <v>117</v>
      </c>
      <c r="BE877" s="215">
        <f>IF(N877="základní",J877,0)</f>
        <v>0</v>
      </c>
      <c r="BF877" s="215">
        <f>IF(N877="snížená",J877,0)</f>
        <v>0</v>
      </c>
      <c r="BG877" s="215">
        <f>IF(N877="zákl. přenesená",J877,0)</f>
        <v>0</v>
      </c>
      <c r="BH877" s="215">
        <f>IF(N877="sníž. přenesená",J877,0)</f>
        <v>0</v>
      </c>
      <c r="BI877" s="215">
        <f>IF(N877="nulová",J877,0)</f>
        <v>0</v>
      </c>
      <c r="BJ877" s="16" t="s">
        <v>80</v>
      </c>
      <c r="BK877" s="215">
        <f>ROUND(I877*H877,2)</f>
        <v>0</v>
      </c>
      <c r="BL877" s="16" t="s">
        <v>125</v>
      </c>
      <c r="BM877" s="214" t="s">
        <v>3808</v>
      </c>
    </row>
    <row r="878" s="2" customFormat="1">
      <c r="A878" s="37"/>
      <c r="B878" s="38"/>
      <c r="C878" s="39"/>
      <c r="D878" s="216" t="s">
        <v>127</v>
      </c>
      <c r="E878" s="39"/>
      <c r="F878" s="217" t="s">
        <v>3809</v>
      </c>
      <c r="G878" s="39"/>
      <c r="H878" s="39"/>
      <c r="I878" s="218"/>
      <c r="J878" s="39"/>
      <c r="K878" s="39"/>
      <c r="L878" s="43"/>
      <c r="M878" s="219"/>
      <c r="N878" s="220"/>
      <c r="O878" s="83"/>
      <c r="P878" s="83"/>
      <c r="Q878" s="83"/>
      <c r="R878" s="83"/>
      <c r="S878" s="83"/>
      <c r="T878" s="84"/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T878" s="16" t="s">
        <v>127</v>
      </c>
      <c r="AU878" s="16" t="s">
        <v>82</v>
      </c>
    </row>
    <row r="879" s="2" customFormat="1">
      <c r="A879" s="37"/>
      <c r="B879" s="38"/>
      <c r="C879" s="39"/>
      <c r="D879" s="221" t="s">
        <v>129</v>
      </c>
      <c r="E879" s="39"/>
      <c r="F879" s="222" t="s">
        <v>3810</v>
      </c>
      <c r="G879" s="39"/>
      <c r="H879" s="39"/>
      <c r="I879" s="218"/>
      <c r="J879" s="39"/>
      <c r="K879" s="39"/>
      <c r="L879" s="43"/>
      <c r="M879" s="219"/>
      <c r="N879" s="220"/>
      <c r="O879" s="83"/>
      <c r="P879" s="83"/>
      <c r="Q879" s="83"/>
      <c r="R879" s="83"/>
      <c r="S879" s="83"/>
      <c r="T879" s="84"/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T879" s="16" t="s">
        <v>129</v>
      </c>
      <c r="AU879" s="16" t="s">
        <v>82</v>
      </c>
    </row>
    <row r="880" s="2" customFormat="1" ht="16.5" customHeight="1">
      <c r="A880" s="37"/>
      <c r="B880" s="38"/>
      <c r="C880" s="224" t="s">
        <v>2230</v>
      </c>
      <c r="D880" s="224" t="s">
        <v>664</v>
      </c>
      <c r="E880" s="225" t="s">
        <v>3811</v>
      </c>
      <c r="F880" s="226" t="s">
        <v>3812</v>
      </c>
      <c r="G880" s="227" t="s">
        <v>169</v>
      </c>
      <c r="H880" s="228">
        <v>20</v>
      </c>
      <c r="I880" s="229"/>
      <c r="J880" s="230">
        <f>ROUND(I880*H880,2)</f>
        <v>0</v>
      </c>
      <c r="K880" s="226" t="s">
        <v>19</v>
      </c>
      <c r="L880" s="231"/>
      <c r="M880" s="232" t="s">
        <v>19</v>
      </c>
      <c r="N880" s="233" t="s">
        <v>43</v>
      </c>
      <c r="O880" s="83"/>
      <c r="P880" s="212">
        <f>O880*H880</f>
        <v>0</v>
      </c>
      <c r="Q880" s="212">
        <v>0</v>
      </c>
      <c r="R880" s="212">
        <f>Q880*H880</f>
        <v>0</v>
      </c>
      <c r="S880" s="212">
        <v>0</v>
      </c>
      <c r="T880" s="213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214" t="s">
        <v>308</v>
      </c>
      <c r="AT880" s="214" t="s">
        <v>664</v>
      </c>
      <c r="AU880" s="214" t="s">
        <v>82</v>
      </c>
      <c r="AY880" s="16" t="s">
        <v>117</v>
      </c>
      <c r="BE880" s="215">
        <f>IF(N880="základní",J880,0)</f>
        <v>0</v>
      </c>
      <c r="BF880" s="215">
        <f>IF(N880="snížená",J880,0)</f>
        <v>0</v>
      </c>
      <c r="BG880" s="215">
        <f>IF(N880="zákl. přenesená",J880,0)</f>
        <v>0</v>
      </c>
      <c r="BH880" s="215">
        <f>IF(N880="sníž. přenesená",J880,0)</f>
        <v>0</v>
      </c>
      <c r="BI880" s="215">
        <f>IF(N880="nulová",J880,0)</f>
        <v>0</v>
      </c>
      <c r="BJ880" s="16" t="s">
        <v>80</v>
      </c>
      <c r="BK880" s="215">
        <f>ROUND(I880*H880,2)</f>
        <v>0</v>
      </c>
      <c r="BL880" s="16" t="s">
        <v>125</v>
      </c>
      <c r="BM880" s="214" t="s">
        <v>3813</v>
      </c>
    </row>
    <row r="881" s="2" customFormat="1">
      <c r="A881" s="37"/>
      <c r="B881" s="38"/>
      <c r="C881" s="39"/>
      <c r="D881" s="216" t="s">
        <v>127</v>
      </c>
      <c r="E881" s="39"/>
      <c r="F881" s="217" t="s">
        <v>3812</v>
      </c>
      <c r="G881" s="39"/>
      <c r="H881" s="39"/>
      <c r="I881" s="218"/>
      <c r="J881" s="39"/>
      <c r="K881" s="39"/>
      <c r="L881" s="43"/>
      <c r="M881" s="219"/>
      <c r="N881" s="220"/>
      <c r="O881" s="83"/>
      <c r="P881" s="83"/>
      <c r="Q881" s="83"/>
      <c r="R881" s="83"/>
      <c r="S881" s="83"/>
      <c r="T881" s="84"/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T881" s="16" t="s">
        <v>127</v>
      </c>
      <c r="AU881" s="16" t="s">
        <v>82</v>
      </c>
    </row>
    <row r="882" s="2" customFormat="1" ht="16.5" customHeight="1">
      <c r="A882" s="37"/>
      <c r="B882" s="38"/>
      <c r="C882" s="224" t="s">
        <v>2234</v>
      </c>
      <c r="D882" s="224" t="s">
        <v>664</v>
      </c>
      <c r="E882" s="225" t="s">
        <v>3814</v>
      </c>
      <c r="F882" s="226" t="s">
        <v>3815</v>
      </c>
      <c r="G882" s="227" t="s">
        <v>169</v>
      </c>
      <c r="H882" s="228">
        <v>30</v>
      </c>
      <c r="I882" s="229"/>
      <c r="J882" s="230">
        <f>ROUND(I882*H882,2)</f>
        <v>0</v>
      </c>
      <c r="K882" s="226" t="s">
        <v>19</v>
      </c>
      <c r="L882" s="231"/>
      <c r="M882" s="232" t="s">
        <v>19</v>
      </c>
      <c r="N882" s="233" t="s">
        <v>43</v>
      </c>
      <c r="O882" s="83"/>
      <c r="P882" s="212">
        <f>O882*H882</f>
        <v>0</v>
      </c>
      <c r="Q882" s="212">
        <v>0</v>
      </c>
      <c r="R882" s="212">
        <f>Q882*H882</f>
        <v>0</v>
      </c>
      <c r="S882" s="212">
        <v>0</v>
      </c>
      <c r="T882" s="213">
        <f>S882*H882</f>
        <v>0</v>
      </c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R882" s="214" t="s">
        <v>308</v>
      </c>
      <c r="AT882" s="214" t="s">
        <v>664</v>
      </c>
      <c r="AU882" s="214" t="s">
        <v>82</v>
      </c>
      <c r="AY882" s="16" t="s">
        <v>117</v>
      </c>
      <c r="BE882" s="215">
        <f>IF(N882="základní",J882,0)</f>
        <v>0</v>
      </c>
      <c r="BF882" s="215">
        <f>IF(N882="snížená",J882,0)</f>
        <v>0</v>
      </c>
      <c r="BG882" s="215">
        <f>IF(N882="zákl. přenesená",J882,0)</f>
        <v>0</v>
      </c>
      <c r="BH882" s="215">
        <f>IF(N882="sníž. přenesená",J882,0)</f>
        <v>0</v>
      </c>
      <c r="BI882" s="215">
        <f>IF(N882="nulová",J882,0)</f>
        <v>0</v>
      </c>
      <c r="BJ882" s="16" t="s">
        <v>80</v>
      </c>
      <c r="BK882" s="215">
        <f>ROUND(I882*H882,2)</f>
        <v>0</v>
      </c>
      <c r="BL882" s="16" t="s">
        <v>125</v>
      </c>
      <c r="BM882" s="214" t="s">
        <v>3816</v>
      </c>
    </row>
    <row r="883" s="2" customFormat="1">
      <c r="A883" s="37"/>
      <c r="B883" s="38"/>
      <c r="C883" s="39"/>
      <c r="D883" s="216" t="s">
        <v>127</v>
      </c>
      <c r="E883" s="39"/>
      <c r="F883" s="217" t="s">
        <v>3815</v>
      </c>
      <c r="G883" s="39"/>
      <c r="H883" s="39"/>
      <c r="I883" s="218"/>
      <c r="J883" s="39"/>
      <c r="K883" s="39"/>
      <c r="L883" s="43"/>
      <c r="M883" s="219"/>
      <c r="N883" s="220"/>
      <c r="O883" s="83"/>
      <c r="P883" s="83"/>
      <c r="Q883" s="83"/>
      <c r="R883" s="83"/>
      <c r="S883" s="83"/>
      <c r="T883" s="84"/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T883" s="16" t="s">
        <v>127</v>
      </c>
      <c r="AU883" s="16" t="s">
        <v>82</v>
      </c>
    </row>
    <row r="884" s="2" customFormat="1" ht="16.5" customHeight="1">
      <c r="A884" s="37"/>
      <c r="B884" s="38"/>
      <c r="C884" s="224" t="s">
        <v>2238</v>
      </c>
      <c r="D884" s="224" t="s">
        <v>664</v>
      </c>
      <c r="E884" s="225" t="s">
        <v>3817</v>
      </c>
      <c r="F884" s="226" t="s">
        <v>3818</v>
      </c>
      <c r="G884" s="227" t="s">
        <v>169</v>
      </c>
      <c r="H884" s="228">
        <v>20</v>
      </c>
      <c r="I884" s="229"/>
      <c r="J884" s="230">
        <f>ROUND(I884*H884,2)</f>
        <v>0</v>
      </c>
      <c r="K884" s="226" t="s">
        <v>19</v>
      </c>
      <c r="L884" s="231"/>
      <c r="M884" s="232" t="s">
        <v>19</v>
      </c>
      <c r="N884" s="233" t="s">
        <v>43</v>
      </c>
      <c r="O884" s="83"/>
      <c r="P884" s="212">
        <f>O884*H884</f>
        <v>0</v>
      </c>
      <c r="Q884" s="212">
        <v>0</v>
      </c>
      <c r="R884" s="212">
        <f>Q884*H884</f>
        <v>0</v>
      </c>
      <c r="S884" s="212">
        <v>0</v>
      </c>
      <c r="T884" s="213">
        <f>S884*H884</f>
        <v>0</v>
      </c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R884" s="214" t="s">
        <v>308</v>
      </c>
      <c r="AT884" s="214" t="s">
        <v>664</v>
      </c>
      <c r="AU884" s="214" t="s">
        <v>82</v>
      </c>
      <c r="AY884" s="16" t="s">
        <v>117</v>
      </c>
      <c r="BE884" s="215">
        <f>IF(N884="základní",J884,0)</f>
        <v>0</v>
      </c>
      <c r="BF884" s="215">
        <f>IF(N884="snížená",J884,0)</f>
        <v>0</v>
      </c>
      <c r="BG884" s="215">
        <f>IF(N884="zákl. přenesená",J884,0)</f>
        <v>0</v>
      </c>
      <c r="BH884" s="215">
        <f>IF(N884="sníž. přenesená",J884,0)</f>
        <v>0</v>
      </c>
      <c r="BI884" s="215">
        <f>IF(N884="nulová",J884,0)</f>
        <v>0</v>
      </c>
      <c r="BJ884" s="16" t="s">
        <v>80</v>
      </c>
      <c r="BK884" s="215">
        <f>ROUND(I884*H884,2)</f>
        <v>0</v>
      </c>
      <c r="BL884" s="16" t="s">
        <v>125</v>
      </c>
      <c r="BM884" s="214" t="s">
        <v>3819</v>
      </c>
    </row>
    <row r="885" s="2" customFormat="1">
      <c r="A885" s="37"/>
      <c r="B885" s="38"/>
      <c r="C885" s="39"/>
      <c r="D885" s="216" t="s">
        <v>127</v>
      </c>
      <c r="E885" s="39"/>
      <c r="F885" s="217" t="s">
        <v>3818</v>
      </c>
      <c r="G885" s="39"/>
      <c r="H885" s="39"/>
      <c r="I885" s="218"/>
      <c r="J885" s="39"/>
      <c r="K885" s="39"/>
      <c r="L885" s="43"/>
      <c r="M885" s="219"/>
      <c r="N885" s="220"/>
      <c r="O885" s="83"/>
      <c r="P885" s="83"/>
      <c r="Q885" s="83"/>
      <c r="R885" s="83"/>
      <c r="S885" s="83"/>
      <c r="T885" s="84"/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T885" s="16" t="s">
        <v>127</v>
      </c>
      <c r="AU885" s="16" t="s">
        <v>82</v>
      </c>
    </row>
    <row r="886" s="2" customFormat="1" ht="16.5" customHeight="1">
      <c r="A886" s="37"/>
      <c r="B886" s="38"/>
      <c r="C886" s="224" t="s">
        <v>2242</v>
      </c>
      <c r="D886" s="224" t="s">
        <v>664</v>
      </c>
      <c r="E886" s="225" t="s">
        <v>3820</v>
      </c>
      <c r="F886" s="226" t="s">
        <v>3821</v>
      </c>
      <c r="G886" s="227" t="s">
        <v>169</v>
      </c>
      <c r="H886" s="228">
        <v>30</v>
      </c>
      <c r="I886" s="229"/>
      <c r="J886" s="230">
        <f>ROUND(I886*H886,2)</f>
        <v>0</v>
      </c>
      <c r="K886" s="226" t="s">
        <v>19</v>
      </c>
      <c r="L886" s="231"/>
      <c r="M886" s="232" t="s">
        <v>19</v>
      </c>
      <c r="N886" s="233" t="s">
        <v>43</v>
      </c>
      <c r="O886" s="83"/>
      <c r="P886" s="212">
        <f>O886*H886</f>
        <v>0</v>
      </c>
      <c r="Q886" s="212">
        <v>0</v>
      </c>
      <c r="R886" s="212">
        <f>Q886*H886</f>
        <v>0</v>
      </c>
      <c r="S886" s="212">
        <v>0</v>
      </c>
      <c r="T886" s="213">
        <f>S886*H886</f>
        <v>0</v>
      </c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R886" s="214" t="s">
        <v>308</v>
      </c>
      <c r="AT886" s="214" t="s">
        <v>664</v>
      </c>
      <c r="AU886" s="214" t="s">
        <v>82</v>
      </c>
      <c r="AY886" s="16" t="s">
        <v>117</v>
      </c>
      <c r="BE886" s="215">
        <f>IF(N886="základní",J886,0)</f>
        <v>0</v>
      </c>
      <c r="BF886" s="215">
        <f>IF(N886="snížená",J886,0)</f>
        <v>0</v>
      </c>
      <c r="BG886" s="215">
        <f>IF(N886="zákl. přenesená",J886,0)</f>
        <v>0</v>
      </c>
      <c r="BH886" s="215">
        <f>IF(N886="sníž. přenesená",J886,0)</f>
        <v>0</v>
      </c>
      <c r="BI886" s="215">
        <f>IF(N886="nulová",J886,0)</f>
        <v>0</v>
      </c>
      <c r="BJ886" s="16" t="s">
        <v>80</v>
      </c>
      <c r="BK886" s="215">
        <f>ROUND(I886*H886,2)</f>
        <v>0</v>
      </c>
      <c r="BL886" s="16" t="s">
        <v>125</v>
      </c>
      <c r="BM886" s="214" t="s">
        <v>3822</v>
      </c>
    </row>
    <row r="887" s="2" customFormat="1">
      <c r="A887" s="37"/>
      <c r="B887" s="38"/>
      <c r="C887" s="39"/>
      <c r="D887" s="216" t="s">
        <v>127</v>
      </c>
      <c r="E887" s="39"/>
      <c r="F887" s="217" t="s">
        <v>3821</v>
      </c>
      <c r="G887" s="39"/>
      <c r="H887" s="39"/>
      <c r="I887" s="218"/>
      <c r="J887" s="39"/>
      <c r="K887" s="39"/>
      <c r="L887" s="43"/>
      <c r="M887" s="219"/>
      <c r="N887" s="220"/>
      <c r="O887" s="83"/>
      <c r="P887" s="83"/>
      <c r="Q887" s="83"/>
      <c r="R887" s="83"/>
      <c r="S887" s="83"/>
      <c r="T887" s="84"/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T887" s="16" t="s">
        <v>127</v>
      </c>
      <c r="AU887" s="16" t="s">
        <v>82</v>
      </c>
    </row>
    <row r="888" s="2" customFormat="1" ht="16.5" customHeight="1">
      <c r="A888" s="37"/>
      <c r="B888" s="38"/>
      <c r="C888" s="203" t="s">
        <v>1471</v>
      </c>
      <c r="D888" s="203" t="s">
        <v>120</v>
      </c>
      <c r="E888" s="204" t="s">
        <v>3823</v>
      </c>
      <c r="F888" s="205" t="s">
        <v>3824</v>
      </c>
      <c r="G888" s="206" t="s">
        <v>169</v>
      </c>
      <c r="H888" s="207">
        <v>150</v>
      </c>
      <c r="I888" s="208"/>
      <c r="J888" s="209">
        <f>ROUND(I888*H888,2)</f>
        <v>0</v>
      </c>
      <c r="K888" s="205" t="s">
        <v>124</v>
      </c>
      <c r="L888" s="43"/>
      <c r="M888" s="210" t="s">
        <v>19</v>
      </c>
      <c r="N888" s="211" t="s">
        <v>43</v>
      </c>
      <c r="O888" s="83"/>
      <c r="P888" s="212">
        <f>O888*H888</f>
        <v>0</v>
      </c>
      <c r="Q888" s="212">
        <v>0</v>
      </c>
      <c r="R888" s="212">
        <f>Q888*H888</f>
        <v>0</v>
      </c>
      <c r="S888" s="212">
        <v>0</v>
      </c>
      <c r="T888" s="213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214" t="s">
        <v>80</v>
      </c>
      <c r="AT888" s="214" t="s">
        <v>120</v>
      </c>
      <c r="AU888" s="214" t="s">
        <v>82</v>
      </c>
      <c r="AY888" s="16" t="s">
        <v>117</v>
      </c>
      <c r="BE888" s="215">
        <f>IF(N888="základní",J888,0)</f>
        <v>0</v>
      </c>
      <c r="BF888" s="215">
        <f>IF(N888="snížená",J888,0)</f>
        <v>0</v>
      </c>
      <c r="BG888" s="215">
        <f>IF(N888="zákl. přenesená",J888,0)</f>
        <v>0</v>
      </c>
      <c r="BH888" s="215">
        <f>IF(N888="sníž. přenesená",J888,0)</f>
        <v>0</v>
      </c>
      <c r="BI888" s="215">
        <f>IF(N888="nulová",J888,0)</f>
        <v>0</v>
      </c>
      <c r="BJ888" s="16" t="s">
        <v>80</v>
      </c>
      <c r="BK888" s="215">
        <f>ROUND(I888*H888,2)</f>
        <v>0</v>
      </c>
      <c r="BL888" s="16" t="s">
        <v>80</v>
      </c>
      <c r="BM888" s="214" t="s">
        <v>3825</v>
      </c>
    </row>
    <row r="889" s="2" customFormat="1">
      <c r="A889" s="37"/>
      <c r="B889" s="38"/>
      <c r="C889" s="39"/>
      <c r="D889" s="216" t="s">
        <v>127</v>
      </c>
      <c r="E889" s="39"/>
      <c r="F889" s="217" t="s">
        <v>3826</v>
      </c>
      <c r="G889" s="39"/>
      <c r="H889" s="39"/>
      <c r="I889" s="218"/>
      <c r="J889" s="39"/>
      <c r="K889" s="39"/>
      <c r="L889" s="43"/>
      <c r="M889" s="219"/>
      <c r="N889" s="220"/>
      <c r="O889" s="83"/>
      <c r="P889" s="83"/>
      <c r="Q889" s="83"/>
      <c r="R889" s="83"/>
      <c r="S889" s="83"/>
      <c r="T889" s="84"/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T889" s="16" t="s">
        <v>127</v>
      </c>
      <c r="AU889" s="16" t="s">
        <v>82</v>
      </c>
    </row>
    <row r="890" s="2" customFormat="1">
      <c r="A890" s="37"/>
      <c r="B890" s="38"/>
      <c r="C890" s="39"/>
      <c r="D890" s="221" t="s">
        <v>129</v>
      </c>
      <c r="E890" s="39"/>
      <c r="F890" s="222" t="s">
        <v>3827</v>
      </c>
      <c r="G890" s="39"/>
      <c r="H890" s="39"/>
      <c r="I890" s="218"/>
      <c r="J890" s="39"/>
      <c r="K890" s="39"/>
      <c r="L890" s="43"/>
      <c r="M890" s="219"/>
      <c r="N890" s="220"/>
      <c r="O890" s="83"/>
      <c r="P890" s="83"/>
      <c r="Q890" s="83"/>
      <c r="R890" s="83"/>
      <c r="S890" s="83"/>
      <c r="T890" s="84"/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T890" s="16" t="s">
        <v>129</v>
      </c>
      <c r="AU890" s="16" t="s">
        <v>82</v>
      </c>
    </row>
    <row r="891" s="2" customFormat="1" ht="16.5" customHeight="1">
      <c r="A891" s="37"/>
      <c r="B891" s="38"/>
      <c r="C891" s="224" t="s">
        <v>1476</v>
      </c>
      <c r="D891" s="224" t="s">
        <v>664</v>
      </c>
      <c r="E891" s="225" t="s">
        <v>3828</v>
      </c>
      <c r="F891" s="226" t="s">
        <v>3829</v>
      </c>
      <c r="G891" s="227" t="s">
        <v>169</v>
      </c>
      <c r="H891" s="228">
        <v>150</v>
      </c>
      <c r="I891" s="229"/>
      <c r="J891" s="230">
        <f>ROUND(I891*H891,2)</f>
        <v>0</v>
      </c>
      <c r="K891" s="226" t="s">
        <v>124</v>
      </c>
      <c r="L891" s="231"/>
      <c r="M891" s="232" t="s">
        <v>19</v>
      </c>
      <c r="N891" s="233" t="s">
        <v>43</v>
      </c>
      <c r="O891" s="83"/>
      <c r="P891" s="212">
        <f>O891*H891</f>
        <v>0</v>
      </c>
      <c r="Q891" s="212">
        <v>0.0055999999999999999</v>
      </c>
      <c r="R891" s="212">
        <f>Q891*H891</f>
        <v>0.83999999999999997</v>
      </c>
      <c r="S891" s="212">
        <v>0</v>
      </c>
      <c r="T891" s="213">
        <f>S891*H891</f>
        <v>0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214" t="s">
        <v>82</v>
      </c>
      <c r="AT891" s="214" t="s">
        <v>664</v>
      </c>
      <c r="AU891" s="214" t="s">
        <v>82</v>
      </c>
      <c r="AY891" s="16" t="s">
        <v>117</v>
      </c>
      <c r="BE891" s="215">
        <f>IF(N891="základní",J891,0)</f>
        <v>0</v>
      </c>
      <c r="BF891" s="215">
        <f>IF(N891="snížená",J891,0)</f>
        <v>0</v>
      </c>
      <c r="BG891" s="215">
        <f>IF(N891="zákl. přenesená",J891,0)</f>
        <v>0</v>
      </c>
      <c r="BH891" s="215">
        <f>IF(N891="sníž. přenesená",J891,0)</f>
        <v>0</v>
      </c>
      <c r="BI891" s="215">
        <f>IF(N891="nulová",J891,0)</f>
        <v>0</v>
      </c>
      <c r="BJ891" s="16" t="s">
        <v>80</v>
      </c>
      <c r="BK891" s="215">
        <f>ROUND(I891*H891,2)</f>
        <v>0</v>
      </c>
      <c r="BL891" s="16" t="s">
        <v>80</v>
      </c>
      <c r="BM891" s="214" t="s">
        <v>3830</v>
      </c>
    </row>
    <row r="892" s="2" customFormat="1">
      <c r="A892" s="37"/>
      <c r="B892" s="38"/>
      <c r="C892" s="39"/>
      <c r="D892" s="216" t="s">
        <v>127</v>
      </c>
      <c r="E892" s="39"/>
      <c r="F892" s="217" t="s">
        <v>3829</v>
      </c>
      <c r="G892" s="39"/>
      <c r="H892" s="39"/>
      <c r="I892" s="218"/>
      <c r="J892" s="39"/>
      <c r="K892" s="39"/>
      <c r="L892" s="43"/>
      <c r="M892" s="219"/>
      <c r="N892" s="220"/>
      <c r="O892" s="83"/>
      <c r="P892" s="83"/>
      <c r="Q892" s="83"/>
      <c r="R892" s="83"/>
      <c r="S892" s="83"/>
      <c r="T892" s="84"/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T892" s="16" t="s">
        <v>127</v>
      </c>
      <c r="AU892" s="16" t="s">
        <v>82</v>
      </c>
    </row>
    <row r="893" s="2" customFormat="1" ht="16.5" customHeight="1">
      <c r="A893" s="37"/>
      <c r="B893" s="38"/>
      <c r="C893" s="203" t="s">
        <v>1482</v>
      </c>
      <c r="D893" s="203" t="s">
        <v>120</v>
      </c>
      <c r="E893" s="204" t="s">
        <v>3831</v>
      </c>
      <c r="F893" s="205" t="s">
        <v>3832</v>
      </c>
      <c r="G893" s="206" t="s">
        <v>169</v>
      </c>
      <c r="H893" s="207">
        <v>150</v>
      </c>
      <c r="I893" s="208"/>
      <c r="J893" s="209">
        <f>ROUND(I893*H893,2)</f>
        <v>0</v>
      </c>
      <c r="K893" s="205" t="s">
        <v>124</v>
      </c>
      <c r="L893" s="43"/>
      <c r="M893" s="210" t="s">
        <v>19</v>
      </c>
      <c r="N893" s="211" t="s">
        <v>43</v>
      </c>
      <c r="O893" s="83"/>
      <c r="P893" s="212">
        <f>O893*H893</f>
        <v>0</v>
      </c>
      <c r="Q893" s="212">
        <v>0</v>
      </c>
      <c r="R893" s="212">
        <f>Q893*H893</f>
        <v>0</v>
      </c>
      <c r="S893" s="212">
        <v>0</v>
      </c>
      <c r="T893" s="213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214" t="s">
        <v>80</v>
      </c>
      <c r="AT893" s="214" t="s">
        <v>120</v>
      </c>
      <c r="AU893" s="214" t="s">
        <v>82</v>
      </c>
      <c r="AY893" s="16" t="s">
        <v>117</v>
      </c>
      <c r="BE893" s="215">
        <f>IF(N893="základní",J893,0)</f>
        <v>0</v>
      </c>
      <c r="BF893" s="215">
        <f>IF(N893="snížená",J893,0)</f>
        <v>0</v>
      </c>
      <c r="BG893" s="215">
        <f>IF(N893="zákl. přenesená",J893,0)</f>
        <v>0</v>
      </c>
      <c r="BH893" s="215">
        <f>IF(N893="sníž. přenesená",J893,0)</f>
        <v>0</v>
      </c>
      <c r="BI893" s="215">
        <f>IF(N893="nulová",J893,0)</f>
        <v>0</v>
      </c>
      <c r="BJ893" s="16" t="s">
        <v>80</v>
      </c>
      <c r="BK893" s="215">
        <f>ROUND(I893*H893,2)</f>
        <v>0</v>
      </c>
      <c r="BL893" s="16" t="s">
        <v>80</v>
      </c>
      <c r="BM893" s="214" t="s">
        <v>3833</v>
      </c>
    </row>
    <row r="894" s="2" customFormat="1">
      <c r="A894" s="37"/>
      <c r="B894" s="38"/>
      <c r="C894" s="39"/>
      <c r="D894" s="216" t="s">
        <v>127</v>
      </c>
      <c r="E894" s="39"/>
      <c r="F894" s="217" t="s">
        <v>3834</v>
      </c>
      <c r="G894" s="39"/>
      <c r="H894" s="39"/>
      <c r="I894" s="218"/>
      <c r="J894" s="39"/>
      <c r="K894" s="39"/>
      <c r="L894" s="43"/>
      <c r="M894" s="219"/>
      <c r="N894" s="220"/>
      <c r="O894" s="83"/>
      <c r="P894" s="83"/>
      <c r="Q894" s="83"/>
      <c r="R894" s="83"/>
      <c r="S894" s="83"/>
      <c r="T894" s="84"/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T894" s="16" t="s">
        <v>127</v>
      </c>
      <c r="AU894" s="16" t="s">
        <v>82</v>
      </c>
    </row>
    <row r="895" s="2" customFormat="1">
      <c r="A895" s="37"/>
      <c r="B895" s="38"/>
      <c r="C895" s="39"/>
      <c r="D895" s="221" t="s">
        <v>129</v>
      </c>
      <c r="E895" s="39"/>
      <c r="F895" s="222" t="s">
        <v>3835</v>
      </c>
      <c r="G895" s="39"/>
      <c r="H895" s="39"/>
      <c r="I895" s="218"/>
      <c r="J895" s="39"/>
      <c r="K895" s="39"/>
      <c r="L895" s="43"/>
      <c r="M895" s="219"/>
      <c r="N895" s="220"/>
      <c r="O895" s="83"/>
      <c r="P895" s="83"/>
      <c r="Q895" s="83"/>
      <c r="R895" s="83"/>
      <c r="S895" s="83"/>
      <c r="T895" s="84"/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T895" s="16" t="s">
        <v>129</v>
      </c>
      <c r="AU895" s="16" t="s">
        <v>82</v>
      </c>
    </row>
    <row r="896" s="2" customFormat="1" ht="16.5" customHeight="1">
      <c r="A896" s="37"/>
      <c r="B896" s="38"/>
      <c r="C896" s="224" t="s">
        <v>1488</v>
      </c>
      <c r="D896" s="224" t="s">
        <v>664</v>
      </c>
      <c r="E896" s="225" t="s">
        <v>3836</v>
      </c>
      <c r="F896" s="226" t="s">
        <v>3837</v>
      </c>
      <c r="G896" s="227" t="s">
        <v>169</v>
      </c>
      <c r="H896" s="228">
        <v>150</v>
      </c>
      <c r="I896" s="229"/>
      <c r="J896" s="230">
        <f>ROUND(I896*H896,2)</f>
        <v>0</v>
      </c>
      <c r="K896" s="226" t="s">
        <v>124</v>
      </c>
      <c r="L896" s="231"/>
      <c r="M896" s="232" t="s">
        <v>19</v>
      </c>
      <c r="N896" s="233" t="s">
        <v>43</v>
      </c>
      <c r="O896" s="83"/>
      <c r="P896" s="212">
        <f>O896*H896</f>
        <v>0</v>
      </c>
      <c r="Q896" s="212">
        <v>0.0041999999999999997</v>
      </c>
      <c r="R896" s="212">
        <f>Q896*H896</f>
        <v>0.63</v>
      </c>
      <c r="S896" s="212">
        <v>0</v>
      </c>
      <c r="T896" s="213">
        <f>S896*H896</f>
        <v>0</v>
      </c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R896" s="214" t="s">
        <v>82</v>
      </c>
      <c r="AT896" s="214" t="s">
        <v>664</v>
      </c>
      <c r="AU896" s="214" t="s">
        <v>82</v>
      </c>
      <c r="AY896" s="16" t="s">
        <v>117</v>
      </c>
      <c r="BE896" s="215">
        <f>IF(N896="základní",J896,0)</f>
        <v>0</v>
      </c>
      <c r="BF896" s="215">
        <f>IF(N896="snížená",J896,0)</f>
        <v>0</v>
      </c>
      <c r="BG896" s="215">
        <f>IF(N896="zákl. přenesená",J896,0)</f>
        <v>0</v>
      </c>
      <c r="BH896" s="215">
        <f>IF(N896="sníž. přenesená",J896,0)</f>
        <v>0</v>
      </c>
      <c r="BI896" s="215">
        <f>IF(N896="nulová",J896,0)</f>
        <v>0</v>
      </c>
      <c r="BJ896" s="16" t="s">
        <v>80</v>
      </c>
      <c r="BK896" s="215">
        <f>ROUND(I896*H896,2)</f>
        <v>0</v>
      </c>
      <c r="BL896" s="16" t="s">
        <v>80</v>
      </c>
      <c r="BM896" s="214" t="s">
        <v>3838</v>
      </c>
    </row>
    <row r="897" s="2" customFormat="1">
      <c r="A897" s="37"/>
      <c r="B897" s="38"/>
      <c r="C897" s="39"/>
      <c r="D897" s="216" t="s">
        <v>127</v>
      </c>
      <c r="E897" s="39"/>
      <c r="F897" s="217" t="s">
        <v>3837</v>
      </c>
      <c r="G897" s="39"/>
      <c r="H897" s="39"/>
      <c r="I897" s="218"/>
      <c r="J897" s="39"/>
      <c r="K897" s="39"/>
      <c r="L897" s="43"/>
      <c r="M897" s="219"/>
      <c r="N897" s="220"/>
      <c r="O897" s="83"/>
      <c r="P897" s="83"/>
      <c r="Q897" s="83"/>
      <c r="R897" s="83"/>
      <c r="S897" s="83"/>
      <c r="T897" s="84"/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T897" s="16" t="s">
        <v>127</v>
      </c>
      <c r="AU897" s="16" t="s">
        <v>82</v>
      </c>
    </row>
    <row r="898" s="2" customFormat="1" ht="16.5" customHeight="1">
      <c r="A898" s="37"/>
      <c r="B898" s="38"/>
      <c r="C898" s="203" t="s">
        <v>1494</v>
      </c>
      <c r="D898" s="203" t="s">
        <v>120</v>
      </c>
      <c r="E898" s="204" t="s">
        <v>3839</v>
      </c>
      <c r="F898" s="205" t="s">
        <v>3840</v>
      </c>
      <c r="G898" s="206" t="s">
        <v>169</v>
      </c>
      <c r="H898" s="207">
        <v>130</v>
      </c>
      <c r="I898" s="208"/>
      <c r="J898" s="209">
        <f>ROUND(I898*H898,2)</f>
        <v>0</v>
      </c>
      <c r="K898" s="205" t="s">
        <v>124</v>
      </c>
      <c r="L898" s="43"/>
      <c r="M898" s="210" t="s">
        <v>19</v>
      </c>
      <c r="N898" s="211" t="s">
        <v>43</v>
      </c>
      <c r="O898" s="83"/>
      <c r="P898" s="212">
        <f>O898*H898</f>
        <v>0</v>
      </c>
      <c r="Q898" s="212">
        <v>0</v>
      </c>
      <c r="R898" s="212">
        <f>Q898*H898</f>
        <v>0</v>
      </c>
      <c r="S898" s="212">
        <v>0</v>
      </c>
      <c r="T898" s="213">
        <f>S898*H898</f>
        <v>0</v>
      </c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R898" s="214" t="s">
        <v>80</v>
      </c>
      <c r="AT898" s="214" t="s">
        <v>120</v>
      </c>
      <c r="AU898" s="214" t="s">
        <v>82</v>
      </c>
      <c r="AY898" s="16" t="s">
        <v>117</v>
      </c>
      <c r="BE898" s="215">
        <f>IF(N898="základní",J898,0)</f>
        <v>0</v>
      </c>
      <c r="BF898" s="215">
        <f>IF(N898="snížená",J898,0)</f>
        <v>0</v>
      </c>
      <c r="BG898" s="215">
        <f>IF(N898="zákl. přenesená",J898,0)</f>
        <v>0</v>
      </c>
      <c r="BH898" s="215">
        <f>IF(N898="sníž. přenesená",J898,0)</f>
        <v>0</v>
      </c>
      <c r="BI898" s="215">
        <f>IF(N898="nulová",J898,0)</f>
        <v>0</v>
      </c>
      <c r="BJ898" s="16" t="s">
        <v>80</v>
      </c>
      <c r="BK898" s="215">
        <f>ROUND(I898*H898,2)</f>
        <v>0</v>
      </c>
      <c r="BL898" s="16" t="s">
        <v>80</v>
      </c>
      <c r="BM898" s="214" t="s">
        <v>3841</v>
      </c>
    </row>
    <row r="899" s="2" customFormat="1">
      <c r="A899" s="37"/>
      <c r="B899" s="38"/>
      <c r="C899" s="39"/>
      <c r="D899" s="216" t="s">
        <v>127</v>
      </c>
      <c r="E899" s="39"/>
      <c r="F899" s="217" t="s">
        <v>3842</v>
      </c>
      <c r="G899" s="39"/>
      <c r="H899" s="39"/>
      <c r="I899" s="218"/>
      <c r="J899" s="39"/>
      <c r="K899" s="39"/>
      <c r="L899" s="43"/>
      <c r="M899" s="219"/>
      <c r="N899" s="220"/>
      <c r="O899" s="83"/>
      <c r="P899" s="83"/>
      <c r="Q899" s="83"/>
      <c r="R899" s="83"/>
      <c r="S899" s="83"/>
      <c r="T899" s="84"/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T899" s="16" t="s">
        <v>127</v>
      </c>
      <c r="AU899" s="16" t="s">
        <v>82</v>
      </c>
    </row>
    <row r="900" s="2" customFormat="1">
      <c r="A900" s="37"/>
      <c r="B900" s="38"/>
      <c r="C900" s="39"/>
      <c r="D900" s="221" t="s">
        <v>129</v>
      </c>
      <c r="E900" s="39"/>
      <c r="F900" s="222" t="s">
        <v>3843</v>
      </c>
      <c r="G900" s="39"/>
      <c r="H900" s="39"/>
      <c r="I900" s="218"/>
      <c r="J900" s="39"/>
      <c r="K900" s="39"/>
      <c r="L900" s="43"/>
      <c r="M900" s="219"/>
      <c r="N900" s="220"/>
      <c r="O900" s="83"/>
      <c r="P900" s="83"/>
      <c r="Q900" s="83"/>
      <c r="R900" s="83"/>
      <c r="S900" s="83"/>
      <c r="T900" s="84"/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T900" s="16" t="s">
        <v>129</v>
      </c>
      <c r="AU900" s="16" t="s">
        <v>82</v>
      </c>
    </row>
    <row r="901" s="2" customFormat="1" ht="16.5" customHeight="1">
      <c r="A901" s="37"/>
      <c r="B901" s="38"/>
      <c r="C901" s="224" t="s">
        <v>1500</v>
      </c>
      <c r="D901" s="224" t="s">
        <v>664</v>
      </c>
      <c r="E901" s="225" t="s">
        <v>3844</v>
      </c>
      <c r="F901" s="226" t="s">
        <v>3845</v>
      </c>
      <c r="G901" s="227" t="s">
        <v>169</v>
      </c>
      <c r="H901" s="228">
        <v>130</v>
      </c>
      <c r="I901" s="229"/>
      <c r="J901" s="230">
        <f>ROUND(I901*H901,2)</f>
        <v>0</v>
      </c>
      <c r="K901" s="226" t="s">
        <v>124</v>
      </c>
      <c r="L901" s="231"/>
      <c r="M901" s="232" t="s">
        <v>19</v>
      </c>
      <c r="N901" s="233" t="s">
        <v>43</v>
      </c>
      <c r="O901" s="83"/>
      <c r="P901" s="212">
        <f>O901*H901</f>
        <v>0</v>
      </c>
      <c r="Q901" s="212">
        <v>0.0070000000000000001</v>
      </c>
      <c r="R901" s="212">
        <f>Q901*H901</f>
        <v>0.91000000000000003</v>
      </c>
      <c r="S901" s="212">
        <v>0</v>
      </c>
      <c r="T901" s="213">
        <f>S901*H901</f>
        <v>0</v>
      </c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R901" s="214" t="s">
        <v>82</v>
      </c>
      <c r="AT901" s="214" t="s">
        <v>664</v>
      </c>
      <c r="AU901" s="214" t="s">
        <v>82</v>
      </c>
      <c r="AY901" s="16" t="s">
        <v>117</v>
      </c>
      <c r="BE901" s="215">
        <f>IF(N901="základní",J901,0)</f>
        <v>0</v>
      </c>
      <c r="BF901" s="215">
        <f>IF(N901="snížená",J901,0)</f>
        <v>0</v>
      </c>
      <c r="BG901" s="215">
        <f>IF(N901="zákl. přenesená",J901,0)</f>
        <v>0</v>
      </c>
      <c r="BH901" s="215">
        <f>IF(N901="sníž. přenesená",J901,0)</f>
        <v>0</v>
      </c>
      <c r="BI901" s="215">
        <f>IF(N901="nulová",J901,0)</f>
        <v>0</v>
      </c>
      <c r="BJ901" s="16" t="s">
        <v>80</v>
      </c>
      <c r="BK901" s="215">
        <f>ROUND(I901*H901,2)</f>
        <v>0</v>
      </c>
      <c r="BL901" s="16" t="s">
        <v>80</v>
      </c>
      <c r="BM901" s="214" t="s">
        <v>3846</v>
      </c>
    </row>
    <row r="902" s="2" customFormat="1">
      <c r="A902" s="37"/>
      <c r="B902" s="38"/>
      <c r="C902" s="39"/>
      <c r="D902" s="216" t="s">
        <v>127</v>
      </c>
      <c r="E902" s="39"/>
      <c r="F902" s="217" t="s">
        <v>3845</v>
      </c>
      <c r="G902" s="39"/>
      <c r="H902" s="39"/>
      <c r="I902" s="218"/>
      <c r="J902" s="39"/>
      <c r="K902" s="39"/>
      <c r="L902" s="43"/>
      <c r="M902" s="219"/>
      <c r="N902" s="220"/>
      <c r="O902" s="83"/>
      <c r="P902" s="83"/>
      <c r="Q902" s="83"/>
      <c r="R902" s="83"/>
      <c r="S902" s="83"/>
      <c r="T902" s="84"/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T902" s="16" t="s">
        <v>127</v>
      </c>
      <c r="AU902" s="16" t="s">
        <v>82</v>
      </c>
    </row>
    <row r="903" s="2" customFormat="1" ht="16.5" customHeight="1">
      <c r="A903" s="37"/>
      <c r="B903" s="38"/>
      <c r="C903" s="203" t="s">
        <v>1506</v>
      </c>
      <c r="D903" s="203" t="s">
        <v>120</v>
      </c>
      <c r="E903" s="204" t="s">
        <v>3847</v>
      </c>
      <c r="F903" s="205" t="s">
        <v>3848</v>
      </c>
      <c r="G903" s="206" t="s">
        <v>169</v>
      </c>
      <c r="H903" s="207">
        <v>100</v>
      </c>
      <c r="I903" s="208"/>
      <c r="J903" s="209">
        <f>ROUND(I903*H903,2)</f>
        <v>0</v>
      </c>
      <c r="K903" s="205" t="s">
        <v>124</v>
      </c>
      <c r="L903" s="43"/>
      <c r="M903" s="210" t="s">
        <v>19</v>
      </c>
      <c r="N903" s="211" t="s">
        <v>43</v>
      </c>
      <c r="O903" s="83"/>
      <c r="P903" s="212">
        <f>O903*H903</f>
        <v>0</v>
      </c>
      <c r="Q903" s="212">
        <v>0</v>
      </c>
      <c r="R903" s="212">
        <f>Q903*H903</f>
        <v>0</v>
      </c>
      <c r="S903" s="212">
        <v>0</v>
      </c>
      <c r="T903" s="213">
        <f>S903*H903</f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214" t="s">
        <v>80</v>
      </c>
      <c r="AT903" s="214" t="s">
        <v>120</v>
      </c>
      <c r="AU903" s="214" t="s">
        <v>82</v>
      </c>
      <c r="AY903" s="16" t="s">
        <v>117</v>
      </c>
      <c r="BE903" s="215">
        <f>IF(N903="základní",J903,0)</f>
        <v>0</v>
      </c>
      <c r="BF903" s="215">
        <f>IF(N903="snížená",J903,0)</f>
        <v>0</v>
      </c>
      <c r="BG903" s="215">
        <f>IF(N903="zákl. přenesená",J903,0)</f>
        <v>0</v>
      </c>
      <c r="BH903" s="215">
        <f>IF(N903="sníž. přenesená",J903,0)</f>
        <v>0</v>
      </c>
      <c r="BI903" s="215">
        <f>IF(N903="nulová",J903,0)</f>
        <v>0</v>
      </c>
      <c r="BJ903" s="16" t="s">
        <v>80</v>
      </c>
      <c r="BK903" s="215">
        <f>ROUND(I903*H903,2)</f>
        <v>0</v>
      </c>
      <c r="BL903" s="16" t="s">
        <v>80</v>
      </c>
      <c r="BM903" s="214" t="s">
        <v>3849</v>
      </c>
    </row>
    <row r="904" s="2" customFormat="1">
      <c r="A904" s="37"/>
      <c r="B904" s="38"/>
      <c r="C904" s="39"/>
      <c r="D904" s="216" t="s">
        <v>127</v>
      </c>
      <c r="E904" s="39"/>
      <c r="F904" s="217" t="s">
        <v>3850</v>
      </c>
      <c r="G904" s="39"/>
      <c r="H904" s="39"/>
      <c r="I904" s="218"/>
      <c r="J904" s="39"/>
      <c r="K904" s="39"/>
      <c r="L904" s="43"/>
      <c r="M904" s="219"/>
      <c r="N904" s="220"/>
      <c r="O904" s="83"/>
      <c r="P904" s="83"/>
      <c r="Q904" s="83"/>
      <c r="R904" s="83"/>
      <c r="S904" s="83"/>
      <c r="T904" s="84"/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T904" s="16" t="s">
        <v>127</v>
      </c>
      <c r="AU904" s="16" t="s">
        <v>82</v>
      </c>
    </row>
    <row r="905" s="2" customFormat="1">
      <c r="A905" s="37"/>
      <c r="B905" s="38"/>
      <c r="C905" s="39"/>
      <c r="D905" s="221" t="s">
        <v>129</v>
      </c>
      <c r="E905" s="39"/>
      <c r="F905" s="222" t="s">
        <v>3851</v>
      </c>
      <c r="G905" s="39"/>
      <c r="H905" s="39"/>
      <c r="I905" s="218"/>
      <c r="J905" s="39"/>
      <c r="K905" s="39"/>
      <c r="L905" s="43"/>
      <c r="M905" s="219"/>
      <c r="N905" s="220"/>
      <c r="O905" s="83"/>
      <c r="P905" s="83"/>
      <c r="Q905" s="83"/>
      <c r="R905" s="83"/>
      <c r="S905" s="83"/>
      <c r="T905" s="84"/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T905" s="16" t="s">
        <v>129</v>
      </c>
      <c r="AU905" s="16" t="s">
        <v>82</v>
      </c>
    </row>
    <row r="906" s="2" customFormat="1" ht="16.5" customHeight="1">
      <c r="A906" s="37"/>
      <c r="B906" s="38"/>
      <c r="C906" s="203" t="s">
        <v>1512</v>
      </c>
      <c r="D906" s="203" t="s">
        <v>120</v>
      </c>
      <c r="E906" s="204" t="s">
        <v>3852</v>
      </c>
      <c r="F906" s="205" t="s">
        <v>3853</v>
      </c>
      <c r="G906" s="206" t="s">
        <v>169</v>
      </c>
      <c r="H906" s="207">
        <v>50</v>
      </c>
      <c r="I906" s="208"/>
      <c r="J906" s="209">
        <f>ROUND(I906*H906,2)</f>
        <v>0</v>
      </c>
      <c r="K906" s="205" t="s">
        <v>124</v>
      </c>
      <c r="L906" s="43"/>
      <c r="M906" s="210" t="s">
        <v>19</v>
      </c>
      <c r="N906" s="211" t="s">
        <v>43</v>
      </c>
      <c r="O906" s="83"/>
      <c r="P906" s="212">
        <f>O906*H906</f>
        <v>0</v>
      </c>
      <c r="Q906" s="212">
        <v>0</v>
      </c>
      <c r="R906" s="212">
        <f>Q906*H906</f>
        <v>0</v>
      </c>
      <c r="S906" s="212">
        <v>0</v>
      </c>
      <c r="T906" s="213">
        <f>S906*H906</f>
        <v>0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214" t="s">
        <v>80</v>
      </c>
      <c r="AT906" s="214" t="s">
        <v>120</v>
      </c>
      <c r="AU906" s="214" t="s">
        <v>82</v>
      </c>
      <c r="AY906" s="16" t="s">
        <v>117</v>
      </c>
      <c r="BE906" s="215">
        <f>IF(N906="základní",J906,0)</f>
        <v>0</v>
      </c>
      <c r="BF906" s="215">
        <f>IF(N906="snížená",J906,0)</f>
        <v>0</v>
      </c>
      <c r="BG906" s="215">
        <f>IF(N906="zákl. přenesená",J906,0)</f>
        <v>0</v>
      </c>
      <c r="BH906" s="215">
        <f>IF(N906="sníž. přenesená",J906,0)</f>
        <v>0</v>
      </c>
      <c r="BI906" s="215">
        <f>IF(N906="nulová",J906,0)</f>
        <v>0</v>
      </c>
      <c r="BJ906" s="16" t="s">
        <v>80</v>
      </c>
      <c r="BK906" s="215">
        <f>ROUND(I906*H906,2)</f>
        <v>0</v>
      </c>
      <c r="BL906" s="16" t="s">
        <v>80</v>
      </c>
      <c r="BM906" s="214" t="s">
        <v>3854</v>
      </c>
    </row>
    <row r="907" s="2" customFormat="1">
      <c r="A907" s="37"/>
      <c r="B907" s="38"/>
      <c r="C907" s="39"/>
      <c r="D907" s="216" t="s">
        <v>127</v>
      </c>
      <c r="E907" s="39"/>
      <c r="F907" s="217" t="s">
        <v>3855</v>
      </c>
      <c r="G907" s="39"/>
      <c r="H907" s="39"/>
      <c r="I907" s="218"/>
      <c r="J907" s="39"/>
      <c r="K907" s="39"/>
      <c r="L907" s="43"/>
      <c r="M907" s="219"/>
      <c r="N907" s="220"/>
      <c r="O907" s="83"/>
      <c r="P907" s="83"/>
      <c r="Q907" s="83"/>
      <c r="R907" s="83"/>
      <c r="S907" s="83"/>
      <c r="T907" s="84"/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T907" s="16" t="s">
        <v>127</v>
      </c>
      <c r="AU907" s="16" t="s">
        <v>82</v>
      </c>
    </row>
    <row r="908" s="2" customFormat="1">
      <c r="A908" s="37"/>
      <c r="B908" s="38"/>
      <c r="C908" s="39"/>
      <c r="D908" s="221" t="s">
        <v>129</v>
      </c>
      <c r="E908" s="39"/>
      <c r="F908" s="222" t="s">
        <v>3856</v>
      </c>
      <c r="G908" s="39"/>
      <c r="H908" s="39"/>
      <c r="I908" s="218"/>
      <c r="J908" s="39"/>
      <c r="K908" s="39"/>
      <c r="L908" s="43"/>
      <c r="M908" s="219"/>
      <c r="N908" s="220"/>
      <c r="O908" s="83"/>
      <c r="P908" s="83"/>
      <c r="Q908" s="83"/>
      <c r="R908" s="83"/>
      <c r="S908" s="83"/>
      <c r="T908" s="84"/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T908" s="16" t="s">
        <v>129</v>
      </c>
      <c r="AU908" s="16" t="s">
        <v>82</v>
      </c>
    </row>
    <row r="909" s="2" customFormat="1" ht="33" customHeight="1">
      <c r="A909" s="37"/>
      <c r="B909" s="38"/>
      <c r="C909" s="224" t="s">
        <v>2174</v>
      </c>
      <c r="D909" s="224" t="s">
        <v>664</v>
      </c>
      <c r="E909" s="225" t="s">
        <v>3857</v>
      </c>
      <c r="F909" s="226" t="s">
        <v>3858</v>
      </c>
      <c r="G909" s="227" t="s">
        <v>169</v>
      </c>
      <c r="H909" s="228">
        <v>50</v>
      </c>
      <c r="I909" s="229"/>
      <c r="J909" s="230">
        <f>ROUND(I909*H909,2)</f>
        <v>0</v>
      </c>
      <c r="K909" s="226" t="s">
        <v>124</v>
      </c>
      <c r="L909" s="231"/>
      <c r="M909" s="232" t="s">
        <v>19</v>
      </c>
      <c r="N909" s="233" t="s">
        <v>43</v>
      </c>
      <c r="O909" s="83"/>
      <c r="P909" s="212">
        <f>O909*H909</f>
        <v>0</v>
      </c>
      <c r="Q909" s="212">
        <v>0.0080000000000000002</v>
      </c>
      <c r="R909" s="212">
        <f>Q909*H909</f>
        <v>0.40000000000000002</v>
      </c>
      <c r="S909" s="212">
        <v>0</v>
      </c>
      <c r="T909" s="213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214" t="s">
        <v>888</v>
      </c>
      <c r="AT909" s="214" t="s">
        <v>664</v>
      </c>
      <c r="AU909" s="214" t="s">
        <v>82</v>
      </c>
      <c r="AY909" s="16" t="s">
        <v>117</v>
      </c>
      <c r="BE909" s="215">
        <f>IF(N909="základní",J909,0)</f>
        <v>0</v>
      </c>
      <c r="BF909" s="215">
        <f>IF(N909="snížená",J909,0)</f>
        <v>0</v>
      </c>
      <c r="BG909" s="215">
        <f>IF(N909="zákl. přenesená",J909,0)</f>
        <v>0</v>
      </c>
      <c r="BH909" s="215">
        <f>IF(N909="sníž. přenesená",J909,0)</f>
        <v>0</v>
      </c>
      <c r="BI909" s="215">
        <f>IF(N909="nulová",J909,0)</f>
        <v>0</v>
      </c>
      <c r="BJ909" s="16" t="s">
        <v>80</v>
      </c>
      <c r="BK909" s="215">
        <f>ROUND(I909*H909,2)</f>
        <v>0</v>
      </c>
      <c r="BL909" s="16" t="s">
        <v>888</v>
      </c>
      <c r="BM909" s="214" t="s">
        <v>3859</v>
      </c>
    </row>
    <row r="910" s="2" customFormat="1">
      <c r="A910" s="37"/>
      <c r="B910" s="38"/>
      <c r="C910" s="39"/>
      <c r="D910" s="216" t="s">
        <v>127</v>
      </c>
      <c r="E910" s="39"/>
      <c r="F910" s="217" t="s">
        <v>3858</v>
      </c>
      <c r="G910" s="39"/>
      <c r="H910" s="39"/>
      <c r="I910" s="218"/>
      <c r="J910" s="39"/>
      <c r="K910" s="39"/>
      <c r="L910" s="43"/>
      <c r="M910" s="219"/>
      <c r="N910" s="220"/>
      <c r="O910" s="83"/>
      <c r="P910" s="83"/>
      <c r="Q910" s="83"/>
      <c r="R910" s="83"/>
      <c r="S910" s="83"/>
      <c r="T910" s="84"/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T910" s="16" t="s">
        <v>127</v>
      </c>
      <c r="AU910" s="16" t="s">
        <v>82</v>
      </c>
    </row>
    <row r="911" s="2" customFormat="1" ht="16.5" customHeight="1">
      <c r="A911" s="37"/>
      <c r="B911" s="38"/>
      <c r="C911" s="224" t="s">
        <v>2178</v>
      </c>
      <c r="D911" s="224" t="s">
        <v>664</v>
      </c>
      <c r="E911" s="225" t="s">
        <v>3860</v>
      </c>
      <c r="F911" s="226" t="s">
        <v>3861</v>
      </c>
      <c r="G911" s="227" t="s">
        <v>169</v>
      </c>
      <c r="H911" s="228">
        <v>100</v>
      </c>
      <c r="I911" s="229"/>
      <c r="J911" s="230">
        <f>ROUND(I911*H911,2)</f>
        <v>0</v>
      </c>
      <c r="K911" s="226" t="s">
        <v>124</v>
      </c>
      <c r="L911" s="231"/>
      <c r="M911" s="232" t="s">
        <v>19</v>
      </c>
      <c r="N911" s="233" t="s">
        <v>43</v>
      </c>
      <c r="O911" s="83"/>
      <c r="P911" s="212">
        <f>O911*H911</f>
        <v>0</v>
      </c>
      <c r="Q911" s="212">
        <v>0.00133</v>
      </c>
      <c r="R911" s="212">
        <f>Q911*H911</f>
        <v>0.13300000000000001</v>
      </c>
      <c r="S911" s="212">
        <v>0</v>
      </c>
      <c r="T911" s="213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214" t="s">
        <v>888</v>
      </c>
      <c r="AT911" s="214" t="s">
        <v>664</v>
      </c>
      <c r="AU911" s="214" t="s">
        <v>82</v>
      </c>
      <c r="AY911" s="16" t="s">
        <v>117</v>
      </c>
      <c r="BE911" s="215">
        <f>IF(N911="základní",J911,0)</f>
        <v>0</v>
      </c>
      <c r="BF911" s="215">
        <f>IF(N911="snížená",J911,0)</f>
        <v>0</v>
      </c>
      <c r="BG911" s="215">
        <f>IF(N911="zákl. přenesená",J911,0)</f>
        <v>0</v>
      </c>
      <c r="BH911" s="215">
        <f>IF(N911="sníž. přenesená",J911,0)</f>
        <v>0</v>
      </c>
      <c r="BI911" s="215">
        <f>IF(N911="nulová",J911,0)</f>
        <v>0</v>
      </c>
      <c r="BJ911" s="16" t="s">
        <v>80</v>
      </c>
      <c r="BK911" s="215">
        <f>ROUND(I911*H911,2)</f>
        <v>0</v>
      </c>
      <c r="BL911" s="16" t="s">
        <v>888</v>
      </c>
      <c r="BM911" s="214" t="s">
        <v>3862</v>
      </c>
    </row>
    <row r="912" s="2" customFormat="1">
      <c r="A912" s="37"/>
      <c r="B912" s="38"/>
      <c r="C912" s="39"/>
      <c r="D912" s="216" t="s">
        <v>127</v>
      </c>
      <c r="E912" s="39"/>
      <c r="F912" s="217" t="s">
        <v>3861</v>
      </c>
      <c r="G912" s="39"/>
      <c r="H912" s="39"/>
      <c r="I912" s="218"/>
      <c r="J912" s="39"/>
      <c r="K912" s="39"/>
      <c r="L912" s="43"/>
      <c r="M912" s="219"/>
      <c r="N912" s="220"/>
      <c r="O912" s="83"/>
      <c r="P912" s="83"/>
      <c r="Q912" s="83"/>
      <c r="R912" s="83"/>
      <c r="S912" s="83"/>
      <c r="T912" s="84"/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T912" s="16" t="s">
        <v>127</v>
      </c>
      <c r="AU912" s="16" t="s">
        <v>82</v>
      </c>
    </row>
    <row r="913" s="2" customFormat="1" ht="16.5" customHeight="1">
      <c r="A913" s="37"/>
      <c r="B913" s="38"/>
      <c r="C913" s="224" t="s">
        <v>2182</v>
      </c>
      <c r="D913" s="224" t="s">
        <v>664</v>
      </c>
      <c r="E913" s="225" t="s">
        <v>3863</v>
      </c>
      <c r="F913" s="226" t="s">
        <v>3864</v>
      </c>
      <c r="G913" s="227" t="s">
        <v>169</v>
      </c>
      <c r="H913" s="228">
        <v>100</v>
      </c>
      <c r="I913" s="229"/>
      <c r="J913" s="230">
        <f>ROUND(I913*H913,2)</f>
        <v>0</v>
      </c>
      <c r="K913" s="226" t="s">
        <v>124</v>
      </c>
      <c r="L913" s="231"/>
      <c r="M913" s="232" t="s">
        <v>19</v>
      </c>
      <c r="N913" s="233" t="s">
        <v>43</v>
      </c>
      <c r="O913" s="83"/>
      <c r="P913" s="212">
        <f>O913*H913</f>
        <v>0</v>
      </c>
      <c r="Q913" s="212">
        <v>0.0016800000000000001</v>
      </c>
      <c r="R913" s="212">
        <f>Q913*H913</f>
        <v>0.16800000000000001</v>
      </c>
      <c r="S913" s="212">
        <v>0</v>
      </c>
      <c r="T913" s="213">
        <f>S913*H913</f>
        <v>0</v>
      </c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R913" s="214" t="s">
        <v>888</v>
      </c>
      <c r="AT913" s="214" t="s">
        <v>664</v>
      </c>
      <c r="AU913" s="214" t="s">
        <v>82</v>
      </c>
      <c r="AY913" s="16" t="s">
        <v>117</v>
      </c>
      <c r="BE913" s="215">
        <f>IF(N913="základní",J913,0)</f>
        <v>0</v>
      </c>
      <c r="BF913" s="215">
        <f>IF(N913="snížená",J913,0)</f>
        <v>0</v>
      </c>
      <c r="BG913" s="215">
        <f>IF(N913="zákl. přenesená",J913,0)</f>
        <v>0</v>
      </c>
      <c r="BH913" s="215">
        <f>IF(N913="sníž. přenesená",J913,0)</f>
        <v>0</v>
      </c>
      <c r="BI913" s="215">
        <f>IF(N913="nulová",J913,0)</f>
        <v>0</v>
      </c>
      <c r="BJ913" s="16" t="s">
        <v>80</v>
      </c>
      <c r="BK913" s="215">
        <f>ROUND(I913*H913,2)</f>
        <v>0</v>
      </c>
      <c r="BL913" s="16" t="s">
        <v>888</v>
      </c>
      <c r="BM913" s="214" t="s">
        <v>3865</v>
      </c>
    </row>
    <row r="914" s="2" customFormat="1">
      <c r="A914" s="37"/>
      <c r="B914" s="38"/>
      <c r="C914" s="39"/>
      <c r="D914" s="216" t="s">
        <v>127</v>
      </c>
      <c r="E914" s="39"/>
      <c r="F914" s="217" t="s">
        <v>3864</v>
      </c>
      <c r="G914" s="39"/>
      <c r="H914" s="39"/>
      <c r="I914" s="218"/>
      <c r="J914" s="39"/>
      <c r="K914" s="39"/>
      <c r="L914" s="43"/>
      <c r="M914" s="219"/>
      <c r="N914" s="220"/>
      <c r="O914" s="83"/>
      <c r="P914" s="83"/>
      <c r="Q914" s="83"/>
      <c r="R914" s="83"/>
      <c r="S914" s="83"/>
      <c r="T914" s="84"/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T914" s="16" t="s">
        <v>127</v>
      </c>
      <c r="AU914" s="16" t="s">
        <v>82</v>
      </c>
    </row>
    <row r="915" s="2" customFormat="1" ht="16.5" customHeight="1">
      <c r="A915" s="37"/>
      <c r="B915" s="38"/>
      <c r="C915" s="224" t="s">
        <v>2186</v>
      </c>
      <c r="D915" s="224" t="s">
        <v>664</v>
      </c>
      <c r="E915" s="225" t="s">
        <v>3866</v>
      </c>
      <c r="F915" s="226" t="s">
        <v>3867</v>
      </c>
      <c r="G915" s="227" t="s">
        <v>169</v>
      </c>
      <c r="H915" s="228">
        <v>100</v>
      </c>
      <c r="I915" s="229"/>
      <c r="J915" s="230">
        <f>ROUND(I915*H915,2)</f>
        <v>0</v>
      </c>
      <c r="K915" s="226" t="s">
        <v>124</v>
      </c>
      <c r="L915" s="231"/>
      <c r="M915" s="232" t="s">
        <v>19</v>
      </c>
      <c r="N915" s="233" t="s">
        <v>43</v>
      </c>
      <c r="O915" s="83"/>
      <c r="P915" s="212">
        <f>O915*H915</f>
        <v>0</v>
      </c>
      <c r="Q915" s="212">
        <v>0.0030100000000000001</v>
      </c>
      <c r="R915" s="212">
        <f>Q915*H915</f>
        <v>0.30099999999999999</v>
      </c>
      <c r="S915" s="212">
        <v>0</v>
      </c>
      <c r="T915" s="213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214" t="s">
        <v>888</v>
      </c>
      <c r="AT915" s="214" t="s">
        <v>664</v>
      </c>
      <c r="AU915" s="214" t="s">
        <v>82</v>
      </c>
      <c r="AY915" s="16" t="s">
        <v>117</v>
      </c>
      <c r="BE915" s="215">
        <f>IF(N915="základní",J915,0)</f>
        <v>0</v>
      </c>
      <c r="BF915" s="215">
        <f>IF(N915="snížená",J915,0)</f>
        <v>0</v>
      </c>
      <c r="BG915" s="215">
        <f>IF(N915="zákl. přenesená",J915,0)</f>
        <v>0</v>
      </c>
      <c r="BH915" s="215">
        <f>IF(N915="sníž. přenesená",J915,0)</f>
        <v>0</v>
      </c>
      <c r="BI915" s="215">
        <f>IF(N915="nulová",J915,0)</f>
        <v>0</v>
      </c>
      <c r="BJ915" s="16" t="s">
        <v>80</v>
      </c>
      <c r="BK915" s="215">
        <f>ROUND(I915*H915,2)</f>
        <v>0</v>
      </c>
      <c r="BL915" s="16" t="s">
        <v>888</v>
      </c>
      <c r="BM915" s="214" t="s">
        <v>3868</v>
      </c>
    </row>
    <row r="916" s="2" customFormat="1">
      <c r="A916" s="37"/>
      <c r="B916" s="38"/>
      <c r="C916" s="39"/>
      <c r="D916" s="216" t="s">
        <v>127</v>
      </c>
      <c r="E916" s="39"/>
      <c r="F916" s="217" t="s">
        <v>3867</v>
      </c>
      <c r="G916" s="39"/>
      <c r="H916" s="39"/>
      <c r="I916" s="218"/>
      <c r="J916" s="39"/>
      <c r="K916" s="39"/>
      <c r="L916" s="43"/>
      <c r="M916" s="219"/>
      <c r="N916" s="220"/>
      <c r="O916" s="83"/>
      <c r="P916" s="83"/>
      <c r="Q916" s="83"/>
      <c r="R916" s="83"/>
      <c r="S916" s="83"/>
      <c r="T916" s="84"/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T916" s="16" t="s">
        <v>127</v>
      </c>
      <c r="AU916" s="16" t="s">
        <v>82</v>
      </c>
    </row>
    <row r="917" s="2" customFormat="1" ht="16.5" customHeight="1">
      <c r="A917" s="37"/>
      <c r="B917" s="38"/>
      <c r="C917" s="224" t="s">
        <v>2190</v>
      </c>
      <c r="D917" s="224" t="s">
        <v>664</v>
      </c>
      <c r="E917" s="225" t="s">
        <v>3869</v>
      </c>
      <c r="F917" s="226" t="s">
        <v>3870</v>
      </c>
      <c r="G917" s="227" t="s">
        <v>169</v>
      </c>
      <c r="H917" s="228">
        <v>10</v>
      </c>
      <c r="I917" s="229"/>
      <c r="J917" s="230">
        <f>ROUND(I917*H917,2)</f>
        <v>0</v>
      </c>
      <c r="K917" s="226" t="s">
        <v>124</v>
      </c>
      <c r="L917" s="231"/>
      <c r="M917" s="232" t="s">
        <v>19</v>
      </c>
      <c r="N917" s="233" t="s">
        <v>43</v>
      </c>
      <c r="O917" s="83"/>
      <c r="P917" s="212">
        <f>O917*H917</f>
        <v>0</v>
      </c>
      <c r="Q917" s="212">
        <v>0.0012999999999999999</v>
      </c>
      <c r="R917" s="212">
        <f>Q917*H917</f>
        <v>0.012999999999999999</v>
      </c>
      <c r="S917" s="212">
        <v>0</v>
      </c>
      <c r="T917" s="213">
        <f>S917*H917</f>
        <v>0</v>
      </c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R917" s="214" t="s">
        <v>888</v>
      </c>
      <c r="AT917" s="214" t="s">
        <v>664</v>
      </c>
      <c r="AU917" s="214" t="s">
        <v>82</v>
      </c>
      <c r="AY917" s="16" t="s">
        <v>117</v>
      </c>
      <c r="BE917" s="215">
        <f>IF(N917="základní",J917,0)</f>
        <v>0</v>
      </c>
      <c r="BF917" s="215">
        <f>IF(N917="snížená",J917,0)</f>
        <v>0</v>
      </c>
      <c r="BG917" s="215">
        <f>IF(N917="zákl. přenesená",J917,0)</f>
        <v>0</v>
      </c>
      <c r="BH917" s="215">
        <f>IF(N917="sníž. přenesená",J917,0)</f>
        <v>0</v>
      </c>
      <c r="BI917" s="215">
        <f>IF(N917="nulová",J917,0)</f>
        <v>0</v>
      </c>
      <c r="BJ917" s="16" t="s">
        <v>80</v>
      </c>
      <c r="BK917" s="215">
        <f>ROUND(I917*H917,2)</f>
        <v>0</v>
      </c>
      <c r="BL917" s="16" t="s">
        <v>888</v>
      </c>
      <c r="BM917" s="214" t="s">
        <v>3871</v>
      </c>
    </row>
    <row r="918" s="2" customFormat="1">
      <c r="A918" s="37"/>
      <c r="B918" s="38"/>
      <c r="C918" s="39"/>
      <c r="D918" s="216" t="s">
        <v>127</v>
      </c>
      <c r="E918" s="39"/>
      <c r="F918" s="217" t="s">
        <v>3870</v>
      </c>
      <c r="G918" s="39"/>
      <c r="H918" s="39"/>
      <c r="I918" s="218"/>
      <c r="J918" s="39"/>
      <c r="K918" s="39"/>
      <c r="L918" s="43"/>
      <c r="M918" s="219"/>
      <c r="N918" s="220"/>
      <c r="O918" s="83"/>
      <c r="P918" s="83"/>
      <c r="Q918" s="83"/>
      <c r="R918" s="83"/>
      <c r="S918" s="83"/>
      <c r="T918" s="84"/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T918" s="16" t="s">
        <v>127</v>
      </c>
      <c r="AU918" s="16" t="s">
        <v>82</v>
      </c>
    </row>
    <row r="919" s="2" customFormat="1" ht="16.5" customHeight="1">
      <c r="A919" s="37"/>
      <c r="B919" s="38"/>
      <c r="C919" s="224" t="s">
        <v>2194</v>
      </c>
      <c r="D919" s="224" t="s">
        <v>664</v>
      </c>
      <c r="E919" s="225" t="s">
        <v>3872</v>
      </c>
      <c r="F919" s="226" t="s">
        <v>3873</v>
      </c>
      <c r="G919" s="227" t="s">
        <v>169</v>
      </c>
      <c r="H919" s="228">
        <v>10</v>
      </c>
      <c r="I919" s="229"/>
      <c r="J919" s="230">
        <f>ROUND(I919*H919,2)</f>
        <v>0</v>
      </c>
      <c r="K919" s="226" t="s">
        <v>124</v>
      </c>
      <c r="L919" s="231"/>
      <c r="M919" s="232" t="s">
        <v>19</v>
      </c>
      <c r="N919" s="233" t="s">
        <v>43</v>
      </c>
      <c r="O919" s="83"/>
      <c r="P919" s="212">
        <f>O919*H919</f>
        <v>0</v>
      </c>
      <c r="Q919" s="212">
        <v>0.00044999999999999999</v>
      </c>
      <c r="R919" s="212">
        <f>Q919*H919</f>
        <v>0.0044999999999999997</v>
      </c>
      <c r="S919" s="212">
        <v>0</v>
      </c>
      <c r="T919" s="213">
        <f>S919*H919</f>
        <v>0</v>
      </c>
      <c r="U919" s="37"/>
      <c r="V919" s="37"/>
      <c r="W919" s="37"/>
      <c r="X919" s="37"/>
      <c r="Y919" s="37"/>
      <c r="Z919" s="37"/>
      <c r="AA919" s="37"/>
      <c r="AB919" s="37"/>
      <c r="AC919" s="37"/>
      <c r="AD919" s="37"/>
      <c r="AE919" s="37"/>
      <c r="AR919" s="214" t="s">
        <v>888</v>
      </c>
      <c r="AT919" s="214" t="s">
        <v>664</v>
      </c>
      <c r="AU919" s="214" t="s">
        <v>82</v>
      </c>
      <c r="AY919" s="16" t="s">
        <v>117</v>
      </c>
      <c r="BE919" s="215">
        <f>IF(N919="základní",J919,0)</f>
        <v>0</v>
      </c>
      <c r="BF919" s="215">
        <f>IF(N919="snížená",J919,0)</f>
        <v>0</v>
      </c>
      <c r="BG919" s="215">
        <f>IF(N919="zákl. přenesená",J919,0)</f>
        <v>0</v>
      </c>
      <c r="BH919" s="215">
        <f>IF(N919="sníž. přenesená",J919,0)</f>
        <v>0</v>
      </c>
      <c r="BI919" s="215">
        <f>IF(N919="nulová",J919,0)</f>
        <v>0</v>
      </c>
      <c r="BJ919" s="16" t="s">
        <v>80</v>
      </c>
      <c r="BK919" s="215">
        <f>ROUND(I919*H919,2)</f>
        <v>0</v>
      </c>
      <c r="BL919" s="16" t="s">
        <v>888</v>
      </c>
      <c r="BM919" s="214" t="s">
        <v>3874</v>
      </c>
    </row>
    <row r="920" s="2" customFormat="1">
      <c r="A920" s="37"/>
      <c r="B920" s="38"/>
      <c r="C920" s="39"/>
      <c r="D920" s="216" t="s">
        <v>127</v>
      </c>
      <c r="E920" s="39"/>
      <c r="F920" s="217" t="s">
        <v>3873</v>
      </c>
      <c r="G920" s="39"/>
      <c r="H920" s="39"/>
      <c r="I920" s="218"/>
      <c r="J920" s="39"/>
      <c r="K920" s="39"/>
      <c r="L920" s="43"/>
      <c r="M920" s="219"/>
      <c r="N920" s="220"/>
      <c r="O920" s="83"/>
      <c r="P920" s="83"/>
      <c r="Q920" s="83"/>
      <c r="R920" s="83"/>
      <c r="S920" s="83"/>
      <c r="T920" s="84"/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T920" s="16" t="s">
        <v>127</v>
      </c>
      <c r="AU920" s="16" t="s">
        <v>82</v>
      </c>
    </row>
    <row r="921" s="2" customFormat="1" ht="16.5" customHeight="1">
      <c r="A921" s="37"/>
      <c r="B921" s="38"/>
      <c r="C921" s="224" t="s">
        <v>2198</v>
      </c>
      <c r="D921" s="224" t="s">
        <v>664</v>
      </c>
      <c r="E921" s="225" t="s">
        <v>3875</v>
      </c>
      <c r="F921" s="226" t="s">
        <v>3876</v>
      </c>
      <c r="G921" s="227" t="s">
        <v>169</v>
      </c>
      <c r="H921" s="228">
        <v>10</v>
      </c>
      <c r="I921" s="229"/>
      <c r="J921" s="230">
        <f>ROUND(I921*H921,2)</f>
        <v>0</v>
      </c>
      <c r="K921" s="226" t="s">
        <v>124</v>
      </c>
      <c r="L921" s="231"/>
      <c r="M921" s="232" t="s">
        <v>19</v>
      </c>
      <c r="N921" s="233" t="s">
        <v>43</v>
      </c>
      <c r="O921" s="83"/>
      <c r="P921" s="212">
        <f>O921*H921</f>
        <v>0</v>
      </c>
      <c r="Q921" s="212">
        <v>0.0012999999999999999</v>
      </c>
      <c r="R921" s="212">
        <f>Q921*H921</f>
        <v>0.012999999999999999</v>
      </c>
      <c r="S921" s="212">
        <v>0</v>
      </c>
      <c r="T921" s="213">
        <f>S921*H921</f>
        <v>0</v>
      </c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R921" s="214" t="s">
        <v>888</v>
      </c>
      <c r="AT921" s="214" t="s">
        <v>664</v>
      </c>
      <c r="AU921" s="214" t="s">
        <v>82</v>
      </c>
      <c r="AY921" s="16" t="s">
        <v>117</v>
      </c>
      <c r="BE921" s="215">
        <f>IF(N921="základní",J921,0)</f>
        <v>0</v>
      </c>
      <c r="BF921" s="215">
        <f>IF(N921="snížená",J921,0)</f>
        <v>0</v>
      </c>
      <c r="BG921" s="215">
        <f>IF(N921="zákl. přenesená",J921,0)</f>
        <v>0</v>
      </c>
      <c r="BH921" s="215">
        <f>IF(N921="sníž. přenesená",J921,0)</f>
        <v>0</v>
      </c>
      <c r="BI921" s="215">
        <f>IF(N921="nulová",J921,0)</f>
        <v>0</v>
      </c>
      <c r="BJ921" s="16" t="s">
        <v>80</v>
      </c>
      <c r="BK921" s="215">
        <f>ROUND(I921*H921,2)</f>
        <v>0</v>
      </c>
      <c r="BL921" s="16" t="s">
        <v>888</v>
      </c>
      <c r="BM921" s="214" t="s">
        <v>3877</v>
      </c>
    </row>
    <row r="922" s="2" customFormat="1">
      <c r="A922" s="37"/>
      <c r="B922" s="38"/>
      <c r="C922" s="39"/>
      <c r="D922" s="216" t="s">
        <v>127</v>
      </c>
      <c r="E922" s="39"/>
      <c r="F922" s="217" t="s">
        <v>3876</v>
      </c>
      <c r="G922" s="39"/>
      <c r="H922" s="39"/>
      <c r="I922" s="218"/>
      <c r="J922" s="39"/>
      <c r="K922" s="39"/>
      <c r="L922" s="43"/>
      <c r="M922" s="219"/>
      <c r="N922" s="220"/>
      <c r="O922" s="83"/>
      <c r="P922" s="83"/>
      <c r="Q922" s="83"/>
      <c r="R922" s="83"/>
      <c r="S922" s="83"/>
      <c r="T922" s="84"/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T922" s="16" t="s">
        <v>127</v>
      </c>
      <c r="AU922" s="16" t="s">
        <v>82</v>
      </c>
    </row>
    <row r="923" s="2" customFormat="1" ht="16.5" customHeight="1">
      <c r="A923" s="37"/>
      <c r="B923" s="38"/>
      <c r="C923" s="224" t="s">
        <v>2202</v>
      </c>
      <c r="D923" s="224" t="s">
        <v>664</v>
      </c>
      <c r="E923" s="225" t="s">
        <v>3878</v>
      </c>
      <c r="F923" s="226" t="s">
        <v>3879</v>
      </c>
      <c r="G923" s="227" t="s">
        <v>169</v>
      </c>
      <c r="H923" s="228">
        <v>30</v>
      </c>
      <c r="I923" s="229"/>
      <c r="J923" s="230">
        <f>ROUND(I923*H923,2)</f>
        <v>0</v>
      </c>
      <c r="K923" s="226" t="s">
        <v>124</v>
      </c>
      <c r="L923" s="231"/>
      <c r="M923" s="232" t="s">
        <v>19</v>
      </c>
      <c r="N923" s="233" t="s">
        <v>43</v>
      </c>
      <c r="O923" s="83"/>
      <c r="P923" s="212">
        <f>O923*H923</f>
        <v>0</v>
      </c>
      <c r="Q923" s="212">
        <v>8.0000000000000007E-05</v>
      </c>
      <c r="R923" s="212">
        <f>Q923*H923</f>
        <v>0.0024000000000000002</v>
      </c>
      <c r="S923" s="212">
        <v>0</v>
      </c>
      <c r="T923" s="213">
        <f>S923*H923</f>
        <v>0</v>
      </c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R923" s="214" t="s">
        <v>888</v>
      </c>
      <c r="AT923" s="214" t="s">
        <v>664</v>
      </c>
      <c r="AU923" s="214" t="s">
        <v>82</v>
      </c>
      <c r="AY923" s="16" t="s">
        <v>117</v>
      </c>
      <c r="BE923" s="215">
        <f>IF(N923="základní",J923,0)</f>
        <v>0</v>
      </c>
      <c r="BF923" s="215">
        <f>IF(N923="snížená",J923,0)</f>
        <v>0</v>
      </c>
      <c r="BG923" s="215">
        <f>IF(N923="zákl. přenesená",J923,0)</f>
        <v>0</v>
      </c>
      <c r="BH923" s="215">
        <f>IF(N923="sníž. přenesená",J923,0)</f>
        <v>0</v>
      </c>
      <c r="BI923" s="215">
        <f>IF(N923="nulová",J923,0)</f>
        <v>0</v>
      </c>
      <c r="BJ923" s="16" t="s">
        <v>80</v>
      </c>
      <c r="BK923" s="215">
        <f>ROUND(I923*H923,2)</f>
        <v>0</v>
      </c>
      <c r="BL923" s="16" t="s">
        <v>888</v>
      </c>
      <c r="BM923" s="214" t="s">
        <v>3880</v>
      </c>
    </row>
    <row r="924" s="2" customFormat="1">
      <c r="A924" s="37"/>
      <c r="B924" s="38"/>
      <c r="C924" s="39"/>
      <c r="D924" s="216" t="s">
        <v>127</v>
      </c>
      <c r="E924" s="39"/>
      <c r="F924" s="217" t="s">
        <v>3879</v>
      </c>
      <c r="G924" s="39"/>
      <c r="H924" s="39"/>
      <c r="I924" s="218"/>
      <c r="J924" s="39"/>
      <c r="K924" s="39"/>
      <c r="L924" s="43"/>
      <c r="M924" s="219"/>
      <c r="N924" s="220"/>
      <c r="O924" s="83"/>
      <c r="P924" s="83"/>
      <c r="Q924" s="83"/>
      <c r="R924" s="83"/>
      <c r="S924" s="83"/>
      <c r="T924" s="84"/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T924" s="16" t="s">
        <v>127</v>
      </c>
      <c r="AU924" s="16" t="s">
        <v>82</v>
      </c>
    </row>
    <row r="925" s="2" customFormat="1" ht="16.5" customHeight="1">
      <c r="A925" s="37"/>
      <c r="B925" s="38"/>
      <c r="C925" s="224" t="s">
        <v>2206</v>
      </c>
      <c r="D925" s="224" t="s">
        <v>664</v>
      </c>
      <c r="E925" s="225" t="s">
        <v>3881</v>
      </c>
      <c r="F925" s="226" t="s">
        <v>3882</v>
      </c>
      <c r="G925" s="227" t="s">
        <v>169</v>
      </c>
      <c r="H925" s="228">
        <v>100</v>
      </c>
      <c r="I925" s="229"/>
      <c r="J925" s="230">
        <f>ROUND(I925*H925,2)</f>
        <v>0</v>
      </c>
      <c r="K925" s="226" t="s">
        <v>124</v>
      </c>
      <c r="L925" s="231"/>
      <c r="M925" s="232" t="s">
        <v>19</v>
      </c>
      <c r="N925" s="233" t="s">
        <v>43</v>
      </c>
      <c r="O925" s="83"/>
      <c r="P925" s="212">
        <f>O925*H925</f>
        <v>0</v>
      </c>
      <c r="Q925" s="212">
        <v>0.0038999999999999998</v>
      </c>
      <c r="R925" s="212">
        <f>Q925*H925</f>
        <v>0.38999999999999996</v>
      </c>
      <c r="S925" s="212">
        <v>0</v>
      </c>
      <c r="T925" s="213">
        <f>S925*H925</f>
        <v>0</v>
      </c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R925" s="214" t="s">
        <v>888</v>
      </c>
      <c r="AT925" s="214" t="s">
        <v>664</v>
      </c>
      <c r="AU925" s="214" t="s">
        <v>82</v>
      </c>
      <c r="AY925" s="16" t="s">
        <v>117</v>
      </c>
      <c r="BE925" s="215">
        <f>IF(N925="základní",J925,0)</f>
        <v>0</v>
      </c>
      <c r="BF925" s="215">
        <f>IF(N925="snížená",J925,0)</f>
        <v>0</v>
      </c>
      <c r="BG925" s="215">
        <f>IF(N925="zákl. přenesená",J925,0)</f>
        <v>0</v>
      </c>
      <c r="BH925" s="215">
        <f>IF(N925="sníž. přenesená",J925,0)</f>
        <v>0</v>
      </c>
      <c r="BI925" s="215">
        <f>IF(N925="nulová",J925,0)</f>
        <v>0</v>
      </c>
      <c r="BJ925" s="16" t="s">
        <v>80</v>
      </c>
      <c r="BK925" s="215">
        <f>ROUND(I925*H925,2)</f>
        <v>0</v>
      </c>
      <c r="BL925" s="16" t="s">
        <v>888</v>
      </c>
      <c r="BM925" s="214" t="s">
        <v>3883</v>
      </c>
    </row>
    <row r="926" s="2" customFormat="1">
      <c r="A926" s="37"/>
      <c r="B926" s="38"/>
      <c r="C926" s="39"/>
      <c r="D926" s="216" t="s">
        <v>127</v>
      </c>
      <c r="E926" s="39"/>
      <c r="F926" s="217" t="s">
        <v>3882</v>
      </c>
      <c r="G926" s="39"/>
      <c r="H926" s="39"/>
      <c r="I926" s="218"/>
      <c r="J926" s="39"/>
      <c r="K926" s="39"/>
      <c r="L926" s="43"/>
      <c r="M926" s="219"/>
      <c r="N926" s="220"/>
      <c r="O926" s="83"/>
      <c r="P926" s="83"/>
      <c r="Q926" s="83"/>
      <c r="R926" s="83"/>
      <c r="S926" s="83"/>
      <c r="T926" s="84"/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T926" s="16" t="s">
        <v>127</v>
      </c>
      <c r="AU926" s="16" t="s">
        <v>82</v>
      </c>
    </row>
    <row r="927" s="2" customFormat="1" ht="16.5" customHeight="1">
      <c r="A927" s="37"/>
      <c r="B927" s="38"/>
      <c r="C927" s="203" t="s">
        <v>2026</v>
      </c>
      <c r="D927" s="203" t="s">
        <v>120</v>
      </c>
      <c r="E927" s="204" t="s">
        <v>3884</v>
      </c>
      <c r="F927" s="205" t="s">
        <v>3885</v>
      </c>
      <c r="G927" s="206" t="s">
        <v>123</v>
      </c>
      <c r="H927" s="207">
        <v>100</v>
      </c>
      <c r="I927" s="208"/>
      <c r="J927" s="209">
        <f>ROUND(I927*H927,2)</f>
        <v>0</v>
      </c>
      <c r="K927" s="205" t="s">
        <v>124</v>
      </c>
      <c r="L927" s="43"/>
      <c r="M927" s="210" t="s">
        <v>19</v>
      </c>
      <c r="N927" s="211" t="s">
        <v>43</v>
      </c>
      <c r="O927" s="83"/>
      <c r="P927" s="212">
        <f>O927*H927</f>
        <v>0</v>
      </c>
      <c r="Q927" s="212">
        <v>0</v>
      </c>
      <c r="R927" s="212">
        <f>Q927*H927</f>
        <v>0</v>
      </c>
      <c r="S927" s="212">
        <v>0.00020000000000000001</v>
      </c>
      <c r="T927" s="213">
        <f>S927*H927</f>
        <v>0.02</v>
      </c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R927" s="214" t="s">
        <v>80</v>
      </c>
      <c r="AT927" s="214" t="s">
        <v>120</v>
      </c>
      <c r="AU927" s="214" t="s">
        <v>82</v>
      </c>
      <c r="AY927" s="16" t="s">
        <v>117</v>
      </c>
      <c r="BE927" s="215">
        <f>IF(N927="základní",J927,0)</f>
        <v>0</v>
      </c>
      <c r="BF927" s="215">
        <f>IF(N927="snížená",J927,0)</f>
        <v>0</v>
      </c>
      <c r="BG927" s="215">
        <f>IF(N927="zákl. přenesená",J927,0)</f>
        <v>0</v>
      </c>
      <c r="BH927" s="215">
        <f>IF(N927="sníž. přenesená",J927,0)</f>
        <v>0</v>
      </c>
      <c r="BI927" s="215">
        <f>IF(N927="nulová",J927,0)</f>
        <v>0</v>
      </c>
      <c r="BJ927" s="16" t="s">
        <v>80</v>
      </c>
      <c r="BK927" s="215">
        <f>ROUND(I927*H927,2)</f>
        <v>0</v>
      </c>
      <c r="BL927" s="16" t="s">
        <v>80</v>
      </c>
      <c r="BM927" s="214" t="s">
        <v>3886</v>
      </c>
    </row>
    <row r="928" s="2" customFormat="1">
      <c r="A928" s="37"/>
      <c r="B928" s="38"/>
      <c r="C928" s="39"/>
      <c r="D928" s="216" t="s">
        <v>127</v>
      </c>
      <c r="E928" s="39"/>
      <c r="F928" s="217" t="s">
        <v>3887</v>
      </c>
      <c r="G928" s="39"/>
      <c r="H928" s="39"/>
      <c r="I928" s="218"/>
      <c r="J928" s="39"/>
      <c r="K928" s="39"/>
      <c r="L928" s="43"/>
      <c r="M928" s="219"/>
      <c r="N928" s="220"/>
      <c r="O928" s="83"/>
      <c r="P928" s="83"/>
      <c r="Q928" s="83"/>
      <c r="R928" s="83"/>
      <c r="S928" s="83"/>
      <c r="T928" s="84"/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T928" s="16" t="s">
        <v>127</v>
      </c>
      <c r="AU928" s="16" t="s">
        <v>82</v>
      </c>
    </row>
    <row r="929" s="2" customFormat="1">
      <c r="A929" s="37"/>
      <c r="B929" s="38"/>
      <c r="C929" s="39"/>
      <c r="D929" s="221" t="s">
        <v>129</v>
      </c>
      <c r="E929" s="39"/>
      <c r="F929" s="222" t="s">
        <v>3888</v>
      </c>
      <c r="G929" s="39"/>
      <c r="H929" s="39"/>
      <c r="I929" s="218"/>
      <c r="J929" s="39"/>
      <c r="K929" s="39"/>
      <c r="L929" s="43"/>
      <c r="M929" s="219"/>
      <c r="N929" s="220"/>
      <c r="O929" s="83"/>
      <c r="P929" s="83"/>
      <c r="Q929" s="83"/>
      <c r="R929" s="83"/>
      <c r="S929" s="83"/>
      <c r="T929" s="84"/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T929" s="16" t="s">
        <v>129</v>
      </c>
      <c r="AU929" s="16" t="s">
        <v>82</v>
      </c>
    </row>
    <row r="930" s="2" customFormat="1" ht="16.5" customHeight="1">
      <c r="A930" s="37"/>
      <c r="B930" s="38"/>
      <c r="C930" s="203" t="s">
        <v>2030</v>
      </c>
      <c r="D930" s="203" t="s">
        <v>120</v>
      </c>
      <c r="E930" s="204" t="s">
        <v>3889</v>
      </c>
      <c r="F930" s="205" t="s">
        <v>3890</v>
      </c>
      <c r="G930" s="206" t="s">
        <v>169</v>
      </c>
      <c r="H930" s="207">
        <v>200</v>
      </c>
      <c r="I930" s="208"/>
      <c r="J930" s="209">
        <f>ROUND(I930*H930,2)</f>
        <v>0</v>
      </c>
      <c r="K930" s="205" t="s">
        <v>124</v>
      </c>
      <c r="L930" s="43"/>
      <c r="M930" s="210" t="s">
        <v>19</v>
      </c>
      <c r="N930" s="211" t="s">
        <v>43</v>
      </c>
      <c r="O930" s="83"/>
      <c r="P930" s="212">
        <f>O930*H930</f>
        <v>0</v>
      </c>
      <c r="Q930" s="212">
        <v>0</v>
      </c>
      <c r="R930" s="212">
        <f>Q930*H930</f>
        <v>0</v>
      </c>
      <c r="S930" s="212">
        <v>0.002</v>
      </c>
      <c r="T930" s="213">
        <f>S930*H930</f>
        <v>0.40000000000000002</v>
      </c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R930" s="214" t="s">
        <v>80</v>
      </c>
      <c r="AT930" s="214" t="s">
        <v>120</v>
      </c>
      <c r="AU930" s="214" t="s">
        <v>82</v>
      </c>
      <c r="AY930" s="16" t="s">
        <v>117</v>
      </c>
      <c r="BE930" s="215">
        <f>IF(N930="základní",J930,0)</f>
        <v>0</v>
      </c>
      <c r="BF930" s="215">
        <f>IF(N930="snížená",J930,0)</f>
        <v>0</v>
      </c>
      <c r="BG930" s="215">
        <f>IF(N930="zákl. přenesená",J930,0)</f>
        <v>0</v>
      </c>
      <c r="BH930" s="215">
        <f>IF(N930="sníž. přenesená",J930,0)</f>
        <v>0</v>
      </c>
      <c r="BI930" s="215">
        <f>IF(N930="nulová",J930,0)</f>
        <v>0</v>
      </c>
      <c r="BJ930" s="16" t="s">
        <v>80</v>
      </c>
      <c r="BK930" s="215">
        <f>ROUND(I930*H930,2)</f>
        <v>0</v>
      </c>
      <c r="BL930" s="16" t="s">
        <v>80</v>
      </c>
      <c r="BM930" s="214" t="s">
        <v>3891</v>
      </c>
    </row>
    <row r="931" s="2" customFormat="1">
      <c r="A931" s="37"/>
      <c r="B931" s="38"/>
      <c r="C931" s="39"/>
      <c r="D931" s="216" t="s">
        <v>127</v>
      </c>
      <c r="E931" s="39"/>
      <c r="F931" s="217" t="s">
        <v>3892</v>
      </c>
      <c r="G931" s="39"/>
      <c r="H931" s="39"/>
      <c r="I931" s="218"/>
      <c r="J931" s="39"/>
      <c r="K931" s="39"/>
      <c r="L931" s="43"/>
      <c r="M931" s="219"/>
      <c r="N931" s="220"/>
      <c r="O931" s="83"/>
      <c r="P931" s="83"/>
      <c r="Q931" s="83"/>
      <c r="R931" s="83"/>
      <c r="S931" s="83"/>
      <c r="T931" s="84"/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T931" s="16" t="s">
        <v>127</v>
      </c>
      <c r="AU931" s="16" t="s">
        <v>82</v>
      </c>
    </row>
    <row r="932" s="2" customFormat="1">
      <c r="A932" s="37"/>
      <c r="B932" s="38"/>
      <c r="C932" s="39"/>
      <c r="D932" s="221" t="s">
        <v>129</v>
      </c>
      <c r="E932" s="39"/>
      <c r="F932" s="222" t="s">
        <v>3893</v>
      </c>
      <c r="G932" s="39"/>
      <c r="H932" s="39"/>
      <c r="I932" s="218"/>
      <c r="J932" s="39"/>
      <c r="K932" s="39"/>
      <c r="L932" s="43"/>
      <c r="M932" s="219"/>
      <c r="N932" s="220"/>
      <c r="O932" s="83"/>
      <c r="P932" s="83"/>
      <c r="Q932" s="83"/>
      <c r="R932" s="83"/>
      <c r="S932" s="83"/>
      <c r="T932" s="84"/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T932" s="16" t="s">
        <v>129</v>
      </c>
      <c r="AU932" s="16" t="s">
        <v>82</v>
      </c>
    </row>
    <row r="933" s="2" customFormat="1" ht="21.75" customHeight="1">
      <c r="A933" s="37"/>
      <c r="B933" s="38"/>
      <c r="C933" s="203" t="s">
        <v>2034</v>
      </c>
      <c r="D933" s="203" t="s">
        <v>120</v>
      </c>
      <c r="E933" s="204" t="s">
        <v>3894</v>
      </c>
      <c r="F933" s="205" t="s">
        <v>3895</v>
      </c>
      <c r="G933" s="206" t="s">
        <v>169</v>
      </c>
      <c r="H933" s="207">
        <v>200</v>
      </c>
      <c r="I933" s="208"/>
      <c r="J933" s="209">
        <f>ROUND(I933*H933,2)</f>
        <v>0</v>
      </c>
      <c r="K933" s="205" t="s">
        <v>124</v>
      </c>
      <c r="L933" s="43"/>
      <c r="M933" s="210" t="s">
        <v>19</v>
      </c>
      <c r="N933" s="211" t="s">
        <v>43</v>
      </c>
      <c r="O933" s="83"/>
      <c r="P933" s="212">
        <f>O933*H933</f>
        <v>0</v>
      </c>
      <c r="Q933" s="212">
        <v>0</v>
      </c>
      <c r="R933" s="212">
        <f>Q933*H933</f>
        <v>0</v>
      </c>
      <c r="S933" s="212">
        <v>0.001</v>
      </c>
      <c r="T933" s="213">
        <f>S933*H933</f>
        <v>0.20000000000000001</v>
      </c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R933" s="214" t="s">
        <v>80</v>
      </c>
      <c r="AT933" s="214" t="s">
        <v>120</v>
      </c>
      <c r="AU933" s="214" t="s">
        <v>82</v>
      </c>
      <c r="AY933" s="16" t="s">
        <v>117</v>
      </c>
      <c r="BE933" s="215">
        <f>IF(N933="základní",J933,0)</f>
        <v>0</v>
      </c>
      <c r="BF933" s="215">
        <f>IF(N933="snížená",J933,0)</f>
        <v>0</v>
      </c>
      <c r="BG933" s="215">
        <f>IF(N933="zákl. přenesená",J933,0)</f>
        <v>0</v>
      </c>
      <c r="BH933" s="215">
        <f>IF(N933="sníž. přenesená",J933,0)</f>
        <v>0</v>
      </c>
      <c r="BI933" s="215">
        <f>IF(N933="nulová",J933,0)</f>
        <v>0</v>
      </c>
      <c r="BJ933" s="16" t="s">
        <v>80</v>
      </c>
      <c r="BK933" s="215">
        <f>ROUND(I933*H933,2)</f>
        <v>0</v>
      </c>
      <c r="BL933" s="16" t="s">
        <v>80</v>
      </c>
      <c r="BM933" s="214" t="s">
        <v>3896</v>
      </c>
    </row>
    <row r="934" s="2" customFormat="1">
      <c r="A934" s="37"/>
      <c r="B934" s="38"/>
      <c r="C934" s="39"/>
      <c r="D934" s="216" t="s">
        <v>127</v>
      </c>
      <c r="E934" s="39"/>
      <c r="F934" s="217" t="s">
        <v>3897</v>
      </c>
      <c r="G934" s="39"/>
      <c r="H934" s="39"/>
      <c r="I934" s="218"/>
      <c r="J934" s="39"/>
      <c r="K934" s="39"/>
      <c r="L934" s="43"/>
      <c r="M934" s="219"/>
      <c r="N934" s="220"/>
      <c r="O934" s="83"/>
      <c r="P934" s="83"/>
      <c r="Q934" s="83"/>
      <c r="R934" s="83"/>
      <c r="S934" s="83"/>
      <c r="T934" s="84"/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T934" s="16" t="s">
        <v>127</v>
      </c>
      <c r="AU934" s="16" t="s">
        <v>82</v>
      </c>
    </row>
    <row r="935" s="2" customFormat="1">
      <c r="A935" s="37"/>
      <c r="B935" s="38"/>
      <c r="C935" s="39"/>
      <c r="D935" s="221" t="s">
        <v>129</v>
      </c>
      <c r="E935" s="39"/>
      <c r="F935" s="222" t="s">
        <v>3898</v>
      </c>
      <c r="G935" s="39"/>
      <c r="H935" s="39"/>
      <c r="I935" s="218"/>
      <c r="J935" s="39"/>
      <c r="K935" s="39"/>
      <c r="L935" s="43"/>
      <c r="M935" s="219"/>
      <c r="N935" s="220"/>
      <c r="O935" s="83"/>
      <c r="P935" s="83"/>
      <c r="Q935" s="83"/>
      <c r="R935" s="83"/>
      <c r="S935" s="83"/>
      <c r="T935" s="84"/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T935" s="16" t="s">
        <v>129</v>
      </c>
      <c r="AU935" s="16" t="s">
        <v>82</v>
      </c>
    </row>
    <row r="936" s="2" customFormat="1" ht="24.15" customHeight="1">
      <c r="A936" s="37"/>
      <c r="B936" s="38"/>
      <c r="C936" s="203" t="s">
        <v>2038</v>
      </c>
      <c r="D936" s="203" t="s">
        <v>120</v>
      </c>
      <c r="E936" s="204" t="s">
        <v>3899</v>
      </c>
      <c r="F936" s="205" t="s">
        <v>3900</v>
      </c>
      <c r="G936" s="206" t="s">
        <v>169</v>
      </c>
      <c r="H936" s="207">
        <v>100</v>
      </c>
      <c r="I936" s="208"/>
      <c r="J936" s="209">
        <f>ROUND(I936*H936,2)</f>
        <v>0</v>
      </c>
      <c r="K936" s="205" t="s">
        <v>124</v>
      </c>
      <c r="L936" s="43"/>
      <c r="M936" s="210" t="s">
        <v>19</v>
      </c>
      <c r="N936" s="211" t="s">
        <v>43</v>
      </c>
      <c r="O936" s="83"/>
      <c r="P936" s="212">
        <f>O936*H936</f>
        <v>0</v>
      </c>
      <c r="Q936" s="212">
        <v>0</v>
      </c>
      <c r="R936" s="212">
        <f>Q936*H936</f>
        <v>0</v>
      </c>
      <c r="S936" s="212">
        <v>0.00080000000000000004</v>
      </c>
      <c r="T936" s="213">
        <f>S936*H936</f>
        <v>0.080000000000000002</v>
      </c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R936" s="214" t="s">
        <v>80</v>
      </c>
      <c r="AT936" s="214" t="s">
        <v>120</v>
      </c>
      <c r="AU936" s="214" t="s">
        <v>82</v>
      </c>
      <c r="AY936" s="16" t="s">
        <v>117</v>
      </c>
      <c r="BE936" s="215">
        <f>IF(N936="základní",J936,0)</f>
        <v>0</v>
      </c>
      <c r="BF936" s="215">
        <f>IF(N936="snížená",J936,0)</f>
        <v>0</v>
      </c>
      <c r="BG936" s="215">
        <f>IF(N936="zákl. přenesená",J936,0)</f>
        <v>0</v>
      </c>
      <c r="BH936" s="215">
        <f>IF(N936="sníž. přenesená",J936,0)</f>
        <v>0</v>
      </c>
      <c r="BI936" s="215">
        <f>IF(N936="nulová",J936,0)</f>
        <v>0</v>
      </c>
      <c r="BJ936" s="16" t="s">
        <v>80</v>
      </c>
      <c r="BK936" s="215">
        <f>ROUND(I936*H936,2)</f>
        <v>0</v>
      </c>
      <c r="BL936" s="16" t="s">
        <v>80</v>
      </c>
      <c r="BM936" s="214" t="s">
        <v>3901</v>
      </c>
    </row>
    <row r="937" s="2" customFormat="1">
      <c r="A937" s="37"/>
      <c r="B937" s="38"/>
      <c r="C937" s="39"/>
      <c r="D937" s="216" t="s">
        <v>127</v>
      </c>
      <c r="E937" s="39"/>
      <c r="F937" s="217" t="s">
        <v>3902</v>
      </c>
      <c r="G937" s="39"/>
      <c r="H937" s="39"/>
      <c r="I937" s="218"/>
      <c r="J937" s="39"/>
      <c r="K937" s="39"/>
      <c r="L937" s="43"/>
      <c r="M937" s="219"/>
      <c r="N937" s="220"/>
      <c r="O937" s="83"/>
      <c r="P937" s="83"/>
      <c r="Q937" s="83"/>
      <c r="R937" s="83"/>
      <c r="S937" s="83"/>
      <c r="T937" s="84"/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T937" s="16" t="s">
        <v>127</v>
      </c>
      <c r="AU937" s="16" t="s">
        <v>82</v>
      </c>
    </row>
    <row r="938" s="2" customFormat="1">
      <c r="A938" s="37"/>
      <c r="B938" s="38"/>
      <c r="C938" s="39"/>
      <c r="D938" s="221" t="s">
        <v>129</v>
      </c>
      <c r="E938" s="39"/>
      <c r="F938" s="222" t="s">
        <v>3903</v>
      </c>
      <c r="G938" s="39"/>
      <c r="H938" s="39"/>
      <c r="I938" s="218"/>
      <c r="J938" s="39"/>
      <c r="K938" s="39"/>
      <c r="L938" s="43"/>
      <c r="M938" s="219"/>
      <c r="N938" s="220"/>
      <c r="O938" s="83"/>
      <c r="P938" s="83"/>
      <c r="Q938" s="83"/>
      <c r="R938" s="83"/>
      <c r="S938" s="83"/>
      <c r="T938" s="84"/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T938" s="16" t="s">
        <v>129</v>
      </c>
      <c r="AU938" s="16" t="s">
        <v>82</v>
      </c>
    </row>
    <row r="939" s="2" customFormat="1" ht="21.75" customHeight="1">
      <c r="A939" s="37"/>
      <c r="B939" s="38"/>
      <c r="C939" s="203" t="s">
        <v>2042</v>
      </c>
      <c r="D939" s="203" t="s">
        <v>120</v>
      </c>
      <c r="E939" s="204" t="s">
        <v>3904</v>
      </c>
      <c r="F939" s="205" t="s">
        <v>3905</v>
      </c>
      <c r="G939" s="206" t="s">
        <v>169</v>
      </c>
      <c r="H939" s="207">
        <v>100</v>
      </c>
      <c r="I939" s="208"/>
      <c r="J939" s="209">
        <f>ROUND(I939*H939,2)</f>
        <v>0</v>
      </c>
      <c r="K939" s="205" t="s">
        <v>124</v>
      </c>
      <c r="L939" s="43"/>
      <c r="M939" s="210" t="s">
        <v>19</v>
      </c>
      <c r="N939" s="211" t="s">
        <v>43</v>
      </c>
      <c r="O939" s="83"/>
      <c r="P939" s="212">
        <f>O939*H939</f>
        <v>0</v>
      </c>
      <c r="Q939" s="212">
        <v>0</v>
      </c>
      <c r="R939" s="212">
        <f>Q939*H939</f>
        <v>0</v>
      </c>
      <c r="S939" s="212">
        <v>0.0030000000000000001</v>
      </c>
      <c r="T939" s="213">
        <f>S939*H939</f>
        <v>0.29999999999999999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214" t="s">
        <v>80</v>
      </c>
      <c r="AT939" s="214" t="s">
        <v>120</v>
      </c>
      <c r="AU939" s="214" t="s">
        <v>82</v>
      </c>
      <c r="AY939" s="16" t="s">
        <v>117</v>
      </c>
      <c r="BE939" s="215">
        <f>IF(N939="základní",J939,0)</f>
        <v>0</v>
      </c>
      <c r="BF939" s="215">
        <f>IF(N939="snížená",J939,0)</f>
        <v>0</v>
      </c>
      <c r="BG939" s="215">
        <f>IF(N939="zákl. přenesená",J939,0)</f>
        <v>0</v>
      </c>
      <c r="BH939" s="215">
        <f>IF(N939="sníž. přenesená",J939,0)</f>
        <v>0</v>
      </c>
      <c r="BI939" s="215">
        <f>IF(N939="nulová",J939,0)</f>
        <v>0</v>
      </c>
      <c r="BJ939" s="16" t="s">
        <v>80</v>
      </c>
      <c r="BK939" s="215">
        <f>ROUND(I939*H939,2)</f>
        <v>0</v>
      </c>
      <c r="BL939" s="16" t="s">
        <v>80</v>
      </c>
      <c r="BM939" s="214" t="s">
        <v>3906</v>
      </c>
    </row>
    <row r="940" s="2" customFormat="1">
      <c r="A940" s="37"/>
      <c r="B940" s="38"/>
      <c r="C940" s="39"/>
      <c r="D940" s="216" t="s">
        <v>127</v>
      </c>
      <c r="E940" s="39"/>
      <c r="F940" s="217" t="s">
        <v>3907</v>
      </c>
      <c r="G940" s="39"/>
      <c r="H940" s="39"/>
      <c r="I940" s="218"/>
      <c r="J940" s="39"/>
      <c r="K940" s="39"/>
      <c r="L940" s="43"/>
      <c r="M940" s="219"/>
      <c r="N940" s="220"/>
      <c r="O940" s="83"/>
      <c r="P940" s="83"/>
      <c r="Q940" s="83"/>
      <c r="R940" s="83"/>
      <c r="S940" s="83"/>
      <c r="T940" s="84"/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T940" s="16" t="s">
        <v>127</v>
      </c>
      <c r="AU940" s="16" t="s">
        <v>82</v>
      </c>
    </row>
    <row r="941" s="2" customFormat="1">
      <c r="A941" s="37"/>
      <c r="B941" s="38"/>
      <c r="C941" s="39"/>
      <c r="D941" s="221" t="s">
        <v>129</v>
      </c>
      <c r="E941" s="39"/>
      <c r="F941" s="222" t="s">
        <v>3908</v>
      </c>
      <c r="G941" s="39"/>
      <c r="H941" s="39"/>
      <c r="I941" s="218"/>
      <c r="J941" s="39"/>
      <c r="K941" s="39"/>
      <c r="L941" s="43"/>
      <c r="M941" s="219"/>
      <c r="N941" s="220"/>
      <c r="O941" s="83"/>
      <c r="P941" s="83"/>
      <c r="Q941" s="83"/>
      <c r="R941" s="83"/>
      <c r="S941" s="83"/>
      <c r="T941" s="84"/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T941" s="16" t="s">
        <v>129</v>
      </c>
      <c r="AU941" s="16" t="s">
        <v>82</v>
      </c>
    </row>
    <row r="942" s="2" customFormat="1" ht="21.75" customHeight="1">
      <c r="A942" s="37"/>
      <c r="B942" s="38"/>
      <c r="C942" s="203" t="s">
        <v>2046</v>
      </c>
      <c r="D942" s="203" t="s">
        <v>120</v>
      </c>
      <c r="E942" s="204" t="s">
        <v>3909</v>
      </c>
      <c r="F942" s="205" t="s">
        <v>3910</v>
      </c>
      <c r="G942" s="206" t="s">
        <v>169</v>
      </c>
      <c r="H942" s="207">
        <v>70</v>
      </c>
      <c r="I942" s="208"/>
      <c r="J942" s="209">
        <f>ROUND(I942*H942,2)</f>
        <v>0</v>
      </c>
      <c r="K942" s="205" t="s">
        <v>124</v>
      </c>
      <c r="L942" s="43"/>
      <c r="M942" s="210" t="s">
        <v>19</v>
      </c>
      <c r="N942" s="211" t="s">
        <v>43</v>
      </c>
      <c r="O942" s="83"/>
      <c r="P942" s="212">
        <f>O942*H942</f>
        <v>0</v>
      </c>
      <c r="Q942" s="212">
        <v>0</v>
      </c>
      <c r="R942" s="212">
        <f>Q942*H942</f>
        <v>0</v>
      </c>
      <c r="S942" s="212">
        <v>0.0030000000000000001</v>
      </c>
      <c r="T942" s="213">
        <f>S942*H942</f>
        <v>0.20999999999999999</v>
      </c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R942" s="214" t="s">
        <v>80</v>
      </c>
      <c r="AT942" s="214" t="s">
        <v>120</v>
      </c>
      <c r="AU942" s="214" t="s">
        <v>82</v>
      </c>
      <c r="AY942" s="16" t="s">
        <v>117</v>
      </c>
      <c r="BE942" s="215">
        <f>IF(N942="základní",J942,0)</f>
        <v>0</v>
      </c>
      <c r="BF942" s="215">
        <f>IF(N942="snížená",J942,0)</f>
        <v>0</v>
      </c>
      <c r="BG942" s="215">
        <f>IF(N942="zákl. přenesená",J942,0)</f>
        <v>0</v>
      </c>
      <c r="BH942" s="215">
        <f>IF(N942="sníž. přenesená",J942,0)</f>
        <v>0</v>
      </c>
      <c r="BI942" s="215">
        <f>IF(N942="nulová",J942,0)</f>
        <v>0</v>
      </c>
      <c r="BJ942" s="16" t="s">
        <v>80</v>
      </c>
      <c r="BK942" s="215">
        <f>ROUND(I942*H942,2)</f>
        <v>0</v>
      </c>
      <c r="BL942" s="16" t="s">
        <v>80</v>
      </c>
      <c r="BM942" s="214" t="s">
        <v>3911</v>
      </c>
    </row>
    <row r="943" s="2" customFormat="1">
      <c r="A943" s="37"/>
      <c r="B943" s="38"/>
      <c r="C943" s="39"/>
      <c r="D943" s="216" t="s">
        <v>127</v>
      </c>
      <c r="E943" s="39"/>
      <c r="F943" s="217" t="s">
        <v>3912</v>
      </c>
      <c r="G943" s="39"/>
      <c r="H943" s="39"/>
      <c r="I943" s="218"/>
      <c r="J943" s="39"/>
      <c r="K943" s="39"/>
      <c r="L943" s="43"/>
      <c r="M943" s="219"/>
      <c r="N943" s="220"/>
      <c r="O943" s="83"/>
      <c r="P943" s="83"/>
      <c r="Q943" s="83"/>
      <c r="R943" s="83"/>
      <c r="S943" s="83"/>
      <c r="T943" s="84"/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T943" s="16" t="s">
        <v>127</v>
      </c>
      <c r="AU943" s="16" t="s">
        <v>82</v>
      </c>
    </row>
    <row r="944" s="2" customFormat="1">
      <c r="A944" s="37"/>
      <c r="B944" s="38"/>
      <c r="C944" s="39"/>
      <c r="D944" s="221" t="s">
        <v>129</v>
      </c>
      <c r="E944" s="39"/>
      <c r="F944" s="222" t="s">
        <v>3913</v>
      </c>
      <c r="G944" s="39"/>
      <c r="H944" s="39"/>
      <c r="I944" s="218"/>
      <c r="J944" s="39"/>
      <c r="K944" s="39"/>
      <c r="L944" s="43"/>
      <c r="M944" s="219"/>
      <c r="N944" s="220"/>
      <c r="O944" s="83"/>
      <c r="P944" s="83"/>
      <c r="Q944" s="83"/>
      <c r="R944" s="83"/>
      <c r="S944" s="83"/>
      <c r="T944" s="84"/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T944" s="16" t="s">
        <v>129</v>
      </c>
      <c r="AU944" s="16" t="s">
        <v>82</v>
      </c>
    </row>
    <row r="945" s="2" customFormat="1" ht="16.5" customHeight="1">
      <c r="A945" s="37"/>
      <c r="B945" s="38"/>
      <c r="C945" s="203" t="s">
        <v>2050</v>
      </c>
      <c r="D945" s="203" t="s">
        <v>120</v>
      </c>
      <c r="E945" s="204" t="s">
        <v>3914</v>
      </c>
      <c r="F945" s="205" t="s">
        <v>3915</v>
      </c>
      <c r="G945" s="206" t="s">
        <v>123</v>
      </c>
      <c r="H945" s="207">
        <v>50</v>
      </c>
      <c r="I945" s="208"/>
      <c r="J945" s="209">
        <f>ROUND(I945*H945,2)</f>
        <v>0</v>
      </c>
      <c r="K945" s="205" t="s">
        <v>124</v>
      </c>
      <c r="L945" s="43"/>
      <c r="M945" s="210" t="s">
        <v>19</v>
      </c>
      <c r="N945" s="211" t="s">
        <v>43</v>
      </c>
      <c r="O945" s="83"/>
      <c r="P945" s="212">
        <f>O945*H945</f>
        <v>0</v>
      </c>
      <c r="Q945" s="212">
        <v>0</v>
      </c>
      <c r="R945" s="212">
        <f>Q945*H945</f>
        <v>0</v>
      </c>
      <c r="S945" s="212">
        <v>0.002</v>
      </c>
      <c r="T945" s="213">
        <f>S945*H945</f>
        <v>0.10000000000000001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214" t="s">
        <v>80</v>
      </c>
      <c r="AT945" s="214" t="s">
        <v>120</v>
      </c>
      <c r="AU945" s="214" t="s">
        <v>82</v>
      </c>
      <c r="AY945" s="16" t="s">
        <v>117</v>
      </c>
      <c r="BE945" s="215">
        <f>IF(N945="základní",J945,0)</f>
        <v>0</v>
      </c>
      <c r="BF945" s="215">
        <f>IF(N945="snížená",J945,0)</f>
        <v>0</v>
      </c>
      <c r="BG945" s="215">
        <f>IF(N945="zákl. přenesená",J945,0)</f>
        <v>0</v>
      </c>
      <c r="BH945" s="215">
        <f>IF(N945="sníž. přenesená",J945,0)</f>
        <v>0</v>
      </c>
      <c r="BI945" s="215">
        <f>IF(N945="nulová",J945,0)</f>
        <v>0</v>
      </c>
      <c r="BJ945" s="16" t="s">
        <v>80</v>
      </c>
      <c r="BK945" s="215">
        <f>ROUND(I945*H945,2)</f>
        <v>0</v>
      </c>
      <c r="BL945" s="16" t="s">
        <v>80</v>
      </c>
      <c r="BM945" s="214" t="s">
        <v>3916</v>
      </c>
    </row>
    <row r="946" s="2" customFormat="1">
      <c r="A946" s="37"/>
      <c r="B946" s="38"/>
      <c r="C946" s="39"/>
      <c r="D946" s="216" t="s">
        <v>127</v>
      </c>
      <c r="E946" s="39"/>
      <c r="F946" s="217" t="s">
        <v>3917</v>
      </c>
      <c r="G946" s="39"/>
      <c r="H946" s="39"/>
      <c r="I946" s="218"/>
      <c r="J946" s="39"/>
      <c r="K946" s="39"/>
      <c r="L946" s="43"/>
      <c r="M946" s="219"/>
      <c r="N946" s="220"/>
      <c r="O946" s="83"/>
      <c r="P946" s="83"/>
      <c r="Q946" s="83"/>
      <c r="R946" s="83"/>
      <c r="S946" s="83"/>
      <c r="T946" s="84"/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T946" s="16" t="s">
        <v>127</v>
      </c>
      <c r="AU946" s="16" t="s">
        <v>82</v>
      </c>
    </row>
    <row r="947" s="2" customFormat="1">
      <c r="A947" s="37"/>
      <c r="B947" s="38"/>
      <c r="C947" s="39"/>
      <c r="D947" s="221" t="s">
        <v>129</v>
      </c>
      <c r="E947" s="39"/>
      <c r="F947" s="222" t="s">
        <v>3918</v>
      </c>
      <c r="G947" s="39"/>
      <c r="H947" s="39"/>
      <c r="I947" s="218"/>
      <c r="J947" s="39"/>
      <c r="K947" s="39"/>
      <c r="L947" s="43"/>
      <c r="M947" s="219"/>
      <c r="N947" s="220"/>
      <c r="O947" s="83"/>
      <c r="P947" s="83"/>
      <c r="Q947" s="83"/>
      <c r="R947" s="83"/>
      <c r="S947" s="83"/>
      <c r="T947" s="84"/>
      <c r="U947" s="37"/>
      <c r="V947" s="37"/>
      <c r="W947" s="37"/>
      <c r="X947" s="37"/>
      <c r="Y947" s="37"/>
      <c r="Z947" s="37"/>
      <c r="AA947" s="37"/>
      <c r="AB947" s="37"/>
      <c r="AC947" s="37"/>
      <c r="AD947" s="37"/>
      <c r="AE947" s="37"/>
      <c r="AT947" s="16" t="s">
        <v>129</v>
      </c>
      <c r="AU947" s="16" t="s">
        <v>82</v>
      </c>
    </row>
    <row r="948" s="2" customFormat="1" ht="21.75" customHeight="1">
      <c r="A948" s="37"/>
      <c r="B948" s="38"/>
      <c r="C948" s="203" t="s">
        <v>1518</v>
      </c>
      <c r="D948" s="203" t="s">
        <v>120</v>
      </c>
      <c r="E948" s="204" t="s">
        <v>3919</v>
      </c>
      <c r="F948" s="205" t="s">
        <v>3920</v>
      </c>
      <c r="G948" s="206" t="s">
        <v>169</v>
      </c>
      <c r="H948" s="207">
        <v>300</v>
      </c>
      <c r="I948" s="208"/>
      <c r="J948" s="209">
        <f>ROUND(I948*H948,2)</f>
        <v>0</v>
      </c>
      <c r="K948" s="205" t="s">
        <v>124</v>
      </c>
      <c r="L948" s="43"/>
      <c r="M948" s="210" t="s">
        <v>19</v>
      </c>
      <c r="N948" s="211" t="s">
        <v>43</v>
      </c>
      <c r="O948" s="83"/>
      <c r="P948" s="212">
        <f>O948*H948</f>
        <v>0</v>
      </c>
      <c r="Q948" s="212">
        <v>0</v>
      </c>
      <c r="R948" s="212">
        <f>Q948*H948</f>
        <v>0</v>
      </c>
      <c r="S948" s="212">
        <v>0</v>
      </c>
      <c r="T948" s="213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214" t="s">
        <v>80</v>
      </c>
      <c r="AT948" s="214" t="s">
        <v>120</v>
      </c>
      <c r="AU948" s="214" t="s">
        <v>82</v>
      </c>
      <c r="AY948" s="16" t="s">
        <v>117</v>
      </c>
      <c r="BE948" s="215">
        <f>IF(N948="základní",J948,0)</f>
        <v>0</v>
      </c>
      <c r="BF948" s="215">
        <f>IF(N948="snížená",J948,0)</f>
        <v>0</v>
      </c>
      <c r="BG948" s="215">
        <f>IF(N948="zákl. přenesená",J948,0)</f>
        <v>0</v>
      </c>
      <c r="BH948" s="215">
        <f>IF(N948="sníž. přenesená",J948,0)</f>
        <v>0</v>
      </c>
      <c r="BI948" s="215">
        <f>IF(N948="nulová",J948,0)</f>
        <v>0</v>
      </c>
      <c r="BJ948" s="16" t="s">
        <v>80</v>
      </c>
      <c r="BK948" s="215">
        <f>ROUND(I948*H948,2)</f>
        <v>0</v>
      </c>
      <c r="BL948" s="16" t="s">
        <v>80</v>
      </c>
      <c r="BM948" s="214" t="s">
        <v>3921</v>
      </c>
    </row>
    <row r="949" s="2" customFormat="1">
      <c r="A949" s="37"/>
      <c r="B949" s="38"/>
      <c r="C949" s="39"/>
      <c r="D949" s="216" t="s">
        <v>127</v>
      </c>
      <c r="E949" s="39"/>
      <c r="F949" s="217" t="s">
        <v>3922</v>
      </c>
      <c r="G949" s="39"/>
      <c r="H949" s="39"/>
      <c r="I949" s="218"/>
      <c r="J949" s="39"/>
      <c r="K949" s="39"/>
      <c r="L949" s="43"/>
      <c r="M949" s="219"/>
      <c r="N949" s="220"/>
      <c r="O949" s="83"/>
      <c r="P949" s="83"/>
      <c r="Q949" s="83"/>
      <c r="R949" s="83"/>
      <c r="S949" s="83"/>
      <c r="T949" s="84"/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T949" s="16" t="s">
        <v>127</v>
      </c>
      <c r="AU949" s="16" t="s">
        <v>82</v>
      </c>
    </row>
    <row r="950" s="2" customFormat="1">
      <c r="A950" s="37"/>
      <c r="B950" s="38"/>
      <c r="C950" s="39"/>
      <c r="D950" s="221" t="s">
        <v>129</v>
      </c>
      <c r="E950" s="39"/>
      <c r="F950" s="222" t="s">
        <v>3923</v>
      </c>
      <c r="G950" s="39"/>
      <c r="H950" s="39"/>
      <c r="I950" s="218"/>
      <c r="J950" s="39"/>
      <c r="K950" s="39"/>
      <c r="L950" s="43"/>
      <c r="M950" s="219"/>
      <c r="N950" s="220"/>
      <c r="O950" s="83"/>
      <c r="P950" s="83"/>
      <c r="Q950" s="83"/>
      <c r="R950" s="83"/>
      <c r="S950" s="83"/>
      <c r="T950" s="84"/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T950" s="16" t="s">
        <v>129</v>
      </c>
      <c r="AU950" s="16" t="s">
        <v>82</v>
      </c>
    </row>
    <row r="951" s="2" customFormat="1" ht="16.5" customHeight="1">
      <c r="A951" s="37"/>
      <c r="B951" s="38"/>
      <c r="C951" s="224" t="s">
        <v>2210</v>
      </c>
      <c r="D951" s="224" t="s">
        <v>664</v>
      </c>
      <c r="E951" s="225" t="s">
        <v>3924</v>
      </c>
      <c r="F951" s="226" t="s">
        <v>3925</v>
      </c>
      <c r="G951" s="227" t="s">
        <v>169</v>
      </c>
      <c r="H951" s="228">
        <v>100</v>
      </c>
      <c r="I951" s="229"/>
      <c r="J951" s="230">
        <f>ROUND(I951*H951,2)</f>
        <v>0</v>
      </c>
      <c r="K951" s="226" t="s">
        <v>124</v>
      </c>
      <c r="L951" s="231"/>
      <c r="M951" s="232" t="s">
        <v>19</v>
      </c>
      <c r="N951" s="233" t="s">
        <v>43</v>
      </c>
      <c r="O951" s="83"/>
      <c r="P951" s="212">
        <f>O951*H951</f>
        <v>0</v>
      </c>
      <c r="Q951" s="212">
        <v>0.001</v>
      </c>
      <c r="R951" s="212">
        <f>Q951*H951</f>
        <v>0.10000000000000001</v>
      </c>
      <c r="S951" s="212">
        <v>0</v>
      </c>
      <c r="T951" s="213">
        <f>S951*H951</f>
        <v>0</v>
      </c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R951" s="214" t="s">
        <v>82</v>
      </c>
      <c r="AT951" s="214" t="s">
        <v>664</v>
      </c>
      <c r="AU951" s="214" t="s">
        <v>82</v>
      </c>
      <c r="AY951" s="16" t="s">
        <v>117</v>
      </c>
      <c r="BE951" s="215">
        <f>IF(N951="základní",J951,0)</f>
        <v>0</v>
      </c>
      <c r="BF951" s="215">
        <f>IF(N951="snížená",J951,0)</f>
        <v>0</v>
      </c>
      <c r="BG951" s="215">
        <f>IF(N951="zákl. přenesená",J951,0)</f>
        <v>0</v>
      </c>
      <c r="BH951" s="215">
        <f>IF(N951="sníž. přenesená",J951,0)</f>
        <v>0</v>
      </c>
      <c r="BI951" s="215">
        <f>IF(N951="nulová",J951,0)</f>
        <v>0</v>
      </c>
      <c r="BJ951" s="16" t="s">
        <v>80</v>
      </c>
      <c r="BK951" s="215">
        <f>ROUND(I951*H951,2)</f>
        <v>0</v>
      </c>
      <c r="BL951" s="16" t="s">
        <v>80</v>
      </c>
      <c r="BM951" s="214" t="s">
        <v>3926</v>
      </c>
    </row>
    <row r="952" s="2" customFormat="1">
      <c r="A952" s="37"/>
      <c r="B952" s="38"/>
      <c r="C952" s="39"/>
      <c r="D952" s="216" t="s">
        <v>127</v>
      </c>
      <c r="E952" s="39"/>
      <c r="F952" s="217" t="s">
        <v>3925</v>
      </c>
      <c r="G952" s="39"/>
      <c r="H952" s="39"/>
      <c r="I952" s="218"/>
      <c r="J952" s="39"/>
      <c r="K952" s="39"/>
      <c r="L952" s="43"/>
      <c r="M952" s="219"/>
      <c r="N952" s="220"/>
      <c r="O952" s="83"/>
      <c r="P952" s="83"/>
      <c r="Q952" s="83"/>
      <c r="R952" s="83"/>
      <c r="S952" s="83"/>
      <c r="T952" s="84"/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T952" s="16" t="s">
        <v>127</v>
      </c>
      <c r="AU952" s="16" t="s">
        <v>82</v>
      </c>
    </row>
    <row r="953" s="2" customFormat="1" ht="16.5" customHeight="1">
      <c r="A953" s="37"/>
      <c r="B953" s="38"/>
      <c r="C953" s="224" t="s">
        <v>2214</v>
      </c>
      <c r="D953" s="224" t="s">
        <v>664</v>
      </c>
      <c r="E953" s="225" t="s">
        <v>3927</v>
      </c>
      <c r="F953" s="226" t="s">
        <v>3928</v>
      </c>
      <c r="G953" s="227" t="s">
        <v>169</v>
      </c>
      <c r="H953" s="228">
        <v>50</v>
      </c>
      <c r="I953" s="229"/>
      <c r="J953" s="230">
        <f>ROUND(I953*H953,2)</f>
        <v>0</v>
      </c>
      <c r="K953" s="226" t="s">
        <v>124</v>
      </c>
      <c r="L953" s="231"/>
      <c r="M953" s="232" t="s">
        <v>19</v>
      </c>
      <c r="N953" s="233" t="s">
        <v>43</v>
      </c>
      <c r="O953" s="83"/>
      <c r="P953" s="212">
        <f>O953*H953</f>
        <v>0</v>
      </c>
      <c r="Q953" s="212">
        <v>0.00075000000000000002</v>
      </c>
      <c r="R953" s="212">
        <f>Q953*H953</f>
        <v>0.037499999999999999</v>
      </c>
      <c r="S953" s="212">
        <v>0</v>
      </c>
      <c r="T953" s="213">
        <f>S953*H953</f>
        <v>0</v>
      </c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R953" s="214" t="s">
        <v>82</v>
      </c>
      <c r="AT953" s="214" t="s">
        <v>664</v>
      </c>
      <c r="AU953" s="214" t="s">
        <v>82</v>
      </c>
      <c r="AY953" s="16" t="s">
        <v>117</v>
      </c>
      <c r="BE953" s="215">
        <f>IF(N953="základní",J953,0)</f>
        <v>0</v>
      </c>
      <c r="BF953" s="215">
        <f>IF(N953="snížená",J953,0)</f>
        <v>0</v>
      </c>
      <c r="BG953" s="215">
        <f>IF(N953="zákl. přenesená",J953,0)</f>
        <v>0</v>
      </c>
      <c r="BH953" s="215">
        <f>IF(N953="sníž. přenesená",J953,0)</f>
        <v>0</v>
      </c>
      <c r="BI953" s="215">
        <f>IF(N953="nulová",J953,0)</f>
        <v>0</v>
      </c>
      <c r="BJ953" s="16" t="s">
        <v>80</v>
      </c>
      <c r="BK953" s="215">
        <f>ROUND(I953*H953,2)</f>
        <v>0</v>
      </c>
      <c r="BL953" s="16" t="s">
        <v>80</v>
      </c>
      <c r="BM953" s="214" t="s">
        <v>3929</v>
      </c>
    </row>
    <row r="954" s="2" customFormat="1">
      <c r="A954" s="37"/>
      <c r="B954" s="38"/>
      <c r="C954" s="39"/>
      <c r="D954" s="216" t="s">
        <v>127</v>
      </c>
      <c r="E954" s="39"/>
      <c r="F954" s="217" t="s">
        <v>3928</v>
      </c>
      <c r="G954" s="39"/>
      <c r="H954" s="39"/>
      <c r="I954" s="218"/>
      <c r="J954" s="39"/>
      <c r="K954" s="39"/>
      <c r="L954" s="43"/>
      <c r="M954" s="219"/>
      <c r="N954" s="220"/>
      <c r="O954" s="83"/>
      <c r="P954" s="83"/>
      <c r="Q954" s="83"/>
      <c r="R954" s="83"/>
      <c r="S954" s="83"/>
      <c r="T954" s="84"/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T954" s="16" t="s">
        <v>127</v>
      </c>
      <c r="AU954" s="16" t="s">
        <v>82</v>
      </c>
    </row>
    <row r="955" s="2" customFormat="1" ht="16.5" customHeight="1">
      <c r="A955" s="37"/>
      <c r="B955" s="38"/>
      <c r="C955" s="224" t="s">
        <v>2218</v>
      </c>
      <c r="D955" s="224" t="s">
        <v>664</v>
      </c>
      <c r="E955" s="225" t="s">
        <v>3930</v>
      </c>
      <c r="F955" s="226" t="s">
        <v>3931</v>
      </c>
      <c r="G955" s="227" t="s">
        <v>169</v>
      </c>
      <c r="H955" s="228">
        <v>50</v>
      </c>
      <c r="I955" s="229"/>
      <c r="J955" s="230">
        <f>ROUND(I955*H955,2)</f>
        <v>0</v>
      </c>
      <c r="K955" s="226" t="s">
        <v>124</v>
      </c>
      <c r="L955" s="231"/>
      <c r="M955" s="232" t="s">
        <v>19</v>
      </c>
      <c r="N955" s="233" t="s">
        <v>43</v>
      </c>
      <c r="O955" s="83"/>
      <c r="P955" s="212">
        <f>O955*H955</f>
        <v>0</v>
      </c>
      <c r="Q955" s="212">
        <v>0.00106</v>
      </c>
      <c r="R955" s="212">
        <f>Q955*H955</f>
        <v>0.052999999999999998</v>
      </c>
      <c r="S955" s="212">
        <v>0</v>
      </c>
      <c r="T955" s="213">
        <f>S955*H955</f>
        <v>0</v>
      </c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R955" s="214" t="s">
        <v>82</v>
      </c>
      <c r="AT955" s="214" t="s">
        <v>664</v>
      </c>
      <c r="AU955" s="214" t="s">
        <v>82</v>
      </c>
      <c r="AY955" s="16" t="s">
        <v>117</v>
      </c>
      <c r="BE955" s="215">
        <f>IF(N955="základní",J955,0)</f>
        <v>0</v>
      </c>
      <c r="BF955" s="215">
        <f>IF(N955="snížená",J955,0)</f>
        <v>0</v>
      </c>
      <c r="BG955" s="215">
        <f>IF(N955="zákl. přenesená",J955,0)</f>
        <v>0</v>
      </c>
      <c r="BH955" s="215">
        <f>IF(N955="sníž. přenesená",J955,0)</f>
        <v>0</v>
      </c>
      <c r="BI955" s="215">
        <f>IF(N955="nulová",J955,0)</f>
        <v>0</v>
      </c>
      <c r="BJ955" s="16" t="s">
        <v>80</v>
      </c>
      <c r="BK955" s="215">
        <f>ROUND(I955*H955,2)</f>
        <v>0</v>
      </c>
      <c r="BL955" s="16" t="s">
        <v>80</v>
      </c>
      <c r="BM955" s="214" t="s">
        <v>3932</v>
      </c>
    </row>
    <row r="956" s="2" customFormat="1">
      <c r="A956" s="37"/>
      <c r="B956" s="38"/>
      <c r="C956" s="39"/>
      <c r="D956" s="216" t="s">
        <v>127</v>
      </c>
      <c r="E956" s="39"/>
      <c r="F956" s="217" t="s">
        <v>3931</v>
      </c>
      <c r="G956" s="39"/>
      <c r="H956" s="39"/>
      <c r="I956" s="218"/>
      <c r="J956" s="39"/>
      <c r="K956" s="39"/>
      <c r="L956" s="43"/>
      <c r="M956" s="219"/>
      <c r="N956" s="220"/>
      <c r="O956" s="83"/>
      <c r="P956" s="83"/>
      <c r="Q956" s="83"/>
      <c r="R956" s="83"/>
      <c r="S956" s="83"/>
      <c r="T956" s="84"/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T956" s="16" t="s">
        <v>127</v>
      </c>
      <c r="AU956" s="16" t="s">
        <v>82</v>
      </c>
    </row>
    <row r="957" s="2" customFormat="1" ht="16.5" customHeight="1">
      <c r="A957" s="37"/>
      <c r="B957" s="38"/>
      <c r="C957" s="224" t="s">
        <v>2222</v>
      </c>
      <c r="D957" s="224" t="s">
        <v>664</v>
      </c>
      <c r="E957" s="225" t="s">
        <v>3933</v>
      </c>
      <c r="F957" s="226" t="s">
        <v>3934</v>
      </c>
      <c r="G957" s="227" t="s">
        <v>169</v>
      </c>
      <c r="H957" s="228">
        <v>100</v>
      </c>
      <c r="I957" s="229"/>
      <c r="J957" s="230">
        <f>ROUND(I957*H957,2)</f>
        <v>0</v>
      </c>
      <c r="K957" s="226" t="s">
        <v>124</v>
      </c>
      <c r="L957" s="231"/>
      <c r="M957" s="232" t="s">
        <v>19</v>
      </c>
      <c r="N957" s="233" t="s">
        <v>43</v>
      </c>
      <c r="O957" s="83"/>
      <c r="P957" s="212">
        <f>O957*H957</f>
        <v>0</v>
      </c>
      <c r="Q957" s="212">
        <v>0.00050000000000000001</v>
      </c>
      <c r="R957" s="212">
        <f>Q957*H957</f>
        <v>0.050000000000000003</v>
      </c>
      <c r="S957" s="212">
        <v>0</v>
      </c>
      <c r="T957" s="213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214" t="s">
        <v>82</v>
      </c>
      <c r="AT957" s="214" t="s">
        <v>664</v>
      </c>
      <c r="AU957" s="214" t="s">
        <v>82</v>
      </c>
      <c r="AY957" s="16" t="s">
        <v>117</v>
      </c>
      <c r="BE957" s="215">
        <f>IF(N957="základní",J957,0)</f>
        <v>0</v>
      </c>
      <c r="BF957" s="215">
        <f>IF(N957="snížená",J957,0)</f>
        <v>0</v>
      </c>
      <c r="BG957" s="215">
        <f>IF(N957="zákl. přenesená",J957,0)</f>
        <v>0</v>
      </c>
      <c r="BH957" s="215">
        <f>IF(N957="sníž. přenesená",J957,0)</f>
        <v>0</v>
      </c>
      <c r="BI957" s="215">
        <f>IF(N957="nulová",J957,0)</f>
        <v>0</v>
      </c>
      <c r="BJ957" s="16" t="s">
        <v>80</v>
      </c>
      <c r="BK957" s="215">
        <f>ROUND(I957*H957,2)</f>
        <v>0</v>
      </c>
      <c r="BL957" s="16" t="s">
        <v>80</v>
      </c>
      <c r="BM957" s="214" t="s">
        <v>3935</v>
      </c>
    </row>
    <row r="958" s="2" customFormat="1">
      <c r="A958" s="37"/>
      <c r="B958" s="38"/>
      <c r="C958" s="39"/>
      <c r="D958" s="216" t="s">
        <v>127</v>
      </c>
      <c r="E958" s="39"/>
      <c r="F958" s="217" t="s">
        <v>3934</v>
      </c>
      <c r="G958" s="39"/>
      <c r="H958" s="39"/>
      <c r="I958" s="218"/>
      <c r="J958" s="39"/>
      <c r="K958" s="39"/>
      <c r="L958" s="43"/>
      <c r="M958" s="219"/>
      <c r="N958" s="220"/>
      <c r="O958" s="83"/>
      <c r="P958" s="83"/>
      <c r="Q958" s="83"/>
      <c r="R958" s="83"/>
      <c r="S958" s="83"/>
      <c r="T958" s="84"/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T958" s="16" t="s">
        <v>127</v>
      </c>
      <c r="AU958" s="16" t="s">
        <v>82</v>
      </c>
    </row>
    <row r="959" s="2" customFormat="1" ht="24.15" customHeight="1">
      <c r="A959" s="37"/>
      <c r="B959" s="38"/>
      <c r="C959" s="203" t="s">
        <v>1524</v>
      </c>
      <c r="D959" s="203" t="s">
        <v>120</v>
      </c>
      <c r="E959" s="204" t="s">
        <v>3936</v>
      </c>
      <c r="F959" s="205" t="s">
        <v>3937</v>
      </c>
      <c r="G959" s="206" t="s">
        <v>169</v>
      </c>
      <c r="H959" s="207">
        <v>50</v>
      </c>
      <c r="I959" s="208"/>
      <c r="J959" s="209">
        <f>ROUND(I959*H959,2)</f>
        <v>0</v>
      </c>
      <c r="K959" s="205" t="s">
        <v>124</v>
      </c>
      <c r="L959" s="43"/>
      <c r="M959" s="210" t="s">
        <v>19</v>
      </c>
      <c r="N959" s="211" t="s">
        <v>43</v>
      </c>
      <c r="O959" s="83"/>
      <c r="P959" s="212">
        <f>O959*H959</f>
        <v>0</v>
      </c>
      <c r="Q959" s="212">
        <v>0</v>
      </c>
      <c r="R959" s="212">
        <f>Q959*H959</f>
        <v>0</v>
      </c>
      <c r="S959" s="212">
        <v>0</v>
      </c>
      <c r="T959" s="213">
        <f>S959*H959</f>
        <v>0</v>
      </c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R959" s="214" t="s">
        <v>80</v>
      </c>
      <c r="AT959" s="214" t="s">
        <v>120</v>
      </c>
      <c r="AU959" s="214" t="s">
        <v>82</v>
      </c>
      <c r="AY959" s="16" t="s">
        <v>117</v>
      </c>
      <c r="BE959" s="215">
        <f>IF(N959="základní",J959,0)</f>
        <v>0</v>
      </c>
      <c r="BF959" s="215">
        <f>IF(N959="snížená",J959,0)</f>
        <v>0</v>
      </c>
      <c r="BG959" s="215">
        <f>IF(N959="zákl. přenesená",J959,0)</f>
        <v>0</v>
      </c>
      <c r="BH959" s="215">
        <f>IF(N959="sníž. přenesená",J959,0)</f>
        <v>0</v>
      </c>
      <c r="BI959" s="215">
        <f>IF(N959="nulová",J959,0)</f>
        <v>0</v>
      </c>
      <c r="BJ959" s="16" t="s">
        <v>80</v>
      </c>
      <c r="BK959" s="215">
        <f>ROUND(I959*H959,2)</f>
        <v>0</v>
      </c>
      <c r="BL959" s="16" t="s">
        <v>80</v>
      </c>
      <c r="BM959" s="214" t="s">
        <v>3938</v>
      </c>
    </row>
    <row r="960" s="2" customFormat="1">
      <c r="A960" s="37"/>
      <c r="B960" s="38"/>
      <c r="C960" s="39"/>
      <c r="D960" s="216" t="s">
        <v>127</v>
      </c>
      <c r="E960" s="39"/>
      <c r="F960" s="217" t="s">
        <v>3939</v>
      </c>
      <c r="G960" s="39"/>
      <c r="H960" s="39"/>
      <c r="I960" s="218"/>
      <c r="J960" s="39"/>
      <c r="K960" s="39"/>
      <c r="L960" s="43"/>
      <c r="M960" s="219"/>
      <c r="N960" s="220"/>
      <c r="O960" s="83"/>
      <c r="P960" s="83"/>
      <c r="Q960" s="83"/>
      <c r="R960" s="83"/>
      <c r="S960" s="83"/>
      <c r="T960" s="84"/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T960" s="16" t="s">
        <v>127</v>
      </c>
      <c r="AU960" s="16" t="s">
        <v>82</v>
      </c>
    </row>
    <row r="961" s="2" customFormat="1">
      <c r="A961" s="37"/>
      <c r="B961" s="38"/>
      <c r="C961" s="39"/>
      <c r="D961" s="221" t="s">
        <v>129</v>
      </c>
      <c r="E961" s="39"/>
      <c r="F961" s="222" t="s">
        <v>3940</v>
      </c>
      <c r="G961" s="39"/>
      <c r="H961" s="39"/>
      <c r="I961" s="218"/>
      <c r="J961" s="39"/>
      <c r="K961" s="39"/>
      <c r="L961" s="43"/>
      <c r="M961" s="219"/>
      <c r="N961" s="220"/>
      <c r="O961" s="83"/>
      <c r="P961" s="83"/>
      <c r="Q961" s="83"/>
      <c r="R961" s="83"/>
      <c r="S961" s="83"/>
      <c r="T961" s="84"/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T961" s="16" t="s">
        <v>129</v>
      </c>
      <c r="AU961" s="16" t="s">
        <v>82</v>
      </c>
    </row>
    <row r="962" s="2" customFormat="1" ht="16.5" customHeight="1">
      <c r="A962" s="37"/>
      <c r="B962" s="38"/>
      <c r="C962" s="203" t="s">
        <v>1530</v>
      </c>
      <c r="D962" s="203" t="s">
        <v>120</v>
      </c>
      <c r="E962" s="204" t="s">
        <v>3941</v>
      </c>
      <c r="F962" s="205" t="s">
        <v>3942</v>
      </c>
      <c r="G962" s="206" t="s">
        <v>169</v>
      </c>
      <c r="H962" s="207">
        <v>50</v>
      </c>
      <c r="I962" s="208"/>
      <c r="J962" s="209">
        <f>ROUND(I962*H962,2)</f>
        <v>0</v>
      </c>
      <c r="K962" s="205" t="s">
        <v>124</v>
      </c>
      <c r="L962" s="43"/>
      <c r="M962" s="210" t="s">
        <v>19</v>
      </c>
      <c r="N962" s="211" t="s">
        <v>43</v>
      </c>
      <c r="O962" s="83"/>
      <c r="P962" s="212">
        <f>O962*H962</f>
        <v>0</v>
      </c>
      <c r="Q962" s="212">
        <v>0</v>
      </c>
      <c r="R962" s="212">
        <f>Q962*H962</f>
        <v>0</v>
      </c>
      <c r="S962" s="212">
        <v>0</v>
      </c>
      <c r="T962" s="213">
        <f>S962*H962</f>
        <v>0</v>
      </c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R962" s="214" t="s">
        <v>80</v>
      </c>
      <c r="AT962" s="214" t="s">
        <v>120</v>
      </c>
      <c r="AU962" s="214" t="s">
        <v>82</v>
      </c>
      <c r="AY962" s="16" t="s">
        <v>117</v>
      </c>
      <c r="BE962" s="215">
        <f>IF(N962="základní",J962,0)</f>
        <v>0</v>
      </c>
      <c r="BF962" s="215">
        <f>IF(N962="snížená",J962,0)</f>
        <v>0</v>
      </c>
      <c r="BG962" s="215">
        <f>IF(N962="zákl. přenesená",J962,0)</f>
        <v>0</v>
      </c>
      <c r="BH962" s="215">
        <f>IF(N962="sníž. přenesená",J962,0)</f>
        <v>0</v>
      </c>
      <c r="BI962" s="215">
        <f>IF(N962="nulová",J962,0)</f>
        <v>0</v>
      </c>
      <c r="BJ962" s="16" t="s">
        <v>80</v>
      </c>
      <c r="BK962" s="215">
        <f>ROUND(I962*H962,2)</f>
        <v>0</v>
      </c>
      <c r="BL962" s="16" t="s">
        <v>80</v>
      </c>
      <c r="BM962" s="214" t="s">
        <v>3943</v>
      </c>
    </row>
    <row r="963" s="2" customFormat="1">
      <c r="A963" s="37"/>
      <c r="B963" s="38"/>
      <c r="C963" s="39"/>
      <c r="D963" s="216" t="s">
        <v>127</v>
      </c>
      <c r="E963" s="39"/>
      <c r="F963" s="217" t="s">
        <v>3944</v>
      </c>
      <c r="G963" s="39"/>
      <c r="H963" s="39"/>
      <c r="I963" s="218"/>
      <c r="J963" s="39"/>
      <c r="K963" s="39"/>
      <c r="L963" s="43"/>
      <c r="M963" s="219"/>
      <c r="N963" s="220"/>
      <c r="O963" s="83"/>
      <c r="P963" s="83"/>
      <c r="Q963" s="83"/>
      <c r="R963" s="83"/>
      <c r="S963" s="83"/>
      <c r="T963" s="84"/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T963" s="16" t="s">
        <v>127</v>
      </c>
      <c r="AU963" s="16" t="s">
        <v>82</v>
      </c>
    </row>
    <row r="964" s="2" customFormat="1">
      <c r="A964" s="37"/>
      <c r="B964" s="38"/>
      <c r="C964" s="39"/>
      <c r="D964" s="221" t="s">
        <v>129</v>
      </c>
      <c r="E964" s="39"/>
      <c r="F964" s="222" t="s">
        <v>3945</v>
      </c>
      <c r="G964" s="39"/>
      <c r="H964" s="39"/>
      <c r="I964" s="218"/>
      <c r="J964" s="39"/>
      <c r="K964" s="39"/>
      <c r="L964" s="43"/>
      <c r="M964" s="219"/>
      <c r="N964" s="220"/>
      <c r="O964" s="83"/>
      <c r="P964" s="83"/>
      <c r="Q964" s="83"/>
      <c r="R964" s="83"/>
      <c r="S964" s="83"/>
      <c r="T964" s="84"/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T964" s="16" t="s">
        <v>129</v>
      </c>
      <c r="AU964" s="16" t="s">
        <v>82</v>
      </c>
    </row>
    <row r="965" s="2" customFormat="1" ht="21.75" customHeight="1">
      <c r="A965" s="37"/>
      <c r="B965" s="38"/>
      <c r="C965" s="203" t="s">
        <v>2054</v>
      </c>
      <c r="D965" s="203" t="s">
        <v>120</v>
      </c>
      <c r="E965" s="204" t="s">
        <v>3946</v>
      </c>
      <c r="F965" s="205" t="s">
        <v>3947</v>
      </c>
      <c r="G965" s="206" t="s">
        <v>169</v>
      </c>
      <c r="H965" s="207">
        <v>100</v>
      </c>
      <c r="I965" s="208"/>
      <c r="J965" s="209">
        <f>ROUND(I965*H965,2)</f>
        <v>0</v>
      </c>
      <c r="K965" s="205" t="s">
        <v>124</v>
      </c>
      <c r="L965" s="43"/>
      <c r="M965" s="210" t="s">
        <v>19</v>
      </c>
      <c r="N965" s="211" t="s">
        <v>43</v>
      </c>
      <c r="O965" s="83"/>
      <c r="P965" s="212">
        <f>O965*H965</f>
        <v>0</v>
      </c>
      <c r="Q965" s="212">
        <v>0</v>
      </c>
      <c r="R965" s="212">
        <f>Q965*H965</f>
        <v>0</v>
      </c>
      <c r="S965" s="212">
        <v>0.0074999999999999997</v>
      </c>
      <c r="T965" s="213">
        <f>S965*H965</f>
        <v>0.75</v>
      </c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R965" s="214" t="s">
        <v>80</v>
      </c>
      <c r="AT965" s="214" t="s">
        <v>120</v>
      </c>
      <c r="AU965" s="214" t="s">
        <v>82</v>
      </c>
      <c r="AY965" s="16" t="s">
        <v>117</v>
      </c>
      <c r="BE965" s="215">
        <f>IF(N965="základní",J965,0)</f>
        <v>0</v>
      </c>
      <c r="BF965" s="215">
        <f>IF(N965="snížená",J965,0)</f>
        <v>0</v>
      </c>
      <c r="BG965" s="215">
        <f>IF(N965="zákl. přenesená",J965,0)</f>
        <v>0</v>
      </c>
      <c r="BH965" s="215">
        <f>IF(N965="sníž. přenesená",J965,0)</f>
        <v>0</v>
      </c>
      <c r="BI965" s="215">
        <f>IF(N965="nulová",J965,0)</f>
        <v>0</v>
      </c>
      <c r="BJ965" s="16" t="s">
        <v>80</v>
      </c>
      <c r="BK965" s="215">
        <f>ROUND(I965*H965,2)</f>
        <v>0</v>
      </c>
      <c r="BL965" s="16" t="s">
        <v>80</v>
      </c>
      <c r="BM965" s="214" t="s">
        <v>3948</v>
      </c>
    </row>
    <row r="966" s="2" customFormat="1">
      <c r="A966" s="37"/>
      <c r="B966" s="38"/>
      <c r="C966" s="39"/>
      <c r="D966" s="216" t="s">
        <v>127</v>
      </c>
      <c r="E966" s="39"/>
      <c r="F966" s="217" t="s">
        <v>3949</v>
      </c>
      <c r="G966" s="39"/>
      <c r="H966" s="39"/>
      <c r="I966" s="218"/>
      <c r="J966" s="39"/>
      <c r="K966" s="39"/>
      <c r="L966" s="43"/>
      <c r="M966" s="219"/>
      <c r="N966" s="220"/>
      <c r="O966" s="83"/>
      <c r="P966" s="83"/>
      <c r="Q966" s="83"/>
      <c r="R966" s="83"/>
      <c r="S966" s="83"/>
      <c r="T966" s="84"/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T966" s="16" t="s">
        <v>127</v>
      </c>
      <c r="AU966" s="16" t="s">
        <v>82</v>
      </c>
    </row>
    <row r="967" s="2" customFormat="1">
      <c r="A967" s="37"/>
      <c r="B967" s="38"/>
      <c r="C967" s="39"/>
      <c r="D967" s="221" t="s">
        <v>129</v>
      </c>
      <c r="E967" s="39"/>
      <c r="F967" s="222" t="s">
        <v>3950</v>
      </c>
      <c r="G967" s="39"/>
      <c r="H967" s="39"/>
      <c r="I967" s="218"/>
      <c r="J967" s="39"/>
      <c r="K967" s="39"/>
      <c r="L967" s="43"/>
      <c r="M967" s="219"/>
      <c r="N967" s="220"/>
      <c r="O967" s="83"/>
      <c r="P967" s="83"/>
      <c r="Q967" s="83"/>
      <c r="R967" s="83"/>
      <c r="S967" s="83"/>
      <c r="T967" s="84"/>
      <c r="U967" s="37"/>
      <c r="V967" s="37"/>
      <c r="W967" s="37"/>
      <c r="X967" s="37"/>
      <c r="Y967" s="37"/>
      <c r="Z967" s="37"/>
      <c r="AA967" s="37"/>
      <c r="AB967" s="37"/>
      <c r="AC967" s="37"/>
      <c r="AD967" s="37"/>
      <c r="AE967" s="37"/>
      <c r="AT967" s="16" t="s">
        <v>129</v>
      </c>
      <c r="AU967" s="16" t="s">
        <v>82</v>
      </c>
    </row>
    <row r="968" s="2" customFormat="1" ht="16.5" customHeight="1">
      <c r="A968" s="37"/>
      <c r="B968" s="38"/>
      <c r="C968" s="203" t="s">
        <v>1557</v>
      </c>
      <c r="D968" s="203" t="s">
        <v>120</v>
      </c>
      <c r="E968" s="204" t="s">
        <v>3951</v>
      </c>
      <c r="F968" s="205" t="s">
        <v>3952</v>
      </c>
      <c r="G968" s="206" t="s">
        <v>169</v>
      </c>
      <c r="H968" s="207">
        <v>20</v>
      </c>
      <c r="I968" s="208"/>
      <c r="J968" s="209">
        <f>ROUND(I968*H968,2)</f>
        <v>0</v>
      </c>
      <c r="K968" s="205" t="s">
        <v>124</v>
      </c>
      <c r="L968" s="43"/>
      <c r="M968" s="210" t="s">
        <v>19</v>
      </c>
      <c r="N968" s="211" t="s">
        <v>43</v>
      </c>
      <c r="O968" s="83"/>
      <c r="P968" s="212">
        <f>O968*H968</f>
        <v>0</v>
      </c>
      <c r="Q968" s="212">
        <v>0</v>
      </c>
      <c r="R968" s="212">
        <f>Q968*H968</f>
        <v>0</v>
      </c>
      <c r="S968" s="212">
        <v>0</v>
      </c>
      <c r="T968" s="213">
        <f>S968*H968</f>
        <v>0</v>
      </c>
      <c r="U968" s="37"/>
      <c r="V968" s="37"/>
      <c r="W968" s="37"/>
      <c r="X968" s="37"/>
      <c r="Y968" s="37"/>
      <c r="Z968" s="37"/>
      <c r="AA968" s="37"/>
      <c r="AB968" s="37"/>
      <c r="AC968" s="37"/>
      <c r="AD968" s="37"/>
      <c r="AE968" s="37"/>
      <c r="AR968" s="214" t="s">
        <v>80</v>
      </c>
      <c r="AT968" s="214" t="s">
        <v>120</v>
      </c>
      <c r="AU968" s="214" t="s">
        <v>82</v>
      </c>
      <c r="AY968" s="16" t="s">
        <v>117</v>
      </c>
      <c r="BE968" s="215">
        <f>IF(N968="základní",J968,0)</f>
        <v>0</v>
      </c>
      <c r="BF968" s="215">
        <f>IF(N968="snížená",J968,0)</f>
        <v>0</v>
      </c>
      <c r="BG968" s="215">
        <f>IF(N968="zákl. přenesená",J968,0)</f>
        <v>0</v>
      </c>
      <c r="BH968" s="215">
        <f>IF(N968="sníž. přenesená",J968,0)</f>
        <v>0</v>
      </c>
      <c r="BI968" s="215">
        <f>IF(N968="nulová",J968,0)</f>
        <v>0</v>
      </c>
      <c r="BJ968" s="16" t="s">
        <v>80</v>
      </c>
      <c r="BK968" s="215">
        <f>ROUND(I968*H968,2)</f>
        <v>0</v>
      </c>
      <c r="BL968" s="16" t="s">
        <v>80</v>
      </c>
      <c r="BM968" s="214" t="s">
        <v>3953</v>
      </c>
    </row>
    <row r="969" s="2" customFormat="1">
      <c r="A969" s="37"/>
      <c r="B969" s="38"/>
      <c r="C969" s="39"/>
      <c r="D969" s="216" t="s">
        <v>127</v>
      </c>
      <c r="E969" s="39"/>
      <c r="F969" s="217" t="s">
        <v>3954</v>
      </c>
      <c r="G969" s="39"/>
      <c r="H969" s="39"/>
      <c r="I969" s="218"/>
      <c r="J969" s="39"/>
      <c r="K969" s="39"/>
      <c r="L969" s="43"/>
      <c r="M969" s="219"/>
      <c r="N969" s="220"/>
      <c r="O969" s="83"/>
      <c r="P969" s="83"/>
      <c r="Q969" s="83"/>
      <c r="R969" s="83"/>
      <c r="S969" s="83"/>
      <c r="T969" s="84"/>
      <c r="U969" s="37"/>
      <c r="V969" s="37"/>
      <c r="W969" s="37"/>
      <c r="X969" s="37"/>
      <c r="Y969" s="37"/>
      <c r="Z969" s="37"/>
      <c r="AA969" s="37"/>
      <c r="AB969" s="37"/>
      <c r="AC969" s="37"/>
      <c r="AD969" s="37"/>
      <c r="AE969" s="37"/>
      <c r="AT969" s="16" t="s">
        <v>127</v>
      </c>
      <c r="AU969" s="16" t="s">
        <v>82</v>
      </c>
    </row>
    <row r="970" s="2" customFormat="1">
      <c r="A970" s="37"/>
      <c r="B970" s="38"/>
      <c r="C970" s="39"/>
      <c r="D970" s="221" t="s">
        <v>129</v>
      </c>
      <c r="E970" s="39"/>
      <c r="F970" s="222" t="s">
        <v>3955</v>
      </c>
      <c r="G970" s="39"/>
      <c r="H970" s="39"/>
      <c r="I970" s="218"/>
      <c r="J970" s="39"/>
      <c r="K970" s="39"/>
      <c r="L970" s="43"/>
      <c r="M970" s="219"/>
      <c r="N970" s="220"/>
      <c r="O970" s="83"/>
      <c r="P970" s="83"/>
      <c r="Q970" s="83"/>
      <c r="R970" s="83"/>
      <c r="S970" s="83"/>
      <c r="T970" s="84"/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T970" s="16" t="s">
        <v>129</v>
      </c>
      <c r="AU970" s="16" t="s">
        <v>82</v>
      </c>
    </row>
    <row r="971" s="2" customFormat="1" ht="16.5" customHeight="1">
      <c r="A971" s="37"/>
      <c r="B971" s="38"/>
      <c r="C971" s="203" t="s">
        <v>1563</v>
      </c>
      <c r="D971" s="203" t="s">
        <v>120</v>
      </c>
      <c r="E971" s="204" t="s">
        <v>3956</v>
      </c>
      <c r="F971" s="205" t="s">
        <v>3957</v>
      </c>
      <c r="G971" s="206" t="s">
        <v>169</v>
      </c>
      <c r="H971" s="207">
        <v>20</v>
      </c>
      <c r="I971" s="208"/>
      <c r="J971" s="209">
        <f>ROUND(I971*H971,2)</f>
        <v>0</v>
      </c>
      <c r="K971" s="205" t="s">
        <v>124</v>
      </c>
      <c r="L971" s="43"/>
      <c r="M971" s="210" t="s">
        <v>19</v>
      </c>
      <c r="N971" s="211" t="s">
        <v>43</v>
      </c>
      <c r="O971" s="83"/>
      <c r="P971" s="212">
        <f>O971*H971</f>
        <v>0</v>
      </c>
      <c r="Q971" s="212">
        <v>0</v>
      </c>
      <c r="R971" s="212">
        <f>Q971*H971</f>
        <v>0</v>
      </c>
      <c r="S971" s="212">
        <v>0</v>
      </c>
      <c r="T971" s="213">
        <f>S971*H971</f>
        <v>0</v>
      </c>
      <c r="U971" s="37"/>
      <c r="V971" s="37"/>
      <c r="W971" s="37"/>
      <c r="X971" s="37"/>
      <c r="Y971" s="37"/>
      <c r="Z971" s="37"/>
      <c r="AA971" s="37"/>
      <c r="AB971" s="37"/>
      <c r="AC971" s="37"/>
      <c r="AD971" s="37"/>
      <c r="AE971" s="37"/>
      <c r="AR971" s="214" t="s">
        <v>80</v>
      </c>
      <c r="AT971" s="214" t="s">
        <v>120</v>
      </c>
      <c r="AU971" s="214" t="s">
        <v>82</v>
      </c>
      <c r="AY971" s="16" t="s">
        <v>117</v>
      </c>
      <c r="BE971" s="215">
        <f>IF(N971="základní",J971,0)</f>
        <v>0</v>
      </c>
      <c r="BF971" s="215">
        <f>IF(N971="snížená",J971,0)</f>
        <v>0</v>
      </c>
      <c r="BG971" s="215">
        <f>IF(N971="zákl. přenesená",J971,0)</f>
        <v>0</v>
      </c>
      <c r="BH971" s="215">
        <f>IF(N971="sníž. přenesená",J971,0)</f>
        <v>0</v>
      </c>
      <c r="BI971" s="215">
        <f>IF(N971="nulová",J971,0)</f>
        <v>0</v>
      </c>
      <c r="BJ971" s="16" t="s">
        <v>80</v>
      </c>
      <c r="BK971" s="215">
        <f>ROUND(I971*H971,2)</f>
        <v>0</v>
      </c>
      <c r="BL971" s="16" t="s">
        <v>80</v>
      </c>
      <c r="BM971" s="214" t="s">
        <v>3958</v>
      </c>
    </row>
    <row r="972" s="2" customFormat="1">
      <c r="A972" s="37"/>
      <c r="B972" s="38"/>
      <c r="C972" s="39"/>
      <c r="D972" s="216" t="s">
        <v>127</v>
      </c>
      <c r="E972" s="39"/>
      <c r="F972" s="217" t="s">
        <v>3959</v>
      </c>
      <c r="G972" s="39"/>
      <c r="H972" s="39"/>
      <c r="I972" s="218"/>
      <c r="J972" s="39"/>
      <c r="K972" s="39"/>
      <c r="L972" s="43"/>
      <c r="M972" s="219"/>
      <c r="N972" s="220"/>
      <c r="O972" s="83"/>
      <c r="P972" s="83"/>
      <c r="Q972" s="83"/>
      <c r="R972" s="83"/>
      <c r="S972" s="83"/>
      <c r="T972" s="84"/>
      <c r="U972" s="37"/>
      <c r="V972" s="37"/>
      <c r="W972" s="37"/>
      <c r="X972" s="37"/>
      <c r="Y972" s="37"/>
      <c r="Z972" s="37"/>
      <c r="AA972" s="37"/>
      <c r="AB972" s="37"/>
      <c r="AC972" s="37"/>
      <c r="AD972" s="37"/>
      <c r="AE972" s="37"/>
      <c r="AT972" s="16" t="s">
        <v>127</v>
      </c>
      <c r="AU972" s="16" t="s">
        <v>82</v>
      </c>
    </row>
    <row r="973" s="2" customFormat="1">
      <c r="A973" s="37"/>
      <c r="B973" s="38"/>
      <c r="C973" s="39"/>
      <c r="D973" s="221" t="s">
        <v>129</v>
      </c>
      <c r="E973" s="39"/>
      <c r="F973" s="222" t="s">
        <v>3960</v>
      </c>
      <c r="G973" s="39"/>
      <c r="H973" s="39"/>
      <c r="I973" s="218"/>
      <c r="J973" s="39"/>
      <c r="K973" s="39"/>
      <c r="L973" s="43"/>
      <c r="M973" s="219"/>
      <c r="N973" s="220"/>
      <c r="O973" s="83"/>
      <c r="P973" s="83"/>
      <c r="Q973" s="83"/>
      <c r="R973" s="83"/>
      <c r="S973" s="83"/>
      <c r="T973" s="84"/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T973" s="16" t="s">
        <v>129</v>
      </c>
      <c r="AU973" s="16" t="s">
        <v>82</v>
      </c>
    </row>
    <row r="974" s="2" customFormat="1" ht="16.5" customHeight="1">
      <c r="A974" s="37"/>
      <c r="B974" s="38"/>
      <c r="C974" s="203" t="s">
        <v>1569</v>
      </c>
      <c r="D974" s="203" t="s">
        <v>120</v>
      </c>
      <c r="E974" s="204" t="s">
        <v>3961</v>
      </c>
      <c r="F974" s="205" t="s">
        <v>3962</v>
      </c>
      <c r="G974" s="206" t="s">
        <v>123</v>
      </c>
      <c r="H974" s="207">
        <v>500</v>
      </c>
      <c r="I974" s="208"/>
      <c r="J974" s="209">
        <f>ROUND(I974*H974,2)</f>
        <v>0</v>
      </c>
      <c r="K974" s="205" t="s">
        <v>124</v>
      </c>
      <c r="L974" s="43"/>
      <c r="M974" s="210" t="s">
        <v>19</v>
      </c>
      <c r="N974" s="211" t="s">
        <v>43</v>
      </c>
      <c r="O974" s="83"/>
      <c r="P974" s="212">
        <f>O974*H974</f>
        <v>0</v>
      </c>
      <c r="Q974" s="212">
        <v>0</v>
      </c>
      <c r="R974" s="212">
        <f>Q974*H974</f>
        <v>0</v>
      </c>
      <c r="S974" s="212">
        <v>0</v>
      </c>
      <c r="T974" s="213">
        <f>S974*H974</f>
        <v>0</v>
      </c>
      <c r="U974" s="37"/>
      <c r="V974" s="37"/>
      <c r="W974" s="37"/>
      <c r="X974" s="37"/>
      <c r="Y974" s="37"/>
      <c r="Z974" s="37"/>
      <c r="AA974" s="37"/>
      <c r="AB974" s="37"/>
      <c r="AC974" s="37"/>
      <c r="AD974" s="37"/>
      <c r="AE974" s="37"/>
      <c r="AR974" s="214" t="s">
        <v>80</v>
      </c>
      <c r="AT974" s="214" t="s">
        <v>120</v>
      </c>
      <c r="AU974" s="214" t="s">
        <v>82</v>
      </c>
      <c r="AY974" s="16" t="s">
        <v>117</v>
      </c>
      <c r="BE974" s="215">
        <f>IF(N974="základní",J974,0)</f>
        <v>0</v>
      </c>
      <c r="BF974" s="215">
        <f>IF(N974="snížená",J974,0)</f>
        <v>0</v>
      </c>
      <c r="BG974" s="215">
        <f>IF(N974="zákl. přenesená",J974,0)</f>
        <v>0</v>
      </c>
      <c r="BH974" s="215">
        <f>IF(N974="sníž. přenesená",J974,0)</f>
        <v>0</v>
      </c>
      <c r="BI974" s="215">
        <f>IF(N974="nulová",J974,0)</f>
        <v>0</v>
      </c>
      <c r="BJ974" s="16" t="s">
        <v>80</v>
      </c>
      <c r="BK974" s="215">
        <f>ROUND(I974*H974,2)</f>
        <v>0</v>
      </c>
      <c r="BL974" s="16" t="s">
        <v>80</v>
      </c>
      <c r="BM974" s="214" t="s">
        <v>3963</v>
      </c>
    </row>
    <row r="975" s="2" customFormat="1">
      <c r="A975" s="37"/>
      <c r="B975" s="38"/>
      <c r="C975" s="39"/>
      <c r="D975" s="216" t="s">
        <v>127</v>
      </c>
      <c r="E975" s="39"/>
      <c r="F975" s="217" t="s">
        <v>3964</v>
      </c>
      <c r="G975" s="39"/>
      <c r="H975" s="39"/>
      <c r="I975" s="218"/>
      <c r="J975" s="39"/>
      <c r="K975" s="39"/>
      <c r="L975" s="43"/>
      <c r="M975" s="219"/>
      <c r="N975" s="220"/>
      <c r="O975" s="83"/>
      <c r="P975" s="83"/>
      <c r="Q975" s="83"/>
      <c r="R975" s="83"/>
      <c r="S975" s="83"/>
      <c r="T975" s="84"/>
      <c r="U975" s="37"/>
      <c r="V975" s="37"/>
      <c r="W975" s="37"/>
      <c r="X975" s="37"/>
      <c r="Y975" s="37"/>
      <c r="Z975" s="37"/>
      <c r="AA975" s="37"/>
      <c r="AB975" s="37"/>
      <c r="AC975" s="37"/>
      <c r="AD975" s="37"/>
      <c r="AE975" s="37"/>
      <c r="AT975" s="16" t="s">
        <v>127</v>
      </c>
      <c r="AU975" s="16" t="s">
        <v>82</v>
      </c>
    </row>
    <row r="976" s="2" customFormat="1">
      <c r="A976" s="37"/>
      <c r="B976" s="38"/>
      <c r="C976" s="39"/>
      <c r="D976" s="221" t="s">
        <v>129</v>
      </c>
      <c r="E976" s="39"/>
      <c r="F976" s="222" t="s">
        <v>3965</v>
      </c>
      <c r="G976" s="39"/>
      <c r="H976" s="39"/>
      <c r="I976" s="218"/>
      <c r="J976" s="39"/>
      <c r="K976" s="39"/>
      <c r="L976" s="43"/>
      <c r="M976" s="219"/>
      <c r="N976" s="220"/>
      <c r="O976" s="83"/>
      <c r="P976" s="83"/>
      <c r="Q976" s="83"/>
      <c r="R976" s="83"/>
      <c r="S976" s="83"/>
      <c r="T976" s="84"/>
      <c r="U976" s="37"/>
      <c r="V976" s="37"/>
      <c r="W976" s="37"/>
      <c r="X976" s="37"/>
      <c r="Y976" s="37"/>
      <c r="Z976" s="37"/>
      <c r="AA976" s="37"/>
      <c r="AB976" s="37"/>
      <c r="AC976" s="37"/>
      <c r="AD976" s="37"/>
      <c r="AE976" s="37"/>
      <c r="AT976" s="16" t="s">
        <v>129</v>
      </c>
      <c r="AU976" s="16" t="s">
        <v>82</v>
      </c>
    </row>
    <row r="977" s="2" customFormat="1" ht="16.5" customHeight="1">
      <c r="A977" s="37"/>
      <c r="B977" s="38"/>
      <c r="C977" s="203" t="s">
        <v>1575</v>
      </c>
      <c r="D977" s="203" t="s">
        <v>120</v>
      </c>
      <c r="E977" s="204" t="s">
        <v>3966</v>
      </c>
      <c r="F977" s="205" t="s">
        <v>3967</v>
      </c>
      <c r="G977" s="206" t="s">
        <v>169</v>
      </c>
      <c r="H977" s="207">
        <v>50</v>
      </c>
      <c r="I977" s="208"/>
      <c r="J977" s="209">
        <f>ROUND(I977*H977,2)</f>
        <v>0</v>
      </c>
      <c r="K977" s="205" t="s">
        <v>124</v>
      </c>
      <c r="L977" s="43"/>
      <c r="M977" s="210" t="s">
        <v>19</v>
      </c>
      <c r="N977" s="211" t="s">
        <v>43</v>
      </c>
      <c r="O977" s="83"/>
      <c r="P977" s="212">
        <f>O977*H977</f>
        <v>0</v>
      </c>
      <c r="Q977" s="212">
        <v>0</v>
      </c>
      <c r="R977" s="212">
        <f>Q977*H977</f>
        <v>0</v>
      </c>
      <c r="S977" s="212">
        <v>0</v>
      </c>
      <c r="T977" s="213">
        <f>S977*H977</f>
        <v>0</v>
      </c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R977" s="214" t="s">
        <v>80</v>
      </c>
      <c r="AT977" s="214" t="s">
        <v>120</v>
      </c>
      <c r="AU977" s="214" t="s">
        <v>82</v>
      </c>
      <c r="AY977" s="16" t="s">
        <v>117</v>
      </c>
      <c r="BE977" s="215">
        <f>IF(N977="základní",J977,0)</f>
        <v>0</v>
      </c>
      <c r="BF977" s="215">
        <f>IF(N977="snížená",J977,0)</f>
        <v>0</v>
      </c>
      <c r="BG977" s="215">
        <f>IF(N977="zákl. přenesená",J977,0)</f>
        <v>0</v>
      </c>
      <c r="BH977" s="215">
        <f>IF(N977="sníž. přenesená",J977,0)</f>
        <v>0</v>
      </c>
      <c r="BI977" s="215">
        <f>IF(N977="nulová",J977,0)</f>
        <v>0</v>
      </c>
      <c r="BJ977" s="16" t="s">
        <v>80</v>
      </c>
      <c r="BK977" s="215">
        <f>ROUND(I977*H977,2)</f>
        <v>0</v>
      </c>
      <c r="BL977" s="16" t="s">
        <v>80</v>
      </c>
      <c r="BM977" s="214" t="s">
        <v>3968</v>
      </c>
    </row>
    <row r="978" s="2" customFormat="1">
      <c r="A978" s="37"/>
      <c r="B978" s="38"/>
      <c r="C978" s="39"/>
      <c r="D978" s="216" t="s">
        <v>127</v>
      </c>
      <c r="E978" s="39"/>
      <c r="F978" s="217" t="s">
        <v>3969</v>
      </c>
      <c r="G978" s="39"/>
      <c r="H978" s="39"/>
      <c r="I978" s="218"/>
      <c r="J978" s="39"/>
      <c r="K978" s="39"/>
      <c r="L978" s="43"/>
      <c r="M978" s="219"/>
      <c r="N978" s="220"/>
      <c r="O978" s="83"/>
      <c r="P978" s="83"/>
      <c r="Q978" s="83"/>
      <c r="R978" s="83"/>
      <c r="S978" s="83"/>
      <c r="T978" s="84"/>
      <c r="U978" s="37"/>
      <c r="V978" s="37"/>
      <c r="W978" s="37"/>
      <c r="X978" s="37"/>
      <c r="Y978" s="37"/>
      <c r="Z978" s="37"/>
      <c r="AA978" s="37"/>
      <c r="AB978" s="37"/>
      <c r="AC978" s="37"/>
      <c r="AD978" s="37"/>
      <c r="AE978" s="37"/>
      <c r="AT978" s="16" t="s">
        <v>127</v>
      </c>
      <c r="AU978" s="16" t="s">
        <v>82</v>
      </c>
    </row>
    <row r="979" s="2" customFormat="1">
      <c r="A979" s="37"/>
      <c r="B979" s="38"/>
      <c r="C979" s="39"/>
      <c r="D979" s="221" t="s">
        <v>129</v>
      </c>
      <c r="E979" s="39"/>
      <c r="F979" s="222" t="s">
        <v>3970</v>
      </c>
      <c r="G979" s="39"/>
      <c r="H979" s="39"/>
      <c r="I979" s="218"/>
      <c r="J979" s="39"/>
      <c r="K979" s="39"/>
      <c r="L979" s="43"/>
      <c r="M979" s="219"/>
      <c r="N979" s="220"/>
      <c r="O979" s="83"/>
      <c r="P979" s="83"/>
      <c r="Q979" s="83"/>
      <c r="R979" s="83"/>
      <c r="S979" s="83"/>
      <c r="T979" s="84"/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T979" s="16" t="s">
        <v>129</v>
      </c>
      <c r="AU979" s="16" t="s">
        <v>82</v>
      </c>
    </row>
    <row r="980" s="2" customFormat="1" ht="16.5" customHeight="1">
      <c r="A980" s="37"/>
      <c r="B980" s="38"/>
      <c r="C980" s="203" t="s">
        <v>1581</v>
      </c>
      <c r="D980" s="203" t="s">
        <v>120</v>
      </c>
      <c r="E980" s="204" t="s">
        <v>3971</v>
      </c>
      <c r="F980" s="205" t="s">
        <v>3972</v>
      </c>
      <c r="G980" s="206" t="s">
        <v>169</v>
      </c>
      <c r="H980" s="207">
        <v>30</v>
      </c>
      <c r="I980" s="208"/>
      <c r="J980" s="209">
        <f>ROUND(I980*H980,2)</f>
        <v>0</v>
      </c>
      <c r="K980" s="205" t="s">
        <v>124</v>
      </c>
      <c r="L980" s="43"/>
      <c r="M980" s="210" t="s">
        <v>19</v>
      </c>
      <c r="N980" s="211" t="s">
        <v>43</v>
      </c>
      <c r="O980" s="83"/>
      <c r="P980" s="212">
        <f>O980*H980</f>
        <v>0</v>
      </c>
      <c r="Q980" s="212">
        <v>0</v>
      </c>
      <c r="R980" s="212">
        <f>Q980*H980</f>
        <v>0</v>
      </c>
      <c r="S980" s="212">
        <v>0</v>
      </c>
      <c r="T980" s="213">
        <f>S980*H980</f>
        <v>0</v>
      </c>
      <c r="U980" s="37"/>
      <c r="V980" s="37"/>
      <c r="W980" s="37"/>
      <c r="X980" s="37"/>
      <c r="Y980" s="37"/>
      <c r="Z980" s="37"/>
      <c r="AA980" s="37"/>
      <c r="AB980" s="37"/>
      <c r="AC980" s="37"/>
      <c r="AD980" s="37"/>
      <c r="AE980" s="37"/>
      <c r="AR980" s="214" t="s">
        <v>80</v>
      </c>
      <c r="AT980" s="214" t="s">
        <v>120</v>
      </c>
      <c r="AU980" s="214" t="s">
        <v>82</v>
      </c>
      <c r="AY980" s="16" t="s">
        <v>117</v>
      </c>
      <c r="BE980" s="215">
        <f>IF(N980="základní",J980,0)</f>
        <v>0</v>
      </c>
      <c r="BF980" s="215">
        <f>IF(N980="snížená",J980,0)</f>
        <v>0</v>
      </c>
      <c r="BG980" s="215">
        <f>IF(N980="zákl. přenesená",J980,0)</f>
        <v>0</v>
      </c>
      <c r="BH980" s="215">
        <f>IF(N980="sníž. přenesená",J980,0)</f>
        <v>0</v>
      </c>
      <c r="BI980" s="215">
        <f>IF(N980="nulová",J980,0)</f>
        <v>0</v>
      </c>
      <c r="BJ980" s="16" t="s">
        <v>80</v>
      </c>
      <c r="BK980" s="215">
        <f>ROUND(I980*H980,2)</f>
        <v>0</v>
      </c>
      <c r="BL980" s="16" t="s">
        <v>80</v>
      </c>
      <c r="BM980" s="214" t="s">
        <v>3973</v>
      </c>
    </row>
    <row r="981" s="2" customFormat="1">
      <c r="A981" s="37"/>
      <c r="B981" s="38"/>
      <c r="C981" s="39"/>
      <c r="D981" s="216" t="s">
        <v>127</v>
      </c>
      <c r="E981" s="39"/>
      <c r="F981" s="217" t="s">
        <v>3974</v>
      </c>
      <c r="G981" s="39"/>
      <c r="H981" s="39"/>
      <c r="I981" s="218"/>
      <c r="J981" s="39"/>
      <c r="K981" s="39"/>
      <c r="L981" s="43"/>
      <c r="M981" s="219"/>
      <c r="N981" s="220"/>
      <c r="O981" s="83"/>
      <c r="P981" s="83"/>
      <c r="Q981" s="83"/>
      <c r="R981" s="83"/>
      <c r="S981" s="83"/>
      <c r="T981" s="84"/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T981" s="16" t="s">
        <v>127</v>
      </c>
      <c r="AU981" s="16" t="s">
        <v>82</v>
      </c>
    </row>
    <row r="982" s="2" customFormat="1">
      <c r="A982" s="37"/>
      <c r="B982" s="38"/>
      <c r="C982" s="39"/>
      <c r="D982" s="221" t="s">
        <v>129</v>
      </c>
      <c r="E982" s="39"/>
      <c r="F982" s="222" t="s">
        <v>3975</v>
      </c>
      <c r="G982" s="39"/>
      <c r="H982" s="39"/>
      <c r="I982" s="218"/>
      <c r="J982" s="39"/>
      <c r="K982" s="39"/>
      <c r="L982" s="43"/>
      <c r="M982" s="219"/>
      <c r="N982" s="220"/>
      <c r="O982" s="83"/>
      <c r="P982" s="83"/>
      <c r="Q982" s="83"/>
      <c r="R982" s="83"/>
      <c r="S982" s="83"/>
      <c r="T982" s="84"/>
      <c r="U982" s="37"/>
      <c r="V982" s="37"/>
      <c r="W982" s="37"/>
      <c r="X982" s="37"/>
      <c r="Y982" s="37"/>
      <c r="Z982" s="37"/>
      <c r="AA982" s="37"/>
      <c r="AB982" s="37"/>
      <c r="AC982" s="37"/>
      <c r="AD982" s="37"/>
      <c r="AE982" s="37"/>
      <c r="AT982" s="16" t="s">
        <v>129</v>
      </c>
      <c r="AU982" s="16" t="s">
        <v>82</v>
      </c>
    </row>
    <row r="983" s="2" customFormat="1" ht="16.5" customHeight="1">
      <c r="A983" s="37"/>
      <c r="B983" s="38"/>
      <c r="C983" s="203" t="s">
        <v>1587</v>
      </c>
      <c r="D983" s="203" t="s">
        <v>120</v>
      </c>
      <c r="E983" s="204" t="s">
        <v>3976</v>
      </c>
      <c r="F983" s="205" t="s">
        <v>3977</v>
      </c>
      <c r="G983" s="206" t="s">
        <v>169</v>
      </c>
      <c r="H983" s="207">
        <v>30</v>
      </c>
      <c r="I983" s="208"/>
      <c r="J983" s="209">
        <f>ROUND(I983*H983,2)</f>
        <v>0</v>
      </c>
      <c r="K983" s="205" t="s">
        <v>124</v>
      </c>
      <c r="L983" s="43"/>
      <c r="M983" s="210" t="s">
        <v>19</v>
      </c>
      <c r="N983" s="211" t="s">
        <v>43</v>
      </c>
      <c r="O983" s="83"/>
      <c r="P983" s="212">
        <f>O983*H983</f>
        <v>0</v>
      </c>
      <c r="Q983" s="212">
        <v>0</v>
      </c>
      <c r="R983" s="212">
        <f>Q983*H983</f>
        <v>0</v>
      </c>
      <c r="S983" s="212">
        <v>0</v>
      </c>
      <c r="T983" s="213">
        <f>S983*H983</f>
        <v>0</v>
      </c>
      <c r="U983" s="37"/>
      <c r="V983" s="37"/>
      <c r="W983" s="37"/>
      <c r="X983" s="37"/>
      <c r="Y983" s="37"/>
      <c r="Z983" s="37"/>
      <c r="AA983" s="37"/>
      <c r="AB983" s="37"/>
      <c r="AC983" s="37"/>
      <c r="AD983" s="37"/>
      <c r="AE983" s="37"/>
      <c r="AR983" s="214" t="s">
        <v>80</v>
      </c>
      <c r="AT983" s="214" t="s">
        <v>120</v>
      </c>
      <c r="AU983" s="214" t="s">
        <v>82</v>
      </c>
      <c r="AY983" s="16" t="s">
        <v>117</v>
      </c>
      <c r="BE983" s="215">
        <f>IF(N983="základní",J983,0)</f>
        <v>0</v>
      </c>
      <c r="BF983" s="215">
        <f>IF(N983="snížená",J983,0)</f>
        <v>0</v>
      </c>
      <c r="BG983" s="215">
        <f>IF(N983="zákl. přenesená",J983,0)</f>
        <v>0</v>
      </c>
      <c r="BH983" s="215">
        <f>IF(N983="sníž. přenesená",J983,0)</f>
        <v>0</v>
      </c>
      <c r="BI983" s="215">
        <f>IF(N983="nulová",J983,0)</f>
        <v>0</v>
      </c>
      <c r="BJ983" s="16" t="s">
        <v>80</v>
      </c>
      <c r="BK983" s="215">
        <f>ROUND(I983*H983,2)</f>
        <v>0</v>
      </c>
      <c r="BL983" s="16" t="s">
        <v>80</v>
      </c>
      <c r="BM983" s="214" t="s">
        <v>3978</v>
      </c>
    </row>
    <row r="984" s="2" customFormat="1">
      <c r="A984" s="37"/>
      <c r="B984" s="38"/>
      <c r="C984" s="39"/>
      <c r="D984" s="216" t="s">
        <v>127</v>
      </c>
      <c r="E984" s="39"/>
      <c r="F984" s="217" t="s">
        <v>3979</v>
      </c>
      <c r="G984" s="39"/>
      <c r="H984" s="39"/>
      <c r="I984" s="218"/>
      <c r="J984" s="39"/>
      <c r="K984" s="39"/>
      <c r="L984" s="43"/>
      <c r="M984" s="219"/>
      <c r="N984" s="220"/>
      <c r="O984" s="83"/>
      <c r="P984" s="83"/>
      <c r="Q984" s="83"/>
      <c r="R984" s="83"/>
      <c r="S984" s="83"/>
      <c r="T984" s="84"/>
      <c r="U984" s="37"/>
      <c r="V984" s="37"/>
      <c r="W984" s="37"/>
      <c r="X984" s="37"/>
      <c r="Y984" s="37"/>
      <c r="Z984" s="37"/>
      <c r="AA984" s="37"/>
      <c r="AB984" s="37"/>
      <c r="AC984" s="37"/>
      <c r="AD984" s="37"/>
      <c r="AE984" s="37"/>
      <c r="AT984" s="16" t="s">
        <v>127</v>
      </c>
      <c r="AU984" s="16" t="s">
        <v>82</v>
      </c>
    </row>
    <row r="985" s="2" customFormat="1">
      <c r="A985" s="37"/>
      <c r="B985" s="38"/>
      <c r="C985" s="39"/>
      <c r="D985" s="221" t="s">
        <v>129</v>
      </c>
      <c r="E985" s="39"/>
      <c r="F985" s="222" t="s">
        <v>3980</v>
      </c>
      <c r="G985" s="39"/>
      <c r="H985" s="39"/>
      <c r="I985" s="218"/>
      <c r="J985" s="39"/>
      <c r="K985" s="39"/>
      <c r="L985" s="43"/>
      <c r="M985" s="219"/>
      <c r="N985" s="220"/>
      <c r="O985" s="83"/>
      <c r="P985" s="83"/>
      <c r="Q985" s="83"/>
      <c r="R985" s="83"/>
      <c r="S985" s="83"/>
      <c r="T985" s="84"/>
      <c r="U985" s="37"/>
      <c r="V985" s="37"/>
      <c r="W985" s="37"/>
      <c r="X985" s="37"/>
      <c r="Y985" s="37"/>
      <c r="Z985" s="37"/>
      <c r="AA985" s="37"/>
      <c r="AB985" s="37"/>
      <c r="AC985" s="37"/>
      <c r="AD985" s="37"/>
      <c r="AE985" s="37"/>
      <c r="AT985" s="16" t="s">
        <v>129</v>
      </c>
      <c r="AU985" s="16" t="s">
        <v>82</v>
      </c>
    </row>
    <row r="986" s="2" customFormat="1" ht="16.5" customHeight="1">
      <c r="A986" s="37"/>
      <c r="B986" s="38"/>
      <c r="C986" s="203" t="s">
        <v>1593</v>
      </c>
      <c r="D986" s="203" t="s">
        <v>120</v>
      </c>
      <c r="E986" s="204" t="s">
        <v>3981</v>
      </c>
      <c r="F986" s="205" t="s">
        <v>3982</v>
      </c>
      <c r="G986" s="206" t="s">
        <v>169</v>
      </c>
      <c r="H986" s="207">
        <v>30</v>
      </c>
      <c r="I986" s="208"/>
      <c r="J986" s="209">
        <f>ROUND(I986*H986,2)</f>
        <v>0</v>
      </c>
      <c r="K986" s="205" t="s">
        <v>124</v>
      </c>
      <c r="L986" s="43"/>
      <c r="M986" s="210" t="s">
        <v>19</v>
      </c>
      <c r="N986" s="211" t="s">
        <v>43</v>
      </c>
      <c r="O986" s="83"/>
      <c r="P986" s="212">
        <f>O986*H986</f>
        <v>0</v>
      </c>
      <c r="Q986" s="212">
        <v>0</v>
      </c>
      <c r="R986" s="212">
        <f>Q986*H986</f>
        <v>0</v>
      </c>
      <c r="S986" s="212">
        <v>0</v>
      </c>
      <c r="T986" s="213">
        <f>S986*H986</f>
        <v>0</v>
      </c>
      <c r="U986" s="37"/>
      <c r="V986" s="37"/>
      <c r="W986" s="37"/>
      <c r="X986" s="37"/>
      <c r="Y986" s="37"/>
      <c r="Z986" s="37"/>
      <c r="AA986" s="37"/>
      <c r="AB986" s="37"/>
      <c r="AC986" s="37"/>
      <c r="AD986" s="37"/>
      <c r="AE986" s="37"/>
      <c r="AR986" s="214" t="s">
        <v>80</v>
      </c>
      <c r="AT986" s="214" t="s">
        <v>120</v>
      </c>
      <c r="AU986" s="214" t="s">
        <v>82</v>
      </c>
      <c r="AY986" s="16" t="s">
        <v>117</v>
      </c>
      <c r="BE986" s="215">
        <f>IF(N986="základní",J986,0)</f>
        <v>0</v>
      </c>
      <c r="BF986" s="215">
        <f>IF(N986="snížená",J986,0)</f>
        <v>0</v>
      </c>
      <c r="BG986" s="215">
        <f>IF(N986="zákl. přenesená",J986,0)</f>
        <v>0</v>
      </c>
      <c r="BH986" s="215">
        <f>IF(N986="sníž. přenesená",J986,0)</f>
        <v>0</v>
      </c>
      <c r="BI986" s="215">
        <f>IF(N986="nulová",J986,0)</f>
        <v>0</v>
      </c>
      <c r="BJ986" s="16" t="s">
        <v>80</v>
      </c>
      <c r="BK986" s="215">
        <f>ROUND(I986*H986,2)</f>
        <v>0</v>
      </c>
      <c r="BL986" s="16" t="s">
        <v>80</v>
      </c>
      <c r="BM986" s="214" t="s">
        <v>3983</v>
      </c>
    </row>
    <row r="987" s="2" customFormat="1">
      <c r="A987" s="37"/>
      <c r="B987" s="38"/>
      <c r="C987" s="39"/>
      <c r="D987" s="216" t="s">
        <v>127</v>
      </c>
      <c r="E987" s="39"/>
      <c r="F987" s="217" t="s">
        <v>3984</v>
      </c>
      <c r="G987" s="39"/>
      <c r="H987" s="39"/>
      <c r="I987" s="218"/>
      <c r="J987" s="39"/>
      <c r="K987" s="39"/>
      <c r="L987" s="43"/>
      <c r="M987" s="219"/>
      <c r="N987" s="220"/>
      <c r="O987" s="83"/>
      <c r="P987" s="83"/>
      <c r="Q987" s="83"/>
      <c r="R987" s="83"/>
      <c r="S987" s="83"/>
      <c r="T987" s="84"/>
      <c r="U987" s="37"/>
      <c r="V987" s="37"/>
      <c r="W987" s="37"/>
      <c r="X987" s="37"/>
      <c r="Y987" s="37"/>
      <c r="Z987" s="37"/>
      <c r="AA987" s="37"/>
      <c r="AB987" s="37"/>
      <c r="AC987" s="37"/>
      <c r="AD987" s="37"/>
      <c r="AE987" s="37"/>
      <c r="AT987" s="16" t="s">
        <v>127</v>
      </c>
      <c r="AU987" s="16" t="s">
        <v>82</v>
      </c>
    </row>
    <row r="988" s="2" customFormat="1">
      <c r="A988" s="37"/>
      <c r="B988" s="38"/>
      <c r="C988" s="39"/>
      <c r="D988" s="221" t="s">
        <v>129</v>
      </c>
      <c r="E988" s="39"/>
      <c r="F988" s="222" t="s">
        <v>3985</v>
      </c>
      <c r="G988" s="39"/>
      <c r="H988" s="39"/>
      <c r="I988" s="218"/>
      <c r="J988" s="39"/>
      <c r="K988" s="39"/>
      <c r="L988" s="43"/>
      <c r="M988" s="219"/>
      <c r="N988" s="220"/>
      <c r="O988" s="83"/>
      <c r="P988" s="83"/>
      <c r="Q988" s="83"/>
      <c r="R988" s="83"/>
      <c r="S988" s="83"/>
      <c r="T988" s="84"/>
      <c r="U988" s="37"/>
      <c r="V988" s="37"/>
      <c r="W988" s="37"/>
      <c r="X988" s="37"/>
      <c r="Y988" s="37"/>
      <c r="Z988" s="37"/>
      <c r="AA988" s="37"/>
      <c r="AB988" s="37"/>
      <c r="AC988" s="37"/>
      <c r="AD988" s="37"/>
      <c r="AE988" s="37"/>
      <c r="AT988" s="16" t="s">
        <v>129</v>
      </c>
      <c r="AU988" s="16" t="s">
        <v>82</v>
      </c>
    </row>
    <row r="989" s="2" customFormat="1" ht="16.5" customHeight="1">
      <c r="A989" s="37"/>
      <c r="B989" s="38"/>
      <c r="C989" s="203" t="s">
        <v>1670</v>
      </c>
      <c r="D989" s="203" t="s">
        <v>120</v>
      </c>
      <c r="E989" s="204" t="s">
        <v>3986</v>
      </c>
      <c r="F989" s="205" t="s">
        <v>3987</v>
      </c>
      <c r="G989" s="206" t="s">
        <v>169</v>
      </c>
      <c r="H989" s="207">
        <v>50</v>
      </c>
      <c r="I989" s="208"/>
      <c r="J989" s="209">
        <f>ROUND(I989*H989,2)</f>
        <v>0</v>
      </c>
      <c r="K989" s="205" t="s">
        <v>124</v>
      </c>
      <c r="L989" s="43"/>
      <c r="M989" s="210" t="s">
        <v>19</v>
      </c>
      <c r="N989" s="211" t="s">
        <v>43</v>
      </c>
      <c r="O989" s="83"/>
      <c r="P989" s="212">
        <f>O989*H989</f>
        <v>0</v>
      </c>
      <c r="Q989" s="212">
        <v>0</v>
      </c>
      <c r="R989" s="212">
        <f>Q989*H989</f>
        <v>0</v>
      </c>
      <c r="S989" s="212">
        <v>0</v>
      </c>
      <c r="T989" s="213">
        <f>S989*H989</f>
        <v>0</v>
      </c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  <c r="AR989" s="214" t="s">
        <v>80</v>
      </c>
      <c r="AT989" s="214" t="s">
        <v>120</v>
      </c>
      <c r="AU989" s="214" t="s">
        <v>82</v>
      </c>
      <c r="AY989" s="16" t="s">
        <v>117</v>
      </c>
      <c r="BE989" s="215">
        <f>IF(N989="základní",J989,0)</f>
        <v>0</v>
      </c>
      <c r="BF989" s="215">
        <f>IF(N989="snížená",J989,0)</f>
        <v>0</v>
      </c>
      <c r="BG989" s="215">
        <f>IF(N989="zákl. přenesená",J989,0)</f>
        <v>0</v>
      </c>
      <c r="BH989" s="215">
        <f>IF(N989="sníž. přenesená",J989,0)</f>
        <v>0</v>
      </c>
      <c r="BI989" s="215">
        <f>IF(N989="nulová",J989,0)</f>
        <v>0</v>
      </c>
      <c r="BJ989" s="16" t="s">
        <v>80</v>
      </c>
      <c r="BK989" s="215">
        <f>ROUND(I989*H989,2)</f>
        <v>0</v>
      </c>
      <c r="BL989" s="16" t="s">
        <v>80</v>
      </c>
      <c r="BM989" s="214" t="s">
        <v>3988</v>
      </c>
    </row>
    <row r="990" s="2" customFormat="1">
      <c r="A990" s="37"/>
      <c r="B990" s="38"/>
      <c r="C990" s="39"/>
      <c r="D990" s="216" t="s">
        <v>127</v>
      </c>
      <c r="E990" s="39"/>
      <c r="F990" s="217" t="s">
        <v>3989</v>
      </c>
      <c r="G990" s="39"/>
      <c r="H990" s="39"/>
      <c r="I990" s="218"/>
      <c r="J990" s="39"/>
      <c r="K990" s="39"/>
      <c r="L990" s="43"/>
      <c r="M990" s="219"/>
      <c r="N990" s="220"/>
      <c r="O990" s="83"/>
      <c r="P990" s="83"/>
      <c r="Q990" s="83"/>
      <c r="R990" s="83"/>
      <c r="S990" s="83"/>
      <c r="T990" s="84"/>
      <c r="U990" s="37"/>
      <c r="V990" s="37"/>
      <c r="W990" s="37"/>
      <c r="X990" s="37"/>
      <c r="Y990" s="37"/>
      <c r="Z990" s="37"/>
      <c r="AA990" s="37"/>
      <c r="AB990" s="37"/>
      <c r="AC990" s="37"/>
      <c r="AD990" s="37"/>
      <c r="AE990" s="37"/>
      <c r="AT990" s="16" t="s">
        <v>127</v>
      </c>
      <c r="AU990" s="16" t="s">
        <v>82</v>
      </c>
    </row>
    <row r="991" s="2" customFormat="1">
      <c r="A991" s="37"/>
      <c r="B991" s="38"/>
      <c r="C991" s="39"/>
      <c r="D991" s="221" t="s">
        <v>129</v>
      </c>
      <c r="E991" s="39"/>
      <c r="F991" s="222" t="s">
        <v>3990</v>
      </c>
      <c r="G991" s="39"/>
      <c r="H991" s="39"/>
      <c r="I991" s="218"/>
      <c r="J991" s="39"/>
      <c r="K991" s="39"/>
      <c r="L991" s="43"/>
      <c r="M991" s="219"/>
      <c r="N991" s="220"/>
      <c r="O991" s="83"/>
      <c r="P991" s="83"/>
      <c r="Q991" s="83"/>
      <c r="R991" s="83"/>
      <c r="S991" s="83"/>
      <c r="T991" s="84"/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T991" s="16" t="s">
        <v>129</v>
      </c>
      <c r="AU991" s="16" t="s">
        <v>82</v>
      </c>
    </row>
    <row r="992" s="2" customFormat="1" ht="16.5" customHeight="1">
      <c r="A992" s="37"/>
      <c r="B992" s="38"/>
      <c r="C992" s="203" t="s">
        <v>1676</v>
      </c>
      <c r="D992" s="203" t="s">
        <v>120</v>
      </c>
      <c r="E992" s="204" t="s">
        <v>3991</v>
      </c>
      <c r="F992" s="205" t="s">
        <v>3992</v>
      </c>
      <c r="G992" s="206" t="s">
        <v>169</v>
      </c>
      <c r="H992" s="207">
        <v>50</v>
      </c>
      <c r="I992" s="208"/>
      <c r="J992" s="209">
        <f>ROUND(I992*H992,2)</f>
        <v>0</v>
      </c>
      <c r="K992" s="205" t="s">
        <v>124</v>
      </c>
      <c r="L992" s="43"/>
      <c r="M992" s="210" t="s">
        <v>19</v>
      </c>
      <c r="N992" s="211" t="s">
        <v>43</v>
      </c>
      <c r="O992" s="83"/>
      <c r="P992" s="212">
        <f>O992*H992</f>
        <v>0</v>
      </c>
      <c r="Q992" s="212">
        <v>0</v>
      </c>
      <c r="R992" s="212">
        <f>Q992*H992</f>
        <v>0</v>
      </c>
      <c r="S992" s="212">
        <v>0</v>
      </c>
      <c r="T992" s="213">
        <f>S992*H992</f>
        <v>0</v>
      </c>
      <c r="U992" s="37"/>
      <c r="V992" s="37"/>
      <c r="W992" s="37"/>
      <c r="X992" s="37"/>
      <c r="Y992" s="37"/>
      <c r="Z992" s="37"/>
      <c r="AA992" s="37"/>
      <c r="AB992" s="37"/>
      <c r="AC992" s="37"/>
      <c r="AD992" s="37"/>
      <c r="AE992" s="37"/>
      <c r="AR992" s="214" t="s">
        <v>80</v>
      </c>
      <c r="AT992" s="214" t="s">
        <v>120</v>
      </c>
      <c r="AU992" s="214" t="s">
        <v>82</v>
      </c>
      <c r="AY992" s="16" t="s">
        <v>117</v>
      </c>
      <c r="BE992" s="215">
        <f>IF(N992="základní",J992,0)</f>
        <v>0</v>
      </c>
      <c r="BF992" s="215">
        <f>IF(N992="snížená",J992,0)</f>
        <v>0</v>
      </c>
      <c r="BG992" s="215">
        <f>IF(N992="zákl. přenesená",J992,0)</f>
        <v>0</v>
      </c>
      <c r="BH992" s="215">
        <f>IF(N992="sníž. přenesená",J992,0)</f>
        <v>0</v>
      </c>
      <c r="BI992" s="215">
        <f>IF(N992="nulová",J992,0)</f>
        <v>0</v>
      </c>
      <c r="BJ992" s="16" t="s">
        <v>80</v>
      </c>
      <c r="BK992" s="215">
        <f>ROUND(I992*H992,2)</f>
        <v>0</v>
      </c>
      <c r="BL992" s="16" t="s">
        <v>80</v>
      </c>
      <c r="BM992" s="214" t="s">
        <v>3993</v>
      </c>
    </row>
    <row r="993" s="2" customFormat="1">
      <c r="A993" s="37"/>
      <c r="B993" s="38"/>
      <c r="C993" s="39"/>
      <c r="D993" s="216" t="s">
        <v>127</v>
      </c>
      <c r="E993" s="39"/>
      <c r="F993" s="217" t="s">
        <v>3994</v>
      </c>
      <c r="G993" s="39"/>
      <c r="H993" s="39"/>
      <c r="I993" s="218"/>
      <c r="J993" s="39"/>
      <c r="K993" s="39"/>
      <c r="L993" s="43"/>
      <c r="M993" s="219"/>
      <c r="N993" s="220"/>
      <c r="O993" s="83"/>
      <c r="P993" s="83"/>
      <c r="Q993" s="83"/>
      <c r="R993" s="83"/>
      <c r="S993" s="83"/>
      <c r="T993" s="84"/>
      <c r="U993" s="37"/>
      <c r="V993" s="37"/>
      <c r="W993" s="37"/>
      <c r="X993" s="37"/>
      <c r="Y993" s="37"/>
      <c r="Z993" s="37"/>
      <c r="AA993" s="37"/>
      <c r="AB993" s="37"/>
      <c r="AC993" s="37"/>
      <c r="AD993" s="37"/>
      <c r="AE993" s="37"/>
      <c r="AT993" s="16" t="s">
        <v>127</v>
      </c>
      <c r="AU993" s="16" t="s">
        <v>82</v>
      </c>
    </row>
    <row r="994" s="2" customFormat="1">
      <c r="A994" s="37"/>
      <c r="B994" s="38"/>
      <c r="C994" s="39"/>
      <c r="D994" s="221" t="s">
        <v>129</v>
      </c>
      <c r="E994" s="39"/>
      <c r="F994" s="222" t="s">
        <v>3995</v>
      </c>
      <c r="G994" s="39"/>
      <c r="H994" s="39"/>
      <c r="I994" s="218"/>
      <c r="J994" s="39"/>
      <c r="K994" s="39"/>
      <c r="L994" s="43"/>
      <c r="M994" s="219"/>
      <c r="N994" s="220"/>
      <c r="O994" s="83"/>
      <c r="P994" s="83"/>
      <c r="Q994" s="83"/>
      <c r="R994" s="83"/>
      <c r="S994" s="83"/>
      <c r="T994" s="84"/>
      <c r="U994" s="37"/>
      <c r="V994" s="37"/>
      <c r="W994" s="37"/>
      <c r="X994" s="37"/>
      <c r="Y994" s="37"/>
      <c r="Z994" s="37"/>
      <c r="AA994" s="37"/>
      <c r="AB994" s="37"/>
      <c r="AC994" s="37"/>
      <c r="AD994" s="37"/>
      <c r="AE994" s="37"/>
      <c r="AT994" s="16" t="s">
        <v>129</v>
      </c>
      <c r="AU994" s="16" t="s">
        <v>82</v>
      </c>
    </row>
    <row r="995" s="2" customFormat="1" ht="16.5" customHeight="1">
      <c r="A995" s="37"/>
      <c r="B995" s="38"/>
      <c r="C995" s="203" t="s">
        <v>1682</v>
      </c>
      <c r="D995" s="203" t="s">
        <v>120</v>
      </c>
      <c r="E995" s="204" t="s">
        <v>3996</v>
      </c>
      <c r="F995" s="205" t="s">
        <v>3997</v>
      </c>
      <c r="G995" s="206" t="s">
        <v>169</v>
      </c>
      <c r="H995" s="207">
        <v>40</v>
      </c>
      <c r="I995" s="208"/>
      <c r="J995" s="209">
        <f>ROUND(I995*H995,2)</f>
        <v>0</v>
      </c>
      <c r="K995" s="205" t="s">
        <v>124</v>
      </c>
      <c r="L995" s="43"/>
      <c r="M995" s="210" t="s">
        <v>19</v>
      </c>
      <c r="N995" s="211" t="s">
        <v>43</v>
      </c>
      <c r="O995" s="83"/>
      <c r="P995" s="212">
        <f>O995*H995</f>
        <v>0</v>
      </c>
      <c r="Q995" s="212">
        <v>0</v>
      </c>
      <c r="R995" s="212">
        <f>Q995*H995</f>
        <v>0</v>
      </c>
      <c r="S995" s="212">
        <v>0</v>
      </c>
      <c r="T995" s="213">
        <f>S995*H995</f>
        <v>0</v>
      </c>
      <c r="U995" s="37"/>
      <c r="V995" s="37"/>
      <c r="W995" s="37"/>
      <c r="X995" s="37"/>
      <c r="Y995" s="37"/>
      <c r="Z995" s="37"/>
      <c r="AA995" s="37"/>
      <c r="AB995" s="37"/>
      <c r="AC995" s="37"/>
      <c r="AD995" s="37"/>
      <c r="AE995" s="37"/>
      <c r="AR995" s="214" t="s">
        <v>80</v>
      </c>
      <c r="AT995" s="214" t="s">
        <v>120</v>
      </c>
      <c r="AU995" s="214" t="s">
        <v>82</v>
      </c>
      <c r="AY995" s="16" t="s">
        <v>117</v>
      </c>
      <c r="BE995" s="215">
        <f>IF(N995="základní",J995,0)</f>
        <v>0</v>
      </c>
      <c r="BF995" s="215">
        <f>IF(N995="snížená",J995,0)</f>
        <v>0</v>
      </c>
      <c r="BG995" s="215">
        <f>IF(N995="zákl. přenesená",J995,0)</f>
        <v>0</v>
      </c>
      <c r="BH995" s="215">
        <f>IF(N995="sníž. přenesená",J995,0)</f>
        <v>0</v>
      </c>
      <c r="BI995" s="215">
        <f>IF(N995="nulová",J995,0)</f>
        <v>0</v>
      </c>
      <c r="BJ995" s="16" t="s">
        <v>80</v>
      </c>
      <c r="BK995" s="215">
        <f>ROUND(I995*H995,2)</f>
        <v>0</v>
      </c>
      <c r="BL995" s="16" t="s">
        <v>80</v>
      </c>
      <c r="BM995" s="214" t="s">
        <v>3998</v>
      </c>
    </row>
    <row r="996" s="2" customFormat="1">
      <c r="A996" s="37"/>
      <c r="B996" s="38"/>
      <c r="C996" s="39"/>
      <c r="D996" s="216" t="s">
        <v>127</v>
      </c>
      <c r="E996" s="39"/>
      <c r="F996" s="217" t="s">
        <v>3999</v>
      </c>
      <c r="G996" s="39"/>
      <c r="H996" s="39"/>
      <c r="I996" s="218"/>
      <c r="J996" s="39"/>
      <c r="K996" s="39"/>
      <c r="L996" s="43"/>
      <c r="M996" s="219"/>
      <c r="N996" s="220"/>
      <c r="O996" s="83"/>
      <c r="P996" s="83"/>
      <c r="Q996" s="83"/>
      <c r="R996" s="83"/>
      <c r="S996" s="83"/>
      <c r="T996" s="84"/>
      <c r="U996" s="37"/>
      <c r="V996" s="37"/>
      <c r="W996" s="37"/>
      <c r="X996" s="37"/>
      <c r="Y996" s="37"/>
      <c r="Z996" s="37"/>
      <c r="AA996" s="37"/>
      <c r="AB996" s="37"/>
      <c r="AC996" s="37"/>
      <c r="AD996" s="37"/>
      <c r="AE996" s="37"/>
      <c r="AT996" s="16" t="s">
        <v>127</v>
      </c>
      <c r="AU996" s="16" t="s">
        <v>82</v>
      </c>
    </row>
    <row r="997" s="2" customFormat="1">
      <c r="A997" s="37"/>
      <c r="B997" s="38"/>
      <c r="C997" s="39"/>
      <c r="D997" s="221" t="s">
        <v>129</v>
      </c>
      <c r="E997" s="39"/>
      <c r="F997" s="222" t="s">
        <v>4000</v>
      </c>
      <c r="G997" s="39"/>
      <c r="H997" s="39"/>
      <c r="I997" s="218"/>
      <c r="J997" s="39"/>
      <c r="K997" s="39"/>
      <c r="L997" s="43"/>
      <c r="M997" s="219"/>
      <c r="N997" s="220"/>
      <c r="O997" s="83"/>
      <c r="P997" s="83"/>
      <c r="Q997" s="83"/>
      <c r="R997" s="83"/>
      <c r="S997" s="83"/>
      <c r="T997" s="84"/>
      <c r="U997" s="37"/>
      <c r="V997" s="37"/>
      <c r="W997" s="37"/>
      <c r="X997" s="37"/>
      <c r="Y997" s="37"/>
      <c r="Z997" s="37"/>
      <c r="AA997" s="37"/>
      <c r="AB997" s="37"/>
      <c r="AC997" s="37"/>
      <c r="AD997" s="37"/>
      <c r="AE997" s="37"/>
      <c r="AT997" s="16" t="s">
        <v>129</v>
      </c>
      <c r="AU997" s="16" t="s">
        <v>82</v>
      </c>
    </row>
    <row r="998" s="2" customFormat="1" ht="16.5" customHeight="1">
      <c r="A998" s="37"/>
      <c r="B998" s="38"/>
      <c r="C998" s="203" t="s">
        <v>1688</v>
      </c>
      <c r="D998" s="203" t="s">
        <v>120</v>
      </c>
      <c r="E998" s="204" t="s">
        <v>4001</v>
      </c>
      <c r="F998" s="205" t="s">
        <v>4002</v>
      </c>
      <c r="G998" s="206" t="s">
        <v>169</v>
      </c>
      <c r="H998" s="207">
        <v>20</v>
      </c>
      <c r="I998" s="208"/>
      <c r="J998" s="209">
        <f>ROUND(I998*H998,2)</f>
        <v>0</v>
      </c>
      <c r="K998" s="205" t="s">
        <v>124</v>
      </c>
      <c r="L998" s="43"/>
      <c r="M998" s="210" t="s">
        <v>19</v>
      </c>
      <c r="N998" s="211" t="s">
        <v>43</v>
      </c>
      <c r="O998" s="83"/>
      <c r="P998" s="212">
        <f>O998*H998</f>
        <v>0</v>
      </c>
      <c r="Q998" s="212">
        <v>0</v>
      </c>
      <c r="R998" s="212">
        <f>Q998*H998</f>
        <v>0</v>
      </c>
      <c r="S998" s="212">
        <v>0</v>
      </c>
      <c r="T998" s="213">
        <f>S998*H998</f>
        <v>0</v>
      </c>
      <c r="U998" s="37"/>
      <c r="V998" s="37"/>
      <c r="W998" s="37"/>
      <c r="X998" s="37"/>
      <c r="Y998" s="37"/>
      <c r="Z998" s="37"/>
      <c r="AA998" s="37"/>
      <c r="AB998" s="37"/>
      <c r="AC998" s="37"/>
      <c r="AD998" s="37"/>
      <c r="AE998" s="37"/>
      <c r="AR998" s="214" t="s">
        <v>80</v>
      </c>
      <c r="AT998" s="214" t="s">
        <v>120</v>
      </c>
      <c r="AU998" s="214" t="s">
        <v>82</v>
      </c>
      <c r="AY998" s="16" t="s">
        <v>117</v>
      </c>
      <c r="BE998" s="215">
        <f>IF(N998="základní",J998,0)</f>
        <v>0</v>
      </c>
      <c r="BF998" s="215">
        <f>IF(N998="snížená",J998,0)</f>
        <v>0</v>
      </c>
      <c r="BG998" s="215">
        <f>IF(N998="zákl. přenesená",J998,0)</f>
        <v>0</v>
      </c>
      <c r="BH998" s="215">
        <f>IF(N998="sníž. přenesená",J998,0)</f>
        <v>0</v>
      </c>
      <c r="BI998" s="215">
        <f>IF(N998="nulová",J998,0)</f>
        <v>0</v>
      </c>
      <c r="BJ998" s="16" t="s">
        <v>80</v>
      </c>
      <c r="BK998" s="215">
        <f>ROUND(I998*H998,2)</f>
        <v>0</v>
      </c>
      <c r="BL998" s="16" t="s">
        <v>80</v>
      </c>
      <c r="BM998" s="214" t="s">
        <v>4003</v>
      </c>
    </row>
    <row r="999" s="2" customFormat="1">
      <c r="A999" s="37"/>
      <c r="B999" s="38"/>
      <c r="C999" s="39"/>
      <c r="D999" s="216" t="s">
        <v>127</v>
      </c>
      <c r="E999" s="39"/>
      <c r="F999" s="217" t="s">
        <v>4004</v>
      </c>
      <c r="G999" s="39"/>
      <c r="H999" s="39"/>
      <c r="I999" s="218"/>
      <c r="J999" s="39"/>
      <c r="K999" s="39"/>
      <c r="L999" s="43"/>
      <c r="M999" s="219"/>
      <c r="N999" s="220"/>
      <c r="O999" s="83"/>
      <c r="P999" s="83"/>
      <c r="Q999" s="83"/>
      <c r="R999" s="83"/>
      <c r="S999" s="83"/>
      <c r="T999" s="84"/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T999" s="16" t="s">
        <v>127</v>
      </c>
      <c r="AU999" s="16" t="s">
        <v>82</v>
      </c>
    </row>
    <row r="1000" s="2" customFormat="1">
      <c r="A1000" s="37"/>
      <c r="B1000" s="38"/>
      <c r="C1000" s="39"/>
      <c r="D1000" s="221" t="s">
        <v>129</v>
      </c>
      <c r="E1000" s="39"/>
      <c r="F1000" s="222" t="s">
        <v>4005</v>
      </c>
      <c r="G1000" s="39"/>
      <c r="H1000" s="39"/>
      <c r="I1000" s="218"/>
      <c r="J1000" s="39"/>
      <c r="K1000" s="39"/>
      <c r="L1000" s="43"/>
      <c r="M1000" s="219"/>
      <c r="N1000" s="220"/>
      <c r="O1000" s="83"/>
      <c r="P1000" s="83"/>
      <c r="Q1000" s="83"/>
      <c r="R1000" s="83"/>
      <c r="S1000" s="83"/>
      <c r="T1000" s="84"/>
      <c r="U1000" s="37"/>
      <c r="V1000" s="37"/>
      <c r="W1000" s="37"/>
      <c r="X1000" s="37"/>
      <c r="Y1000" s="37"/>
      <c r="Z1000" s="37"/>
      <c r="AA1000" s="37"/>
      <c r="AB1000" s="37"/>
      <c r="AC1000" s="37"/>
      <c r="AD1000" s="37"/>
      <c r="AE1000" s="37"/>
      <c r="AT1000" s="16" t="s">
        <v>129</v>
      </c>
      <c r="AU1000" s="16" t="s">
        <v>82</v>
      </c>
    </row>
    <row r="1001" s="2" customFormat="1" ht="16.5" customHeight="1">
      <c r="A1001" s="37"/>
      <c r="B1001" s="38"/>
      <c r="C1001" s="203" t="s">
        <v>1694</v>
      </c>
      <c r="D1001" s="203" t="s">
        <v>120</v>
      </c>
      <c r="E1001" s="204" t="s">
        <v>4006</v>
      </c>
      <c r="F1001" s="205" t="s">
        <v>4007</v>
      </c>
      <c r="G1001" s="206" t="s">
        <v>169</v>
      </c>
      <c r="H1001" s="207">
        <v>20</v>
      </c>
      <c r="I1001" s="208"/>
      <c r="J1001" s="209">
        <f>ROUND(I1001*H1001,2)</f>
        <v>0</v>
      </c>
      <c r="K1001" s="205" t="s">
        <v>124</v>
      </c>
      <c r="L1001" s="43"/>
      <c r="M1001" s="210" t="s">
        <v>19</v>
      </c>
      <c r="N1001" s="211" t="s">
        <v>43</v>
      </c>
      <c r="O1001" s="83"/>
      <c r="P1001" s="212">
        <f>O1001*H1001</f>
        <v>0</v>
      </c>
      <c r="Q1001" s="212">
        <v>0</v>
      </c>
      <c r="R1001" s="212">
        <f>Q1001*H1001</f>
        <v>0</v>
      </c>
      <c r="S1001" s="212">
        <v>0</v>
      </c>
      <c r="T1001" s="213">
        <f>S1001*H1001</f>
        <v>0</v>
      </c>
      <c r="U1001" s="37"/>
      <c r="V1001" s="37"/>
      <c r="W1001" s="37"/>
      <c r="X1001" s="37"/>
      <c r="Y1001" s="37"/>
      <c r="Z1001" s="37"/>
      <c r="AA1001" s="37"/>
      <c r="AB1001" s="37"/>
      <c r="AC1001" s="37"/>
      <c r="AD1001" s="37"/>
      <c r="AE1001" s="37"/>
      <c r="AR1001" s="214" t="s">
        <v>80</v>
      </c>
      <c r="AT1001" s="214" t="s">
        <v>120</v>
      </c>
      <c r="AU1001" s="214" t="s">
        <v>82</v>
      </c>
      <c r="AY1001" s="16" t="s">
        <v>117</v>
      </c>
      <c r="BE1001" s="215">
        <f>IF(N1001="základní",J1001,0)</f>
        <v>0</v>
      </c>
      <c r="BF1001" s="215">
        <f>IF(N1001="snížená",J1001,0)</f>
        <v>0</v>
      </c>
      <c r="BG1001" s="215">
        <f>IF(N1001="zákl. přenesená",J1001,0)</f>
        <v>0</v>
      </c>
      <c r="BH1001" s="215">
        <f>IF(N1001="sníž. přenesená",J1001,0)</f>
        <v>0</v>
      </c>
      <c r="BI1001" s="215">
        <f>IF(N1001="nulová",J1001,0)</f>
        <v>0</v>
      </c>
      <c r="BJ1001" s="16" t="s">
        <v>80</v>
      </c>
      <c r="BK1001" s="215">
        <f>ROUND(I1001*H1001,2)</f>
        <v>0</v>
      </c>
      <c r="BL1001" s="16" t="s">
        <v>80</v>
      </c>
      <c r="BM1001" s="214" t="s">
        <v>4008</v>
      </c>
    </row>
    <row r="1002" s="2" customFormat="1">
      <c r="A1002" s="37"/>
      <c r="B1002" s="38"/>
      <c r="C1002" s="39"/>
      <c r="D1002" s="216" t="s">
        <v>127</v>
      </c>
      <c r="E1002" s="39"/>
      <c r="F1002" s="217" t="s">
        <v>4009</v>
      </c>
      <c r="G1002" s="39"/>
      <c r="H1002" s="39"/>
      <c r="I1002" s="218"/>
      <c r="J1002" s="39"/>
      <c r="K1002" s="39"/>
      <c r="L1002" s="43"/>
      <c r="M1002" s="219"/>
      <c r="N1002" s="220"/>
      <c r="O1002" s="83"/>
      <c r="P1002" s="83"/>
      <c r="Q1002" s="83"/>
      <c r="R1002" s="83"/>
      <c r="S1002" s="83"/>
      <c r="T1002" s="84"/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T1002" s="16" t="s">
        <v>127</v>
      </c>
      <c r="AU1002" s="16" t="s">
        <v>82</v>
      </c>
    </row>
    <row r="1003" s="2" customFormat="1">
      <c r="A1003" s="37"/>
      <c r="B1003" s="38"/>
      <c r="C1003" s="39"/>
      <c r="D1003" s="221" t="s">
        <v>129</v>
      </c>
      <c r="E1003" s="39"/>
      <c r="F1003" s="222" t="s">
        <v>4010</v>
      </c>
      <c r="G1003" s="39"/>
      <c r="H1003" s="39"/>
      <c r="I1003" s="218"/>
      <c r="J1003" s="39"/>
      <c r="K1003" s="39"/>
      <c r="L1003" s="43"/>
      <c r="M1003" s="219"/>
      <c r="N1003" s="220"/>
      <c r="O1003" s="83"/>
      <c r="P1003" s="83"/>
      <c r="Q1003" s="83"/>
      <c r="R1003" s="83"/>
      <c r="S1003" s="83"/>
      <c r="T1003" s="84"/>
      <c r="U1003" s="37"/>
      <c r="V1003" s="37"/>
      <c r="W1003" s="37"/>
      <c r="X1003" s="37"/>
      <c r="Y1003" s="37"/>
      <c r="Z1003" s="37"/>
      <c r="AA1003" s="37"/>
      <c r="AB1003" s="37"/>
      <c r="AC1003" s="37"/>
      <c r="AD1003" s="37"/>
      <c r="AE1003" s="37"/>
      <c r="AT1003" s="16" t="s">
        <v>129</v>
      </c>
      <c r="AU1003" s="16" t="s">
        <v>82</v>
      </c>
    </row>
    <row r="1004" s="2" customFormat="1" ht="16.5" customHeight="1">
      <c r="A1004" s="37"/>
      <c r="B1004" s="38"/>
      <c r="C1004" s="203" t="s">
        <v>1700</v>
      </c>
      <c r="D1004" s="203" t="s">
        <v>120</v>
      </c>
      <c r="E1004" s="204" t="s">
        <v>4011</v>
      </c>
      <c r="F1004" s="205" t="s">
        <v>4012</v>
      </c>
      <c r="G1004" s="206" t="s">
        <v>123</v>
      </c>
      <c r="H1004" s="207">
        <v>20</v>
      </c>
      <c r="I1004" s="208"/>
      <c r="J1004" s="209">
        <f>ROUND(I1004*H1004,2)</f>
        <v>0</v>
      </c>
      <c r="K1004" s="205" t="s">
        <v>124</v>
      </c>
      <c r="L1004" s="43"/>
      <c r="M1004" s="210" t="s">
        <v>19</v>
      </c>
      <c r="N1004" s="211" t="s">
        <v>43</v>
      </c>
      <c r="O1004" s="83"/>
      <c r="P1004" s="212">
        <f>O1004*H1004</f>
        <v>0</v>
      </c>
      <c r="Q1004" s="212">
        <v>0</v>
      </c>
      <c r="R1004" s="212">
        <f>Q1004*H1004</f>
        <v>0</v>
      </c>
      <c r="S1004" s="212">
        <v>0</v>
      </c>
      <c r="T1004" s="213">
        <f>S1004*H1004</f>
        <v>0</v>
      </c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R1004" s="214" t="s">
        <v>80</v>
      </c>
      <c r="AT1004" s="214" t="s">
        <v>120</v>
      </c>
      <c r="AU1004" s="214" t="s">
        <v>82</v>
      </c>
      <c r="AY1004" s="16" t="s">
        <v>117</v>
      </c>
      <c r="BE1004" s="215">
        <f>IF(N1004="základní",J1004,0)</f>
        <v>0</v>
      </c>
      <c r="BF1004" s="215">
        <f>IF(N1004="snížená",J1004,0)</f>
        <v>0</v>
      </c>
      <c r="BG1004" s="215">
        <f>IF(N1004="zákl. přenesená",J1004,0)</f>
        <v>0</v>
      </c>
      <c r="BH1004" s="215">
        <f>IF(N1004="sníž. přenesená",J1004,0)</f>
        <v>0</v>
      </c>
      <c r="BI1004" s="215">
        <f>IF(N1004="nulová",J1004,0)</f>
        <v>0</v>
      </c>
      <c r="BJ1004" s="16" t="s">
        <v>80</v>
      </c>
      <c r="BK1004" s="215">
        <f>ROUND(I1004*H1004,2)</f>
        <v>0</v>
      </c>
      <c r="BL1004" s="16" t="s">
        <v>80</v>
      </c>
      <c r="BM1004" s="214" t="s">
        <v>4013</v>
      </c>
    </row>
    <row r="1005" s="2" customFormat="1">
      <c r="A1005" s="37"/>
      <c r="B1005" s="38"/>
      <c r="C1005" s="39"/>
      <c r="D1005" s="216" t="s">
        <v>127</v>
      </c>
      <c r="E1005" s="39"/>
      <c r="F1005" s="217" t="s">
        <v>4014</v>
      </c>
      <c r="G1005" s="39"/>
      <c r="H1005" s="39"/>
      <c r="I1005" s="218"/>
      <c r="J1005" s="39"/>
      <c r="K1005" s="39"/>
      <c r="L1005" s="43"/>
      <c r="M1005" s="219"/>
      <c r="N1005" s="220"/>
      <c r="O1005" s="83"/>
      <c r="P1005" s="83"/>
      <c r="Q1005" s="83"/>
      <c r="R1005" s="83"/>
      <c r="S1005" s="83"/>
      <c r="T1005" s="84"/>
      <c r="U1005" s="37"/>
      <c r="V1005" s="37"/>
      <c r="W1005" s="37"/>
      <c r="X1005" s="37"/>
      <c r="Y1005" s="37"/>
      <c r="Z1005" s="37"/>
      <c r="AA1005" s="37"/>
      <c r="AB1005" s="37"/>
      <c r="AC1005" s="37"/>
      <c r="AD1005" s="37"/>
      <c r="AE1005" s="37"/>
      <c r="AT1005" s="16" t="s">
        <v>127</v>
      </c>
      <c r="AU1005" s="16" t="s">
        <v>82</v>
      </c>
    </row>
    <row r="1006" s="2" customFormat="1">
      <c r="A1006" s="37"/>
      <c r="B1006" s="38"/>
      <c r="C1006" s="39"/>
      <c r="D1006" s="221" t="s">
        <v>129</v>
      </c>
      <c r="E1006" s="39"/>
      <c r="F1006" s="222" t="s">
        <v>4015</v>
      </c>
      <c r="G1006" s="39"/>
      <c r="H1006" s="39"/>
      <c r="I1006" s="218"/>
      <c r="J1006" s="39"/>
      <c r="K1006" s="39"/>
      <c r="L1006" s="43"/>
      <c r="M1006" s="219"/>
      <c r="N1006" s="220"/>
      <c r="O1006" s="83"/>
      <c r="P1006" s="83"/>
      <c r="Q1006" s="83"/>
      <c r="R1006" s="83"/>
      <c r="S1006" s="83"/>
      <c r="T1006" s="84"/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T1006" s="16" t="s">
        <v>129</v>
      </c>
      <c r="AU1006" s="16" t="s">
        <v>82</v>
      </c>
    </row>
    <row r="1007" s="2" customFormat="1" ht="16.5" customHeight="1">
      <c r="A1007" s="37"/>
      <c r="B1007" s="38"/>
      <c r="C1007" s="203" t="s">
        <v>1706</v>
      </c>
      <c r="D1007" s="203" t="s">
        <v>120</v>
      </c>
      <c r="E1007" s="204" t="s">
        <v>4016</v>
      </c>
      <c r="F1007" s="205" t="s">
        <v>4017</v>
      </c>
      <c r="G1007" s="206" t="s">
        <v>169</v>
      </c>
      <c r="H1007" s="207">
        <v>30</v>
      </c>
      <c r="I1007" s="208"/>
      <c r="J1007" s="209">
        <f>ROUND(I1007*H1007,2)</f>
        <v>0</v>
      </c>
      <c r="K1007" s="205" t="s">
        <v>124</v>
      </c>
      <c r="L1007" s="43"/>
      <c r="M1007" s="210" t="s">
        <v>19</v>
      </c>
      <c r="N1007" s="211" t="s">
        <v>43</v>
      </c>
      <c r="O1007" s="83"/>
      <c r="P1007" s="212">
        <f>O1007*H1007</f>
        <v>0</v>
      </c>
      <c r="Q1007" s="212">
        <v>0</v>
      </c>
      <c r="R1007" s="212">
        <f>Q1007*H1007</f>
        <v>0</v>
      </c>
      <c r="S1007" s="212">
        <v>0</v>
      </c>
      <c r="T1007" s="213">
        <f>S1007*H1007</f>
        <v>0</v>
      </c>
      <c r="U1007" s="37"/>
      <c r="V1007" s="37"/>
      <c r="W1007" s="37"/>
      <c r="X1007" s="37"/>
      <c r="Y1007" s="37"/>
      <c r="Z1007" s="37"/>
      <c r="AA1007" s="37"/>
      <c r="AB1007" s="37"/>
      <c r="AC1007" s="37"/>
      <c r="AD1007" s="37"/>
      <c r="AE1007" s="37"/>
      <c r="AR1007" s="214" t="s">
        <v>80</v>
      </c>
      <c r="AT1007" s="214" t="s">
        <v>120</v>
      </c>
      <c r="AU1007" s="214" t="s">
        <v>82</v>
      </c>
      <c r="AY1007" s="16" t="s">
        <v>117</v>
      </c>
      <c r="BE1007" s="215">
        <f>IF(N1007="základní",J1007,0)</f>
        <v>0</v>
      </c>
      <c r="BF1007" s="215">
        <f>IF(N1007="snížená",J1007,0)</f>
        <v>0</v>
      </c>
      <c r="BG1007" s="215">
        <f>IF(N1007="zákl. přenesená",J1007,0)</f>
        <v>0</v>
      </c>
      <c r="BH1007" s="215">
        <f>IF(N1007="sníž. přenesená",J1007,0)</f>
        <v>0</v>
      </c>
      <c r="BI1007" s="215">
        <f>IF(N1007="nulová",J1007,0)</f>
        <v>0</v>
      </c>
      <c r="BJ1007" s="16" t="s">
        <v>80</v>
      </c>
      <c r="BK1007" s="215">
        <f>ROUND(I1007*H1007,2)</f>
        <v>0</v>
      </c>
      <c r="BL1007" s="16" t="s">
        <v>80</v>
      </c>
      <c r="BM1007" s="214" t="s">
        <v>4018</v>
      </c>
    </row>
    <row r="1008" s="2" customFormat="1">
      <c r="A1008" s="37"/>
      <c r="B1008" s="38"/>
      <c r="C1008" s="39"/>
      <c r="D1008" s="216" t="s">
        <v>127</v>
      </c>
      <c r="E1008" s="39"/>
      <c r="F1008" s="217" t="s">
        <v>4019</v>
      </c>
      <c r="G1008" s="39"/>
      <c r="H1008" s="39"/>
      <c r="I1008" s="218"/>
      <c r="J1008" s="39"/>
      <c r="K1008" s="39"/>
      <c r="L1008" s="43"/>
      <c r="M1008" s="219"/>
      <c r="N1008" s="220"/>
      <c r="O1008" s="83"/>
      <c r="P1008" s="83"/>
      <c r="Q1008" s="83"/>
      <c r="R1008" s="83"/>
      <c r="S1008" s="83"/>
      <c r="T1008" s="84"/>
      <c r="U1008" s="37"/>
      <c r="V1008" s="37"/>
      <c r="W1008" s="37"/>
      <c r="X1008" s="37"/>
      <c r="Y1008" s="37"/>
      <c r="Z1008" s="37"/>
      <c r="AA1008" s="37"/>
      <c r="AB1008" s="37"/>
      <c r="AC1008" s="37"/>
      <c r="AD1008" s="37"/>
      <c r="AE1008" s="37"/>
      <c r="AT1008" s="16" t="s">
        <v>127</v>
      </c>
      <c r="AU1008" s="16" t="s">
        <v>82</v>
      </c>
    </row>
    <row r="1009" s="2" customFormat="1">
      <c r="A1009" s="37"/>
      <c r="B1009" s="38"/>
      <c r="C1009" s="39"/>
      <c r="D1009" s="221" t="s">
        <v>129</v>
      </c>
      <c r="E1009" s="39"/>
      <c r="F1009" s="222" t="s">
        <v>4020</v>
      </c>
      <c r="G1009" s="39"/>
      <c r="H1009" s="39"/>
      <c r="I1009" s="218"/>
      <c r="J1009" s="39"/>
      <c r="K1009" s="39"/>
      <c r="L1009" s="43"/>
      <c r="M1009" s="219"/>
      <c r="N1009" s="220"/>
      <c r="O1009" s="83"/>
      <c r="P1009" s="83"/>
      <c r="Q1009" s="83"/>
      <c r="R1009" s="83"/>
      <c r="S1009" s="83"/>
      <c r="T1009" s="84"/>
      <c r="U1009" s="37"/>
      <c r="V1009" s="37"/>
      <c r="W1009" s="37"/>
      <c r="X1009" s="37"/>
      <c r="Y1009" s="37"/>
      <c r="Z1009" s="37"/>
      <c r="AA1009" s="37"/>
      <c r="AB1009" s="37"/>
      <c r="AC1009" s="37"/>
      <c r="AD1009" s="37"/>
      <c r="AE1009" s="37"/>
      <c r="AT1009" s="16" t="s">
        <v>129</v>
      </c>
      <c r="AU1009" s="16" t="s">
        <v>82</v>
      </c>
    </row>
    <row r="1010" s="2" customFormat="1" ht="16.5" customHeight="1">
      <c r="A1010" s="37"/>
      <c r="B1010" s="38"/>
      <c r="C1010" s="203" t="s">
        <v>1712</v>
      </c>
      <c r="D1010" s="203" t="s">
        <v>120</v>
      </c>
      <c r="E1010" s="204" t="s">
        <v>4021</v>
      </c>
      <c r="F1010" s="205" t="s">
        <v>4022</v>
      </c>
      <c r="G1010" s="206" t="s">
        <v>169</v>
      </c>
      <c r="H1010" s="207">
        <v>200</v>
      </c>
      <c r="I1010" s="208"/>
      <c r="J1010" s="209">
        <f>ROUND(I1010*H1010,2)</f>
        <v>0</v>
      </c>
      <c r="K1010" s="205" t="s">
        <v>124</v>
      </c>
      <c r="L1010" s="43"/>
      <c r="M1010" s="210" t="s">
        <v>19</v>
      </c>
      <c r="N1010" s="211" t="s">
        <v>43</v>
      </c>
      <c r="O1010" s="83"/>
      <c r="P1010" s="212">
        <f>O1010*H1010</f>
        <v>0</v>
      </c>
      <c r="Q1010" s="212">
        <v>0</v>
      </c>
      <c r="R1010" s="212">
        <f>Q1010*H1010</f>
        <v>0</v>
      </c>
      <c r="S1010" s="212">
        <v>0</v>
      </c>
      <c r="T1010" s="213">
        <f>S1010*H1010</f>
        <v>0</v>
      </c>
      <c r="U1010" s="37"/>
      <c r="V1010" s="37"/>
      <c r="W1010" s="37"/>
      <c r="X1010" s="37"/>
      <c r="Y1010" s="37"/>
      <c r="Z1010" s="37"/>
      <c r="AA1010" s="37"/>
      <c r="AB1010" s="37"/>
      <c r="AC1010" s="37"/>
      <c r="AD1010" s="37"/>
      <c r="AE1010" s="37"/>
      <c r="AR1010" s="214" t="s">
        <v>80</v>
      </c>
      <c r="AT1010" s="214" t="s">
        <v>120</v>
      </c>
      <c r="AU1010" s="214" t="s">
        <v>82</v>
      </c>
      <c r="AY1010" s="16" t="s">
        <v>117</v>
      </c>
      <c r="BE1010" s="215">
        <f>IF(N1010="základní",J1010,0)</f>
        <v>0</v>
      </c>
      <c r="BF1010" s="215">
        <f>IF(N1010="snížená",J1010,0)</f>
        <v>0</v>
      </c>
      <c r="BG1010" s="215">
        <f>IF(N1010="zákl. přenesená",J1010,0)</f>
        <v>0</v>
      </c>
      <c r="BH1010" s="215">
        <f>IF(N1010="sníž. přenesená",J1010,0)</f>
        <v>0</v>
      </c>
      <c r="BI1010" s="215">
        <f>IF(N1010="nulová",J1010,0)</f>
        <v>0</v>
      </c>
      <c r="BJ1010" s="16" t="s">
        <v>80</v>
      </c>
      <c r="BK1010" s="215">
        <f>ROUND(I1010*H1010,2)</f>
        <v>0</v>
      </c>
      <c r="BL1010" s="16" t="s">
        <v>80</v>
      </c>
      <c r="BM1010" s="214" t="s">
        <v>4023</v>
      </c>
    </row>
    <row r="1011" s="2" customFormat="1">
      <c r="A1011" s="37"/>
      <c r="B1011" s="38"/>
      <c r="C1011" s="39"/>
      <c r="D1011" s="216" t="s">
        <v>127</v>
      </c>
      <c r="E1011" s="39"/>
      <c r="F1011" s="217" t="s">
        <v>4024</v>
      </c>
      <c r="G1011" s="39"/>
      <c r="H1011" s="39"/>
      <c r="I1011" s="218"/>
      <c r="J1011" s="39"/>
      <c r="K1011" s="39"/>
      <c r="L1011" s="43"/>
      <c r="M1011" s="219"/>
      <c r="N1011" s="220"/>
      <c r="O1011" s="83"/>
      <c r="P1011" s="83"/>
      <c r="Q1011" s="83"/>
      <c r="R1011" s="83"/>
      <c r="S1011" s="83"/>
      <c r="T1011" s="84"/>
      <c r="U1011" s="37"/>
      <c r="V1011" s="37"/>
      <c r="W1011" s="37"/>
      <c r="X1011" s="37"/>
      <c r="Y1011" s="37"/>
      <c r="Z1011" s="37"/>
      <c r="AA1011" s="37"/>
      <c r="AB1011" s="37"/>
      <c r="AC1011" s="37"/>
      <c r="AD1011" s="37"/>
      <c r="AE1011" s="37"/>
      <c r="AT1011" s="16" t="s">
        <v>127</v>
      </c>
      <c r="AU1011" s="16" t="s">
        <v>82</v>
      </c>
    </row>
    <row r="1012" s="2" customFormat="1">
      <c r="A1012" s="37"/>
      <c r="B1012" s="38"/>
      <c r="C1012" s="39"/>
      <c r="D1012" s="221" t="s">
        <v>129</v>
      </c>
      <c r="E1012" s="39"/>
      <c r="F1012" s="222" t="s">
        <v>4025</v>
      </c>
      <c r="G1012" s="39"/>
      <c r="H1012" s="39"/>
      <c r="I1012" s="218"/>
      <c r="J1012" s="39"/>
      <c r="K1012" s="39"/>
      <c r="L1012" s="43"/>
      <c r="M1012" s="219"/>
      <c r="N1012" s="220"/>
      <c r="O1012" s="83"/>
      <c r="P1012" s="83"/>
      <c r="Q1012" s="83"/>
      <c r="R1012" s="83"/>
      <c r="S1012" s="83"/>
      <c r="T1012" s="84"/>
      <c r="U1012" s="37"/>
      <c r="V1012" s="37"/>
      <c r="W1012" s="37"/>
      <c r="X1012" s="37"/>
      <c r="Y1012" s="37"/>
      <c r="Z1012" s="37"/>
      <c r="AA1012" s="37"/>
      <c r="AB1012" s="37"/>
      <c r="AC1012" s="37"/>
      <c r="AD1012" s="37"/>
      <c r="AE1012" s="37"/>
      <c r="AT1012" s="16" t="s">
        <v>129</v>
      </c>
      <c r="AU1012" s="16" t="s">
        <v>82</v>
      </c>
    </row>
    <row r="1013" s="2" customFormat="1" ht="16.5" customHeight="1">
      <c r="A1013" s="37"/>
      <c r="B1013" s="38"/>
      <c r="C1013" s="203" t="s">
        <v>1718</v>
      </c>
      <c r="D1013" s="203" t="s">
        <v>120</v>
      </c>
      <c r="E1013" s="204" t="s">
        <v>4026</v>
      </c>
      <c r="F1013" s="205" t="s">
        <v>4027</v>
      </c>
      <c r="G1013" s="206" t="s">
        <v>169</v>
      </c>
      <c r="H1013" s="207">
        <v>100</v>
      </c>
      <c r="I1013" s="208"/>
      <c r="J1013" s="209">
        <f>ROUND(I1013*H1013,2)</f>
        <v>0</v>
      </c>
      <c r="K1013" s="205" t="s">
        <v>124</v>
      </c>
      <c r="L1013" s="43"/>
      <c r="M1013" s="210" t="s">
        <v>19</v>
      </c>
      <c r="N1013" s="211" t="s">
        <v>43</v>
      </c>
      <c r="O1013" s="83"/>
      <c r="P1013" s="212">
        <f>O1013*H1013</f>
        <v>0</v>
      </c>
      <c r="Q1013" s="212">
        <v>0</v>
      </c>
      <c r="R1013" s="212">
        <f>Q1013*H1013</f>
        <v>0</v>
      </c>
      <c r="S1013" s="212">
        <v>0</v>
      </c>
      <c r="T1013" s="213">
        <f>S1013*H1013</f>
        <v>0</v>
      </c>
      <c r="U1013" s="37"/>
      <c r="V1013" s="37"/>
      <c r="W1013" s="37"/>
      <c r="X1013" s="37"/>
      <c r="Y1013" s="37"/>
      <c r="Z1013" s="37"/>
      <c r="AA1013" s="37"/>
      <c r="AB1013" s="37"/>
      <c r="AC1013" s="37"/>
      <c r="AD1013" s="37"/>
      <c r="AE1013" s="37"/>
      <c r="AR1013" s="214" t="s">
        <v>80</v>
      </c>
      <c r="AT1013" s="214" t="s">
        <v>120</v>
      </c>
      <c r="AU1013" s="214" t="s">
        <v>82</v>
      </c>
      <c r="AY1013" s="16" t="s">
        <v>117</v>
      </c>
      <c r="BE1013" s="215">
        <f>IF(N1013="základní",J1013,0)</f>
        <v>0</v>
      </c>
      <c r="BF1013" s="215">
        <f>IF(N1013="snížená",J1013,0)</f>
        <v>0</v>
      </c>
      <c r="BG1013" s="215">
        <f>IF(N1013="zákl. přenesená",J1013,0)</f>
        <v>0</v>
      </c>
      <c r="BH1013" s="215">
        <f>IF(N1013="sníž. přenesená",J1013,0)</f>
        <v>0</v>
      </c>
      <c r="BI1013" s="215">
        <f>IF(N1013="nulová",J1013,0)</f>
        <v>0</v>
      </c>
      <c r="BJ1013" s="16" t="s">
        <v>80</v>
      </c>
      <c r="BK1013" s="215">
        <f>ROUND(I1013*H1013,2)</f>
        <v>0</v>
      </c>
      <c r="BL1013" s="16" t="s">
        <v>80</v>
      </c>
      <c r="BM1013" s="214" t="s">
        <v>4028</v>
      </c>
    </row>
    <row r="1014" s="2" customFormat="1">
      <c r="A1014" s="37"/>
      <c r="B1014" s="38"/>
      <c r="C1014" s="39"/>
      <c r="D1014" s="216" t="s">
        <v>127</v>
      </c>
      <c r="E1014" s="39"/>
      <c r="F1014" s="217" t="s">
        <v>4029</v>
      </c>
      <c r="G1014" s="39"/>
      <c r="H1014" s="39"/>
      <c r="I1014" s="218"/>
      <c r="J1014" s="39"/>
      <c r="K1014" s="39"/>
      <c r="L1014" s="43"/>
      <c r="M1014" s="219"/>
      <c r="N1014" s="220"/>
      <c r="O1014" s="83"/>
      <c r="P1014" s="83"/>
      <c r="Q1014" s="83"/>
      <c r="R1014" s="83"/>
      <c r="S1014" s="83"/>
      <c r="T1014" s="84"/>
      <c r="U1014" s="37"/>
      <c r="V1014" s="37"/>
      <c r="W1014" s="37"/>
      <c r="X1014" s="37"/>
      <c r="Y1014" s="37"/>
      <c r="Z1014" s="37"/>
      <c r="AA1014" s="37"/>
      <c r="AB1014" s="37"/>
      <c r="AC1014" s="37"/>
      <c r="AD1014" s="37"/>
      <c r="AE1014" s="37"/>
      <c r="AT1014" s="16" t="s">
        <v>127</v>
      </c>
      <c r="AU1014" s="16" t="s">
        <v>82</v>
      </c>
    </row>
    <row r="1015" s="2" customFormat="1">
      <c r="A1015" s="37"/>
      <c r="B1015" s="38"/>
      <c r="C1015" s="39"/>
      <c r="D1015" s="221" t="s">
        <v>129</v>
      </c>
      <c r="E1015" s="39"/>
      <c r="F1015" s="222" t="s">
        <v>4030</v>
      </c>
      <c r="G1015" s="39"/>
      <c r="H1015" s="39"/>
      <c r="I1015" s="218"/>
      <c r="J1015" s="39"/>
      <c r="K1015" s="39"/>
      <c r="L1015" s="43"/>
      <c r="M1015" s="219"/>
      <c r="N1015" s="220"/>
      <c r="O1015" s="83"/>
      <c r="P1015" s="83"/>
      <c r="Q1015" s="83"/>
      <c r="R1015" s="83"/>
      <c r="S1015" s="83"/>
      <c r="T1015" s="84"/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T1015" s="16" t="s">
        <v>129</v>
      </c>
      <c r="AU1015" s="16" t="s">
        <v>82</v>
      </c>
    </row>
    <row r="1016" s="2" customFormat="1" ht="16.5" customHeight="1">
      <c r="A1016" s="37"/>
      <c r="B1016" s="38"/>
      <c r="C1016" s="203" t="s">
        <v>1724</v>
      </c>
      <c r="D1016" s="203" t="s">
        <v>120</v>
      </c>
      <c r="E1016" s="204" t="s">
        <v>4031</v>
      </c>
      <c r="F1016" s="205" t="s">
        <v>4032</v>
      </c>
      <c r="G1016" s="206" t="s">
        <v>169</v>
      </c>
      <c r="H1016" s="207">
        <v>140</v>
      </c>
      <c r="I1016" s="208"/>
      <c r="J1016" s="209">
        <f>ROUND(I1016*H1016,2)</f>
        <v>0</v>
      </c>
      <c r="K1016" s="205" t="s">
        <v>124</v>
      </c>
      <c r="L1016" s="43"/>
      <c r="M1016" s="210" t="s">
        <v>19</v>
      </c>
      <c r="N1016" s="211" t="s">
        <v>43</v>
      </c>
      <c r="O1016" s="83"/>
      <c r="P1016" s="212">
        <f>O1016*H1016</f>
        <v>0</v>
      </c>
      <c r="Q1016" s="212">
        <v>0</v>
      </c>
      <c r="R1016" s="212">
        <f>Q1016*H1016</f>
        <v>0</v>
      </c>
      <c r="S1016" s="212">
        <v>0</v>
      </c>
      <c r="T1016" s="213">
        <f>S1016*H1016</f>
        <v>0</v>
      </c>
      <c r="U1016" s="37"/>
      <c r="V1016" s="37"/>
      <c r="W1016" s="37"/>
      <c r="X1016" s="37"/>
      <c r="Y1016" s="37"/>
      <c r="Z1016" s="37"/>
      <c r="AA1016" s="37"/>
      <c r="AB1016" s="37"/>
      <c r="AC1016" s="37"/>
      <c r="AD1016" s="37"/>
      <c r="AE1016" s="37"/>
      <c r="AR1016" s="214" t="s">
        <v>80</v>
      </c>
      <c r="AT1016" s="214" t="s">
        <v>120</v>
      </c>
      <c r="AU1016" s="214" t="s">
        <v>82</v>
      </c>
      <c r="AY1016" s="16" t="s">
        <v>117</v>
      </c>
      <c r="BE1016" s="215">
        <f>IF(N1016="základní",J1016,0)</f>
        <v>0</v>
      </c>
      <c r="BF1016" s="215">
        <f>IF(N1016="snížená",J1016,0)</f>
        <v>0</v>
      </c>
      <c r="BG1016" s="215">
        <f>IF(N1016="zákl. přenesená",J1016,0)</f>
        <v>0</v>
      </c>
      <c r="BH1016" s="215">
        <f>IF(N1016="sníž. přenesená",J1016,0)</f>
        <v>0</v>
      </c>
      <c r="BI1016" s="215">
        <f>IF(N1016="nulová",J1016,0)</f>
        <v>0</v>
      </c>
      <c r="BJ1016" s="16" t="s">
        <v>80</v>
      </c>
      <c r="BK1016" s="215">
        <f>ROUND(I1016*H1016,2)</f>
        <v>0</v>
      </c>
      <c r="BL1016" s="16" t="s">
        <v>80</v>
      </c>
      <c r="BM1016" s="214" t="s">
        <v>4033</v>
      </c>
    </row>
    <row r="1017" s="2" customFormat="1">
      <c r="A1017" s="37"/>
      <c r="B1017" s="38"/>
      <c r="C1017" s="39"/>
      <c r="D1017" s="216" t="s">
        <v>127</v>
      </c>
      <c r="E1017" s="39"/>
      <c r="F1017" s="217" t="s">
        <v>4034</v>
      </c>
      <c r="G1017" s="39"/>
      <c r="H1017" s="39"/>
      <c r="I1017" s="218"/>
      <c r="J1017" s="39"/>
      <c r="K1017" s="39"/>
      <c r="L1017" s="43"/>
      <c r="M1017" s="219"/>
      <c r="N1017" s="220"/>
      <c r="O1017" s="83"/>
      <c r="P1017" s="83"/>
      <c r="Q1017" s="83"/>
      <c r="R1017" s="83"/>
      <c r="S1017" s="83"/>
      <c r="T1017" s="84"/>
      <c r="U1017" s="37"/>
      <c r="V1017" s="37"/>
      <c r="W1017" s="37"/>
      <c r="X1017" s="37"/>
      <c r="Y1017" s="37"/>
      <c r="Z1017" s="37"/>
      <c r="AA1017" s="37"/>
      <c r="AB1017" s="37"/>
      <c r="AC1017" s="37"/>
      <c r="AD1017" s="37"/>
      <c r="AE1017" s="37"/>
      <c r="AT1017" s="16" t="s">
        <v>127</v>
      </c>
      <c r="AU1017" s="16" t="s">
        <v>82</v>
      </c>
    </row>
    <row r="1018" s="2" customFormat="1">
      <c r="A1018" s="37"/>
      <c r="B1018" s="38"/>
      <c r="C1018" s="39"/>
      <c r="D1018" s="221" t="s">
        <v>129</v>
      </c>
      <c r="E1018" s="39"/>
      <c r="F1018" s="222" t="s">
        <v>4035</v>
      </c>
      <c r="G1018" s="39"/>
      <c r="H1018" s="39"/>
      <c r="I1018" s="218"/>
      <c r="J1018" s="39"/>
      <c r="K1018" s="39"/>
      <c r="L1018" s="43"/>
      <c r="M1018" s="219"/>
      <c r="N1018" s="220"/>
      <c r="O1018" s="83"/>
      <c r="P1018" s="83"/>
      <c r="Q1018" s="83"/>
      <c r="R1018" s="83"/>
      <c r="S1018" s="83"/>
      <c r="T1018" s="84"/>
      <c r="U1018" s="37"/>
      <c r="V1018" s="37"/>
      <c r="W1018" s="37"/>
      <c r="X1018" s="37"/>
      <c r="Y1018" s="37"/>
      <c r="Z1018" s="37"/>
      <c r="AA1018" s="37"/>
      <c r="AB1018" s="37"/>
      <c r="AC1018" s="37"/>
      <c r="AD1018" s="37"/>
      <c r="AE1018" s="37"/>
      <c r="AT1018" s="16" t="s">
        <v>129</v>
      </c>
      <c r="AU1018" s="16" t="s">
        <v>82</v>
      </c>
    </row>
    <row r="1019" s="2" customFormat="1" ht="16.5" customHeight="1">
      <c r="A1019" s="37"/>
      <c r="B1019" s="38"/>
      <c r="C1019" s="203" t="s">
        <v>1730</v>
      </c>
      <c r="D1019" s="203" t="s">
        <v>120</v>
      </c>
      <c r="E1019" s="204" t="s">
        <v>4036</v>
      </c>
      <c r="F1019" s="205" t="s">
        <v>4037</v>
      </c>
      <c r="G1019" s="206" t="s">
        <v>4038</v>
      </c>
      <c r="H1019" s="207">
        <v>20</v>
      </c>
      <c r="I1019" s="208"/>
      <c r="J1019" s="209">
        <f>ROUND(I1019*H1019,2)</f>
        <v>0</v>
      </c>
      <c r="K1019" s="205" t="s">
        <v>124</v>
      </c>
      <c r="L1019" s="43"/>
      <c r="M1019" s="210" t="s">
        <v>19</v>
      </c>
      <c r="N1019" s="211" t="s">
        <v>43</v>
      </c>
      <c r="O1019" s="83"/>
      <c r="P1019" s="212">
        <f>O1019*H1019</f>
        <v>0</v>
      </c>
      <c r="Q1019" s="212">
        <v>0</v>
      </c>
      <c r="R1019" s="212">
        <f>Q1019*H1019</f>
        <v>0</v>
      </c>
      <c r="S1019" s="212">
        <v>0</v>
      </c>
      <c r="T1019" s="213">
        <f>S1019*H1019</f>
        <v>0</v>
      </c>
      <c r="U1019" s="37"/>
      <c r="V1019" s="37"/>
      <c r="W1019" s="37"/>
      <c r="X1019" s="37"/>
      <c r="Y1019" s="37"/>
      <c r="Z1019" s="37"/>
      <c r="AA1019" s="37"/>
      <c r="AB1019" s="37"/>
      <c r="AC1019" s="37"/>
      <c r="AD1019" s="37"/>
      <c r="AE1019" s="37"/>
      <c r="AR1019" s="214" t="s">
        <v>80</v>
      </c>
      <c r="AT1019" s="214" t="s">
        <v>120</v>
      </c>
      <c r="AU1019" s="214" t="s">
        <v>82</v>
      </c>
      <c r="AY1019" s="16" t="s">
        <v>117</v>
      </c>
      <c r="BE1019" s="215">
        <f>IF(N1019="základní",J1019,0)</f>
        <v>0</v>
      </c>
      <c r="BF1019" s="215">
        <f>IF(N1019="snížená",J1019,0)</f>
        <v>0</v>
      </c>
      <c r="BG1019" s="215">
        <f>IF(N1019="zákl. přenesená",J1019,0)</f>
        <v>0</v>
      </c>
      <c r="BH1019" s="215">
        <f>IF(N1019="sníž. přenesená",J1019,0)</f>
        <v>0</v>
      </c>
      <c r="BI1019" s="215">
        <f>IF(N1019="nulová",J1019,0)</f>
        <v>0</v>
      </c>
      <c r="BJ1019" s="16" t="s">
        <v>80</v>
      </c>
      <c r="BK1019" s="215">
        <f>ROUND(I1019*H1019,2)</f>
        <v>0</v>
      </c>
      <c r="BL1019" s="16" t="s">
        <v>80</v>
      </c>
      <c r="BM1019" s="214" t="s">
        <v>4039</v>
      </c>
    </row>
    <row r="1020" s="2" customFormat="1">
      <c r="A1020" s="37"/>
      <c r="B1020" s="38"/>
      <c r="C1020" s="39"/>
      <c r="D1020" s="216" t="s">
        <v>127</v>
      </c>
      <c r="E1020" s="39"/>
      <c r="F1020" s="217" t="s">
        <v>4040</v>
      </c>
      <c r="G1020" s="39"/>
      <c r="H1020" s="39"/>
      <c r="I1020" s="218"/>
      <c r="J1020" s="39"/>
      <c r="K1020" s="39"/>
      <c r="L1020" s="43"/>
      <c r="M1020" s="219"/>
      <c r="N1020" s="220"/>
      <c r="O1020" s="83"/>
      <c r="P1020" s="83"/>
      <c r="Q1020" s="83"/>
      <c r="R1020" s="83"/>
      <c r="S1020" s="83"/>
      <c r="T1020" s="84"/>
      <c r="U1020" s="37"/>
      <c r="V1020" s="37"/>
      <c r="W1020" s="37"/>
      <c r="X1020" s="37"/>
      <c r="Y1020" s="37"/>
      <c r="Z1020" s="37"/>
      <c r="AA1020" s="37"/>
      <c r="AB1020" s="37"/>
      <c r="AC1020" s="37"/>
      <c r="AD1020" s="37"/>
      <c r="AE1020" s="37"/>
      <c r="AT1020" s="16" t="s">
        <v>127</v>
      </c>
      <c r="AU1020" s="16" t="s">
        <v>82</v>
      </c>
    </row>
    <row r="1021" s="2" customFormat="1">
      <c r="A1021" s="37"/>
      <c r="B1021" s="38"/>
      <c r="C1021" s="39"/>
      <c r="D1021" s="221" t="s">
        <v>129</v>
      </c>
      <c r="E1021" s="39"/>
      <c r="F1021" s="222" t="s">
        <v>4041</v>
      </c>
      <c r="G1021" s="39"/>
      <c r="H1021" s="39"/>
      <c r="I1021" s="218"/>
      <c r="J1021" s="39"/>
      <c r="K1021" s="39"/>
      <c r="L1021" s="43"/>
      <c r="M1021" s="219"/>
      <c r="N1021" s="220"/>
      <c r="O1021" s="83"/>
      <c r="P1021" s="83"/>
      <c r="Q1021" s="83"/>
      <c r="R1021" s="83"/>
      <c r="S1021" s="83"/>
      <c r="T1021" s="84"/>
      <c r="U1021" s="37"/>
      <c r="V1021" s="37"/>
      <c r="W1021" s="37"/>
      <c r="X1021" s="37"/>
      <c r="Y1021" s="37"/>
      <c r="Z1021" s="37"/>
      <c r="AA1021" s="37"/>
      <c r="AB1021" s="37"/>
      <c r="AC1021" s="37"/>
      <c r="AD1021" s="37"/>
      <c r="AE1021" s="37"/>
      <c r="AT1021" s="16" t="s">
        <v>129</v>
      </c>
      <c r="AU1021" s="16" t="s">
        <v>82</v>
      </c>
    </row>
    <row r="1022" s="2" customFormat="1" ht="16.5" customHeight="1">
      <c r="A1022" s="37"/>
      <c r="B1022" s="38"/>
      <c r="C1022" s="203" t="s">
        <v>2074</v>
      </c>
      <c r="D1022" s="203" t="s">
        <v>120</v>
      </c>
      <c r="E1022" s="204" t="s">
        <v>4042</v>
      </c>
      <c r="F1022" s="205" t="s">
        <v>4043</v>
      </c>
      <c r="G1022" s="206" t="s">
        <v>169</v>
      </c>
      <c r="H1022" s="207">
        <v>20</v>
      </c>
      <c r="I1022" s="208"/>
      <c r="J1022" s="209">
        <f>ROUND(I1022*H1022,2)</f>
        <v>0</v>
      </c>
      <c r="K1022" s="205" t="s">
        <v>124</v>
      </c>
      <c r="L1022" s="43"/>
      <c r="M1022" s="210" t="s">
        <v>19</v>
      </c>
      <c r="N1022" s="211" t="s">
        <v>43</v>
      </c>
      <c r="O1022" s="83"/>
      <c r="P1022" s="212">
        <f>O1022*H1022</f>
        <v>0</v>
      </c>
      <c r="Q1022" s="212">
        <v>0</v>
      </c>
      <c r="R1022" s="212">
        <f>Q1022*H1022</f>
        <v>0</v>
      </c>
      <c r="S1022" s="212">
        <v>0</v>
      </c>
      <c r="T1022" s="213">
        <f>S1022*H1022</f>
        <v>0</v>
      </c>
      <c r="U1022" s="37"/>
      <c r="V1022" s="37"/>
      <c r="W1022" s="37"/>
      <c r="X1022" s="37"/>
      <c r="Y1022" s="37"/>
      <c r="Z1022" s="37"/>
      <c r="AA1022" s="37"/>
      <c r="AB1022" s="37"/>
      <c r="AC1022" s="37"/>
      <c r="AD1022" s="37"/>
      <c r="AE1022" s="37"/>
      <c r="AR1022" s="214" t="s">
        <v>80</v>
      </c>
      <c r="AT1022" s="214" t="s">
        <v>120</v>
      </c>
      <c r="AU1022" s="214" t="s">
        <v>82</v>
      </c>
      <c r="AY1022" s="16" t="s">
        <v>117</v>
      </c>
      <c r="BE1022" s="215">
        <f>IF(N1022="základní",J1022,0)</f>
        <v>0</v>
      </c>
      <c r="BF1022" s="215">
        <f>IF(N1022="snížená",J1022,0)</f>
        <v>0</v>
      </c>
      <c r="BG1022" s="215">
        <f>IF(N1022="zákl. přenesená",J1022,0)</f>
        <v>0</v>
      </c>
      <c r="BH1022" s="215">
        <f>IF(N1022="sníž. přenesená",J1022,0)</f>
        <v>0</v>
      </c>
      <c r="BI1022" s="215">
        <f>IF(N1022="nulová",J1022,0)</f>
        <v>0</v>
      </c>
      <c r="BJ1022" s="16" t="s">
        <v>80</v>
      </c>
      <c r="BK1022" s="215">
        <f>ROUND(I1022*H1022,2)</f>
        <v>0</v>
      </c>
      <c r="BL1022" s="16" t="s">
        <v>80</v>
      </c>
      <c r="BM1022" s="214" t="s">
        <v>4044</v>
      </c>
    </row>
    <row r="1023" s="2" customFormat="1">
      <c r="A1023" s="37"/>
      <c r="B1023" s="38"/>
      <c r="C1023" s="39"/>
      <c r="D1023" s="216" t="s">
        <v>127</v>
      </c>
      <c r="E1023" s="39"/>
      <c r="F1023" s="217" t="s">
        <v>4045</v>
      </c>
      <c r="G1023" s="39"/>
      <c r="H1023" s="39"/>
      <c r="I1023" s="218"/>
      <c r="J1023" s="39"/>
      <c r="K1023" s="39"/>
      <c r="L1023" s="43"/>
      <c r="M1023" s="219"/>
      <c r="N1023" s="220"/>
      <c r="O1023" s="83"/>
      <c r="P1023" s="83"/>
      <c r="Q1023" s="83"/>
      <c r="R1023" s="83"/>
      <c r="S1023" s="83"/>
      <c r="T1023" s="84"/>
      <c r="U1023" s="37"/>
      <c r="V1023" s="37"/>
      <c r="W1023" s="37"/>
      <c r="X1023" s="37"/>
      <c r="Y1023" s="37"/>
      <c r="Z1023" s="37"/>
      <c r="AA1023" s="37"/>
      <c r="AB1023" s="37"/>
      <c r="AC1023" s="37"/>
      <c r="AD1023" s="37"/>
      <c r="AE1023" s="37"/>
      <c r="AT1023" s="16" t="s">
        <v>127</v>
      </c>
      <c r="AU1023" s="16" t="s">
        <v>82</v>
      </c>
    </row>
    <row r="1024" s="2" customFormat="1">
      <c r="A1024" s="37"/>
      <c r="B1024" s="38"/>
      <c r="C1024" s="39"/>
      <c r="D1024" s="221" t="s">
        <v>129</v>
      </c>
      <c r="E1024" s="39"/>
      <c r="F1024" s="222" t="s">
        <v>4046</v>
      </c>
      <c r="G1024" s="39"/>
      <c r="H1024" s="39"/>
      <c r="I1024" s="218"/>
      <c r="J1024" s="39"/>
      <c r="K1024" s="39"/>
      <c r="L1024" s="43"/>
      <c r="M1024" s="219"/>
      <c r="N1024" s="220"/>
      <c r="O1024" s="83"/>
      <c r="P1024" s="83"/>
      <c r="Q1024" s="83"/>
      <c r="R1024" s="83"/>
      <c r="S1024" s="83"/>
      <c r="T1024" s="84"/>
      <c r="U1024" s="37"/>
      <c r="V1024" s="37"/>
      <c r="W1024" s="37"/>
      <c r="X1024" s="37"/>
      <c r="Y1024" s="37"/>
      <c r="Z1024" s="37"/>
      <c r="AA1024" s="37"/>
      <c r="AB1024" s="37"/>
      <c r="AC1024" s="37"/>
      <c r="AD1024" s="37"/>
      <c r="AE1024" s="37"/>
      <c r="AT1024" s="16" t="s">
        <v>129</v>
      </c>
      <c r="AU1024" s="16" t="s">
        <v>82</v>
      </c>
    </row>
    <row r="1025" s="2" customFormat="1" ht="16.5" customHeight="1">
      <c r="A1025" s="37"/>
      <c r="B1025" s="38"/>
      <c r="C1025" s="203" t="s">
        <v>2078</v>
      </c>
      <c r="D1025" s="203" t="s">
        <v>120</v>
      </c>
      <c r="E1025" s="204" t="s">
        <v>4047</v>
      </c>
      <c r="F1025" s="205" t="s">
        <v>4048</v>
      </c>
      <c r="G1025" s="206" t="s">
        <v>169</v>
      </c>
      <c r="H1025" s="207">
        <v>20</v>
      </c>
      <c r="I1025" s="208"/>
      <c r="J1025" s="209">
        <f>ROUND(I1025*H1025,2)</f>
        <v>0</v>
      </c>
      <c r="K1025" s="205" t="s">
        <v>124</v>
      </c>
      <c r="L1025" s="43"/>
      <c r="M1025" s="210" t="s">
        <v>19</v>
      </c>
      <c r="N1025" s="211" t="s">
        <v>43</v>
      </c>
      <c r="O1025" s="83"/>
      <c r="P1025" s="212">
        <f>O1025*H1025</f>
        <v>0</v>
      </c>
      <c r="Q1025" s="212">
        <v>0</v>
      </c>
      <c r="R1025" s="212">
        <f>Q1025*H1025</f>
        <v>0</v>
      </c>
      <c r="S1025" s="212">
        <v>0</v>
      </c>
      <c r="T1025" s="213">
        <f>S1025*H1025</f>
        <v>0</v>
      </c>
      <c r="U1025" s="37"/>
      <c r="V1025" s="37"/>
      <c r="W1025" s="37"/>
      <c r="X1025" s="37"/>
      <c r="Y1025" s="37"/>
      <c r="Z1025" s="37"/>
      <c r="AA1025" s="37"/>
      <c r="AB1025" s="37"/>
      <c r="AC1025" s="37"/>
      <c r="AD1025" s="37"/>
      <c r="AE1025" s="37"/>
      <c r="AR1025" s="214" t="s">
        <v>80</v>
      </c>
      <c r="AT1025" s="214" t="s">
        <v>120</v>
      </c>
      <c r="AU1025" s="214" t="s">
        <v>82</v>
      </c>
      <c r="AY1025" s="16" t="s">
        <v>117</v>
      </c>
      <c r="BE1025" s="215">
        <f>IF(N1025="základní",J1025,0)</f>
        <v>0</v>
      </c>
      <c r="BF1025" s="215">
        <f>IF(N1025="snížená",J1025,0)</f>
        <v>0</v>
      </c>
      <c r="BG1025" s="215">
        <f>IF(N1025="zákl. přenesená",J1025,0)</f>
        <v>0</v>
      </c>
      <c r="BH1025" s="215">
        <f>IF(N1025="sníž. přenesená",J1025,0)</f>
        <v>0</v>
      </c>
      <c r="BI1025" s="215">
        <f>IF(N1025="nulová",J1025,0)</f>
        <v>0</v>
      </c>
      <c r="BJ1025" s="16" t="s">
        <v>80</v>
      </c>
      <c r="BK1025" s="215">
        <f>ROUND(I1025*H1025,2)</f>
        <v>0</v>
      </c>
      <c r="BL1025" s="16" t="s">
        <v>80</v>
      </c>
      <c r="BM1025" s="214" t="s">
        <v>4049</v>
      </c>
    </row>
    <row r="1026" s="2" customFormat="1">
      <c r="A1026" s="37"/>
      <c r="B1026" s="38"/>
      <c r="C1026" s="39"/>
      <c r="D1026" s="216" t="s">
        <v>127</v>
      </c>
      <c r="E1026" s="39"/>
      <c r="F1026" s="217" t="s">
        <v>4050</v>
      </c>
      <c r="G1026" s="39"/>
      <c r="H1026" s="39"/>
      <c r="I1026" s="218"/>
      <c r="J1026" s="39"/>
      <c r="K1026" s="39"/>
      <c r="L1026" s="43"/>
      <c r="M1026" s="219"/>
      <c r="N1026" s="220"/>
      <c r="O1026" s="83"/>
      <c r="P1026" s="83"/>
      <c r="Q1026" s="83"/>
      <c r="R1026" s="83"/>
      <c r="S1026" s="83"/>
      <c r="T1026" s="84"/>
      <c r="U1026" s="37"/>
      <c r="V1026" s="37"/>
      <c r="W1026" s="37"/>
      <c r="X1026" s="37"/>
      <c r="Y1026" s="37"/>
      <c r="Z1026" s="37"/>
      <c r="AA1026" s="37"/>
      <c r="AB1026" s="37"/>
      <c r="AC1026" s="37"/>
      <c r="AD1026" s="37"/>
      <c r="AE1026" s="37"/>
      <c r="AT1026" s="16" t="s">
        <v>127</v>
      </c>
      <c r="AU1026" s="16" t="s">
        <v>82</v>
      </c>
    </row>
    <row r="1027" s="2" customFormat="1">
      <c r="A1027" s="37"/>
      <c r="B1027" s="38"/>
      <c r="C1027" s="39"/>
      <c r="D1027" s="221" t="s">
        <v>129</v>
      </c>
      <c r="E1027" s="39"/>
      <c r="F1027" s="222" t="s">
        <v>4051</v>
      </c>
      <c r="G1027" s="39"/>
      <c r="H1027" s="39"/>
      <c r="I1027" s="218"/>
      <c r="J1027" s="39"/>
      <c r="K1027" s="39"/>
      <c r="L1027" s="43"/>
      <c r="M1027" s="219"/>
      <c r="N1027" s="220"/>
      <c r="O1027" s="83"/>
      <c r="P1027" s="83"/>
      <c r="Q1027" s="83"/>
      <c r="R1027" s="83"/>
      <c r="S1027" s="83"/>
      <c r="T1027" s="84"/>
      <c r="U1027" s="37"/>
      <c r="V1027" s="37"/>
      <c r="W1027" s="37"/>
      <c r="X1027" s="37"/>
      <c r="Y1027" s="37"/>
      <c r="Z1027" s="37"/>
      <c r="AA1027" s="37"/>
      <c r="AB1027" s="37"/>
      <c r="AC1027" s="37"/>
      <c r="AD1027" s="37"/>
      <c r="AE1027" s="37"/>
      <c r="AT1027" s="16" t="s">
        <v>129</v>
      </c>
      <c r="AU1027" s="16" t="s">
        <v>82</v>
      </c>
    </row>
    <row r="1028" s="2" customFormat="1" ht="16.5" customHeight="1">
      <c r="A1028" s="37"/>
      <c r="B1028" s="38"/>
      <c r="C1028" s="203" t="s">
        <v>2082</v>
      </c>
      <c r="D1028" s="203" t="s">
        <v>120</v>
      </c>
      <c r="E1028" s="204" t="s">
        <v>4052</v>
      </c>
      <c r="F1028" s="205" t="s">
        <v>4053</v>
      </c>
      <c r="G1028" s="206" t="s">
        <v>169</v>
      </c>
      <c r="H1028" s="207">
        <v>20</v>
      </c>
      <c r="I1028" s="208"/>
      <c r="J1028" s="209">
        <f>ROUND(I1028*H1028,2)</f>
        <v>0</v>
      </c>
      <c r="K1028" s="205" t="s">
        <v>124</v>
      </c>
      <c r="L1028" s="43"/>
      <c r="M1028" s="210" t="s">
        <v>19</v>
      </c>
      <c r="N1028" s="211" t="s">
        <v>43</v>
      </c>
      <c r="O1028" s="83"/>
      <c r="P1028" s="212">
        <f>O1028*H1028</f>
        <v>0</v>
      </c>
      <c r="Q1028" s="212">
        <v>0</v>
      </c>
      <c r="R1028" s="212">
        <f>Q1028*H1028</f>
        <v>0</v>
      </c>
      <c r="S1028" s="212">
        <v>0</v>
      </c>
      <c r="T1028" s="213">
        <f>S1028*H1028</f>
        <v>0</v>
      </c>
      <c r="U1028" s="37"/>
      <c r="V1028" s="37"/>
      <c r="W1028" s="37"/>
      <c r="X1028" s="37"/>
      <c r="Y1028" s="37"/>
      <c r="Z1028" s="37"/>
      <c r="AA1028" s="37"/>
      <c r="AB1028" s="37"/>
      <c r="AC1028" s="37"/>
      <c r="AD1028" s="37"/>
      <c r="AE1028" s="37"/>
      <c r="AR1028" s="214" t="s">
        <v>80</v>
      </c>
      <c r="AT1028" s="214" t="s">
        <v>120</v>
      </c>
      <c r="AU1028" s="214" t="s">
        <v>82</v>
      </c>
      <c r="AY1028" s="16" t="s">
        <v>117</v>
      </c>
      <c r="BE1028" s="215">
        <f>IF(N1028="základní",J1028,0)</f>
        <v>0</v>
      </c>
      <c r="BF1028" s="215">
        <f>IF(N1028="snížená",J1028,0)</f>
        <v>0</v>
      </c>
      <c r="BG1028" s="215">
        <f>IF(N1028="zákl. přenesená",J1028,0)</f>
        <v>0</v>
      </c>
      <c r="BH1028" s="215">
        <f>IF(N1028="sníž. přenesená",J1028,0)</f>
        <v>0</v>
      </c>
      <c r="BI1028" s="215">
        <f>IF(N1028="nulová",J1028,0)</f>
        <v>0</v>
      </c>
      <c r="BJ1028" s="16" t="s">
        <v>80</v>
      </c>
      <c r="BK1028" s="215">
        <f>ROUND(I1028*H1028,2)</f>
        <v>0</v>
      </c>
      <c r="BL1028" s="16" t="s">
        <v>80</v>
      </c>
      <c r="BM1028" s="214" t="s">
        <v>4054</v>
      </c>
    </row>
    <row r="1029" s="2" customFormat="1">
      <c r="A1029" s="37"/>
      <c r="B1029" s="38"/>
      <c r="C1029" s="39"/>
      <c r="D1029" s="216" t="s">
        <v>127</v>
      </c>
      <c r="E1029" s="39"/>
      <c r="F1029" s="217" t="s">
        <v>4055</v>
      </c>
      <c r="G1029" s="39"/>
      <c r="H1029" s="39"/>
      <c r="I1029" s="218"/>
      <c r="J1029" s="39"/>
      <c r="K1029" s="39"/>
      <c r="L1029" s="43"/>
      <c r="M1029" s="219"/>
      <c r="N1029" s="220"/>
      <c r="O1029" s="83"/>
      <c r="P1029" s="83"/>
      <c r="Q1029" s="83"/>
      <c r="R1029" s="83"/>
      <c r="S1029" s="83"/>
      <c r="T1029" s="84"/>
      <c r="U1029" s="37"/>
      <c r="V1029" s="37"/>
      <c r="W1029" s="37"/>
      <c r="X1029" s="37"/>
      <c r="Y1029" s="37"/>
      <c r="Z1029" s="37"/>
      <c r="AA1029" s="37"/>
      <c r="AB1029" s="37"/>
      <c r="AC1029" s="37"/>
      <c r="AD1029" s="37"/>
      <c r="AE1029" s="37"/>
      <c r="AT1029" s="16" t="s">
        <v>127</v>
      </c>
      <c r="AU1029" s="16" t="s">
        <v>82</v>
      </c>
    </row>
    <row r="1030" s="2" customFormat="1">
      <c r="A1030" s="37"/>
      <c r="B1030" s="38"/>
      <c r="C1030" s="39"/>
      <c r="D1030" s="221" t="s">
        <v>129</v>
      </c>
      <c r="E1030" s="39"/>
      <c r="F1030" s="222" t="s">
        <v>4056</v>
      </c>
      <c r="G1030" s="39"/>
      <c r="H1030" s="39"/>
      <c r="I1030" s="218"/>
      <c r="J1030" s="39"/>
      <c r="K1030" s="39"/>
      <c r="L1030" s="43"/>
      <c r="M1030" s="219"/>
      <c r="N1030" s="220"/>
      <c r="O1030" s="83"/>
      <c r="P1030" s="83"/>
      <c r="Q1030" s="83"/>
      <c r="R1030" s="83"/>
      <c r="S1030" s="83"/>
      <c r="T1030" s="84"/>
      <c r="U1030" s="37"/>
      <c r="V1030" s="37"/>
      <c r="W1030" s="37"/>
      <c r="X1030" s="37"/>
      <c r="Y1030" s="37"/>
      <c r="Z1030" s="37"/>
      <c r="AA1030" s="37"/>
      <c r="AB1030" s="37"/>
      <c r="AC1030" s="37"/>
      <c r="AD1030" s="37"/>
      <c r="AE1030" s="37"/>
      <c r="AT1030" s="16" t="s">
        <v>129</v>
      </c>
      <c r="AU1030" s="16" t="s">
        <v>82</v>
      </c>
    </row>
    <row r="1031" s="2" customFormat="1" ht="16.5" customHeight="1">
      <c r="A1031" s="37"/>
      <c r="B1031" s="38"/>
      <c r="C1031" s="203" t="s">
        <v>2090</v>
      </c>
      <c r="D1031" s="203" t="s">
        <v>120</v>
      </c>
      <c r="E1031" s="204" t="s">
        <v>4057</v>
      </c>
      <c r="F1031" s="205" t="s">
        <v>4058</v>
      </c>
      <c r="G1031" s="206" t="s">
        <v>169</v>
      </c>
      <c r="H1031" s="207">
        <v>20</v>
      </c>
      <c r="I1031" s="208"/>
      <c r="J1031" s="209">
        <f>ROUND(I1031*H1031,2)</f>
        <v>0</v>
      </c>
      <c r="K1031" s="205" t="s">
        <v>124</v>
      </c>
      <c r="L1031" s="43"/>
      <c r="M1031" s="210" t="s">
        <v>19</v>
      </c>
      <c r="N1031" s="211" t="s">
        <v>43</v>
      </c>
      <c r="O1031" s="83"/>
      <c r="P1031" s="212">
        <f>O1031*H1031</f>
        <v>0</v>
      </c>
      <c r="Q1031" s="212">
        <v>0</v>
      </c>
      <c r="R1031" s="212">
        <f>Q1031*H1031</f>
        <v>0</v>
      </c>
      <c r="S1031" s="212">
        <v>0</v>
      </c>
      <c r="T1031" s="213">
        <f>S1031*H1031</f>
        <v>0</v>
      </c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R1031" s="214" t="s">
        <v>80</v>
      </c>
      <c r="AT1031" s="214" t="s">
        <v>120</v>
      </c>
      <c r="AU1031" s="214" t="s">
        <v>82</v>
      </c>
      <c r="AY1031" s="16" t="s">
        <v>117</v>
      </c>
      <c r="BE1031" s="215">
        <f>IF(N1031="základní",J1031,0)</f>
        <v>0</v>
      </c>
      <c r="BF1031" s="215">
        <f>IF(N1031="snížená",J1031,0)</f>
        <v>0</v>
      </c>
      <c r="BG1031" s="215">
        <f>IF(N1031="zákl. přenesená",J1031,0)</f>
        <v>0</v>
      </c>
      <c r="BH1031" s="215">
        <f>IF(N1031="sníž. přenesená",J1031,0)</f>
        <v>0</v>
      </c>
      <c r="BI1031" s="215">
        <f>IF(N1031="nulová",J1031,0)</f>
        <v>0</v>
      </c>
      <c r="BJ1031" s="16" t="s">
        <v>80</v>
      </c>
      <c r="BK1031" s="215">
        <f>ROUND(I1031*H1031,2)</f>
        <v>0</v>
      </c>
      <c r="BL1031" s="16" t="s">
        <v>80</v>
      </c>
      <c r="BM1031" s="214" t="s">
        <v>4059</v>
      </c>
    </row>
    <row r="1032" s="2" customFormat="1">
      <c r="A1032" s="37"/>
      <c r="B1032" s="38"/>
      <c r="C1032" s="39"/>
      <c r="D1032" s="216" t="s">
        <v>127</v>
      </c>
      <c r="E1032" s="39"/>
      <c r="F1032" s="217" t="s">
        <v>4060</v>
      </c>
      <c r="G1032" s="39"/>
      <c r="H1032" s="39"/>
      <c r="I1032" s="218"/>
      <c r="J1032" s="39"/>
      <c r="K1032" s="39"/>
      <c r="L1032" s="43"/>
      <c r="M1032" s="219"/>
      <c r="N1032" s="220"/>
      <c r="O1032" s="83"/>
      <c r="P1032" s="83"/>
      <c r="Q1032" s="83"/>
      <c r="R1032" s="83"/>
      <c r="S1032" s="83"/>
      <c r="T1032" s="84"/>
      <c r="U1032" s="37"/>
      <c r="V1032" s="37"/>
      <c r="W1032" s="37"/>
      <c r="X1032" s="37"/>
      <c r="Y1032" s="37"/>
      <c r="Z1032" s="37"/>
      <c r="AA1032" s="37"/>
      <c r="AB1032" s="37"/>
      <c r="AC1032" s="37"/>
      <c r="AD1032" s="37"/>
      <c r="AE1032" s="37"/>
      <c r="AT1032" s="16" t="s">
        <v>127</v>
      </c>
      <c r="AU1032" s="16" t="s">
        <v>82</v>
      </c>
    </row>
    <row r="1033" s="2" customFormat="1">
      <c r="A1033" s="37"/>
      <c r="B1033" s="38"/>
      <c r="C1033" s="39"/>
      <c r="D1033" s="221" t="s">
        <v>129</v>
      </c>
      <c r="E1033" s="39"/>
      <c r="F1033" s="222" t="s">
        <v>4061</v>
      </c>
      <c r="G1033" s="39"/>
      <c r="H1033" s="39"/>
      <c r="I1033" s="218"/>
      <c r="J1033" s="39"/>
      <c r="K1033" s="39"/>
      <c r="L1033" s="43"/>
      <c r="M1033" s="219"/>
      <c r="N1033" s="220"/>
      <c r="O1033" s="83"/>
      <c r="P1033" s="83"/>
      <c r="Q1033" s="83"/>
      <c r="R1033" s="83"/>
      <c r="S1033" s="83"/>
      <c r="T1033" s="84"/>
      <c r="U1033" s="37"/>
      <c r="V1033" s="37"/>
      <c r="W1033" s="37"/>
      <c r="X1033" s="37"/>
      <c r="Y1033" s="37"/>
      <c r="Z1033" s="37"/>
      <c r="AA1033" s="37"/>
      <c r="AB1033" s="37"/>
      <c r="AC1033" s="37"/>
      <c r="AD1033" s="37"/>
      <c r="AE1033" s="37"/>
      <c r="AT1033" s="16" t="s">
        <v>129</v>
      </c>
      <c r="AU1033" s="16" t="s">
        <v>82</v>
      </c>
    </row>
    <row r="1034" s="2" customFormat="1" ht="16.5" customHeight="1">
      <c r="A1034" s="37"/>
      <c r="B1034" s="38"/>
      <c r="C1034" s="203" t="s">
        <v>2086</v>
      </c>
      <c r="D1034" s="203" t="s">
        <v>120</v>
      </c>
      <c r="E1034" s="204" t="s">
        <v>4062</v>
      </c>
      <c r="F1034" s="205" t="s">
        <v>4063</v>
      </c>
      <c r="G1034" s="206" t="s">
        <v>169</v>
      </c>
      <c r="H1034" s="207">
        <v>20</v>
      </c>
      <c r="I1034" s="208"/>
      <c r="J1034" s="209">
        <f>ROUND(I1034*H1034,2)</f>
        <v>0</v>
      </c>
      <c r="K1034" s="205" t="s">
        <v>124</v>
      </c>
      <c r="L1034" s="43"/>
      <c r="M1034" s="210" t="s">
        <v>19</v>
      </c>
      <c r="N1034" s="211" t="s">
        <v>43</v>
      </c>
      <c r="O1034" s="83"/>
      <c r="P1034" s="212">
        <f>O1034*H1034</f>
        <v>0</v>
      </c>
      <c r="Q1034" s="212">
        <v>0</v>
      </c>
      <c r="R1034" s="212">
        <f>Q1034*H1034</f>
        <v>0</v>
      </c>
      <c r="S1034" s="212">
        <v>0</v>
      </c>
      <c r="T1034" s="213">
        <f>S1034*H1034</f>
        <v>0</v>
      </c>
      <c r="U1034" s="37"/>
      <c r="V1034" s="37"/>
      <c r="W1034" s="37"/>
      <c r="X1034" s="37"/>
      <c r="Y1034" s="37"/>
      <c r="Z1034" s="37"/>
      <c r="AA1034" s="37"/>
      <c r="AB1034" s="37"/>
      <c r="AC1034" s="37"/>
      <c r="AD1034" s="37"/>
      <c r="AE1034" s="37"/>
      <c r="AR1034" s="214" t="s">
        <v>80</v>
      </c>
      <c r="AT1034" s="214" t="s">
        <v>120</v>
      </c>
      <c r="AU1034" s="214" t="s">
        <v>82</v>
      </c>
      <c r="AY1034" s="16" t="s">
        <v>117</v>
      </c>
      <c r="BE1034" s="215">
        <f>IF(N1034="základní",J1034,0)</f>
        <v>0</v>
      </c>
      <c r="BF1034" s="215">
        <f>IF(N1034="snížená",J1034,0)</f>
        <v>0</v>
      </c>
      <c r="BG1034" s="215">
        <f>IF(N1034="zákl. přenesená",J1034,0)</f>
        <v>0</v>
      </c>
      <c r="BH1034" s="215">
        <f>IF(N1034="sníž. přenesená",J1034,0)</f>
        <v>0</v>
      </c>
      <c r="BI1034" s="215">
        <f>IF(N1034="nulová",J1034,0)</f>
        <v>0</v>
      </c>
      <c r="BJ1034" s="16" t="s">
        <v>80</v>
      </c>
      <c r="BK1034" s="215">
        <f>ROUND(I1034*H1034,2)</f>
        <v>0</v>
      </c>
      <c r="BL1034" s="16" t="s">
        <v>80</v>
      </c>
      <c r="BM1034" s="214" t="s">
        <v>4064</v>
      </c>
    </row>
    <row r="1035" s="2" customFormat="1">
      <c r="A1035" s="37"/>
      <c r="B1035" s="38"/>
      <c r="C1035" s="39"/>
      <c r="D1035" s="216" t="s">
        <v>127</v>
      </c>
      <c r="E1035" s="39"/>
      <c r="F1035" s="217" t="s">
        <v>4065</v>
      </c>
      <c r="G1035" s="39"/>
      <c r="H1035" s="39"/>
      <c r="I1035" s="218"/>
      <c r="J1035" s="39"/>
      <c r="K1035" s="39"/>
      <c r="L1035" s="43"/>
      <c r="M1035" s="219"/>
      <c r="N1035" s="220"/>
      <c r="O1035" s="83"/>
      <c r="P1035" s="83"/>
      <c r="Q1035" s="83"/>
      <c r="R1035" s="83"/>
      <c r="S1035" s="83"/>
      <c r="T1035" s="84"/>
      <c r="U1035" s="37"/>
      <c r="V1035" s="37"/>
      <c r="W1035" s="37"/>
      <c r="X1035" s="37"/>
      <c r="Y1035" s="37"/>
      <c r="Z1035" s="37"/>
      <c r="AA1035" s="37"/>
      <c r="AB1035" s="37"/>
      <c r="AC1035" s="37"/>
      <c r="AD1035" s="37"/>
      <c r="AE1035" s="37"/>
      <c r="AT1035" s="16" t="s">
        <v>127</v>
      </c>
      <c r="AU1035" s="16" t="s">
        <v>82</v>
      </c>
    </row>
    <row r="1036" s="2" customFormat="1">
      <c r="A1036" s="37"/>
      <c r="B1036" s="38"/>
      <c r="C1036" s="39"/>
      <c r="D1036" s="221" t="s">
        <v>129</v>
      </c>
      <c r="E1036" s="39"/>
      <c r="F1036" s="222" t="s">
        <v>4066</v>
      </c>
      <c r="G1036" s="39"/>
      <c r="H1036" s="39"/>
      <c r="I1036" s="218"/>
      <c r="J1036" s="39"/>
      <c r="K1036" s="39"/>
      <c r="L1036" s="43"/>
      <c r="M1036" s="219"/>
      <c r="N1036" s="220"/>
      <c r="O1036" s="83"/>
      <c r="P1036" s="83"/>
      <c r="Q1036" s="83"/>
      <c r="R1036" s="83"/>
      <c r="S1036" s="83"/>
      <c r="T1036" s="84"/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T1036" s="16" t="s">
        <v>129</v>
      </c>
      <c r="AU1036" s="16" t="s">
        <v>82</v>
      </c>
    </row>
    <row r="1037" s="2" customFormat="1" ht="16.5" customHeight="1">
      <c r="A1037" s="37"/>
      <c r="B1037" s="38"/>
      <c r="C1037" s="203" t="s">
        <v>2094</v>
      </c>
      <c r="D1037" s="203" t="s">
        <v>120</v>
      </c>
      <c r="E1037" s="204" t="s">
        <v>4067</v>
      </c>
      <c r="F1037" s="205" t="s">
        <v>4068</v>
      </c>
      <c r="G1037" s="206" t="s">
        <v>169</v>
      </c>
      <c r="H1037" s="207">
        <v>20</v>
      </c>
      <c r="I1037" s="208"/>
      <c r="J1037" s="209">
        <f>ROUND(I1037*H1037,2)</f>
        <v>0</v>
      </c>
      <c r="K1037" s="205" t="s">
        <v>124</v>
      </c>
      <c r="L1037" s="43"/>
      <c r="M1037" s="210" t="s">
        <v>19</v>
      </c>
      <c r="N1037" s="211" t="s">
        <v>43</v>
      </c>
      <c r="O1037" s="83"/>
      <c r="P1037" s="212">
        <f>O1037*H1037</f>
        <v>0</v>
      </c>
      <c r="Q1037" s="212">
        <v>0</v>
      </c>
      <c r="R1037" s="212">
        <f>Q1037*H1037</f>
        <v>0</v>
      </c>
      <c r="S1037" s="212">
        <v>0</v>
      </c>
      <c r="T1037" s="213">
        <f>S1037*H1037</f>
        <v>0</v>
      </c>
      <c r="U1037" s="37"/>
      <c r="V1037" s="37"/>
      <c r="W1037" s="37"/>
      <c r="X1037" s="37"/>
      <c r="Y1037" s="37"/>
      <c r="Z1037" s="37"/>
      <c r="AA1037" s="37"/>
      <c r="AB1037" s="37"/>
      <c r="AC1037" s="37"/>
      <c r="AD1037" s="37"/>
      <c r="AE1037" s="37"/>
      <c r="AR1037" s="214" t="s">
        <v>80</v>
      </c>
      <c r="AT1037" s="214" t="s">
        <v>120</v>
      </c>
      <c r="AU1037" s="214" t="s">
        <v>82</v>
      </c>
      <c r="AY1037" s="16" t="s">
        <v>117</v>
      </c>
      <c r="BE1037" s="215">
        <f>IF(N1037="základní",J1037,0)</f>
        <v>0</v>
      </c>
      <c r="BF1037" s="215">
        <f>IF(N1037="snížená",J1037,0)</f>
        <v>0</v>
      </c>
      <c r="BG1037" s="215">
        <f>IF(N1037="zákl. přenesená",J1037,0)</f>
        <v>0</v>
      </c>
      <c r="BH1037" s="215">
        <f>IF(N1037="sníž. přenesená",J1037,0)</f>
        <v>0</v>
      </c>
      <c r="BI1037" s="215">
        <f>IF(N1037="nulová",J1037,0)</f>
        <v>0</v>
      </c>
      <c r="BJ1037" s="16" t="s">
        <v>80</v>
      </c>
      <c r="BK1037" s="215">
        <f>ROUND(I1037*H1037,2)</f>
        <v>0</v>
      </c>
      <c r="BL1037" s="16" t="s">
        <v>80</v>
      </c>
      <c r="BM1037" s="214" t="s">
        <v>4069</v>
      </c>
    </row>
    <row r="1038" s="2" customFormat="1">
      <c r="A1038" s="37"/>
      <c r="B1038" s="38"/>
      <c r="C1038" s="39"/>
      <c r="D1038" s="216" t="s">
        <v>127</v>
      </c>
      <c r="E1038" s="39"/>
      <c r="F1038" s="217" t="s">
        <v>4070</v>
      </c>
      <c r="G1038" s="39"/>
      <c r="H1038" s="39"/>
      <c r="I1038" s="218"/>
      <c r="J1038" s="39"/>
      <c r="K1038" s="39"/>
      <c r="L1038" s="43"/>
      <c r="M1038" s="219"/>
      <c r="N1038" s="220"/>
      <c r="O1038" s="83"/>
      <c r="P1038" s="83"/>
      <c r="Q1038" s="83"/>
      <c r="R1038" s="83"/>
      <c r="S1038" s="83"/>
      <c r="T1038" s="84"/>
      <c r="U1038" s="37"/>
      <c r="V1038" s="37"/>
      <c r="W1038" s="37"/>
      <c r="X1038" s="37"/>
      <c r="Y1038" s="37"/>
      <c r="Z1038" s="37"/>
      <c r="AA1038" s="37"/>
      <c r="AB1038" s="37"/>
      <c r="AC1038" s="37"/>
      <c r="AD1038" s="37"/>
      <c r="AE1038" s="37"/>
      <c r="AT1038" s="16" t="s">
        <v>127</v>
      </c>
      <c r="AU1038" s="16" t="s">
        <v>82</v>
      </c>
    </row>
    <row r="1039" s="2" customFormat="1">
      <c r="A1039" s="37"/>
      <c r="B1039" s="38"/>
      <c r="C1039" s="39"/>
      <c r="D1039" s="221" t="s">
        <v>129</v>
      </c>
      <c r="E1039" s="39"/>
      <c r="F1039" s="222" t="s">
        <v>4071</v>
      </c>
      <c r="G1039" s="39"/>
      <c r="H1039" s="39"/>
      <c r="I1039" s="218"/>
      <c r="J1039" s="39"/>
      <c r="K1039" s="39"/>
      <c r="L1039" s="43"/>
      <c r="M1039" s="219"/>
      <c r="N1039" s="220"/>
      <c r="O1039" s="83"/>
      <c r="P1039" s="83"/>
      <c r="Q1039" s="83"/>
      <c r="R1039" s="83"/>
      <c r="S1039" s="83"/>
      <c r="T1039" s="84"/>
      <c r="U1039" s="37"/>
      <c r="V1039" s="37"/>
      <c r="W1039" s="37"/>
      <c r="X1039" s="37"/>
      <c r="Y1039" s="37"/>
      <c r="Z1039" s="37"/>
      <c r="AA1039" s="37"/>
      <c r="AB1039" s="37"/>
      <c r="AC1039" s="37"/>
      <c r="AD1039" s="37"/>
      <c r="AE1039" s="37"/>
      <c r="AT1039" s="16" t="s">
        <v>129</v>
      </c>
      <c r="AU1039" s="16" t="s">
        <v>82</v>
      </c>
    </row>
    <row r="1040" s="2" customFormat="1" ht="16.5" customHeight="1">
      <c r="A1040" s="37"/>
      <c r="B1040" s="38"/>
      <c r="C1040" s="203" t="s">
        <v>1599</v>
      </c>
      <c r="D1040" s="203" t="s">
        <v>120</v>
      </c>
      <c r="E1040" s="204" t="s">
        <v>4072</v>
      </c>
      <c r="F1040" s="205" t="s">
        <v>4073</v>
      </c>
      <c r="G1040" s="206" t="s">
        <v>169</v>
      </c>
      <c r="H1040" s="207">
        <v>20</v>
      </c>
      <c r="I1040" s="208"/>
      <c r="J1040" s="209">
        <f>ROUND(I1040*H1040,2)</f>
        <v>0</v>
      </c>
      <c r="K1040" s="205" t="s">
        <v>124</v>
      </c>
      <c r="L1040" s="43"/>
      <c r="M1040" s="210" t="s">
        <v>19</v>
      </c>
      <c r="N1040" s="211" t="s">
        <v>43</v>
      </c>
      <c r="O1040" s="83"/>
      <c r="P1040" s="212">
        <f>O1040*H1040</f>
        <v>0</v>
      </c>
      <c r="Q1040" s="212">
        <v>0</v>
      </c>
      <c r="R1040" s="212">
        <f>Q1040*H1040</f>
        <v>0</v>
      </c>
      <c r="S1040" s="212">
        <v>0</v>
      </c>
      <c r="T1040" s="213">
        <f>S1040*H1040</f>
        <v>0</v>
      </c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R1040" s="214" t="s">
        <v>80</v>
      </c>
      <c r="AT1040" s="214" t="s">
        <v>120</v>
      </c>
      <c r="AU1040" s="214" t="s">
        <v>82</v>
      </c>
      <c r="AY1040" s="16" t="s">
        <v>117</v>
      </c>
      <c r="BE1040" s="215">
        <f>IF(N1040="základní",J1040,0)</f>
        <v>0</v>
      </c>
      <c r="BF1040" s="215">
        <f>IF(N1040="snížená",J1040,0)</f>
        <v>0</v>
      </c>
      <c r="BG1040" s="215">
        <f>IF(N1040="zákl. přenesená",J1040,0)</f>
        <v>0</v>
      </c>
      <c r="BH1040" s="215">
        <f>IF(N1040="sníž. přenesená",J1040,0)</f>
        <v>0</v>
      </c>
      <c r="BI1040" s="215">
        <f>IF(N1040="nulová",J1040,0)</f>
        <v>0</v>
      </c>
      <c r="BJ1040" s="16" t="s">
        <v>80</v>
      </c>
      <c r="BK1040" s="215">
        <f>ROUND(I1040*H1040,2)</f>
        <v>0</v>
      </c>
      <c r="BL1040" s="16" t="s">
        <v>80</v>
      </c>
      <c r="BM1040" s="214" t="s">
        <v>4074</v>
      </c>
    </row>
    <row r="1041" s="2" customFormat="1">
      <c r="A1041" s="37"/>
      <c r="B1041" s="38"/>
      <c r="C1041" s="39"/>
      <c r="D1041" s="216" t="s">
        <v>127</v>
      </c>
      <c r="E1041" s="39"/>
      <c r="F1041" s="217" t="s">
        <v>4075</v>
      </c>
      <c r="G1041" s="39"/>
      <c r="H1041" s="39"/>
      <c r="I1041" s="218"/>
      <c r="J1041" s="39"/>
      <c r="K1041" s="39"/>
      <c r="L1041" s="43"/>
      <c r="M1041" s="219"/>
      <c r="N1041" s="220"/>
      <c r="O1041" s="83"/>
      <c r="P1041" s="83"/>
      <c r="Q1041" s="83"/>
      <c r="R1041" s="83"/>
      <c r="S1041" s="83"/>
      <c r="T1041" s="84"/>
      <c r="U1041" s="37"/>
      <c r="V1041" s="37"/>
      <c r="W1041" s="37"/>
      <c r="X1041" s="37"/>
      <c r="Y1041" s="37"/>
      <c r="Z1041" s="37"/>
      <c r="AA1041" s="37"/>
      <c r="AB1041" s="37"/>
      <c r="AC1041" s="37"/>
      <c r="AD1041" s="37"/>
      <c r="AE1041" s="37"/>
      <c r="AT1041" s="16" t="s">
        <v>127</v>
      </c>
      <c r="AU1041" s="16" t="s">
        <v>82</v>
      </c>
    </row>
    <row r="1042" s="2" customFormat="1">
      <c r="A1042" s="37"/>
      <c r="B1042" s="38"/>
      <c r="C1042" s="39"/>
      <c r="D1042" s="221" t="s">
        <v>129</v>
      </c>
      <c r="E1042" s="39"/>
      <c r="F1042" s="222" t="s">
        <v>4076</v>
      </c>
      <c r="G1042" s="39"/>
      <c r="H1042" s="39"/>
      <c r="I1042" s="218"/>
      <c r="J1042" s="39"/>
      <c r="K1042" s="39"/>
      <c r="L1042" s="43"/>
      <c r="M1042" s="219"/>
      <c r="N1042" s="220"/>
      <c r="O1042" s="83"/>
      <c r="P1042" s="83"/>
      <c r="Q1042" s="83"/>
      <c r="R1042" s="83"/>
      <c r="S1042" s="83"/>
      <c r="T1042" s="84"/>
      <c r="U1042" s="37"/>
      <c r="V1042" s="37"/>
      <c r="W1042" s="37"/>
      <c r="X1042" s="37"/>
      <c r="Y1042" s="37"/>
      <c r="Z1042" s="37"/>
      <c r="AA1042" s="37"/>
      <c r="AB1042" s="37"/>
      <c r="AC1042" s="37"/>
      <c r="AD1042" s="37"/>
      <c r="AE1042" s="37"/>
      <c r="AT1042" s="16" t="s">
        <v>129</v>
      </c>
      <c r="AU1042" s="16" t="s">
        <v>82</v>
      </c>
    </row>
    <row r="1043" s="2" customFormat="1" ht="16.5" customHeight="1">
      <c r="A1043" s="37"/>
      <c r="B1043" s="38"/>
      <c r="C1043" s="203" t="s">
        <v>1604</v>
      </c>
      <c r="D1043" s="203" t="s">
        <v>120</v>
      </c>
      <c r="E1043" s="204" t="s">
        <v>4077</v>
      </c>
      <c r="F1043" s="205" t="s">
        <v>4078</v>
      </c>
      <c r="G1043" s="206" t="s">
        <v>169</v>
      </c>
      <c r="H1043" s="207">
        <v>20</v>
      </c>
      <c r="I1043" s="208"/>
      <c r="J1043" s="209">
        <f>ROUND(I1043*H1043,2)</f>
        <v>0</v>
      </c>
      <c r="K1043" s="205" t="s">
        <v>124</v>
      </c>
      <c r="L1043" s="43"/>
      <c r="M1043" s="210" t="s">
        <v>19</v>
      </c>
      <c r="N1043" s="211" t="s">
        <v>43</v>
      </c>
      <c r="O1043" s="83"/>
      <c r="P1043" s="212">
        <f>O1043*H1043</f>
        <v>0</v>
      </c>
      <c r="Q1043" s="212">
        <v>0</v>
      </c>
      <c r="R1043" s="212">
        <f>Q1043*H1043</f>
        <v>0</v>
      </c>
      <c r="S1043" s="212">
        <v>0</v>
      </c>
      <c r="T1043" s="213">
        <f>S1043*H1043</f>
        <v>0</v>
      </c>
      <c r="U1043" s="37"/>
      <c r="V1043" s="37"/>
      <c r="W1043" s="37"/>
      <c r="X1043" s="37"/>
      <c r="Y1043" s="37"/>
      <c r="Z1043" s="37"/>
      <c r="AA1043" s="37"/>
      <c r="AB1043" s="37"/>
      <c r="AC1043" s="37"/>
      <c r="AD1043" s="37"/>
      <c r="AE1043" s="37"/>
      <c r="AR1043" s="214" t="s">
        <v>80</v>
      </c>
      <c r="AT1043" s="214" t="s">
        <v>120</v>
      </c>
      <c r="AU1043" s="214" t="s">
        <v>82</v>
      </c>
      <c r="AY1043" s="16" t="s">
        <v>117</v>
      </c>
      <c r="BE1043" s="215">
        <f>IF(N1043="základní",J1043,0)</f>
        <v>0</v>
      </c>
      <c r="BF1043" s="215">
        <f>IF(N1043="snížená",J1043,0)</f>
        <v>0</v>
      </c>
      <c r="BG1043" s="215">
        <f>IF(N1043="zákl. přenesená",J1043,0)</f>
        <v>0</v>
      </c>
      <c r="BH1043" s="215">
        <f>IF(N1043="sníž. přenesená",J1043,0)</f>
        <v>0</v>
      </c>
      <c r="BI1043" s="215">
        <f>IF(N1043="nulová",J1043,0)</f>
        <v>0</v>
      </c>
      <c r="BJ1043" s="16" t="s">
        <v>80</v>
      </c>
      <c r="BK1043" s="215">
        <f>ROUND(I1043*H1043,2)</f>
        <v>0</v>
      </c>
      <c r="BL1043" s="16" t="s">
        <v>80</v>
      </c>
      <c r="BM1043" s="214" t="s">
        <v>4079</v>
      </c>
    </row>
    <row r="1044" s="2" customFormat="1">
      <c r="A1044" s="37"/>
      <c r="B1044" s="38"/>
      <c r="C1044" s="39"/>
      <c r="D1044" s="216" t="s">
        <v>127</v>
      </c>
      <c r="E1044" s="39"/>
      <c r="F1044" s="217" t="s">
        <v>4080</v>
      </c>
      <c r="G1044" s="39"/>
      <c r="H1044" s="39"/>
      <c r="I1044" s="218"/>
      <c r="J1044" s="39"/>
      <c r="K1044" s="39"/>
      <c r="L1044" s="43"/>
      <c r="M1044" s="219"/>
      <c r="N1044" s="220"/>
      <c r="O1044" s="83"/>
      <c r="P1044" s="83"/>
      <c r="Q1044" s="83"/>
      <c r="R1044" s="83"/>
      <c r="S1044" s="83"/>
      <c r="T1044" s="84"/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T1044" s="16" t="s">
        <v>127</v>
      </c>
      <c r="AU1044" s="16" t="s">
        <v>82</v>
      </c>
    </row>
    <row r="1045" s="2" customFormat="1">
      <c r="A1045" s="37"/>
      <c r="B1045" s="38"/>
      <c r="C1045" s="39"/>
      <c r="D1045" s="221" t="s">
        <v>129</v>
      </c>
      <c r="E1045" s="39"/>
      <c r="F1045" s="222" t="s">
        <v>4081</v>
      </c>
      <c r="G1045" s="39"/>
      <c r="H1045" s="39"/>
      <c r="I1045" s="218"/>
      <c r="J1045" s="39"/>
      <c r="K1045" s="39"/>
      <c r="L1045" s="43"/>
      <c r="M1045" s="219"/>
      <c r="N1045" s="220"/>
      <c r="O1045" s="83"/>
      <c r="P1045" s="83"/>
      <c r="Q1045" s="83"/>
      <c r="R1045" s="83"/>
      <c r="S1045" s="83"/>
      <c r="T1045" s="84"/>
      <c r="U1045" s="37"/>
      <c r="V1045" s="37"/>
      <c r="W1045" s="37"/>
      <c r="X1045" s="37"/>
      <c r="Y1045" s="37"/>
      <c r="Z1045" s="37"/>
      <c r="AA1045" s="37"/>
      <c r="AB1045" s="37"/>
      <c r="AC1045" s="37"/>
      <c r="AD1045" s="37"/>
      <c r="AE1045" s="37"/>
      <c r="AT1045" s="16" t="s">
        <v>129</v>
      </c>
      <c r="AU1045" s="16" t="s">
        <v>82</v>
      </c>
    </row>
    <row r="1046" s="2" customFormat="1" ht="16.5" customHeight="1">
      <c r="A1046" s="37"/>
      <c r="B1046" s="38"/>
      <c r="C1046" s="203" t="s">
        <v>1609</v>
      </c>
      <c r="D1046" s="203" t="s">
        <v>120</v>
      </c>
      <c r="E1046" s="204" t="s">
        <v>4082</v>
      </c>
      <c r="F1046" s="205" t="s">
        <v>4083</v>
      </c>
      <c r="G1046" s="206" t="s">
        <v>1960</v>
      </c>
      <c r="H1046" s="207">
        <v>30</v>
      </c>
      <c r="I1046" s="208"/>
      <c r="J1046" s="209">
        <f>ROUND(I1046*H1046,2)</f>
        <v>0</v>
      </c>
      <c r="K1046" s="205" t="s">
        <v>124</v>
      </c>
      <c r="L1046" s="43"/>
      <c r="M1046" s="210" t="s">
        <v>19</v>
      </c>
      <c r="N1046" s="211" t="s">
        <v>43</v>
      </c>
      <c r="O1046" s="83"/>
      <c r="P1046" s="212">
        <f>O1046*H1046</f>
        <v>0</v>
      </c>
      <c r="Q1046" s="212">
        <v>0</v>
      </c>
      <c r="R1046" s="212">
        <f>Q1046*H1046</f>
        <v>0</v>
      </c>
      <c r="S1046" s="212">
        <v>0</v>
      </c>
      <c r="T1046" s="213">
        <f>S1046*H1046</f>
        <v>0</v>
      </c>
      <c r="U1046" s="37"/>
      <c r="V1046" s="37"/>
      <c r="W1046" s="37"/>
      <c r="X1046" s="37"/>
      <c r="Y1046" s="37"/>
      <c r="Z1046" s="37"/>
      <c r="AA1046" s="37"/>
      <c r="AB1046" s="37"/>
      <c r="AC1046" s="37"/>
      <c r="AD1046" s="37"/>
      <c r="AE1046" s="37"/>
      <c r="AR1046" s="214" t="s">
        <v>80</v>
      </c>
      <c r="AT1046" s="214" t="s">
        <v>120</v>
      </c>
      <c r="AU1046" s="214" t="s">
        <v>82</v>
      </c>
      <c r="AY1046" s="16" t="s">
        <v>117</v>
      </c>
      <c r="BE1046" s="215">
        <f>IF(N1046="základní",J1046,0)</f>
        <v>0</v>
      </c>
      <c r="BF1046" s="215">
        <f>IF(N1046="snížená",J1046,0)</f>
        <v>0</v>
      </c>
      <c r="BG1046" s="215">
        <f>IF(N1046="zákl. přenesená",J1046,0)</f>
        <v>0</v>
      </c>
      <c r="BH1046" s="215">
        <f>IF(N1046="sníž. přenesená",J1046,0)</f>
        <v>0</v>
      </c>
      <c r="BI1046" s="215">
        <f>IF(N1046="nulová",J1046,0)</f>
        <v>0</v>
      </c>
      <c r="BJ1046" s="16" t="s">
        <v>80</v>
      </c>
      <c r="BK1046" s="215">
        <f>ROUND(I1046*H1046,2)</f>
        <v>0</v>
      </c>
      <c r="BL1046" s="16" t="s">
        <v>80</v>
      </c>
      <c r="BM1046" s="214" t="s">
        <v>4084</v>
      </c>
    </row>
    <row r="1047" s="2" customFormat="1">
      <c r="A1047" s="37"/>
      <c r="B1047" s="38"/>
      <c r="C1047" s="39"/>
      <c r="D1047" s="216" t="s">
        <v>127</v>
      </c>
      <c r="E1047" s="39"/>
      <c r="F1047" s="217" t="s">
        <v>4085</v>
      </c>
      <c r="G1047" s="39"/>
      <c r="H1047" s="39"/>
      <c r="I1047" s="218"/>
      <c r="J1047" s="39"/>
      <c r="K1047" s="39"/>
      <c r="L1047" s="43"/>
      <c r="M1047" s="219"/>
      <c r="N1047" s="220"/>
      <c r="O1047" s="83"/>
      <c r="P1047" s="83"/>
      <c r="Q1047" s="83"/>
      <c r="R1047" s="83"/>
      <c r="S1047" s="83"/>
      <c r="T1047" s="84"/>
      <c r="U1047" s="37"/>
      <c r="V1047" s="37"/>
      <c r="W1047" s="37"/>
      <c r="X1047" s="37"/>
      <c r="Y1047" s="37"/>
      <c r="Z1047" s="37"/>
      <c r="AA1047" s="37"/>
      <c r="AB1047" s="37"/>
      <c r="AC1047" s="37"/>
      <c r="AD1047" s="37"/>
      <c r="AE1047" s="37"/>
      <c r="AT1047" s="16" t="s">
        <v>127</v>
      </c>
      <c r="AU1047" s="16" t="s">
        <v>82</v>
      </c>
    </row>
    <row r="1048" s="2" customFormat="1">
      <c r="A1048" s="37"/>
      <c r="B1048" s="38"/>
      <c r="C1048" s="39"/>
      <c r="D1048" s="221" t="s">
        <v>129</v>
      </c>
      <c r="E1048" s="39"/>
      <c r="F1048" s="222" t="s">
        <v>4086</v>
      </c>
      <c r="G1048" s="39"/>
      <c r="H1048" s="39"/>
      <c r="I1048" s="218"/>
      <c r="J1048" s="39"/>
      <c r="K1048" s="39"/>
      <c r="L1048" s="43"/>
      <c r="M1048" s="219"/>
      <c r="N1048" s="220"/>
      <c r="O1048" s="83"/>
      <c r="P1048" s="83"/>
      <c r="Q1048" s="83"/>
      <c r="R1048" s="83"/>
      <c r="S1048" s="83"/>
      <c r="T1048" s="84"/>
      <c r="U1048" s="37"/>
      <c r="V1048" s="37"/>
      <c r="W1048" s="37"/>
      <c r="X1048" s="37"/>
      <c r="Y1048" s="37"/>
      <c r="Z1048" s="37"/>
      <c r="AA1048" s="37"/>
      <c r="AB1048" s="37"/>
      <c r="AC1048" s="37"/>
      <c r="AD1048" s="37"/>
      <c r="AE1048" s="37"/>
      <c r="AT1048" s="16" t="s">
        <v>129</v>
      </c>
      <c r="AU1048" s="16" t="s">
        <v>82</v>
      </c>
    </row>
    <row r="1049" s="2" customFormat="1" ht="16.5" customHeight="1">
      <c r="A1049" s="37"/>
      <c r="B1049" s="38"/>
      <c r="C1049" s="203" t="s">
        <v>1615</v>
      </c>
      <c r="D1049" s="203" t="s">
        <v>120</v>
      </c>
      <c r="E1049" s="204" t="s">
        <v>4087</v>
      </c>
      <c r="F1049" s="205" t="s">
        <v>4088</v>
      </c>
      <c r="G1049" s="206" t="s">
        <v>123</v>
      </c>
      <c r="H1049" s="207">
        <v>150</v>
      </c>
      <c r="I1049" s="208"/>
      <c r="J1049" s="209">
        <f>ROUND(I1049*H1049,2)</f>
        <v>0</v>
      </c>
      <c r="K1049" s="205" t="s">
        <v>124</v>
      </c>
      <c r="L1049" s="43"/>
      <c r="M1049" s="210" t="s">
        <v>19</v>
      </c>
      <c r="N1049" s="211" t="s">
        <v>43</v>
      </c>
      <c r="O1049" s="83"/>
      <c r="P1049" s="212">
        <f>O1049*H1049</f>
        <v>0</v>
      </c>
      <c r="Q1049" s="212">
        <v>0</v>
      </c>
      <c r="R1049" s="212">
        <f>Q1049*H1049</f>
        <v>0</v>
      </c>
      <c r="S1049" s="212">
        <v>0</v>
      </c>
      <c r="T1049" s="213">
        <f>S1049*H1049</f>
        <v>0</v>
      </c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R1049" s="214" t="s">
        <v>80</v>
      </c>
      <c r="AT1049" s="214" t="s">
        <v>120</v>
      </c>
      <c r="AU1049" s="214" t="s">
        <v>82</v>
      </c>
      <c r="AY1049" s="16" t="s">
        <v>117</v>
      </c>
      <c r="BE1049" s="215">
        <f>IF(N1049="základní",J1049,0)</f>
        <v>0</v>
      </c>
      <c r="BF1049" s="215">
        <f>IF(N1049="snížená",J1049,0)</f>
        <v>0</v>
      </c>
      <c r="BG1049" s="215">
        <f>IF(N1049="zákl. přenesená",J1049,0)</f>
        <v>0</v>
      </c>
      <c r="BH1049" s="215">
        <f>IF(N1049="sníž. přenesená",J1049,0)</f>
        <v>0</v>
      </c>
      <c r="BI1049" s="215">
        <f>IF(N1049="nulová",J1049,0)</f>
        <v>0</v>
      </c>
      <c r="BJ1049" s="16" t="s">
        <v>80</v>
      </c>
      <c r="BK1049" s="215">
        <f>ROUND(I1049*H1049,2)</f>
        <v>0</v>
      </c>
      <c r="BL1049" s="16" t="s">
        <v>80</v>
      </c>
      <c r="BM1049" s="214" t="s">
        <v>4089</v>
      </c>
    </row>
    <row r="1050" s="2" customFormat="1">
      <c r="A1050" s="37"/>
      <c r="B1050" s="38"/>
      <c r="C1050" s="39"/>
      <c r="D1050" s="216" t="s">
        <v>127</v>
      </c>
      <c r="E1050" s="39"/>
      <c r="F1050" s="217" t="s">
        <v>4090</v>
      </c>
      <c r="G1050" s="39"/>
      <c r="H1050" s="39"/>
      <c r="I1050" s="218"/>
      <c r="J1050" s="39"/>
      <c r="K1050" s="39"/>
      <c r="L1050" s="43"/>
      <c r="M1050" s="219"/>
      <c r="N1050" s="220"/>
      <c r="O1050" s="83"/>
      <c r="P1050" s="83"/>
      <c r="Q1050" s="83"/>
      <c r="R1050" s="83"/>
      <c r="S1050" s="83"/>
      <c r="T1050" s="84"/>
      <c r="U1050" s="37"/>
      <c r="V1050" s="37"/>
      <c r="W1050" s="37"/>
      <c r="X1050" s="37"/>
      <c r="Y1050" s="37"/>
      <c r="Z1050" s="37"/>
      <c r="AA1050" s="37"/>
      <c r="AB1050" s="37"/>
      <c r="AC1050" s="37"/>
      <c r="AD1050" s="37"/>
      <c r="AE1050" s="37"/>
      <c r="AT1050" s="16" t="s">
        <v>127</v>
      </c>
      <c r="AU1050" s="16" t="s">
        <v>82</v>
      </c>
    </row>
    <row r="1051" s="2" customFormat="1">
      <c r="A1051" s="37"/>
      <c r="B1051" s="38"/>
      <c r="C1051" s="39"/>
      <c r="D1051" s="221" t="s">
        <v>129</v>
      </c>
      <c r="E1051" s="39"/>
      <c r="F1051" s="222" t="s">
        <v>4091</v>
      </c>
      <c r="G1051" s="39"/>
      <c r="H1051" s="39"/>
      <c r="I1051" s="218"/>
      <c r="J1051" s="39"/>
      <c r="K1051" s="39"/>
      <c r="L1051" s="43"/>
      <c r="M1051" s="219"/>
      <c r="N1051" s="220"/>
      <c r="O1051" s="83"/>
      <c r="P1051" s="83"/>
      <c r="Q1051" s="83"/>
      <c r="R1051" s="83"/>
      <c r="S1051" s="83"/>
      <c r="T1051" s="84"/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T1051" s="16" t="s">
        <v>129</v>
      </c>
      <c r="AU1051" s="16" t="s">
        <v>82</v>
      </c>
    </row>
    <row r="1052" s="2" customFormat="1" ht="16.5" customHeight="1">
      <c r="A1052" s="37"/>
      <c r="B1052" s="38"/>
      <c r="C1052" s="203" t="s">
        <v>1619</v>
      </c>
      <c r="D1052" s="203" t="s">
        <v>120</v>
      </c>
      <c r="E1052" s="204" t="s">
        <v>4092</v>
      </c>
      <c r="F1052" s="205" t="s">
        <v>4093</v>
      </c>
      <c r="G1052" s="206" t="s">
        <v>123</v>
      </c>
      <c r="H1052" s="207">
        <v>120</v>
      </c>
      <c r="I1052" s="208"/>
      <c r="J1052" s="209">
        <f>ROUND(I1052*H1052,2)</f>
        <v>0</v>
      </c>
      <c r="K1052" s="205" t="s">
        <v>124</v>
      </c>
      <c r="L1052" s="43"/>
      <c r="M1052" s="210" t="s">
        <v>19</v>
      </c>
      <c r="N1052" s="211" t="s">
        <v>43</v>
      </c>
      <c r="O1052" s="83"/>
      <c r="P1052" s="212">
        <f>O1052*H1052</f>
        <v>0</v>
      </c>
      <c r="Q1052" s="212">
        <v>0</v>
      </c>
      <c r="R1052" s="212">
        <f>Q1052*H1052</f>
        <v>0</v>
      </c>
      <c r="S1052" s="212">
        <v>0</v>
      </c>
      <c r="T1052" s="213">
        <f>S1052*H1052</f>
        <v>0</v>
      </c>
      <c r="U1052" s="37"/>
      <c r="V1052" s="37"/>
      <c r="W1052" s="37"/>
      <c r="X1052" s="37"/>
      <c r="Y1052" s="37"/>
      <c r="Z1052" s="37"/>
      <c r="AA1052" s="37"/>
      <c r="AB1052" s="37"/>
      <c r="AC1052" s="37"/>
      <c r="AD1052" s="37"/>
      <c r="AE1052" s="37"/>
      <c r="AR1052" s="214" t="s">
        <v>80</v>
      </c>
      <c r="AT1052" s="214" t="s">
        <v>120</v>
      </c>
      <c r="AU1052" s="214" t="s">
        <v>82</v>
      </c>
      <c r="AY1052" s="16" t="s">
        <v>117</v>
      </c>
      <c r="BE1052" s="215">
        <f>IF(N1052="základní",J1052,0)</f>
        <v>0</v>
      </c>
      <c r="BF1052" s="215">
        <f>IF(N1052="snížená",J1052,0)</f>
        <v>0</v>
      </c>
      <c r="BG1052" s="215">
        <f>IF(N1052="zákl. přenesená",J1052,0)</f>
        <v>0</v>
      </c>
      <c r="BH1052" s="215">
        <f>IF(N1052="sníž. přenesená",J1052,0)</f>
        <v>0</v>
      </c>
      <c r="BI1052" s="215">
        <f>IF(N1052="nulová",J1052,0)</f>
        <v>0</v>
      </c>
      <c r="BJ1052" s="16" t="s">
        <v>80</v>
      </c>
      <c r="BK1052" s="215">
        <f>ROUND(I1052*H1052,2)</f>
        <v>0</v>
      </c>
      <c r="BL1052" s="16" t="s">
        <v>80</v>
      </c>
      <c r="BM1052" s="214" t="s">
        <v>4094</v>
      </c>
    </row>
    <row r="1053" s="2" customFormat="1">
      <c r="A1053" s="37"/>
      <c r="B1053" s="38"/>
      <c r="C1053" s="39"/>
      <c r="D1053" s="216" t="s">
        <v>127</v>
      </c>
      <c r="E1053" s="39"/>
      <c r="F1053" s="217" t="s">
        <v>4095</v>
      </c>
      <c r="G1053" s="39"/>
      <c r="H1053" s="39"/>
      <c r="I1053" s="218"/>
      <c r="J1053" s="39"/>
      <c r="K1053" s="39"/>
      <c r="L1053" s="43"/>
      <c r="M1053" s="219"/>
      <c r="N1053" s="220"/>
      <c r="O1053" s="83"/>
      <c r="P1053" s="83"/>
      <c r="Q1053" s="83"/>
      <c r="R1053" s="83"/>
      <c r="S1053" s="83"/>
      <c r="T1053" s="84"/>
      <c r="U1053" s="37"/>
      <c r="V1053" s="37"/>
      <c r="W1053" s="37"/>
      <c r="X1053" s="37"/>
      <c r="Y1053" s="37"/>
      <c r="Z1053" s="37"/>
      <c r="AA1053" s="37"/>
      <c r="AB1053" s="37"/>
      <c r="AC1053" s="37"/>
      <c r="AD1053" s="37"/>
      <c r="AE1053" s="37"/>
      <c r="AT1053" s="16" t="s">
        <v>127</v>
      </c>
      <c r="AU1053" s="16" t="s">
        <v>82</v>
      </c>
    </row>
    <row r="1054" s="2" customFormat="1">
      <c r="A1054" s="37"/>
      <c r="B1054" s="38"/>
      <c r="C1054" s="39"/>
      <c r="D1054" s="221" t="s">
        <v>129</v>
      </c>
      <c r="E1054" s="39"/>
      <c r="F1054" s="222" t="s">
        <v>4096</v>
      </c>
      <c r="G1054" s="39"/>
      <c r="H1054" s="39"/>
      <c r="I1054" s="218"/>
      <c r="J1054" s="39"/>
      <c r="K1054" s="39"/>
      <c r="L1054" s="43"/>
      <c r="M1054" s="219"/>
      <c r="N1054" s="220"/>
      <c r="O1054" s="83"/>
      <c r="P1054" s="83"/>
      <c r="Q1054" s="83"/>
      <c r="R1054" s="83"/>
      <c r="S1054" s="83"/>
      <c r="T1054" s="84"/>
      <c r="U1054" s="37"/>
      <c r="V1054" s="37"/>
      <c r="W1054" s="37"/>
      <c r="X1054" s="37"/>
      <c r="Y1054" s="37"/>
      <c r="Z1054" s="37"/>
      <c r="AA1054" s="37"/>
      <c r="AB1054" s="37"/>
      <c r="AC1054" s="37"/>
      <c r="AD1054" s="37"/>
      <c r="AE1054" s="37"/>
      <c r="AT1054" s="16" t="s">
        <v>129</v>
      </c>
      <c r="AU1054" s="16" t="s">
        <v>82</v>
      </c>
    </row>
    <row r="1055" s="2" customFormat="1" ht="16.5" customHeight="1">
      <c r="A1055" s="37"/>
      <c r="B1055" s="38"/>
      <c r="C1055" s="203" t="s">
        <v>2058</v>
      </c>
      <c r="D1055" s="203" t="s">
        <v>120</v>
      </c>
      <c r="E1055" s="204" t="s">
        <v>4097</v>
      </c>
      <c r="F1055" s="205" t="s">
        <v>4098</v>
      </c>
      <c r="G1055" s="206" t="s">
        <v>169</v>
      </c>
      <c r="H1055" s="207">
        <v>100</v>
      </c>
      <c r="I1055" s="208"/>
      <c r="J1055" s="209">
        <f>ROUND(I1055*H1055,2)</f>
        <v>0</v>
      </c>
      <c r="K1055" s="205" t="s">
        <v>124</v>
      </c>
      <c r="L1055" s="43"/>
      <c r="M1055" s="210" t="s">
        <v>19</v>
      </c>
      <c r="N1055" s="211" t="s">
        <v>43</v>
      </c>
      <c r="O1055" s="83"/>
      <c r="P1055" s="212">
        <f>O1055*H1055</f>
        <v>0</v>
      </c>
      <c r="Q1055" s="212">
        <v>0</v>
      </c>
      <c r="R1055" s="212">
        <f>Q1055*H1055</f>
        <v>0</v>
      </c>
      <c r="S1055" s="212">
        <v>0.014999999999999999</v>
      </c>
      <c r="T1055" s="213">
        <f>S1055*H1055</f>
        <v>1.5</v>
      </c>
      <c r="U1055" s="37"/>
      <c r="V1055" s="37"/>
      <c r="W1055" s="37"/>
      <c r="X1055" s="37"/>
      <c r="Y1055" s="37"/>
      <c r="Z1055" s="37"/>
      <c r="AA1055" s="37"/>
      <c r="AB1055" s="37"/>
      <c r="AC1055" s="37"/>
      <c r="AD1055" s="37"/>
      <c r="AE1055" s="37"/>
      <c r="AR1055" s="214" t="s">
        <v>80</v>
      </c>
      <c r="AT1055" s="214" t="s">
        <v>120</v>
      </c>
      <c r="AU1055" s="214" t="s">
        <v>82</v>
      </c>
      <c r="AY1055" s="16" t="s">
        <v>117</v>
      </c>
      <c r="BE1055" s="215">
        <f>IF(N1055="základní",J1055,0)</f>
        <v>0</v>
      </c>
      <c r="BF1055" s="215">
        <f>IF(N1055="snížená",J1055,0)</f>
        <v>0</v>
      </c>
      <c r="BG1055" s="215">
        <f>IF(N1055="zákl. přenesená",J1055,0)</f>
        <v>0</v>
      </c>
      <c r="BH1055" s="215">
        <f>IF(N1055="sníž. přenesená",J1055,0)</f>
        <v>0</v>
      </c>
      <c r="BI1055" s="215">
        <f>IF(N1055="nulová",J1055,0)</f>
        <v>0</v>
      </c>
      <c r="BJ1055" s="16" t="s">
        <v>80</v>
      </c>
      <c r="BK1055" s="215">
        <f>ROUND(I1055*H1055,2)</f>
        <v>0</v>
      </c>
      <c r="BL1055" s="16" t="s">
        <v>80</v>
      </c>
      <c r="BM1055" s="214" t="s">
        <v>4099</v>
      </c>
    </row>
    <row r="1056" s="2" customFormat="1">
      <c r="A1056" s="37"/>
      <c r="B1056" s="38"/>
      <c r="C1056" s="39"/>
      <c r="D1056" s="216" t="s">
        <v>127</v>
      </c>
      <c r="E1056" s="39"/>
      <c r="F1056" s="217" t="s">
        <v>4100</v>
      </c>
      <c r="G1056" s="39"/>
      <c r="H1056" s="39"/>
      <c r="I1056" s="218"/>
      <c r="J1056" s="39"/>
      <c r="K1056" s="39"/>
      <c r="L1056" s="43"/>
      <c r="M1056" s="219"/>
      <c r="N1056" s="220"/>
      <c r="O1056" s="83"/>
      <c r="P1056" s="83"/>
      <c r="Q1056" s="83"/>
      <c r="R1056" s="83"/>
      <c r="S1056" s="83"/>
      <c r="T1056" s="84"/>
      <c r="U1056" s="37"/>
      <c r="V1056" s="37"/>
      <c r="W1056" s="37"/>
      <c r="X1056" s="37"/>
      <c r="Y1056" s="37"/>
      <c r="Z1056" s="37"/>
      <c r="AA1056" s="37"/>
      <c r="AB1056" s="37"/>
      <c r="AC1056" s="37"/>
      <c r="AD1056" s="37"/>
      <c r="AE1056" s="37"/>
      <c r="AT1056" s="16" t="s">
        <v>127</v>
      </c>
      <c r="AU1056" s="16" t="s">
        <v>82</v>
      </c>
    </row>
    <row r="1057" s="2" customFormat="1">
      <c r="A1057" s="37"/>
      <c r="B1057" s="38"/>
      <c r="C1057" s="39"/>
      <c r="D1057" s="221" t="s">
        <v>129</v>
      </c>
      <c r="E1057" s="39"/>
      <c r="F1057" s="222" t="s">
        <v>4101</v>
      </c>
      <c r="G1057" s="39"/>
      <c r="H1057" s="39"/>
      <c r="I1057" s="218"/>
      <c r="J1057" s="39"/>
      <c r="K1057" s="39"/>
      <c r="L1057" s="43"/>
      <c r="M1057" s="219"/>
      <c r="N1057" s="220"/>
      <c r="O1057" s="83"/>
      <c r="P1057" s="83"/>
      <c r="Q1057" s="83"/>
      <c r="R1057" s="83"/>
      <c r="S1057" s="83"/>
      <c r="T1057" s="84"/>
      <c r="U1057" s="37"/>
      <c r="V1057" s="37"/>
      <c r="W1057" s="37"/>
      <c r="X1057" s="37"/>
      <c r="Y1057" s="37"/>
      <c r="Z1057" s="37"/>
      <c r="AA1057" s="37"/>
      <c r="AB1057" s="37"/>
      <c r="AC1057" s="37"/>
      <c r="AD1057" s="37"/>
      <c r="AE1057" s="37"/>
      <c r="AT1057" s="16" t="s">
        <v>129</v>
      </c>
      <c r="AU1057" s="16" t="s">
        <v>82</v>
      </c>
    </row>
    <row r="1058" s="2" customFormat="1" ht="16.5" customHeight="1">
      <c r="A1058" s="37"/>
      <c r="B1058" s="38"/>
      <c r="C1058" s="203" t="s">
        <v>2062</v>
      </c>
      <c r="D1058" s="203" t="s">
        <v>120</v>
      </c>
      <c r="E1058" s="204" t="s">
        <v>4102</v>
      </c>
      <c r="F1058" s="205" t="s">
        <v>4103</v>
      </c>
      <c r="G1058" s="206" t="s">
        <v>123</v>
      </c>
      <c r="H1058" s="207">
        <v>200</v>
      </c>
      <c r="I1058" s="208"/>
      <c r="J1058" s="209">
        <f>ROUND(I1058*H1058,2)</f>
        <v>0</v>
      </c>
      <c r="K1058" s="205" t="s">
        <v>124</v>
      </c>
      <c r="L1058" s="43"/>
      <c r="M1058" s="210" t="s">
        <v>19</v>
      </c>
      <c r="N1058" s="211" t="s">
        <v>43</v>
      </c>
      <c r="O1058" s="83"/>
      <c r="P1058" s="212">
        <f>O1058*H1058</f>
        <v>0</v>
      </c>
      <c r="Q1058" s="212">
        <v>0</v>
      </c>
      <c r="R1058" s="212">
        <f>Q1058*H1058</f>
        <v>0</v>
      </c>
      <c r="S1058" s="212">
        <v>0.037999999999999999</v>
      </c>
      <c r="T1058" s="213">
        <f>S1058*H1058</f>
        <v>7.5999999999999996</v>
      </c>
      <c r="U1058" s="37"/>
      <c r="V1058" s="37"/>
      <c r="W1058" s="37"/>
      <c r="X1058" s="37"/>
      <c r="Y1058" s="37"/>
      <c r="Z1058" s="37"/>
      <c r="AA1058" s="37"/>
      <c r="AB1058" s="37"/>
      <c r="AC1058" s="37"/>
      <c r="AD1058" s="37"/>
      <c r="AE1058" s="37"/>
      <c r="AR1058" s="214" t="s">
        <v>80</v>
      </c>
      <c r="AT1058" s="214" t="s">
        <v>120</v>
      </c>
      <c r="AU1058" s="214" t="s">
        <v>82</v>
      </c>
      <c r="AY1058" s="16" t="s">
        <v>117</v>
      </c>
      <c r="BE1058" s="215">
        <f>IF(N1058="základní",J1058,0)</f>
        <v>0</v>
      </c>
      <c r="BF1058" s="215">
        <f>IF(N1058="snížená",J1058,0)</f>
        <v>0</v>
      </c>
      <c r="BG1058" s="215">
        <f>IF(N1058="zákl. přenesená",J1058,0)</f>
        <v>0</v>
      </c>
      <c r="BH1058" s="215">
        <f>IF(N1058="sníž. přenesená",J1058,0)</f>
        <v>0</v>
      </c>
      <c r="BI1058" s="215">
        <f>IF(N1058="nulová",J1058,0)</f>
        <v>0</v>
      </c>
      <c r="BJ1058" s="16" t="s">
        <v>80</v>
      </c>
      <c r="BK1058" s="215">
        <f>ROUND(I1058*H1058,2)</f>
        <v>0</v>
      </c>
      <c r="BL1058" s="16" t="s">
        <v>80</v>
      </c>
      <c r="BM1058" s="214" t="s">
        <v>4104</v>
      </c>
    </row>
    <row r="1059" s="2" customFormat="1">
      <c r="A1059" s="37"/>
      <c r="B1059" s="38"/>
      <c r="C1059" s="39"/>
      <c r="D1059" s="216" t="s">
        <v>127</v>
      </c>
      <c r="E1059" s="39"/>
      <c r="F1059" s="217" t="s">
        <v>4105</v>
      </c>
      <c r="G1059" s="39"/>
      <c r="H1059" s="39"/>
      <c r="I1059" s="218"/>
      <c r="J1059" s="39"/>
      <c r="K1059" s="39"/>
      <c r="L1059" s="43"/>
      <c r="M1059" s="219"/>
      <c r="N1059" s="220"/>
      <c r="O1059" s="83"/>
      <c r="P1059" s="83"/>
      <c r="Q1059" s="83"/>
      <c r="R1059" s="83"/>
      <c r="S1059" s="83"/>
      <c r="T1059" s="84"/>
      <c r="U1059" s="37"/>
      <c r="V1059" s="37"/>
      <c r="W1059" s="37"/>
      <c r="X1059" s="37"/>
      <c r="Y1059" s="37"/>
      <c r="Z1059" s="37"/>
      <c r="AA1059" s="37"/>
      <c r="AB1059" s="37"/>
      <c r="AC1059" s="37"/>
      <c r="AD1059" s="37"/>
      <c r="AE1059" s="37"/>
      <c r="AT1059" s="16" t="s">
        <v>127</v>
      </c>
      <c r="AU1059" s="16" t="s">
        <v>82</v>
      </c>
    </row>
    <row r="1060" s="2" customFormat="1">
      <c r="A1060" s="37"/>
      <c r="B1060" s="38"/>
      <c r="C1060" s="39"/>
      <c r="D1060" s="221" t="s">
        <v>129</v>
      </c>
      <c r="E1060" s="39"/>
      <c r="F1060" s="222" t="s">
        <v>4106</v>
      </c>
      <c r="G1060" s="39"/>
      <c r="H1060" s="39"/>
      <c r="I1060" s="218"/>
      <c r="J1060" s="39"/>
      <c r="K1060" s="39"/>
      <c r="L1060" s="43"/>
      <c r="M1060" s="219"/>
      <c r="N1060" s="220"/>
      <c r="O1060" s="83"/>
      <c r="P1060" s="83"/>
      <c r="Q1060" s="83"/>
      <c r="R1060" s="83"/>
      <c r="S1060" s="83"/>
      <c r="T1060" s="84"/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T1060" s="16" t="s">
        <v>129</v>
      </c>
      <c r="AU1060" s="16" t="s">
        <v>82</v>
      </c>
    </row>
    <row r="1061" s="2" customFormat="1" ht="16.5" customHeight="1">
      <c r="A1061" s="37"/>
      <c r="B1061" s="38"/>
      <c r="C1061" s="203" t="s">
        <v>2066</v>
      </c>
      <c r="D1061" s="203" t="s">
        <v>120</v>
      </c>
      <c r="E1061" s="204" t="s">
        <v>4107</v>
      </c>
      <c r="F1061" s="205" t="s">
        <v>4108</v>
      </c>
      <c r="G1061" s="206" t="s">
        <v>123</v>
      </c>
      <c r="H1061" s="207">
        <v>100</v>
      </c>
      <c r="I1061" s="208"/>
      <c r="J1061" s="209">
        <f>ROUND(I1061*H1061,2)</f>
        <v>0</v>
      </c>
      <c r="K1061" s="205" t="s">
        <v>124</v>
      </c>
      <c r="L1061" s="43"/>
      <c r="M1061" s="210" t="s">
        <v>19</v>
      </c>
      <c r="N1061" s="211" t="s">
        <v>43</v>
      </c>
      <c r="O1061" s="83"/>
      <c r="P1061" s="212">
        <f>O1061*H1061</f>
        <v>0</v>
      </c>
      <c r="Q1061" s="212">
        <v>0</v>
      </c>
      <c r="R1061" s="212">
        <f>Q1061*H1061</f>
        <v>0</v>
      </c>
      <c r="S1061" s="212">
        <v>0.014</v>
      </c>
      <c r="T1061" s="213">
        <f>S1061*H1061</f>
        <v>1.4000000000000001</v>
      </c>
      <c r="U1061" s="37"/>
      <c r="V1061" s="37"/>
      <c r="W1061" s="37"/>
      <c r="X1061" s="37"/>
      <c r="Y1061" s="37"/>
      <c r="Z1061" s="37"/>
      <c r="AA1061" s="37"/>
      <c r="AB1061" s="37"/>
      <c r="AC1061" s="37"/>
      <c r="AD1061" s="37"/>
      <c r="AE1061" s="37"/>
      <c r="AR1061" s="214" t="s">
        <v>80</v>
      </c>
      <c r="AT1061" s="214" t="s">
        <v>120</v>
      </c>
      <c r="AU1061" s="214" t="s">
        <v>82</v>
      </c>
      <c r="AY1061" s="16" t="s">
        <v>117</v>
      </c>
      <c r="BE1061" s="215">
        <f>IF(N1061="základní",J1061,0)</f>
        <v>0</v>
      </c>
      <c r="BF1061" s="215">
        <f>IF(N1061="snížená",J1061,0)</f>
        <v>0</v>
      </c>
      <c r="BG1061" s="215">
        <f>IF(N1061="zákl. přenesená",J1061,0)</f>
        <v>0</v>
      </c>
      <c r="BH1061" s="215">
        <f>IF(N1061="sníž. přenesená",J1061,0)</f>
        <v>0</v>
      </c>
      <c r="BI1061" s="215">
        <f>IF(N1061="nulová",J1061,0)</f>
        <v>0</v>
      </c>
      <c r="BJ1061" s="16" t="s">
        <v>80</v>
      </c>
      <c r="BK1061" s="215">
        <f>ROUND(I1061*H1061,2)</f>
        <v>0</v>
      </c>
      <c r="BL1061" s="16" t="s">
        <v>80</v>
      </c>
      <c r="BM1061" s="214" t="s">
        <v>4109</v>
      </c>
    </row>
    <row r="1062" s="2" customFormat="1">
      <c r="A1062" s="37"/>
      <c r="B1062" s="38"/>
      <c r="C1062" s="39"/>
      <c r="D1062" s="216" t="s">
        <v>127</v>
      </c>
      <c r="E1062" s="39"/>
      <c r="F1062" s="217" t="s">
        <v>4110</v>
      </c>
      <c r="G1062" s="39"/>
      <c r="H1062" s="39"/>
      <c r="I1062" s="218"/>
      <c r="J1062" s="39"/>
      <c r="K1062" s="39"/>
      <c r="L1062" s="43"/>
      <c r="M1062" s="219"/>
      <c r="N1062" s="220"/>
      <c r="O1062" s="83"/>
      <c r="P1062" s="83"/>
      <c r="Q1062" s="83"/>
      <c r="R1062" s="83"/>
      <c r="S1062" s="83"/>
      <c r="T1062" s="84"/>
      <c r="U1062" s="37"/>
      <c r="V1062" s="37"/>
      <c r="W1062" s="37"/>
      <c r="X1062" s="37"/>
      <c r="Y1062" s="37"/>
      <c r="Z1062" s="37"/>
      <c r="AA1062" s="37"/>
      <c r="AB1062" s="37"/>
      <c r="AC1062" s="37"/>
      <c r="AD1062" s="37"/>
      <c r="AE1062" s="37"/>
      <c r="AT1062" s="16" t="s">
        <v>127</v>
      </c>
      <c r="AU1062" s="16" t="s">
        <v>82</v>
      </c>
    </row>
    <row r="1063" s="2" customFormat="1">
      <c r="A1063" s="37"/>
      <c r="B1063" s="38"/>
      <c r="C1063" s="39"/>
      <c r="D1063" s="221" t="s">
        <v>129</v>
      </c>
      <c r="E1063" s="39"/>
      <c r="F1063" s="222" t="s">
        <v>4111</v>
      </c>
      <c r="G1063" s="39"/>
      <c r="H1063" s="39"/>
      <c r="I1063" s="218"/>
      <c r="J1063" s="39"/>
      <c r="K1063" s="39"/>
      <c r="L1063" s="43"/>
      <c r="M1063" s="219"/>
      <c r="N1063" s="220"/>
      <c r="O1063" s="83"/>
      <c r="P1063" s="83"/>
      <c r="Q1063" s="83"/>
      <c r="R1063" s="83"/>
      <c r="S1063" s="83"/>
      <c r="T1063" s="84"/>
      <c r="U1063" s="37"/>
      <c r="V1063" s="37"/>
      <c r="W1063" s="37"/>
      <c r="X1063" s="37"/>
      <c r="Y1063" s="37"/>
      <c r="Z1063" s="37"/>
      <c r="AA1063" s="37"/>
      <c r="AB1063" s="37"/>
      <c r="AC1063" s="37"/>
      <c r="AD1063" s="37"/>
      <c r="AE1063" s="37"/>
      <c r="AT1063" s="16" t="s">
        <v>129</v>
      </c>
      <c r="AU1063" s="16" t="s">
        <v>82</v>
      </c>
    </row>
    <row r="1064" s="2" customFormat="1" ht="16.5" customHeight="1">
      <c r="A1064" s="37"/>
      <c r="B1064" s="38"/>
      <c r="C1064" s="203" t="s">
        <v>2070</v>
      </c>
      <c r="D1064" s="203" t="s">
        <v>120</v>
      </c>
      <c r="E1064" s="204" t="s">
        <v>4112</v>
      </c>
      <c r="F1064" s="205" t="s">
        <v>4113</v>
      </c>
      <c r="G1064" s="206" t="s">
        <v>1017</v>
      </c>
      <c r="H1064" s="207">
        <v>50</v>
      </c>
      <c r="I1064" s="208"/>
      <c r="J1064" s="209">
        <f>ROUND(I1064*H1064,2)</f>
        <v>0</v>
      </c>
      <c r="K1064" s="205" t="s">
        <v>124</v>
      </c>
      <c r="L1064" s="43"/>
      <c r="M1064" s="210" t="s">
        <v>19</v>
      </c>
      <c r="N1064" s="211" t="s">
        <v>43</v>
      </c>
      <c r="O1064" s="83"/>
      <c r="P1064" s="212">
        <f>O1064*H1064</f>
        <v>0</v>
      </c>
      <c r="Q1064" s="212">
        <v>0</v>
      </c>
      <c r="R1064" s="212">
        <f>Q1064*H1064</f>
        <v>0</v>
      </c>
      <c r="S1064" s="212">
        <v>0.0070000000000000001</v>
      </c>
      <c r="T1064" s="213">
        <f>S1064*H1064</f>
        <v>0.35000000000000003</v>
      </c>
      <c r="U1064" s="37"/>
      <c r="V1064" s="37"/>
      <c r="W1064" s="37"/>
      <c r="X1064" s="37"/>
      <c r="Y1064" s="37"/>
      <c r="Z1064" s="37"/>
      <c r="AA1064" s="37"/>
      <c r="AB1064" s="37"/>
      <c r="AC1064" s="37"/>
      <c r="AD1064" s="37"/>
      <c r="AE1064" s="37"/>
      <c r="AR1064" s="214" t="s">
        <v>80</v>
      </c>
      <c r="AT1064" s="214" t="s">
        <v>120</v>
      </c>
      <c r="AU1064" s="214" t="s">
        <v>82</v>
      </c>
      <c r="AY1064" s="16" t="s">
        <v>117</v>
      </c>
      <c r="BE1064" s="215">
        <f>IF(N1064="základní",J1064,0)</f>
        <v>0</v>
      </c>
      <c r="BF1064" s="215">
        <f>IF(N1064="snížená",J1064,0)</f>
        <v>0</v>
      </c>
      <c r="BG1064" s="215">
        <f>IF(N1064="zákl. přenesená",J1064,0)</f>
        <v>0</v>
      </c>
      <c r="BH1064" s="215">
        <f>IF(N1064="sníž. přenesená",J1064,0)</f>
        <v>0</v>
      </c>
      <c r="BI1064" s="215">
        <f>IF(N1064="nulová",J1064,0)</f>
        <v>0</v>
      </c>
      <c r="BJ1064" s="16" t="s">
        <v>80</v>
      </c>
      <c r="BK1064" s="215">
        <f>ROUND(I1064*H1064,2)</f>
        <v>0</v>
      </c>
      <c r="BL1064" s="16" t="s">
        <v>80</v>
      </c>
      <c r="BM1064" s="214" t="s">
        <v>4114</v>
      </c>
    </row>
    <row r="1065" s="2" customFormat="1">
      <c r="A1065" s="37"/>
      <c r="B1065" s="38"/>
      <c r="C1065" s="39"/>
      <c r="D1065" s="216" t="s">
        <v>127</v>
      </c>
      <c r="E1065" s="39"/>
      <c r="F1065" s="217" t="s">
        <v>4115</v>
      </c>
      <c r="G1065" s="39"/>
      <c r="H1065" s="39"/>
      <c r="I1065" s="218"/>
      <c r="J1065" s="39"/>
      <c r="K1065" s="39"/>
      <c r="L1065" s="43"/>
      <c r="M1065" s="219"/>
      <c r="N1065" s="220"/>
      <c r="O1065" s="83"/>
      <c r="P1065" s="83"/>
      <c r="Q1065" s="83"/>
      <c r="R1065" s="83"/>
      <c r="S1065" s="83"/>
      <c r="T1065" s="84"/>
      <c r="U1065" s="37"/>
      <c r="V1065" s="37"/>
      <c r="W1065" s="37"/>
      <c r="X1065" s="37"/>
      <c r="Y1065" s="37"/>
      <c r="Z1065" s="37"/>
      <c r="AA1065" s="37"/>
      <c r="AB1065" s="37"/>
      <c r="AC1065" s="37"/>
      <c r="AD1065" s="37"/>
      <c r="AE1065" s="37"/>
      <c r="AT1065" s="16" t="s">
        <v>127</v>
      </c>
      <c r="AU1065" s="16" t="s">
        <v>82</v>
      </c>
    </row>
    <row r="1066" s="2" customFormat="1">
      <c r="A1066" s="37"/>
      <c r="B1066" s="38"/>
      <c r="C1066" s="39"/>
      <c r="D1066" s="221" t="s">
        <v>129</v>
      </c>
      <c r="E1066" s="39"/>
      <c r="F1066" s="222" t="s">
        <v>4116</v>
      </c>
      <c r="G1066" s="39"/>
      <c r="H1066" s="39"/>
      <c r="I1066" s="218"/>
      <c r="J1066" s="39"/>
      <c r="K1066" s="39"/>
      <c r="L1066" s="43"/>
      <c r="M1066" s="219"/>
      <c r="N1066" s="220"/>
      <c r="O1066" s="83"/>
      <c r="P1066" s="83"/>
      <c r="Q1066" s="83"/>
      <c r="R1066" s="83"/>
      <c r="S1066" s="83"/>
      <c r="T1066" s="84"/>
      <c r="U1066" s="37"/>
      <c r="V1066" s="37"/>
      <c r="W1066" s="37"/>
      <c r="X1066" s="37"/>
      <c r="Y1066" s="37"/>
      <c r="Z1066" s="37"/>
      <c r="AA1066" s="37"/>
      <c r="AB1066" s="37"/>
      <c r="AC1066" s="37"/>
      <c r="AD1066" s="37"/>
      <c r="AE1066" s="37"/>
      <c r="AT1066" s="16" t="s">
        <v>129</v>
      </c>
      <c r="AU1066" s="16" t="s">
        <v>82</v>
      </c>
    </row>
    <row r="1067" s="2" customFormat="1" ht="16.5" customHeight="1">
      <c r="A1067" s="37"/>
      <c r="B1067" s="38"/>
      <c r="C1067" s="203" t="s">
        <v>1624</v>
      </c>
      <c r="D1067" s="203" t="s">
        <v>120</v>
      </c>
      <c r="E1067" s="204" t="s">
        <v>4117</v>
      </c>
      <c r="F1067" s="205" t="s">
        <v>4118</v>
      </c>
      <c r="G1067" s="206" t="s">
        <v>169</v>
      </c>
      <c r="H1067" s="207">
        <v>30</v>
      </c>
      <c r="I1067" s="208"/>
      <c r="J1067" s="209">
        <f>ROUND(I1067*H1067,2)</f>
        <v>0</v>
      </c>
      <c r="K1067" s="205" t="s">
        <v>124</v>
      </c>
      <c r="L1067" s="43"/>
      <c r="M1067" s="210" t="s">
        <v>19</v>
      </c>
      <c r="N1067" s="211" t="s">
        <v>43</v>
      </c>
      <c r="O1067" s="83"/>
      <c r="P1067" s="212">
        <f>O1067*H1067</f>
        <v>0</v>
      </c>
      <c r="Q1067" s="212">
        <v>0</v>
      </c>
      <c r="R1067" s="212">
        <f>Q1067*H1067</f>
        <v>0</v>
      </c>
      <c r="S1067" s="212">
        <v>0</v>
      </c>
      <c r="T1067" s="213">
        <f>S1067*H1067</f>
        <v>0</v>
      </c>
      <c r="U1067" s="37"/>
      <c r="V1067" s="37"/>
      <c r="W1067" s="37"/>
      <c r="X1067" s="37"/>
      <c r="Y1067" s="37"/>
      <c r="Z1067" s="37"/>
      <c r="AA1067" s="37"/>
      <c r="AB1067" s="37"/>
      <c r="AC1067" s="37"/>
      <c r="AD1067" s="37"/>
      <c r="AE1067" s="37"/>
      <c r="AR1067" s="214" t="s">
        <v>80</v>
      </c>
      <c r="AT1067" s="214" t="s">
        <v>120</v>
      </c>
      <c r="AU1067" s="214" t="s">
        <v>82</v>
      </c>
      <c r="AY1067" s="16" t="s">
        <v>117</v>
      </c>
      <c r="BE1067" s="215">
        <f>IF(N1067="základní",J1067,0)</f>
        <v>0</v>
      </c>
      <c r="BF1067" s="215">
        <f>IF(N1067="snížená",J1067,0)</f>
        <v>0</v>
      </c>
      <c r="BG1067" s="215">
        <f>IF(N1067="zákl. přenesená",J1067,0)</f>
        <v>0</v>
      </c>
      <c r="BH1067" s="215">
        <f>IF(N1067="sníž. přenesená",J1067,0)</f>
        <v>0</v>
      </c>
      <c r="BI1067" s="215">
        <f>IF(N1067="nulová",J1067,0)</f>
        <v>0</v>
      </c>
      <c r="BJ1067" s="16" t="s">
        <v>80</v>
      </c>
      <c r="BK1067" s="215">
        <f>ROUND(I1067*H1067,2)</f>
        <v>0</v>
      </c>
      <c r="BL1067" s="16" t="s">
        <v>80</v>
      </c>
      <c r="BM1067" s="214" t="s">
        <v>4119</v>
      </c>
    </row>
    <row r="1068" s="2" customFormat="1">
      <c r="A1068" s="37"/>
      <c r="B1068" s="38"/>
      <c r="C1068" s="39"/>
      <c r="D1068" s="216" t="s">
        <v>127</v>
      </c>
      <c r="E1068" s="39"/>
      <c r="F1068" s="217" t="s">
        <v>4120</v>
      </c>
      <c r="G1068" s="39"/>
      <c r="H1068" s="39"/>
      <c r="I1068" s="218"/>
      <c r="J1068" s="39"/>
      <c r="K1068" s="39"/>
      <c r="L1068" s="43"/>
      <c r="M1068" s="219"/>
      <c r="N1068" s="220"/>
      <c r="O1068" s="83"/>
      <c r="P1068" s="83"/>
      <c r="Q1068" s="83"/>
      <c r="R1068" s="83"/>
      <c r="S1068" s="83"/>
      <c r="T1068" s="84"/>
      <c r="U1068" s="37"/>
      <c r="V1068" s="37"/>
      <c r="W1068" s="37"/>
      <c r="X1068" s="37"/>
      <c r="Y1068" s="37"/>
      <c r="Z1068" s="37"/>
      <c r="AA1068" s="37"/>
      <c r="AB1068" s="37"/>
      <c r="AC1068" s="37"/>
      <c r="AD1068" s="37"/>
      <c r="AE1068" s="37"/>
      <c r="AT1068" s="16" t="s">
        <v>127</v>
      </c>
      <c r="AU1068" s="16" t="s">
        <v>82</v>
      </c>
    </row>
    <row r="1069" s="2" customFormat="1">
      <c r="A1069" s="37"/>
      <c r="B1069" s="38"/>
      <c r="C1069" s="39"/>
      <c r="D1069" s="221" t="s">
        <v>129</v>
      </c>
      <c r="E1069" s="39"/>
      <c r="F1069" s="222" t="s">
        <v>4121</v>
      </c>
      <c r="G1069" s="39"/>
      <c r="H1069" s="39"/>
      <c r="I1069" s="218"/>
      <c r="J1069" s="39"/>
      <c r="K1069" s="39"/>
      <c r="L1069" s="43"/>
      <c r="M1069" s="219"/>
      <c r="N1069" s="220"/>
      <c r="O1069" s="83"/>
      <c r="P1069" s="83"/>
      <c r="Q1069" s="83"/>
      <c r="R1069" s="83"/>
      <c r="S1069" s="83"/>
      <c r="T1069" s="84"/>
      <c r="U1069" s="37"/>
      <c r="V1069" s="37"/>
      <c r="W1069" s="37"/>
      <c r="X1069" s="37"/>
      <c r="Y1069" s="37"/>
      <c r="Z1069" s="37"/>
      <c r="AA1069" s="37"/>
      <c r="AB1069" s="37"/>
      <c r="AC1069" s="37"/>
      <c r="AD1069" s="37"/>
      <c r="AE1069" s="37"/>
      <c r="AT1069" s="16" t="s">
        <v>129</v>
      </c>
      <c r="AU1069" s="16" t="s">
        <v>82</v>
      </c>
    </row>
    <row r="1070" s="2" customFormat="1" ht="16.5" customHeight="1">
      <c r="A1070" s="37"/>
      <c r="B1070" s="38"/>
      <c r="C1070" s="203" t="s">
        <v>1629</v>
      </c>
      <c r="D1070" s="203" t="s">
        <v>120</v>
      </c>
      <c r="E1070" s="204" t="s">
        <v>4122</v>
      </c>
      <c r="F1070" s="205" t="s">
        <v>4123</v>
      </c>
      <c r="G1070" s="206" t="s">
        <v>169</v>
      </c>
      <c r="H1070" s="207">
        <v>20</v>
      </c>
      <c r="I1070" s="208"/>
      <c r="J1070" s="209">
        <f>ROUND(I1070*H1070,2)</f>
        <v>0</v>
      </c>
      <c r="K1070" s="205" t="s">
        <v>124</v>
      </c>
      <c r="L1070" s="43"/>
      <c r="M1070" s="210" t="s">
        <v>19</v>
      </c>
      <c r="N1070" s="211" t="s">
        <v>43</v>
      </c>
      <c r="O1070" s="83"/>
      <c r="P1070" s="212">
        <f>O1070*H1070</f>
        <v>0</v>
      </c>
      <c r="Q1070" s="212">
        <v>0</v>
      </c>
      <c r="R1070" s="212">
        <f>Q1070*H1070</f>
        <v>0</v>
      </c>
      <c r="S1070" s="212">
        <v>0</v>
      </c>
      <c r="T1070" s="213">
        <f>S1070*H1070</f>
        <v>0</v>
      </c>
      <c r="U1070" s="37"/>
      <c r="V1070" s="37"/>
      <c r="W1070" s="37"/>
      <c r="X1070" s="37"/>
      <c r="Y1070" s="37"/>
      <c r="Z1070" s="37"/>
      <c r="AA1070" s="37"/>
      <c r="AB1070" s="37"/>
      <c r="AC1070" s="37"/>
      <c r="AD1070" s="37"/>
      <c r="AE1070" s="37"/>
      <c r="AR1070" s="214" t="s">
        <v>80</v>
      </c>
      <c r="AT1070" s="214" t="s">
        <v>120</v>
      </c>
      <c r="AU1070" s="214" t="s">
        <v>82</v>
      </c>
      <c r="AY1070" s="16" t="s">
        <v>117</v>
      </c>
      <c r="BE1070" s="215">
        <f>IF(N1070="základní",J1070,0)</f>
        <v>0</v>
      </c>
      <c r="BF1070" s="215">
        <f>IF(N1070="snížená",J1070,0)</f>
        <v>0</v>
      </c>
      <c r="BG1070" s="215">
        <f>IF(N1070="zákl. přenesená",J1070,0)</f>
        <v>0</v>
      </c>
      <c r="BH1070" s="215">
        <f>IF(N1070="sníž. přenesená",J1070,0)</f>
        <v>0</v>
      </c>
      <c r="BI1070" s="215">
        <f>IF(N1070="nulová",J1070,0)</f>
        <v>0</v>
      </c>
      <c r="BJ1070" s="16" t="s">
        <v>80</v>
      </c>
      <c r="BK1070" s="215">
        <f>ROUND(I1070*H1070,2)</f>
        <v>0</v>
      </c>
      <c r="BL1070" s="16" t="s">
        <v>80</v>
      </c>
      <c r="BM1070" s="214" t="s">
        <v>4124</v>
      </c>
    </row>
    <row r="1071" s="2" customFormat="1">
      <c r="A1071" s="37"/>
      <c r="B1071" s="38"/>
      <c r="C1071" s="39"/>
      <c r="D1071" s="216" t="s">
        <v>127</v>
      </c>
      <c r="E1071" s="39"/>
      <c r="F1071" s="217" t="s">
        <v>4125</v>
      </c>
      <c r="G1071" s="39"/>
      <c r="H1071" s="39"/>
      <c r="I1071" s="218"/>
      <c r="J1071" s="39"/>
      <c r="K1071" s="39"/>
      <c r="L1071" s="43"/>
      <c r="M1071" s="219"/>
      <c r="N1071" s="220"/>
      <c r="O1071" s="83"/>
      <c r="P1071" s="83"/>
      <c r="Q1071" s="83"/>
      <c r="R1071" s="83"/>
      <c r="S1071" s="83"/>
      <c r="T1071" s="84"/>
      <c r="U1071" s="37"/>
      <c r="V1071" s="37"/>
      <c r="W1071" s="37"/>
      <c r="X1071" s="37"/>
      <c r="Y1071" s="37"/>
      <c r="Z1071" s="37"/>
      <c r="AA1071" s="37"/>
      <c r="AB1071" s="37"/>
      <c r="AC1071" s="37"/>
      <c r="AD1071" s="37"/>
      <c r="AE1071" s="37"/>
      <c r="AT1071" s="16" t="s">
        <v>127</v>
      </c>
      <c r="AU1071" s="16" t="s">
        <v>82</v>
      </c>
    </row>
    <row r="1072" s="2" customFormat="1">
      <c r="A1072" s="37"/>
      <c r="B1072" s="38"/>
      <c r="C1072" s="39"/>
      <c r="D1072" s="221" t="s">
        <v>129</v>
      </c>
      <c r="E1072" s="39"/>
      <c r="F1072" s="222" t="s">
        <v>4126</v>
      </c>
      <c r="G1072" s="39"/>
      <c r="H1072" s="39"/>
      <c r="I1072" s="218"/>
      <c r="J1072" s="39"/>
      <c r="K1072" s="39"/>
      <c r="L1072" s="43"/>
      <c r="M1072" s="219"/>
      <c r="N1072" s="220"/>
      <c r="O1072" s="83"/>
      <c r="P1072" s="83"/>
      <c r="Q1072" s="83"/>
      <c r="R1072" s="83"/>
      <c r="S1072" s="83"/>
      <c r="T1072" s="84"/>
      <c r="U1072" s="37"/>
      <c r="V1072" s="37"/>
      <c r="W1072" s="37"/>
      <c r="X1072" s="37"/>
      <c r="Y1072" s="37"/>
      <c r="Z1072" s="37"/>
      <c r="AA1072" s="37"/>
      <c r="AB1072" s="37"/>
      <c r="AC1072" s="37"/>
      <c r="AD1072" s="37"/>
      <c r="AE1072" s="37"/>
      <c r="AT1072" s="16" t="s">
        <v>129</v>
      </c>
      <c r="AU1072" s="16" t="s">
        <v>82</v>
      </c>
    </row>
    <row r="1073" s="2" customFormat="1" ht="16.5" customHeight="1">
      <c r="A1073" s="37"/>
      <c r="B1073" s="38"/>
      <c r="C1073" s="203" t="s">
        <v>1635</v>
      </c>
      <c r="D1073" s="203" t="s">
        <v>120</v>
      </c>
      <c r="E1073" s="204" t="s">
        <v>4127</v>
      </c>
      <c r="F1073" s="205" t="s">
        <v>4128</v>
      </c>
      <c r="G1073" s="206" t="s">
        <v>169</v>
      </c>
      <c r="H1073" s="207">
        <v>20</v>
      </c>
      <c r="I1073" s="208"/>
      <c r="J1073" s="209">
        <f>ROUND(I1073*H1073,2)</f>
        <v>0</v>
      </c>
      <c r="K1073" s="205" t="s">
        <v>124</v>
      </c>
      <c r="L1073" s="43"/>
      <c r="M1073" s="210" t="s">
        <v>19</v>
      </c>
      <c r="N1073" s="211" t="s">
        <v>43</v>
      </c>
      <c r="O1073" s="83"/>
      <c r="P1073" s="212">
        <f>O1073*H1073</f>
        <v>0</v>
      </c>
      <c r="Q1073" s="212">
        <v>0</v>
      </c>
      <c r="R1073" s="212">
        <f>Q1073*H1073</f>
        <v>0</v>
      </c>
      <c r="S1073" s="212">
        <v>0</v>
      </c>
      <c r="T1073" s="213">
        <f>S1073*H1073</f>
        <v>0</v>
      </c>
      <c r="U1073" s="37"/>
      <c r="V1073" s="37"/>
      <c r="W1073" s="37"/>
      <c r="X1073" s="37"/>
      <c r="Y1073" s="37"/>
      <c r="Z1073" s="37"/>
      <c r="AA1073" s="37"/>
      <c r="AB1073" s="37"/>
      <c r="AC1073" s="37"/>
      <c r="AD1073" s="37"/>
      <c r="AE1073" s="37"/>
      <c r="AR1073" s="214" t="s">
        <v>80</v>
      </c>
      <c r="AT1073" s="214" t="s">
        <v>120</v>
      </c>
      <c r="AU1073" s="214" t="s">
        <v>82</v>
      </c>
      <c r="AY1073" s="16" t="s">
        <v>117</v>
      </c>
      <c r="BE1073" s="215">
        <f>IF(N1073="základní",J1073,0)</f>
        <v>0</v>
      </c>
      <c r="BF1073" s="215">
        <f>IF(N1073="snížená",J1073,0)</f>
        <v>0</v>
      </c>
      <c r="BG1073" s="215">
        <f>IF(N1073="zákl. přenesená",J1073,0)</f>
        <v>0</v>
      </c>
      <c r="BH1073" s="215">
        <f>IF(N1073="sníž. přenesená",J1073,0)</f>
        <v>0</v>
      </c>
      <c r="BI1073" s="215">
        <f>IF(N1073="nulová",J1073,0)</f>
        <v>0</v>
      </c>
      <c r="BJ1073" s="16" t="s">
        <v>80</v>
      </c>
      <c r="BK1073" s="215">
        <f>ROUND(I1073*H1073,2)</f>
        <v>0</v>
      </c>
      <c r="BL1073" s="16" t="s">
        <v>80</v>
      </c>
      <c r="BM1073" s="214" t="s">
        <v>4129</v>
      </c>
    </row>
    <row r="1074" s="2" customFormat="1">
      <c r="A1074" s="37"/>
      <c r="B1074" s="38"/>
      <c r="C1074" s="39"/>
      <c r="D1074" s="216" t="s">
        <v>127</v>
      </c>
      <c r="E1074" s="39"/>
      <c r="F1074" s="217" t="s">
        <v>4130</v>
      </c>
      <c r="G1074" s="39"/>
      <c r="H1074" s="39"/>
      <c r="I1074" s="218"/>
      <c r="J1074" s="39"/>
      <c r="K1074" s="39"/>
      <c r="L1074" s="43"/>
      <c r="M1074" s="219"/>
      <c r="N1074" s="220"/>
      <c r="O1074" s="83"/>
      <c r="P1074" s="83"/>
      <c r="Q1074" s="83"/>
      <c r="R1074" s="83"/>
      <c r="S1074" s="83"/>
      <c r="T1074" s="84"/>
      <c r="U1074" s="37"/>
      <c r="V1074" s="37"/>
      <c r="W1074" s="37"/>
      <c r="X1074" s="37"/>
      <c r="Y1074" s="37"/>
      <c r="Z1074" s="37"/>
      <c r="AA1074" s="37"/>
      <c r="AB1074" s="37"/>
      <c r="AC1074" s="37"/>
      <c r="AD1074" s="37"/>
      <c r="AE1074" s="37"/>
      <c r="AT1074" s="16" t="s">
        <v>127</v>
      </c>
      <c r="AU1074" s="16" t="s">
        <v>82</v>
      </c>
    </row>
    <row r="1075" s="2" customFormat="1">
      <c r="A1075" s="37"/>
      <c r="B1075" s="38"/>
      <c r="C1075" s="39"/>
      <c r="D1075" s="221" t="s">
        <v>129</v>
      </c>
      <c r="E1075" s="39"/>
      <c r="F1075" s="222" t="s">
        <v>4131</v>
      </c>
      <c r="G1075" s="39"/>
      <c r="H1075" s="39"/>
      <c r="I1075" s="218"/>
      <c r="J1075" s="39"/>
      <c r="K1075" s="39"/>
      <c r="L1075" s="43"/>
      <c r="M1075" s="219"/>
      <c r="N1075" s="220"/>
      <c r="O1075" s="83"/>
      <c r="P1075" s="83"/>
      <c r="Q1075" s="83"/>
      <c r="R1075" s="83"/>
      <c r="S1075" s="83"/>
      <c r="T1075" s="84"/>
      <c r="U1075" s="37"/>
      <c r="V1075" s="37"/>
      <c r="W1075" s="37"/>
      <c r="X1075" s="37"/>
      <c r="Y1075" s="37"/>
      <c r="Z1075" s="37"/>
      <c r="AA1075" s="37"/>
      <c r="AB1075" s="37"/>
      <c r="AC1075" s="37"/>
      <c r="AD1075" s="37"/>
      <c r="AE1075" s="37"/>
      <c r="AT1075" s="16" t="s">
        <v>129</v>
      </c>
      <c r="AU1075" s="16" t="s">
        <v>82</v>
      </c>
    </row>
    <row r="1076" s="2" customFormat="1" ht="16.5" customHeight="1">
      <c r="A1076" s="37"/>
      <c r="B1076" s="38"/>
      <c r="C1076" s="203" t="s">
        <v>1641</v>
      </c>
      <c r="D1076" s="203" t="s">
        <v>120</v>
      </c>
      <c r="E1076" s="204" t="s">
        <v>4132</v>
      </c>
      <c r="F1076" s="205" t="s">
        <v>4133</v>
      </c>
      <c r="G1076" s="206" t="s">
        <v>169</v>
      </c>
      <c r="H1076" s="207">
        <v>20</v>
      </c>
      <c r="I1076" s="208"/>
      <c r="J1076" s="209">
        <f>ROUND(I1076*H1076,2)</f>
        <v>0</v>
      </c>
      <c r="K1076" s="205" t="s">
        <v>124</v>
      </c>
      <c r="L1076" s="43"/>
      <c r="M1076" s="210" t="s">
        <v>19</v>
      </c>
      <c r="N1076" s="211" t="s">
        <v>43</v>
      </c>
      <c r="O1076" s="83"/>
      <c r="P1076" s="212">
        <f>O1076*H1076</f>
        <v>0</v>
      </c>
      <c r="Q1076" s="212">
        <v>0</v>
      </c>
      <c r="R1076" s="212">
        <f>Q1076*H1076</f>
        <v>0</v>
      </c>
      <c r="S1076" s="212">
        <v>0</v>
      </c>
      <c r="T1076" s="213">
        <f>S1076*H1076</f>
        <v>0</v>
      </c>
      <c r="U1076" s="37"/>
      <c r="V1076" s="37"/>
      <c r="W1076" s="37"/>
      <c r="X1076" s="37"/>
      <c r="Y1076" s="37"/>
      <c r="Z1076" s="37"/>
      <c r="AA1076" s="37"/>
      <c r="AB1076" s="37"/>
      <c r="AC1076" s="37"/>
      <c r="AD1076" s="37"/>
      <c r="AE1076" s="37"/>
      <c r="AR1076" s="214" t="s">
        <v>80</v>
      </c>
      <c r="AT1076" s="214" t="s">
        <v>120</v>
      </c>
      <c r="AU1076" s="214" t="s">
        <v>82</v>
      </c>
      <c r="AY1076" s="16" t="s">
        <v>117</v>
      </c>
      <c r="BE1076" s="215">
        <f>IF(N1076="základní",J1076,0)</f>
        <v>0</v>
      </c>
      <c r="BF1076" s="215">
        <f>IF(N1076="snížená",J1076,0)</f>
        <v>0</v>
      </c>
      <c r="BG1076" s="215">
        <f>IF(N1076="zákl. přenesená",J1076,0)</f>
        <v>0</v>
      </c>
      <c r="BH1076" s="215">
        <f>IF(N1076="sníž. přenesená",J1076,0)</f>
        <v>0</v>
      </c>
      <c r="BI1076" s="215">
        <f>IF(N1076="nulová",J1076,0)</f>
        <v>0</v>
      </c>
      <c r="BJ1076" s="16" t="s">
        <v>80</v>
      </c>
      <c r="BK1076" s="215">
        <f>ROUND(I1076*H1076,2)</f>
        <v>0</v>
      </c>
      <c r="BL1076" s="16" t="s">
        <v>80</v>
      </c>
      <c r="BM1076" s="214" t="s">
        <v>4134</v>
      </c>
    </row>
    <row r="1077" s="2" customFormat="1">
      <c r="A1077" s="37"/>
      <c r="B1077" s="38"/>
      <c r="C1077" s="39"/>
      <c r="D1077" s="216" t="s">
        <v>127</v>
      </c>
      <c r="E1077" s="39"/>
      <c r="F1077" s="217" t="s">
        <v>4135</v>
      </c>
      <c r="G1077" s="39"/>
      <c r="H1077" s="39"/>
      <c r="I1077" s="218"/>
      <c r="J1077" s="39"/>
      <c r="K1077" s="39"/>
      <c r="L1077" s="43"/>
      <c r="M1077" s="219"/>
      <c r="N1077" s="220"/>
      <c r="O1077" s="83"/>
      <c r="P1077" s="83"/>
      <c r="Q1077" s="83"/>
      <c r="R1077" s="83"/>
      <c r="S1077" s="83"/>
      <c r="T1077" s="84"/>
      <c r="U1077" s="37"/>
      <c r="V1077" s="37"/>
      <c r="W1077" s="37"/>
      <c r="X1077" s="37"/>
      <c r="Y1077" s="37"/>
      <c r="Z1077" s="37"/>
      <c r="AA1077" s="37"/>
      <c r="AB1077" s="37"/>
      <c r="AC1077" s="37"/>
      <c r="AD1077" s="37"/>
      <c r="AE1077" s="37"/>
      <c r="AT1077" s="16" t="s">
        <v>127</v>
      </c>
      <c r="AU1077" s="16" t="s">
        <v>82</v>
      </c>
    </row>
    <row r="1078" s="2" customFormat="1">
      <c r="A1078" s="37"/>
      <c r="B1078" s="38"/>
      <c r="C1078" s="39"/>
      <c r="D1078" s="221" t="s">
        <v>129</v>
      </c>
      <c r="E1078" s="39"/>
      <c r="F1078" s="222" t="s">
        <v>4136</v>
      </c>
      <c r="G1078" s="39"/>
      <c r="H1078" s="39"/>
      <c r="I1078" s="218"/>
      <c r="J1078" s="39"/>
      <c r="K1078" s="39"/>
      <c r="L1078" s="43"/>
      <c r="M1078" s="219"/>
      <c r="N1078" s="220"/>
      <c r="O1078" s="83"/>
      <c r="P1078" s="83"/>
      <c r="Q1078" s="83"/>
      <c r="R1078" s="83"/>
      <c r="S1078" s="83"/>
      <c r="T1078" s="84"/>
      <c r="U1078" s="37"/>
      <c r="V1078" s="37"/>
      <c r="W1078" s="37"/>
      <c r="X1078" s="37"/>
      <c r="Y1078" s="37"/>
      <c r="Z1078" s="37"/>
      <c r="AA1078" s="37"/>
      <c r="AB1078" s="37"/>
      <c r="AC1078" s="37"/>
      <c r="AD1078" s="37"/>
      <c r="AE1078" s="37"/>
      <c r="AT1078" s="16" t="s">
        <v>129</v>
      </c>
      <c r="AU1078" s="16" t="s">
        <v>82</v>
      </c>
    </row>
    <row r="1079" s="2" customFormat="1" ht="16.5" customHeight="1">
      <c r="A1079" s="37"/>
      <c r="B1079" s="38"/>
      <c r="C1079" s="203" t="s">
        <v>1647</v>
      </c>
      <c r="D1079" s="203" t="s">
        <v>120</v>
      </c>
      <c r="E1079" s="204" t="s">
        <v>4137</v>
      </c>
      <c r="F1079" s="205" t="s">
        <v>4138</v>
      </c>
      <c r="G1079" s="206" t="s">
        <v>169</v>
      </c>
      <c r="H1079" s="207">
        <v>20</v>
      </c>
      <c r="I1079" s="208"/>
      <c r="J1079" s="209">
        <f>ROUND(I1079*H1079,2)</f>
        <v>0</v>
      </c>
      <c r="K1079" s="205" t="s">
        <v>124</v>
      </c>
      <c r="L1079" s="43"/>
      <c r="M1079" s="210" t="s">
        <v>19</v>
      </c>
      <c r="N1079" s="211" t="s">
        <v>43</v>
      </c>
      <c r="O1079" s="83"/>
      <c r="P1079" s="212">
        <f>O1079*H1079</f>
        <v>0</v>
      </c>
      <c r="Q1079" s="212">
        <v>0</v>
      </c>
      <c r="R1079" s="212">
        <f>Q1079*H1079</f>
        <v>0</v>
      </c>
      <c r="S1079" s="212">
        <v>0</v>
      </c>
      <c r="T1079" s="213">
        <f>S1079*H1079</f>
        <v>0</v>
      </c>
      <c r="U1079" s="37"/>
      <c r="V1079" s="37"/>
      <c r="W1079" s="37"/>
      <c r="X1079" s="37"/>
      <c r="Y1079" s="37"/>
      <c r="Z1079" s="37"/>
      <c r="AA1079" s="37"/>
      <c r="AB1079" s="37"/>
      <c r="AC1079" s="37"/>
      <c r="AD1079" s="37"/>
      <c r="AE1079" s="37"/>
      <c r="AR1079" s="214" t="s">
        <v>80</v>
      </c>
      <c r="AT1079" s="214" t="s">
        <v>120</v>
      </c>
      <c r="AU1079" s="214" t="s">
        <v>82</v>
      </c>
      <c r="AY1079" s="16" t="s">
        <v>117</v>
      </c>
      <c r="BE1079" s="215">
        <f>IF(N1079="základní",J1079,0)</f>
        <v>0</v>
      </c>
      <c r="BF1079" s="215">
        <f>IF(N1079="snížená",J1079,0)</f>
        <v>0</v>
      </c>
      <c r="BG1079" s="215">
        <f>IF(N1079="zákl. přenesená",J1079,0)</f>
        <v>0</v>
      </c>
      <c r="BH1079" s="215">
        <f>IF(N1079="sníž. přenesená",J1079,0)</f>
        <v>0</v>
      </c>
      <c r="BI1079" s="215">
        <f>IF(N1079="nulová",J1079,0)</f>
        <v>0</v>
      </c>
      <c r="BJ1079" s="16" t="s">
        <v>80</v>
      </c>
      <c r="BK1079" s="215">
        <f>ROUND(I1079*H1079,2)</f>
        <v>0</v>
      </c>
      <c r="BL1079" s="16" t="s">
        <v>80</v>
      </c>
      <c r="BM1079" s="214" t="s">
        <v>4139</v>
      </c>
    </row>
    <row r="1080" s="2" customFormat="1">
      <c r="A1080" s="37"/>
      <c r="B1080" s="38"/>
      <c r="C1080" s="39"/>
      <c r="D1080" s="216" t="s">
        <v>127</v>
      </c>
      <c r="E1080" s="39"/>
      <c r="F1080" s="217" t="s">
        <v>4140</v>
      </c>
      <c r="G1080" s="39"/>
      <c r="H1080" s="39"/>
      <c r="I1080" s="218"/>
      <c r="J1080" s="39"/>
      <c r="K1080" s="39"/>
      <c r="L1080" s="43"/>
      <c r="M1080" s="219"/>
      <c r="N1080" s="220"/>
      <c r="O1080" s="83"/>
      <c r="P1080" s="83"/>
      <c r="Q1080" s="83"/>
      <c r="R1080" s="83"/>
      <c r="S1080" s="83"/>
      <c r="T1080" s="84"/>
      <c r="U1080" s="37"/>
      <c r="V1080" s="37"/>
      <c r="W1080" s="37"/>
      <c r="X1080" s="37"/>
      <c r="Y1080" s="37"/>
      <c r="Z1080" s="37"/>
      <c r="AA1080" s="37"/>
      <c r="AB1080" s="37"/>
      <c r="AC1080" s="37"/>
      <c r="AD1080" s="37"/>
      <c r="AE1080" s="37"/>
      <c r="AT1080" s="16" t="s">
        <v>127</v>
      </c>
      <c r="AU1080" s="16" t="s">
        <v>82</v>
      </c>
    </row>
    <row r="1081" s="2" customFormat="1">
      <c r="A1081" s="37"/>
      <c r="B1081" s="38"/>
      <c r="C1081" s="39"/>
      <c r="D1081" s="221" t="s">
        <v>129</v>
      </c>
      <c r="E1081" s="39"/>
      <c r="F1081" s="222" t="s">
        <v>4141</v>
      </c>
      <c r="G1081" s="39"/>
      <c r="H1081" s="39"/>
      <c r="I1081" s="218"/>
      <c r="J1081" s="39"/>
      <c r="K1081" s="39"/>
      <c r="L1081" s="43"/>
      <c r="M1081" s="219"/>
      <c r="N1081" s="220"/>
      <c r="O1081" s="83"/>
      <c r="P1081" s="83"/>
      <c r="Q1081" s="83"/>
      <c r="R1081" s="83"/>
      <c r="S1081" s="83"/>
      <c r="T1081" s="84"/>
      <c r="U1081" s="37"/>
      <c r="V1081" s="37"/>
      <c r="W1081" s="37"/>
      <c r="X1081" s="37"/>
      <c r="Y1081" s="37"/>
      <c r="Z1081" s="37"/>
      <c r="AA1081" s="37"/>
      <c r="AB1081" s="37"/>
      <c r="AC1081" s="37"/>
      <c r="AD1081" s="37"/>
      <c r="AE1081" s="37"/>
      <c r="AT1081" s="16" t="s">
        <v>129</v>
      </c>
      <c r="AU1081" s="16" t="s">
        <v>82</v>
      </c>
    </row>
    <row r="1082" s="2" customFormat="1" ht="16.5" customHeight="1">
      <c r="A1082" s="37"/>
      <c r="B1082" s="38"/>
      <c r="C1082" s="203" t="s">
        <v>1652</v>
      </c>
      <c r="D1082" s="203" t="s">
        <v>120</v>
      </c>
      <c r="E1082" s="204" t="s">
        <v>4142</v>
      </c>
      <c r="F1082" s="205" t="s">
        <v>4143</v>
      </c>
      <c r="G1082" s="206" t="s">
        <v>169</v>
      </c>
      <c r="H1082" s="207">
        <v>20</v>
      </c>
      <c r="I1082" s="208"/>
      <c r="J1082" s="209">
        <f>ROUND(I1082*H1082,2)</f>
        <v>0</v>
      </c>
      <c r="K1082" s="205" t="s">
        <v>124</v>
      </c>
      <c r="L1082" s="43"/>
      <c r="M1082" s="210" t="s">
        <v>19</v>
      </c>
      <c r="N1082" s="211" t="s">
        <v>43</v>
      </c>
      <c r="O1082" s="83"/>
      <c r="P1082" s="212">
        <f>O1082*H1082</f>
        <v>0</v>
      </c>
      <c r="Q1082" s="212">
        <v>0</v>
      </c>
      <c r="R1082" s="212">
        <f>Q1082*H1082</f>
        <v>0</v>
      </c>
      <c r="S1082" s="212">
        <v>0</v>
      </c>
      <c r="T1082" s="213">
        <f>S1082*H1082</f>
        <v>0</v>
      </c>
      <c r="U1082" s="37"/>
      <c r="V1082" s="37"/>
      <c r="W1082" s="37"/>
      <c r="X1082" s="37"/>
      <c r="Y1082" s="37"/>
      <c r="Z1082" s="37"/>
      <c r="AA1082" s="37"/>
      <c r="AB1082" s="37"/>
      <c r="AC1082" s="37"/>
      <c r="AD1082" s="37"/>
      <c r="AE1082" s="37"/>
      <c r="AR1082" s="214" t="s">
        <v>80</v>
      </c>
      <c r="AT1082" s="214" t="s">
        <v>120</v>
      </c>
      <c r="AU1082" s="214" t="s">
        <v>82</v>
      </c>
      <c r="AY1082" s="16" t="s">
        <v>117</v>
      </c>
      <c r="BE1082" s="215">
        <f>IF(N1082="základní",J1082,0)</f>
        <v>0</v>
      </c>
      <c r="BF1082" s="215">
        <f>IF(N1082="snížená",J1082,0)</f>
        <v>0</v>
      </c>
      <c r="BG1082" s="215">
        <f>IF(N1082="zákl. přenesená",J1082,0)</f>
        <v>0</v>
      </c>
      <c r="BH1082" s="215">
        <f>IF(N1082="sníž. přenesená",J1082,0)</f>
        <v>0</v>
      </c>
      <c r="BI1082" s="215">
        <f>IF(N1082="nulová",J1082,0)</f>
        <v>0</v>
      </c>
      <c r="BJ1082" s="16" t="s">
        <v>80</v>
      </c>
      <c r="BK1082" s="215">
        <f>ROUND(I1082*H1082,2)</f>
        <v>0</v>
      </c>
      <c r="BL1082" s="16" t="s">
        <v>80</v>
      </c>
      <c r="BM1082" s="214" t="s">
        <v>4144</v>
      </c>
    </row>
    <row r="1083" s="2" customFormat="1">
      <c r="A1083" s="37"/>
      <c r="B1083" s="38"/>
      <c r="C1083" s="39"/>
      <c r="D1083" s="216" t="s">
        <v>127</v>
      </c>
      <c r="E1083" s="39"/>
      <c r="F1083" s="217" t="s">
        <v>4145</v>
      </c>
      <c r="G1083" s="39"/>
      <c r="H1083" s="39"/>
      <c r="I1083" s="218"/>
      <c r="J1083" s="39"/>
      <c r="K1083" s="39"/>
      <c r="L1083" s="43"/>
      <c r="M1083" s="219"/>
      <c r="N1083" s="220"/>
      <c r="O1083" s="83"/>
      <c r="P1083" s="83"/>
      <c r="Q1083" s="83"/>
      <c r="R1083" s="83"/>
      <c r="S1083" s="83"/>
      <c r="T1083" s="84"/>
      <c r="U1083" s="37"/>
      <c r="V1083" s="37"/>
      <c r="W1083" s="37"/>
      <c r="X1083" s="37"/>
      <c r="Y1083" s="37"/>
      <c r="Z1083" s="37"/>
      <c r="AA1083" s="37"/>
      <c r="AB1083" s="37"/>
      <c r="AC1083" s="37"/>
      <c r="AD1083" s="37"/>
      <c r="AE1083" s="37"/>
      <c r="AT1083" s="16" t="s">
        <v>127</v>
      </c>
      <c r="AU1083" s="16" t="s">
        <v>82</v>
      </c>
    </row>
    <row r="1084" s="2" customFormat="1">
      <c r="A1084" s="37"/>
      <c r="B1084" s="38"/>
      <c r="C1084" s="39"/>
      <c r="D1084" s="221" t="s">
        <v>129</v>
      </c>
      <c r="E1084" s="39"/>
      <c r="F1084" s="222" t="s">
        <v>4146</v>
      </c>
      <c r="G1084" s="39"/>
      <c r="H1084" s="39"/>
      <c r="I1084" s="218"/>
      <c r="J1084" s="39"/>
      <c r="K1084" s="39"/>
      <c r="L1084" s="43"/>
      <c r="M1084" s="219"/>
      <c r="N1084" s="220"/>
      <c r="O1084" s="83"/>
      <c r="P1084" s="83"/>
      <c r="Q1084" s="83"/>
      <c r="R1084" s="83"/>
      <c r="S1084" s="83"/>
      <c r="T1084" s="84"/>
      <c r="U1084" s="37"/>
      <c r="V1084" s="37"/>
      <c r="W1084" s="37"/>
      <c r="X1084" s="37"/>
      <c r="Y1084" s="37"/>
      <c r="Z1084" s="37"/>
      <c r="AA1084" s="37"/>
      <c r="AB1084" s="37"/>
      <c r="AC1084" s="37"/>
      <c r="AD1084" s="37"/>
      <c r="AE1084" s="37"/>
      <c r="AT1084" s="16" t="s">
        <v>129</v>
      </c>
      <c r="AU1084" s="16" t="s">
        <v>82</v>
      </c>
    </row>
    <row r="1085" s="2" customFormat="1" ht="16.5" customHeight="1">
      <c r="A1085" s="37"/>
      <c r="B1085" s="38"/>
      <c r="C1085" s="203" t="s">
        <v>1658</v>
      </c>
      <c r="D1085" s="203" t="s">
        <v>120</v>
      </c>
      <c r="E1085" s="204" t="s">
        <v>4147</v>
      </c>
      <c r="F1085" s="205" t="s">
        <v>4148</v>
      </c>
      <c r="G1085" s="206" t="s">
        <v>169</v>
      </c>
      <c r="H1085" s="207">
        <v>150</v>
      </c>
      <c r="I1085" s="208"/>
      <c r="J1085" s="209">
        <f>ROUND(I1085*H1085,2)</f>
        <v>0</v>
      </c>
      <c r="K1085" s="205" t="s">
        <v>124</v>
      </c>
      <c r="L1085" s="43"/>
      <c r="M1085" s="210" t="s">
        <v>19</v>
      </c>
      <c r="N1085" s="211" t="s">
        <v>43</v>
      </c>
      <c r="O1085" s="83"/>
      <c r="P1085" s="212">
        <f>O1085*H1085</f>
        <v>0</v>
      </c>
      <c r="Q1085" s="212">
        <v>0</v>
      </c>
      <c r="R1085" s="212">
        <f>Q1085*H1085</f>
        <v>0</v>
      </c>
      <c r="S1085" s="212">
        <v>0</v>
      </c>
      <c r="T1085" s="213">
        <f>S1085*H1085</f>
        <v>0</v>
      </c>
      <c r="U1085" s="37"/>
      <c r="V1085" s="37"/>
      <c r="W1085" s="37"/>
      <c r="X1085" s="37"/>
      <c r="Y1085" s="37"/>
      <c r="Z1085" s="37"/>
      <c r="AA1085" s="37"/>
      <c r="AB1085" s="37"/>
      <c r="AC1085" s="37"/>
      <c r="AD1085" s="37"/>
      <c r="AE1085" s="37"/>
      <c r="AR1085" s="214" t="s">
        <v>80</v>
      </c>
      <c r="AT1085" s="214" t="s">
        <v>120</v>
      </c>
      <c r="AU1085" s="214" t="s">
        <v>82</v>
      </c>
      <c r="AY1085" s="16" t="s">
        <v>117</v>
      </c>
      <c r="BE1085" s="215">
        <f>IF(N1085="základní",J1085,0)</f>
        <v>0</v>
      </c>
      <c r="BF1085" s="215">
        <f>IF(N1085="snížená",J1085,0)</f>
        <v>0</v>
      </c>
      <c r="BG1085" s="215">
        <f>IF(N1085="zákl. přenesená",J1085,0)</f>
        <v>0</v>
      </c>
      <c r="BH1085" s="215">
        <f>IF(N1085="sníž. přenesená",J1085,0)</f>
        <v>0</v>
      </c>
      <c r="BI1085" s="215">
        <f>IF(N1085="nulová",J1085,0)</f>
        <v>0</v>
      </c>
      <c r="BJ1085" s="16" t="s">
        <v>80</v>
      </c>
      <c r="BK1085" s="215">
        <f>ROUND(I1085*H1085,2)</f>
        <v>0</v>
      </c>
      <c r="BL1085" s="16" t="s">
        <v>80</v>
      </c>
      <c r="BM1085" s="214" t="s">
        <v>4149</v>
      </c>
    </row>
    <row r="1086" s="2" customFormat="1">
      <c r="A1086" s="37"/>
      <c r="B1086" s="38"/>
      <c r="C1086" s="39"/>
      <c r="D1086" s="216" t="s">
        <v>127</v>
      </c>
      <c r="E1086" s="39"/>
      <c r="F1086" s="217" t="s">
        <v>4150</v>
      </c>
      <c r="G1086" s="39"/>
      <c r="H1086" s="39"/>
      <c r="I1086" s="218"/>
      <c r="J1086" s="39"/>
      <c r="K1086" s="39"/>
      <c r="L1086" s="43"/>
      <c r="M1086" s="219"/>
      <c r="N1086" s="220"/>
      <c r="O1086" s="83"/>
      <c r="P1086" s="83"/>
      <c r="Q1086" s="83"/>
      <c r="R1086" s="83"/>
      <c r="S1086" s="83"/>
      <c r="T1086" s="84"/>
      <c r="U1086" s="37"/>
      <c r="V1086" s="37"/>
      <c r="W1086" s="37"/>
      <c r="X1086" s="37"/>
      <c r="Y1086" s="37"/>
      <c r="Z1086" s="37"/>
      <c r="AA1086" s="37"/>
      <c r="AB1086" s="37"/>
      <c r="AC1086" s="37"/>
      <c r="AD1086" s="37"/>
      <c r="AE1086" s="37"/>
      <c r="AT1086" s="16" t="s">
        <v>127</v>
      </c>
      <c r="AU1086" s="16" t="s">
        <v>82</v>
      </c>
    </row>
    <row r="1087" s="2" customFormat="1">
      <c r="A1087" s="37"/>
      <c r="B1087" s="38"/>
      <c r="C1087" s="39"/>
      <c r="D1087" s="221" t="s">
        <v>129</v>
      </c>
      <c r="E1087" s="39"/>
      <c r="F1087" s="222" t="s">
        <v>4151</v>
      </c>
      <c r="G1087" s="39"/>
      <c r="H1087" s="39"/>
      <c r="I1087" s="218"/>
      <c r="J1087" s="39"/>
      <c r="K1087" s="39"/>
      <c r="L1087" s="43"/>
      <c r="M1087" s="219"/>
      <c r="N1087" s="220"/>
      <c r="O1087" s="83"/>
      <c r="P1087" s="83"/>
      <c r="Q1087" s="83"/>
      <c r="R1087" s="83"/>
      <c r="S1087" s="83"/>
      <c r="T1087" s="84"/>
      <c r="U1087" s="37"/>
      <c r="V1087" s="37"/>
      <c r="W1087" s="37"/>
      <c r="X1087" s="37"/>
      <c r="Y1087" s="37"/>
      <c r="Z1087" s="37"/>
      <c r="AA1087" s="37"/>
      <c r="AB1087" s="37"/>
      <c r="AC1087" s="37"/>
      <c r="AD1087" s="37"/>
      <c r="AE1087" s="37"/>
      <c r="AT1087" s="16" t="s">
        <v>129</v>
      </c>
      <c r="AU1087" s="16" t="s">
        <v>82</v>
      </c>
    </row>
    <row r="1088" s="2" customFormat="1" ht="16.5" customHeight="1">
      <c r="A1088" s="37"/>
      <c r="B1088" s="38"/>
      <c r="C1088" s="203" t="s">
        <v>1664</v>
      </c>
      <c r="D1088" s="203" t="s">
        <v>120</v>
      </c>
      <c r="E1088" s="204" t="s">
        <v>4152</v>
      </c>
      <c r="F1088" s="205" t="s">
        <v>4153</v>
      </c>
      <c r="G1088" s="206" t="s">
        <v>169</v>
      </c>
      <c r="H1088" s="207">
        <v>200</v>
      </c>
      <c r="I1088" s="208"/>
      <c r="J1088" s="209">
        <f>ROUND(I1088*H1088,2)</f>
        <v>0</v>
      </c>
      <c r="K1088" s="205" t="s">
        <v>124</v>
      </c>
      <c r="L1088" s="43"/>
      <c r="M1088" s="210" t="s">
        <v>19</v>
      </c>
      <c r="N1088" s="211" t="s">
        <v>43</v>
      </c>
      <c r="O1088" s="83"/>
      <c r="P1088" s="212">
        <f>O1088*H1088</f>
        <v>0</v>
      </c>
      <c r="Q1088" s="212">
        <v>0</v>
      </c>
      <c r="R1088" s="212">
        <f>Q1088*H1088</f>
        <v>0</v>
      </c>
      <c r="S1088" s="212">
        <v>0</v>
      </c>
      <c r="T1088" s="213">
        <f>S1088*H1088</f>
        <v>0</v>
      </c>
      <c r="U1088" s="37"/>
      <c r="V1088" s="37"/>
      <c r="W1088" s="37"/>
      <c r="X1088" s="37"/>
      <c r="Y1088" s="37"/>
      <c r="Z1088" s="37"/>
      <c r="AA1088" s="37"/>
      <c r="AB1088" s="37"/>
      <c r="AC1088" s="37"/>
      <c r="AD1088" s="37"/>
      <c r="AE1088" s="37"/>
      <c r="AR1088" s="214" t="s">
        <v>80</v>
      </c>
      <c r="AT1088" s="214" t="s">
        <v>120</v>
      </c>
      <c r="AU1088" s="214" t="s">
        <v>82</v>
      </c>
      <c r="AY1088" s="16" t="s">
        <v>117</v>
      </c>
      <c r="BE1088" s="215">
        <f>IF(N1088="základní",J1088,0)</f>
        <v>0</v>
      </c>
      <c r="BF1088" s="215">
        <f>IF(N1088="snížená",J1088,0)</f>
        <v>0</v>
      </c>
      <c r="BG1088" s="215">
        <f>IF(N1088="zákl. přenesená",J1088,0)</f>
        <v>0</v>
      </c>
      <c r="BH1088" s="215">
        <f>IF(N1088="sníž. přenesená",J1088,0)</f>
        <v>0</v>
      </c>
      <c r="BI1088" s="215">
        <f>IF(N1088="nulová",J1088,0)</f>
        <v>0</v>
      </c>
      <c r="BJ1088" s="16" t="s">
        <v>80</v>
      </c>
      <c r="BK1088" s="215">
        <f>ROUND(I1088*H1088,2)</f>
        <v>0</v>
      </c>
      <c r="BL1088" s="16" t="s">
        <v>80</v>
      </c>
      <c r="BM1088" s="214" t="s">
        <v>4154</v>
      </c>
    </row>
    <row r="1089" s="2" customFormat="1">
      <c r="A1089" s="37"/>
      <c r="B1089" s="38"/>
      <c r="C1089" s="39"/>
      <c r="D1089" s="216" t="s">
        <v>127</v>
      </c>
      <c r="E1089" s="39"/>
      <c r="F1089" s="217" t="s">
        <v>4155</v>
      </c>
      <c r="G1089" s="39"/>
      <c r="H1089" s="39"/>
      <c r="I1089" s="218"/>
      <c r="J1089" s="39"/>
      <c r="K1089" s="39"/>
      <c r="L1089" s="43"/>
      <c r="M1089" s="219"/>
      <c r="N1089" s="220"/>
      <c r="O1089" s="83"/>
      <c r="P1089" s="83"/>
      <c r="Q1089" s="83"/>
      <c r="R1089" s="83"/>
      <c r="S1089" s="83"/>
      <c r="T1089" s="84"/>
      <c r="U1089" s="37"/>
      <c r="V1089" s="37"/>
      <c r="W1089" s="37"/>
      <c r="X1089" s="37"/>
      <c r="Y1089" s="37"/>
      <c r="Z1089" s="37"/>
      <c r="AA1089" s="37"/>
      <c r="AB1089" s="37"/>
      <c r="AC1089" s="37"/>
      <c r="AD1089" s="37"/>
      <c r="AE1089" s="37"/>
      <c r="AT1089" s="16" t="s">
        <v>127</v>
      </c>
      <c r="AU1089" s="16" t="s">
        <v>82</v>
      </c>
    </row>
    <row r="1090" s="2" customFormat="1">
      <c r="A1090" s="37"/>
      <c r="B1090" s="38"/>
      <c r="C1090" s="39"/>
      <c r="D1090" s="221" t="s">
        <v>129</v>
      </c>
      <c r="E1090" s="39"/>
      <c r="F1090" s="222" t="s">
        <v>4156</v>
      </c>
      <c r="G1090" s="39"/>
      <c r="H1090" s="39"/>
      <c r="I1090" s="218"/>
      <c r="J1090" s="39"/>
      <c r="K1090" s="39"/>
      <c r="L1090" s="43"/>
      <c r="M1090" s="219"/>
      <c r="N1090" s="220"/>
      <c r="O1090" s="83"/>
      <c r="P1090" s="83"/>
      <c r="Q1090" s="83"/>
      <c r="R1090" s="83"/>
      <c r="S1090" s="83"/>
      <c r="T1090" s="84"/>
      <c r="U1090" s="37"/>
      <c r="V1090" s="37"/>
      <c r="W1090" s="37"/>
      <c r="X1090" s="37"/>
      <c r="Y1090" s="37"/>
      <c r="Z1090" s="37"/>
      <c r="AA1090" s="37"/>
      <c r="AB1090" s="37"/>
      <c r="AC1090" s="37"/>
      <c r="AD1090" s="37"/>
      <c r="AE1090" s="37"/>
      <c r="AT1090" s="16" t="s">
        <v>129</v>
      </c>
      <c r="AU1090" s="16" t="s">
        <v>82</v>
      </c>
    </row>
    <row r="1091" s="2" customFormat="1" ht="16.5" customHeight="1">
      <c r="A1091" s="37"/>
      <c r="B1091" s="38"/>
      <c r="C1091" s="203" t="s">
        <v>1736</v>
      </c>
      <c r="D1091" s="203" t="s">
        <v>120</v>
      </c>
      <c r="E1091" s="204" t="s">
        <v>549</v>
      </c>
      <c r="F1091" s="205" t="s">
        <v>550</v>
      </c>
      <c r="G1091" s="206" t="s">
        <v>551</v>
      </c>
      <c r="H1091" s="207">
        <v>4</v>
      </c>
      <c r="I1091" s="208"/>
      <c r="J1091" s="209">
        <f>ROUND(I1091*H1091,2)</f>
        <v>0</v>
      </c>
      <c r="K1091" s="205" t="s">
        <v>124</v>
      </c>
      <c r="L1091" s="43"/>
      <c r="M1091" s="210" t="s">
        <v>19</v>
      </c>
      <c r="N1091" s="211" t="s">
        <v>43</v>
      </c>
      <c r="O1091" s="83"/>
      <c r="P1091" s="212">
        <f>O1091*H1091</f>
        <v>0</v>
      </c>
      <c r="Q1091" s="212">
        <v>0</v>
      </c>
      <c r="R1091" s="212">
        <f>Q1091*H1091</f>
        <v>0</v>
      </c>
      <c r="S1091" s="212">
        <v>0</v>
      </c>
      <c r="T1091" s="213">
        <f>S1091*H1091</f>
        <v>0</v>
      </c>
      <c r="U1091" s="37"/>
      <c r="V1091" s="37"/>
      <c r="W1091" s="37"/>
      <c r="X1091" s="37"/>
      <c r="Y1091" s="37"/>
      <c r="Z1091" s="37"/>
      <c r="AA1091" s="37"/>
      <c r="AB1091" s="37"/>
      <c r="AC1091" s="37"/>
      <c r="AD1091" s="37"/>
      <c r="AE1091" s="37"/>
      <c r="AR1091" s="214" t="s">
        <v>80</v>
      </c>
      <c r="AT1091" s="214" t="s">
        <v>120</v>
      </c>
      <c r="AU1091" s="214" t="s">
        <v>82</v>
      </c>
      <c r="AY1091" s="16" t="s">
        <v>117</v>
      </c>
      <c r="BE1091" s="215">
        <f>IF(N1091="základní",J1091,0)</f>
        <v>0</v>
      </c>
      <c r="BF1091" s="215">
        <f>IF(N1091="snížená",J1091,0)</f>
        <v>0</v>
      </c>
      <c r="BG1091" s="215">
        <f>IF(N1091="zákl. přenesená",J1091,0)</f>
        <v>0</v>
      </c>
      <c r="BH1091" s="215">
        <f>IF(N1091="sníž. přenesená",J1091,0)</f>
        <v>0</v>
      </c>
      <c r="BI1091" s="215">
        <f>IF(N1091="nulová",J1091,0)</f>
        <v>0</v>
      </c>
      <c r="BJ1091" s="16" t="s">
        <v>80</v>
      </c>
      <c r="BK1091" s="215">
        <f>ROUND(I1091*H1091,2)</f>
        <v>0</v>
      </c>
      <c r="BL1091" s="16" t="s">
        <v>80</v>
      </c>
      <c r="BM1091" s="214" t="s">
        <v>4157</v>
      </c>
    </row>
    <row r="1092" s="2" customFormat="1">
      <c r="A1092" s="37"/>
      <c r="B1092" s="38"/>
      <c r="C1092" s="39"/>
      <c r="D1092" s="216" t="s">
        <v>127</v>
      </c>
      <c r="E1092" s="39"/>
      <c r="F1092" s="217" t="s">
        <v>553</v>
      </c>
      <c r="G1092" s="39"/>
      <c r="H1092" s="39"/>
      <c r="I1092" s="218"/>
      <c r="J1092" s="39"/>
      <c r="K1092" s="39"/>
      <c r="L1092" s="43"/>
      <c r="M1092" s="219"/>
      <c r="N1092" s="220"/>
      <c r="O1092" s="83"/>
      <c r="P1092" s="83"/>
      <c r="Q1092" s="83"/>
      <c r="R1092" s="83"/>
      <c r="S1092" s="83"/>
      <c r="T1092" s="84"/>
      <c r="U1092" s="37"/>
      <c r="V1092" s="37"/>
      <c r="W1092" s="37"/>
      <c r="X1092" s="37"/>
      <c r="Y1092" s="37"/>
      <c r="Z1092" s="37"/>
      <c r="AA1092" s="37"/>
      <c r="AB1092" s="37"/>
      <c r="AC1092" s="37"/>
      <c r="AD1092" s="37"/>
      <c r="AE1092" s="37"/>
      <c r="AT1092" s="16" t="s">
        <v>127</v>
      </c>
      <c r="AU1092" s="16" t="s">
        <v>82</v>
      </c>
    </row>
    <row r="1093" s="2" customFormat="1">
      <c r="A1093" s="37"/>
      <c r="B1093" s="38"/>
      <c r="C1093" s="39"/>
      <c r="D1093" s="221" t="s">
        <v>129</v>
      </c>
      <c r="E1093" s="39"/>
      <c r="F1093" s="222" t="s">
        <v>554</v>
      </c>
      <c r="G1093" s="39"/>
      <c r="H1093" s="39"/>
      <c r="I1093" s="218"/>
      <c r="J1093" s="39"/>
      <c r="K1093" s="39"/>
      <c r="L1093" s="43"/>
      <c r="M1093" s="219"/>
      <c r="N1093" s="220"/>
      <c r="O1093" s="83"/>
      <c r="P1093" s="83"/>
      <c r="Q1093" s="83"/>
      <c r="R1093" s="83"/>
      <c r="S1093" s="83"/>
      <c r="T1093" s="84"/>
      <c r="U1093" s="37"/>
      <c r="V1093" s="37"/>
      <c r="W1093" s="37"/>
      <c r="X1093" s="37"/>
      <c r="Y1093" s="37"/>
      <c r="Z1093" s="37"/>
      <c r="AA1093" s="37"/>
      <c r="AB1093" s="37"/>
      <c r="AC1093" s="37"/>
      <c r="AD1093" s="37"/>
      <c r="AE1093" s="37"/>
      <c r="AT1093" s="16" t="s">
        <v>129</v>
      </c>
      <c r="AU1093" s="16" t="s">
        <v>82</v>
      </c>
    </row>
    <row r="1094" s="2" customFormat="1" ht="16.5" customHeight="1">
      <c r="A1094" s="37"/>
      <c r="B1094" s="38"/>
      <c r="C1094" s="203" t="s">
        <v>1742</v>
      </c>
      <c r="D1094" s="203" t="s">
        <v>120</v>
      </c>
      <c r="E1094" s="204" t="s">
        <v>556</v>
      </c>
      <c r="F1094" s="205" t="s">
        <v>557</v>
      </c>
      <c r="G1094" s="206" t="s">
        <v>551</v>
      </c>
      <c r="H1094" s="207">
        <v>4</v>
      </c>
      <c r="I1094" s="208"/>
      <c r="J1094" s="209">
        <f>ROUND(I1094*H1094,2)</f>
        <v>0</v>
      </c>
      <c r="K1094" s="205" t="s">
        <v>124</v>
      </c>
      <c r="L1094" s="43"/>
      <c r="M1094" s="210" t="s">
        <v>19</v>
      </c>
      <c r="N1094" s="211" t="s">
        <v>43</v>
      </c>
      <c r="O1094" s="83"/>
      <c r="P1094" s="212">
        <f>O1094*H1094</f>
        <v>0</v>
      </c>
      <c r="Q1094" s="212">
        <v>0</v>
      </c>
      <c r="R1094" s="212">
        <f>Q1094*H1094</f>
        <v>0</v>
      </c>
      <c r="S1094" s="212">
        <v>0</v>
      </c>
      <c r="T1094" s="213">
        <f>S1094*H1094</f>
        <v>0</v>
      </c>
      <c r="U1094" s="37"/>
      <c r="V1094" s="37"/>
      <c r="W1094" s="37"/>
      <c r="X1094" s="37"/>
      <c r="Y1094" s="37"/>
      <c r="Z1094" s="37"/>
      <c r="AA1094" s="37"/>
      <c r="AB1094" s="37"/>
      <c r="AC1094" s="37"/>
      <c r="AD1094" s="37"/>
      <c r="AE1094" s="37"/>
      <c r="AR1094" s="214" t="s">
        <v>80</v>
      </c>
      <c r="AT1094" s="214" t="s">
        <v>120</v>
      </c>
      <c r="AU1094" s="214" t="s">
        <v>82</v>
      </c>
      <c r="AY1094" s="16" t="s">
        <v>117</v>
      </c>
      <c r="BE1094" s="215">
        <f>IF(N1094="základní",J1094,0)</f>
        <v>0</v>
      </c>
      <c r="BF1094" s="215">
        <f>IF(N1094="snížená",J1094,0)</f>
        <v>0</v>
      </c>
      <c r="BG1094" s="215">
        <f>IF(N1094="zákl. přenesená",J1094,0)</f>
        <v>0</v>
      </c>
      <c r="BH1094" s="215">
        <f>IF(N1094="sníž. přenesená",J1094,0)</f>
        <v>0</v>
      </c>
      <c r="BI1094" s="215">
        <f>IF(N1094="nulová",J1094,0)</f>
        <v>0</v>
      </c>
      <c r="BJ1094" s="16" t="s">
        <v>80</v>
      </c>
      <c r="BK1094" s="215">
        <f>ROUND(I1094*H1094,2)</f>
        <v>0</v>
      </c>
      <c r="BL1094" s="16" t="s">
        <v>80</v>
      </c>
      <c r="BM1094" s="214" t="s">
        <v>4158</v>
      </c>
    </row>
    <row r="1095" s="2" customFormat="1">
      <c r="A1095" s="37"/>
      <c r="B1095" s="38"/>
      <c r="C1095" s="39"/>
      <c r="D1095" s="216" t="s">
        <v>127</v>
      </c>
      <c r="E1095" s="39"/>
      <c r="F1095" s="217" t="s">
        <v>559</v>
      </c>
      <c r="G1095" s="39"/>
      <c r="H1095" s="39"/>
      <c r="I1095" s="218"/>
      <c r="J1095" s="39"/>
      <c r="K1095" s="39"/>
      <c r="L1095" s="43"/>
      <c r="M1095" s="219"/>
      <c r="N1095" s="220"/>
      <c r="O1095" s="83"/>
      <c r="P1095" s="83"/>
      <c r="Q1095" s="83"/>
      <c r="R1095" s="83"/>
      <c r="S1095" s="83"/>
      <c r="T1095" s="84"/>
      <c r="U1095" s="37"/>
      <c r="V1095" s="37"/>
      <c r="W1095" s="37"/>
      <c r="X1095" s="37"/>
      <c r="Y1095" s="37"/>
      <c r="Z1095" s="37"/>
      <c r="AA1095" s="37"/>
      <c r="AB1095" s="37"/>
      <c r="AC1095" s="37"/>
      <c r="AD1095" s="37"/>
      <c r="AE1095" s="37"/>
      <c r="AT1095" s="16" t="s">
        <v>127</v>
      </c>
      <c r="AU1095" s="16" t="s">
        <v>82</v>
      </c>
    </row>
    <row r="1096" s="2" customFormat="1">
      <c r="A1096" s="37"/>
      <c r="B1096" s="38"/>
      <c r="C1096" s="39"/>
      <c r="D1096" s="221" t="s">
        <v>129</v>
      </c>
      <c r="E1096" s="39"/>
      <c r="F1096" s="222" t="s">
        <v>560</v>
      </c>
      <c r="G1096" s="39"/>
      <c r="H1096" s="39"/>
      <c r="I1096" s="218"/>
      <c r="J1096" s="39"/>
      <c r="K1096" s="39"/>
      <c r="L1096" s="43"/>
      <c r="M1096" s="219"/>
      <c r="N1096" s="220"/>
      <c r="O1096" s="83"/>
      <c r="P1096" s="83"/>
      <c r="Q1096" s="83"/>
      <c r="R1096" s="83"/>
      <c r="S1096" s="83"/>
      <c r="T1096" s="84"/>
      <c r="U1096" s="37"/>
      <c r="V1096" s="37"/>
      <c r="W1096" s="37"/>
      <c r="X1096" s="37"/>
      <c r="Y1096" s="37"/>
      <c r="Z1096" s="37"/>
      <c r="AA1096" s="37"/>
      <c r="AB1096" s="37"/>
      <c r="AC1096" s="37"/>
      <c r="AD1096" s="37"/>
      <c r="AE1096" s="37"/>
      <c r="AT1096" s="16" t="s">
        <v>129</v>
      </c>
      <c r="AU1096" s="16" t="s">
        <v>82</v>
      </c>
    </row>
    <row r="1097" s="2" customFormat="1" ht="16.5" customHeight="1">
      <c r="A1097" s="37"/>
      <c r="B1097" s="38"/>
      <c r="C1097" s="203" t="s">
        <v>1748</v>
      </c>
      <c r="D1097" s="203" t="s">
        <v>120</v>
      </c>
      <c r="E1097" s="204" t="s">
        <v>562</v>
      </c>
      <c r="F1097" s="205" t="s">
        <v>563</v>
      </c>
      <c r="G1097" s="206" t="s">
        <v>551</v>
      </c>
      <c r="H1097" s="207">
        <v>4</v>
      </c>
      <c r="I1097" s="208"/>
      <c r="J1097" s="209">
        <f>ROUND(I1097*H1097,2)</f>
        <v>0</v>
      </c>
      <c r="K1097" s="205" t="s">
        <v>124</v>
      </c>
      <c r="L1097" s="43"/>
      <c r="M1097" s="210" t="s">
        <v>19</v>
      </c>
      <c r="N1097" s="211" t="s">
        <v>43</v>
      </c>
      <c r="O1097" s="83"/>
      <c r="P1097" s="212">
        <f>O1097*H1097</f>
        <v>0</v>
      </c>
      <c r="Q1097" s="212">
        <v>0</v>
      </c>
      <c r="R1097" s="212">
        <f>Q1097*H1097</f>
        <v>0</v>
      </c>
      <c r="S1097" s="212">
        <v>0</v>
      </c>
      <c r="T1097" s="213">
        <f>S1097*H1097</f>
        <v>0</v>
      </c>
      <c r="U1097" s="37"/>
      <c r="V1097" s="37"/>
      <c r="W1097" s="37"/>
      <c r="X1097" s="37"/>
      <c r="Y1097" s="37"/>
      <c r="Z1097" s="37"/>
      <c r="AA1097" s="37"/>
      <c r="AB1097" s="37"/>
      <c r="AC1097" s="37"/>
      <c r="AD1097" s="37"/>
      <c r="AE1097" s="37"/>
      <c r="AR1097" s="214" t="s">
        <v>80</v>
      </c>
      <c r="AT1097" s="214" t="s">
        <v>120</v>
      </c>
      <c r="AU1097" s="214" t="s">
        <v>82</v>
      </c>
      <c r="AY1097" s="16" t="s">
        <v>117</v>
      </c>
      <c r="BE1097" s="215">
        <f>IF(N1097="základní",J1097,0)</f>
        <v>0</v>
      </c>
      <c r="BF1097" s="215">
        <f>IF(N1097="snížená",J1097,0)</f>
        <v>0</v>
      </c>
      <c r="BG1097" s="215">
        <f>IF(N1097="zákl. přenesená",J1097,0)</f>
        <v>0</v>
      </c>
      <c r="BH1097" s="215">
        <f>IF(N1097="sníž. přenesená",J1097,0)</f>
        <v>0</v>
      </c>
      <c r="BI1097" s="215">
        <f>IF(N1097="nulová",J1097,0)</f>
        <v>0</v>
      </c>
      <c r="BJ1097" s="16" t="s">
        <v>80</v>
      </c>
      <c r="BK1097" s="215">
        <f>ROUND(I1097*H1097,2)</f>
        <v>0</v>
      </c>
      <c r="BL1097" s="16" t="s">
        <v>80</v>
      </c>
      <c r="BM1097" s="214" t="s">
        <v>4159</v>
      </c>
    </row>
    <row r="1098" s="2" customFormat="1">
      <c r="A1098" s="37"/>
      <c r="B1098" s="38"/>
      <c r="C1098" s="39"/>
      <c r="D1098" s="216" t="s">
        <v>127</v>
      </c>
      <c r="E1098" s="39"/>
      <c r="F1098" s="217" t="s">
        <v>565</v>
      </c>
      <c r="G1098" s="39"/>
      <c r="H1098" s="39"/>
      <c r="I1098" s="218"/>
      <c r="J1098" s="39"/>
      <c r="K1098" s="39"/>
      <c r="L1098" s="43"/>
      <c r="M1098" s="219"/>
      <c r="N1098" s="220"/>
      <c r="O1098" s="83"/>
      <c r="P1098" s="83"/>
      <c r="Q1098" s="83"/>
      <c r="R1098" s="83"/>
      <c r="S1098" s="83"/>
      <c r="T1098" s="84"/>
      <c r="U1098" s="37"/>
      <c r="V1098" s="37"/>
      <c r="W1098" s="37"/>
      <c r="X1098" s="37"/>
      <c r="Y1098" s="37"/>
      <c r="Z1098" s="37"/>
      <c r="AA1098" s="37"/>
      <c r="AB1098" s="37"/>
      <c r="AC1098" s="37"/>
      <c r="AD1098" s="37"/>
      <c r="AE1098" s="37"/>
      <c r="AT1098" s="16" t="s">
        <v>127</v>
      </c>
      <c r="AU1098" s="16" t="s">
        <v>82</v>
      </c>
    </row>
    <row r="1099" s="2" customFormat="1">
      <c r="A1099" s="37"/>
      <c r="B1099" s="38"/>
      <c r="C1099" s="39"/>
      <c r="D1099" s="221" t="s">
        <v>129</v>
      </c>
      <c r="E1099" s="39"/>
      <c r="F1099" s="222" t="s">
        <v>566</v>
      </c>
      <c r="G1099" s="39"/>
      <c r="H1099" s="39"/>
      <c r="I1099" s="218"/>
      <c r="J1099" s="39"/>
      <c r="K1099" s="39"/>
      <c r="L1099" s="43"/>
      <c r="M1099" s="219"/>
      <c r="N1099" s="220"/>
      <c r="O1099" s="83"/>
      <c r="P1099" s="83"/>
      <c r="Q1099" s="83"/>
      <c r="R1099" s="83"/>
      <c r="S1099" s="83"/>
      <c r="T1099" s="84"/>
      <c r="U1099" s="37"/>
      <c r="V1099" s="37"/>
      <c r="W1099" s="37"/>
      <c r="X1099" s="37"/>
      <c r="Y1099" s="37"/>
      <c r="Z1099" s="37"/>
      <c r="AA1099" s="37"/>
      <c r="AB1099" s="37"/>
      <c r="AC1099" s="37"/>
      <c r="AD1099" s="37"/>
      <c r="AE1099" s="37"/>
      <c r="AT1099" s="16" t="s">
        <v>129</v>
      </c>
      <c r="AU1099" s="16" t="s">
        <v>82</v>
      </c>
    </row>
    <row r="1100" s="2" customFormat="1" ht="16.5" customHeight="1">
      <c r="A1100" s="37"/>
      <c r="B1100" s="38"/>
      <c r="C1100" s="203" t="s">
        <v>1753</v>
      </c>
      <c r="D1100" s="203" t="s">
        <v>120</v>
      </c>
      <c r="E1100" s="204" t="s">
        <v>586</v>
      </c>
      <c r="F1100" s="205" t="s">
        <v>587</v>
      </c>
      <c r="G1100" s="206" t="s">
        <v>551</v>
      </c>
      <c r="H1100" s="207">
        <v>4</v>
      </c>
      <c r="I1100" s="208"/>
      <c r="J1100" s="209">
        <f>ROUND(I1100*H1100,2)</f>
        <v>0</v>
      </c>
      <c r="K1100" s="205" t="s">
        <v>124</v>
      </c>
      <c r="L1100" s="43"/>
      <c r="M1100" s="210" t="s">
        <v>19</v>
      </c>
      <c r="N1100" s="211" t="s">
        <v>43</v>
      </c>
      <c r="O1100" s="83"/>
      <c r="P1100" s="212">
        <f>O1100*H1100</f>
        <v>0</v>
      </c>
      <c r="Q1100" s="212">
        <v>0</v>
      </c>
      <c r="R1100" s="212">
        <f>Q1100*H1100</f>
        <v>0</v>
      </c>
      <c r="S1100" s="212">
        <v>0</v>
      </c>
      <c r="T1100" s="213">
        <f>S1100*H1100</f>
        <v>0</v>
      </c>
      <c r="U1100" s="37"/>
      <c r="V1100" s="37"/>
      <c r="W1100" s="37"/>
      <c r="X1100" s="37"/>
      <c r="Y1100" s="37"/>
      <c r="Z1100" s="37"/>
      <c r="AA1100" s="37"/>
      <c r="AB1100" s="37"/>
      <c r="AC1100" s="37"/>
      <c r="AD1100" s="37"/>
      <c r="AE1100" s="37"/>
      <c r="AR1100" s="214" t="s">
        <v>80</v>
      </c>
      <c r="AT1100" s="214" t="s">
        <v>120</v>
      </c>
      <c r="AU1100" s="214" t="s">
        <v>82</v>
      </c>
      <c r="AY1100" s="16" t="s">
        <v>117</v>
      </c>
      <c r="BE1100" s="215">
        <f>IF(N1100="základní",J1100,0)</f>
        <v>0</v>
      </c>
      <c r="BF1100" s="215">
        <f>IF(N1100="snížená",J1100,0)</f>
        <v>0</v>
      </c>
      <c r="BG1100" s="215">
        <f>IF(N1100="zákl. přenesená",J1100,0)</f>
        <v>0</v>
      </c>
      <c r="BH1100" s="215">
        <f>IF(N1100="sníž. přenesená",J1100,0)</f>
        <v>0</v>
      </c>
      <c r="BI1100" s="215">
        <f>IF(N1100="nulová",J1100,0)</f>
        <v>0</v>
      </c>
      <c r="BJ1100" s="16" t="s">
        <v>80</v>
      </c>
      <c r="BK1100" s="215">
        <f>ROUND(I1100*H1100,2)</f>
        <v>0</v>
      </c>
      <c r="BL1100" s="16" t="s">
        <v>80</v>
      </c>
      <c r="BM1100" s="214" t="s">
        <v>4160</v>
      </c>
    </row>
    <row r="1101" s="2" customFormat="1">
      <c r="A1101" s="37"/>
      <c r="B1101" s="38"/>
      <c r="C1101" s="39"/>
      <c r="D1101" s="216" t="s">
        <v>127</v>
      </c>
      <c r="E1101" s="39"/>
      <c r="F1101" s="217" t="s">
        <v>589</v>
      </c>
      <c r="G1101" s="39"/>
      <c r="H1101" s="39"/>
      <c r="I1101" s="218"/>
      <c r="J1101" s="39"/>
      <c r="K1101" s="39"/>
      <c r="L1101" s="43"/>
      <c r="M1101" s="219"/>
      <c r="N1101" s="220"/>
      <c r="O1101" s="83"/>
      <c r="P1101" s="83"/>
      <c r="Q1101" s="83"/>
      <c r="R1101" s="83"/>
      <c r="S1101" s="83"/>
      <c r="T1101" s="84"/>
      <c r="U1101" s="37"/>
      <c r="V1101" s="37"/>
      <c r="W1101" s="37"/>
      <c r="X1101" s="37"/>
      <c r="Y1101" s="37"/>
      <c r="Z1101" s="37"/>
      <c r="AA1101" s="37"/>
      <c r="AB1101" s="37"/>
      <c r="AC1101" s="37"/>
      <c r="AD1101" s="37"/>
      <c r="AE1101" s="37"/>
      <c r="AT1101" s="16" t="s">
        <v>127</v>
      </c>
      <c r="AU1101" s="16" t="s">
        <v>82</v>
      </c>
    </row>
    <row r="1102" s="2" customFormat="1">
      <c r="A1102" s="37"/>
      <c r="B1102" s="38"/>
      <c r="C1102" s="39"/>
      <c r="D1102" s="221" t="s">
        <v>129</v>
      </c>
      <c r="E1102" s="39"/>
      <c r="F1102" s="222" t="s">
        <v>590</v>
      </c>
      <c r="G1102" s="39"/>
      <c r="H1102" s="39"/>
      <c r="I1102" s="218"/>
      <c r="J1102" s="39"/>
      <c r="K1102" s="39"/>
      <c r="L1102" s="43"/>
      <c r="M1102" s="219"/>
      <c r="N1102" s="220"/>
      <c r="O1102" s="83"/>
      <c r="P1102" s="83"/>
      <c r="Q1102" s="83"/>
      <c r="R1102" s="83"/>
      <c r="S1102" s="83"/>
      <c r="T1102" s="84"/>
      <c r="U1102" s="37"/>
      <c r="V1102" s="37"/>
      <c r="W1102" s="37"/>
      <c r="X1102" s="37"/>
      <c r="Y1102" s="37"/>
      <c r="Z1102" s="37"/>
      <c r="AA1102" s="37"/>
      <c r="AB1102" s="37"/>
      <c r="AC1102" s="37"/>
      <c r="AD1102" s="37"/>
      <c r="AE1102" s="37"/>
      <c r="AT1102" s="16" t="s">
        <v>129</v>
      </c>
      <c r="AU1102" s="16" t="s">
        <v>82</v>
      </c>
    </row>
    <row r="1103" s="2" customFormat="1" ht="16.5" customHeight="1">
      <c r="A1103" s="37"/>
      <c r="B1103" s="38"/>
      <c r="C1103" s="203" t="s">
        <v>1759</v>
      </c>
      <c r="D1103" s="203" t="s">
        <v>120</v>
      </c>
      <c r="E1103" s="204" t="s">
        <v>592</v>
      </c>
      <c r="F1103" s="205" t="s">
        <v>593</v>
      </c>
      <c r="G1103" s="206" t="s">
        <v>551</v>
      </c>
      <c r="H1103" s="207">
        <v>4</v>
      </c>
      <c r="I1103" s="208"/>
      <c r="J1103" s="209">
        <f>ROUND(I1103*H1103,2)</f>
        <v>0</v>
      </c>
      <c r="K1103" s="205" t="s">
        <v>124</v>
      </c>
      <c r="L1103" s="43"/>
      <c r="M1103" s="210" t="s">
        <v>19</v>
      </c>
      <c r="N1103" s="211" t="s">
        <v>43</v>
      </c>
      <c r="O1103" s="83"/>
      <c r="P1103" s="212">
        <f>O1103*H1103</f>
        <v>0</v>
      </c>
      <c r="Q1103" s="212">
        <v>0</v>
      </c>
      <c r="R1103" s="212">
        <f>Q1103*H1103</f>
        <v>0</v>
      </c>
      <c r="S1103" s="212">
        <v>0</v>
      </c>
      <c r="T1103" s="213">
        <f>S1103*H1103</f>
        <v>0</v>
      </c>
      <c r="U1103" s="37"/>
      <c r="V1103" s="37"/>
      <c r="W1103" s="37"/>
      <c r="X1103" s="37"/>
      <c r="Y1103" s="37"/>
      <c r="Z1103" s="37"/>
      <c r="AA1103" s="37"/>
      <c r="AB1103" s="37"/>
      <c r="AC1103" s="37"/>
      <c r="AD1103" s="37"/>
      <c r="AE1103" s="37"/>
      <c r="AR1103" s="214" t="s">
        <v>80</v>
      </c>
      <c r="AT1103" s="214" t="s">
        <v>120</v>
      </c>
      <c r="AU1103" s="214" t="s">
        <v>82</v>
      </c>
      <c r="AY1103" s="16" t="s">
        <v>117</v>
      </c>
      <c r="BE1103" s="215">
        <f>IF(N1103="základní",J1103,0)</f>
        <v>0</v>
      </c>
      <c r="BF1103" s="215">
        <f>IF(N1103="snížená",J1103,0)</f>
        <v>0</v>
      </c>
      <c r="BG1103" s="215">
        <f>IF(N1103="zákl. přenesená",J1103,0)</f>
        <v>0</v>
      </c>
      <c r="BH1103" s="215">
        <f>IF(N1103="sníž. přenesená",J1103,0)</f>
        <v>0</v>
      </c>
      <c r="BI1103" s="215">
        <f>IF(N1103="nulová",J1103,0)</f>
        <v>0</v>
      </c>
      <c r="BJ1103" s="16" t="s">
        <v>80</v>
      </c>
      <c r="BK1103" s="215">
        <f>ROUND(I1103*H1103,2)</f>
        <v>0</v>
      </c>
      <c r="BL1103" s="16" t="s">
        <v>80</v>
      </c>
      <c r="BM1103" s="214" t="s">
        <v>4161</v>
      </c>
    </row>
    <row r="1104" s="2" customFormat="1">
      <c r="A1104" s="37"/>
      <c r="B1104" s="38"/>
      <c r="C1104" s="39"/>
      <c r="D1104" s="216" t="s">
        <v>127</v>
      </c>
      <c r="E1104" s="39"/>
      <c r="F1104" s="217" t="s">
        <v>595</v>
      </c>
      <c r="G1104" s="39"/>
      <c r="H1104" s="39"/>
      <c r="I1104" s="218"/>
      <c r="J1104" s="39"/>
      <c r="K1104" s="39"/>
      <c r="L1104" s="43"/>
      <c r="M1104" s="219"/>
      <c r="N1104" s="220"/>
      <c r="O1104" s="83"/>
      <c r="P1104" s="83"/>
      <c r="Q1104" s="83"/>
      <c r="R1104" s="83"/>
      <c r="S1104" s="83"/>
      <c r="T1104" s="84"/>
      <c r="U1104" s="37"/>
      <c r="V1104" s="37"/>
      <c r="W1104" s="37"/>
      <c r="X1104" s="37"/>
      <c r="Y1104" s="37"/>
      <c r="Z1104" s="37"/>
      <c r="AA1104" s="37"/>
      <c r="AB1104" s="37"/>
      <c r="AC1104" s="37"/>
      <c r="AD1104" s="37"/>
      <c r="AE1104" s="37"/>
      <c r="AT1104" s="16" t="s">
        <v>127</v>
      </c>
      <c r="AU1104" s="16" t="s">
        <v>82</v>
      </c>
    </row>
    <row r="1105" s="2" customFormat="1">
      <c r="A1105" s="37"/>
      <c r="B1105" s="38"/>
      <c r="C1105" s="39"/>
      <c r="D1105" s="221" t="s">
        <v>129</v>
      </c>
      <c r="E1105" s="39"/>
      <c r="F1105" s="222" t="s">
        <v>596</v>
      </c>
      <c r="G1105" s="39"/>
      <c r="H1105" s="39"/>
      <c r="I1105" s="218"/>
      <c r="J1105" s="39"/>
      <c r="K1105" s="39"/>
      <c r="L1105" s="43"/>
      <c r="M1105" s="219"/>
      <c r="N1105" s="220"/>
      <c r="O1105" s="83"/>
      <c r="P1105" s="83"/>
      <c r="Q1105" s="83"/>
      <c r="R1105" s="83"/>
      <c r="S1105" s="83"/>
      <c r="T1105" s="84"/>
      <c r="U1105" s="37"/>
      <c r="V1105" s="37"/>
      <c r="W1105" s="37"/>
      <c r="X1105" s="37"/>
      <c r="Y1105" s="37"/>
      <c r="Z1105" s="37"/>
      <c r="AA1105" s="37"/>
      <c r="AB1105" s="37"/>
      <c r="AC1105" s="37"/>
      <c r="AD1105" s="37"/>
      <c r="AE1105" s="37"/>
      <c r="AT1105" s="16" t="s">
        <v>129</v>
      </c>
      <c r="AU1105" s="16" t="s">
        <v>82</v>
      </c>
    </row>
    <row r="1106" s="2" customFormat="1" ht="16.5" customHeight="1">
      <c r="A1106" s="37"/>
      <c r="B1106" s="38"/>
      <c r="C1106" s="203" t="s">
        <v>1765</v>
      </c>
      <c r="D1106" s="203" t="s">
        <v>120</v>
      </c>
      <c r="E1106" s="204" t="s">
        <v>4162</v>
      </c>
      <c r="F1106" s="205" t="s">
        <v>4163</v>
      </c>
      <c r="G1106" s="206" t="s">
        <v>618</v>
      </c>
      <c r="H1106" s="223"/>
      <c r="I1106" s="208"/>
      <c r="J1106" s="209">
        <f>ROUND(I1106*H1106,2)</f>
        <v>0</v>
      </c>
      <c r="K1106" s="205" t="s">
        <v>124</v>
      </c>
      <c r="L1106" s="43"/>
      <c r="M1106" s="210" t="s">
        <v>19</v>
      </c>
      <c r="N1106" s="211" t="s">
        <v>43</v>
      </c>
      <c r="O1106" s="83"/>
      <c r="P1106" s="212">
        <f>O1106*H1106</f>
        <v>0</v>
      </c>
      <c r="Q1106" s="212">
        <v>0</v>
      </c>
      <c r="R1106" s="212">
        <f>Q1106*H1106</f>
        <v>0</v>
      </c>
      <c r="S1106" s="212">
        <v>0</v>
      </c>
      <c r="T1106" s="213">
        <f>S1106*H1106</f>
        <v>0</v>
      </c>
      <c r="U1106" s="37"/>
      <c r="V1106" s="37"/>
      <c r="W1106" s="37"/>
      <c r="X1106" s="37"/>
      <c r="Y1106" s="37"/>
      <c r="Z1106" s="37"/>
      <c r="AA1106" s="37"/>
      <c r="AB1106" s="37"/>
      <c r="AC1106" s="37"/>
      <c r="AD1106" s="37"/>
      <c r="AE1106" s="37"/>
      <c r="AR1106" s="214" t="s">
        <v>80</v>
      </c>
      <c r="AT1106" s="214" t="s">
        <v>120</v>
      </c>
      <c r="AU1106" s="214" t="s">
        <v>82</v>
      </c>
      <c r="AY1106" s="16" t="s">
        <v>117</v>
      </c>
      <c r="BE1106" s="215">
        <f>IF(N1106="základní",J1106,0)</f>
        <v>0</v>
      </c>
      <c r="BF1106" s="215">
        <f>IF(N1106="snížená",J1106,0)</f>
        <v>0</v>
      </c>
      <c r="BG1106" s="215">
        <f>IF(N1106="zákl. přenesená",J1106,0)</f>
        <v>0</v>
      </c>
      <c r="BH1106" s="215">
        <f>IF(N1106="sníž. přenesená",J1106,0)</f>
        <v>0</v>
      </c>
      <c r="BI1106" s="215">
        <f>IF(N1106="nulová",J1106,0)</f>
        <v>0</v>
      </c>
      <c r="BJ1106" s="16" t="s">
        <v>80</v>
      </c>
      <c r="BK1106" s="215">
        <f>ROUND(I1106*H1106,2)</f>
        <v>0</v>
      </c>
      <c r="BL1106" s="16" t="s">
        <v>80</v>
      </c>
      <c r="BM1106" s="214" t="s">
        <v>4164</v>
      </c>
    </row>
    <row r="1107" s="2" customFormat="1">
      <c r="A1107" s="37"/>
      <c r="B1107" s="38"/>
      <c r="C1107" s="39"/>
      <c r="D1107" s="216" t="s">
        <v>127</v>
      </c>
      <c r="E1107" s="39"/>
      <c r="F1107" s="217" t="s">
        <v>4165</v>
      </c>
      <c r="G1107" s="39"/>
      <c r="H1107" s="39"/>
      <c r="I1107" s="218"/>
      <c r="J1107" s="39"/>
      <c r="K1107" s="39"/>
      <c r="L1107" s="43"/>
      <c r="M1107" s="219"/>
      <c r="N1107" s="220"/>
      <c r="O1107" s="83"/>
      <c r="P1107" s="83"/>
      <c r="Q1107" s="83"/>
      <c r="R1107" s="83"/>
      <c r="S1107" s="83"/>
      <c r="T1107" s="84"/>
      <c r="U1107" s="37"/>
      <c r="V1107" s="37"/>
      <c r="W1107" s="37"/>
      <c r="X1107" s="37"/>
      <c r="Y1107" s="37"/>
      <c r="Z1107" s="37"/>
      <c r="AA1107" s="37"/>
      <c r="AB1107" s="37"/>
      <c r="AC1107" s="37"/>
      <c r="AD1107" s="37"/>
      <c r="AE1107" s="37"/>
      <c r="AT1107" s="16" t="s">
        <v>127</v>
      </c>
      <c r="AU1107" s="16" t="s">
        <v>82</v>
      </c>
    </row>
    <row r="1108" s="2" customFormat="1">
      <c r="A1108" s="37"/>
      <c r="B1108" s="38"/>
      <c r="C1108" s="39"/>
      <c r="D1108" s="221" t="s">
        <v>129</v>
      </c>
      <c r="E1108" s="39"/>
      <c r="F1108" s="222" t="s">
        <v>4166</v>
      </c>
      <c r="G1108" s="39"/>
      <c r="H1108" s="39"/>
      <c r="I1108" s="218"/>
      <c r="J1108" s="39"/>
      <c r="K1108" s="39"/>
      <c r="L1108" s="43"/>
      <c r="M1108" s="219"/>
      <c r="N1108" s="220"/>
      <c r="O1108" s="83"/>
      <c r="P1108" s="83"/>
      <c r="Q1108" s="83"/>
      <c r="R1108" s="83"/>
      <c r="S1108" s="83"/>
      <c r="T1108" s="84"/>
      <c r="U1108" s="37"/>
      <c r="V1108" s="37"/>
      <c r="W1108" s="37"/>
      <c r="X1108" s="37"/>
      <c r="Y1108" s="37"/>
      <c r="Z1108" s="37"/>
      <c r="AA1108" s="37"/>
      <c r="AB1108" s="37"/>
      <c r="AC1108" s="37"/>
      <c r="AD1108" s="37"/>
      <c r="AE1108" s="37"/>
      <c r="AT1108" s="16" t="s">
        <v>129</v>
      </c>
      <c r="AU1108" s="16" t="s">
        <v>82</v>
      </c>
    </row>
    <row r="1109" s="2" customFormat="1" ht="16.5" customHeight="1">
      <c r="A1109" s="37"/>
      <c r="B1109" s="38"/>
      <c r="C1109" s="203" t="s">
        <v>1771</v>
      </c>
      <c r="D1109" s="203" t="s">
        <v>120</v>
      </c>
      <c r="E1109" s="204" t="s">
        <v>616</v>
      </c>
      <c r="F1109" s="205" t="s">
        <v>617</v>
      </c>
      <c r="G1109" s="206" t="s">
        <v>618</v>
      </c>
      <c r="H1109" s="223"/>
      <c r="I1109" s="208"/>
      <c r="J1109" s="209">
        <f>ROUND(I1109*H1109,2)</f>
        <v>0</v>
      </c>
      <c r="K1109" s="205" t="s">
        <v>124</v>
      </c>
      <c r="L1109" s="43"/>
      <c r="M1109" s="210" t="s">
        <v>19</v>
      </c>
      <c r="N1109" s="211" t="s">
        <v>43</v>
      </c>
      <c r="O1109" s="83"/>
      <c r="P1109" s="212">
        <f>O1109*H1109</f>
        <v>0</v>
      </c>
      <c r="Q1109" s="212">
        <v>0</v>
      </c>
      <c r="R1109" s="212">
        <f>Q1109*H1109</f>
        <v>0</v>
      </c>
      <c r="S1109" s="212">
        <v>0</v>
      </c>
      <c r="T1109" s="213">
        <f>S1109*H1109</f>
        <v>0</v>
      </c>
      <c r="U1109" s="37"/>
      <c r="V1109" s="37"/>
      <c r="W1109" s="37"/>
      <c r="X1109" s="37"/>
      <c r="Y1109" s="37"/>
      <c r="Z1109" s="37"/>
      <c r="AA1109" s="37"/>
      <c r="AB1109" s="37"/>
      <c r="AC1109" s="37"/>
      <c r="AD1109" s="37"/>
      <c r="AE1109" s="37"/>
      <c r="AR1109" s="214" t="s">
        <v>80</v>
      </c>
      <c r="AT1109" s="214" t="s">
        <v>120</v>
      </c>
      <c r="AU1109" s="214" t="s">
        <v>82</v>
      </c>
      <c r="AY1109" s="16" t="s">
        <v>117</v>
      </c>
      <c r="BE1109" s="215">
        <f>IF(N1109="základní",J1109,0)</f>
        <v>0</v>
      </c>
      <c r="BF1109" s="215">
        <f>IF(N1109="snížená",J1109,0)</f>
        <v>0</v>
      </c>
      <c r="BG1109" s="215">
        <f>IF(N1109="zákl. přenesená",J1109,0)</f>
        <v>0</v>
      </c>
      <c r="BH1109" s="215">
        <f>IF(N1109="sníž. přenesená",J1109,0)</f>
        <v>0</v>
      </c>
      <c r="BI1109" s="215">
        <f>IF(N1109="nulová",J1109,0)</f>
        <v>0</v>
      </c>
      <c r="BJ1109" s="16" t="s">
        <v>80</v>
      </c>
      <c r="BK1109" s="215">
        <f>ROUND(I1109*H1109,2)</f>
        <v>0</v>
      </c>
      <c r="BL1109" s="16" t="s">
        <v>80</v>
      </c>
      <c r="BM1109" s="214" t="s">
        <v>4167</v>
      </c>
    </row>
    <row r="1110" s="2" customFormat="1">
      <c r="A1110" s="37"/>
      <c r="B1110" s="38"/>
      <c r="C1110" s="39"/>
      <c r="D1110" s="216" t="s">
        <v>127</v>
      </c>
      <c r="E1110" s="39"/>
      <c r="F1110" s="217" t="s">
        <v>620</v>
      </c>
      <c r="G1110" s="39"/>
      <c r="H1110" s="39"/>
      <c r="I1110" s="218"/>
      <c r="J1110" s="39"/>
      <c r="K1110" s="39"/>
      <c r="L1110" s="43"/>
      <c r="M1110" s="219"/>
      <c r="N1110" s="220"/>
      <c r="O1110" s="83"/>
      <c r="P1110" s="83"/>
      <c r="Q1110" s="83"/>
      <c r="R1110" s="83"/>
      <c r="S1110" s="83"/>
      <c r="T1110" s="84"/>
      <c r="U1110" s="37"/>
      <c r="V1110" s="37"/>
      <c r="W1110" s="37"/>
      <c r="X1110" s="37"/>
      <c r="Y1110" s="37"/>
      <c r="Z1110" s="37"/>
      <c r="AA1110" s="37"/>
      <c r="AB1110" s="37"/>
      <c r="AC1110" s="37"/>
      <c r="AD1110" s="37"/>
      <c r="AE1110" s="37"/>
      <c r="AT1110" s="16" t="s">
        <v>127</v>
      </c>
      <c r="AU1110" s="16" t="s">
        <v>82</v>
      </c>
    </row>
    <row r="1111" s="2" customFormat="1">
      <c r="A1111" s="37"/>
      <c r="B1111" s="38"/>
      <c r="C1111" s="39"/>
      <c r="D1111" s="221" t="s">
        <v>129</v>
      </c>
      <c r="E1111" s="39"/>
      <c r="F1111" s="222" t="s">
        <v>621</v>
      </c>
      <c r="G1111" s="39"/>
      <c r="H1111" s="39"/>
      <c r="I1111" s="218"/>
      <c r="J1111" s="39"/>
      <c r="K1111" s="39"/>
      <c r="L1111" s="43"/>
      <c r="M1111" s="219"/>
      <c r="N1111" s="220"/>
      <c r="O1111" s="83"/>
      <c r="P1111" s="83"/>
      <c r="Q1111" s="83"/>
      <c r="R1111" s="83"/>
      <c r="S1111" s="83"/>
      <c r="T1111" s="84"/>
      <c r="U1111" s="37"/>
      <c r="V1111" s="37"/>
      <c r="W1111" s="37"/>
      <c r="X1111" s="37"/>
      <c r="Y1111" s="37"/>
      <c r="Z1111" s="37"/>
      <c r="AA1111" s="37"/>
      <c r="AB1111" s="37"/>
      <c r="AC1111" s="37"/>
      <c r="AD1111" s="37"/>
      <c r="AE1111" s="37"/>
      <c r="AT1111" s="16" t="s">
        <v>129</v>
      </c>
      <c r="AU1111" s="16" t="s">
        <v>82</v>
      </c>
    </row>
    <row r="1112" s="12" customFormat="1" ht="25.92" customHeight="1">
      <c r="A1112" s="12"/>
      <c r="B1112" s="187"/>
      <c r="C1112" s="188"/>
      <c r="D1112" s="189" t="s">
        <v>71</v>
      </c>
      <c r="E1112" s="190" t="s">
        <v>664</v>
      </c>
      <c r="F1112" s="190" t="s">
        <v>665</v>
      </c>
      <c r="G1112" s="188"/>
      <c r="H1112" s="188"/>
      <c r="I1112" s="191"/>
      <c r="J1112" s="192">
        <f>BK1112</f>
        <v>0</v>
      </c>
      <c r="K1112" s="188"/>
      <c r="L1112" s="193"/>
      <c r="M1112" s="194"/>
      <c r="N1112" s="195"/>
      <c r="O1112" s="195"/>
      <c r="P1112" s="196">
        <f>P1113</f>
        <v>0</v>
      </c>
      <c r="Q1112" s="195"/>
      <c r="R1112" s="196">
        <f>R1113</f>
        <v>18.037285799999999</v>
      </c>
      <c r="S1112" s="195"/>
      <c r="T1112" s="197">
        <f>T1113</f>
        <v>20.190000000000001</v>
      </c>
      <c r="U1112" s="12"/>
      <c r="V1112" s="12"/>
      <c r="W1112" s="12"/>
      <c r="X1112" s="12"/>
      <c r="Y1112" s="12"/>
      <c r="Z1112" s="12"/>
      <c r="AA1112" s="12"/>
      <c r="AB1112" s="12"/>
      <c r="AC1112" s="12"/>
      <c r="AD1112" s="12"/>
      <c r="AE1112" s="12"/>
      <c r="AR1112" s="198" t="s">
        <v>136</v>
      </c>
      <c r="AT1112" s="199" t="s">
        <v>71</v>
      </c>
      <c r="AU1112" s="199" t="s">
        <v>72</v>
      </c>
      <c r="AY1112" s="198" t="s">
        <v>117</v>
      </c>
      <c r="BK1112" s="200">
        <f>BK1113</f>
        <v>0</v>
      </c>
    </row>
    <row r="1113" s="12" customFormat="1" ht="22.8" customHeight="1">
      <c r="A1113" s="12"/>
      <c r="B1113" s="187"/>
      <c r="C1113" s="188"/>
      <c r="D1113" s="189" t="s">
        <v>71</v>
      </c>
      <c r="E1113" s="201" t="s">
        <v>977</v>
      </c>
      <c r="F1113" s="201" t="s">
        <v>978</v>
      </c>
      <c r="G1113" s="188"/>
      <c r="H1113" s="188"/>
      <c r="I1113" s="191"/>
      <c r="J1113" s="202">
        <f>BK1113</f>
        <v>0</v>
      </c>
      <c r="K1113" s="188"/>
      <c r="L1113" s="193"/>
      <c r="M1113" s="194"/>
      <c r="N1113" s="195"/>
      <c r="O1113" s="195"/>
      <c r="P1113" s="196">
        <f>SUM(P1114:P1209)</f>
        <v>0</v>
      </c>
      <c r="Q1113" s="195"/>
      <c r="R1113" s="196">
        <f>SUM(R1114:R1209)</f>
        <v>18.037285799999999</v>
      </c>
      <c r="S1113" s="195"/>
      <c r="T1113" s="197">
        <f>SUM(T1114:T1209)</f>
        <v>20.190000000000001</v>
      </c>
      <c r="U1113" s="12"/>
      <c r="V1113" s="12"/>
      <c r="W1113" s="12"/>
      <c r="X1113" s="12"/>
      <c r="Y1113" s="12"/>
      <c r="Z1113" s="12"/>
      <c r="AA1113" s="12"/>
      <c r="AB1113" s="12"/>
      <c r="AC1113" s="12"/>
      <c r="AD1113" s="12"/>
      <c r="AE1113" s="12"/>
      <c r="AR1113" s="198" t="s">
        <v>136</v>
      </c>
      <c r="AT1113" s="199" t="s">
        <v>71</v>
      </c>
      <c r="AU1113" s="199" t="s">
        <v>80</v>
      </c>
      <c r="AY1113" s="198" t="s">
        <v>117</v>
      </c>
      <c r="BK1113" s="200">
        <f>SUM(BK1114:BK1209)</f>
        <v>0</v>
      </c>
    </row>
    <row r="1114" s="2" customFormat="1" ht="21.75" customHeight="1">
      <c r="A1114" s="37"/>
      <c r="B1114" s="38"/>
      <c r="C1114" s="203" t="s">
        <v>2126</v>
      </c>
      <c r="D1114" s="203" t="s">
        <v>120</v>
      </c>
      <c r="E1114" s="204" t="s">
        <v>4168</v>
      </c>
      <c r="F1114" s="205" t="s">
        <v>4169</v>
      </c>
      <c r="G1114" s="206" t="s">
        <v>169</v>
      </c>
      <c r="H1114" s="207">
        <v>2000</v>
      </c>
      <c r="I1114" s="208"/>
      <c r="J1114" s="209">
        <f>ROUND(I1114*H1114,2)</f>
        <v>0</v>
      </c>
      <c r="K1114" s="205" t="s">
        <v>124</v>
      </c>
      <c r="L1114" s="43"/>
      <c r="M1114" s="210" t="s">
        <v>19</v>
      </c>
      <c r="N1114" s="211" t="s">
        <v>43</v>
      </c>
      <c r="O1114" s="83"/>
      <c r="P1114" s="212">
        <f>O1114*H1114</f>
        <v>0</v>
      </c>
      <c r="Q1114" s="212">
        <v>1.9999999999999999E-06</v>
      </c>
      <c r="R1114" s="212">
        <f>Q1114*H1114</f>
        <v>0.0040000000000000001</v>
      </c>
      <c r="S1114" s="212">
        <v>0</v>
      </c>
      <c r="T1114" s="213">
        <f>S1114*H1114</f>
        <v>0</v>
      </c>
      <c r="U1114" s="37"/>
      <c r="V1114" s="37"/>
      <c r="W1114" s="37"/>
      <c r="X1114" s="37"/>
      <c r="Y1114" s="37"/>
      <c r="Z1114" s="37"/>
      <c r="AA1114" s="37"/>
      <c r="AB1114" s="37"/>
      <c r="AC1114" s="37"/>
      <c r="AD1114" s="37"/>
      <c r="AE1114" s="37"/>
      <c r="AR1114" s="214" t="s">
        <v>80</v>
      </c>
      <c r="AT1114" s="214" t="s">
        <v>120</v>
      </c>
      <c r="AU1114" s="214" t="s">
        <v>82</v>
      </c>
      <c r="AY1114" s="16" t="s">
        <v>117</v>
      </c>
      <c r="BE1114" s="215">
        <f>IF(N1114="základní",J1114,0)</f>
        <v>0</v>
      </c>
      <c r="BF1114" s="215">
        <f>IF(N1114="snížená",J1114,0)</f>
        <v>0</v>
      </c>
      <c r="BG1114" s="215">
        <f>IF(N1114="zákl. přenesená",J1114,0)</f>
        <v>0</v>
      </c>
      <c r="BH1114" s="215">
        <f>IF(N1114="sníž. přenesená",J1114,0)</f>
        <v>0</v>
      </c>
      <c r="BI1114" s="215">
        <f>IF(N1114="nulová",J1114,0)</f>
        <v>0</v>
      </c>
      <c r="BJ1114" s="16" t="s">
        <v>80</v>
      </c>
      <c r="BK1114" s="215">
        <f>ROUND(I1114*H1114,2)</f>
        <v>0</v>
      </c>
      <c r="BL1114" s="16" t="s">
        <v>80</v>
      </c>
      <c r="BM1114" s="214" t="s">
        <v>4170</v>
      </c>
    </row>
    <row r="1115" s="2" customFormat="1">
      <c r="A1115" s="37"/>
      <c r="B1115" s="38"/>
      <c r="C1115" s="39"/>
      <c r="D1115" s="216" t="s">
        <v>127</v>
      </c>
      <c r="E1115" s="39"/>
      <c r="F1115" s="217" t="s">
        <v>4171</v>
      </c>
      <c r="G1115" s="39"/>
      <c r="H1115" s="39"/>
      <c r="I1115" s="218"/>
      <c r="J1115" s="39"/>
      <c r="K1115" s="39"/>
      <c r="L1115" s="43"/>
      <c r="M1115" s="219"/>
      <c r="N1115" s="220"/>
      <c r="O1115" s="83"/>
      <c r="P1115" s="83"/>
      <c r="Q1115" s="83"/>
      <c r="R1115" s="83"/>
      <c r="S1115" s="83"/>
      <c r="T1115" s="84"/>
      <c r="U1115" s="37"/>
      <c r="V1115" s="37"/>
      <c r="W1115" s="37"/>
      <c r="X1115" s="37"/>
      <c r="Y1115" s="37"/>
      <c r="Z1115" s="37"/>
      <c r="AA1115" s="37"/>
      <c r="AB1115" s="37"/>
      <c r="AC1115" s="37"/>
      <c r="AD1115" s="37"/>
      <c r="AE1115" s="37"/>
      <c r="AT1115" s="16" t="s">
        <v>127</v>
      </c>
      <c r="AU1115" s="16" t="s">
        <v>82</v>
      </c>
    </row>
    <row r="1116" s="2" customFormat="1">
      <c r="A1116" s="37"/>
      <c r="B1116" s="38"/>
      <c r="C1116" s="39"/>
      <c r="D1116" s="221" t="s">
        <v>129</v>
      </c>
      <c r="E1116" s="39"/>
      <c r="F1116" s="222" t="s">
        <v>4172</v>
      </c>
      <c r="G1116" s="39"/>
      <c r="H1116" s="39"/>
      <c r="I1116" s="218"/>
      <c r="J1116" s="39"/>
      <c r="K1116" s="39"/>
      <c r="L1116" s="43"/>
      <c r="M1116" s="219"/>
      <c r="N1116" s="220"/>
      <c r="O1116" s="83"/>
      <c r="P1116" s="83"/>
      <c r="Q1116" s="83"/>
      <c r="R1116" s="83"/>
      <c r="S1116" s="83"/>
      <c r="T1116" s="84"/>
      <c r="U1116" s="37"/>
      <c r="V1116" s="37"/>
      <c r="W1116" s="37"/>
      <c r="X1116" s="37"/>
      <c r="Y1116" s="37"/>
      <c r="Z1116" s="37"/>
      <c r="AA1116" s="37"/>
      <c r="AB1116" s="37"/>
      <c r="AC1116" s="37"/>
      <c r="AD1116" s="37"/>
      <c r="AE1116" s="37"/>
      <c r="AT1116" s="16" t="s">
        <v>129</v>
      </c>
      <c r="AU1116" s="16" t="s">
        <v>82</v>
      </c>
    </row>
    <row r="1117" s="2" customFormat="1" ht="24.15" customHeight="1">
      <c r="A1117" s="37"/>
      <c r="B1117" s="38"/>
      <c r="C1117" s="224" t="s">
        <v>2130</v>
      </c>
      <c r="D1117" s="224" t="s">
        <v>664</v>
      </c>
      <c r="E1117" s="225" t="s">
        <v>4173</v>
      </c>
      <c r="F1117" s="226" t="s">
        <v>4174</v>
      </c>
      <c r="G1117" s="227" t="s">
        <v>4175</v>
      </c>
      <c r="H1117" s="228">
        <v>20</v>
      </c>
      <c r="I1117" s="229"/>
      <c r="J1117" s="230">
        <f>ROUND(I1117*H1117,2)</f>
        <v>0</v>
      </c>
      <c r="K1117" s="226" t="s">
        <v>124</v>
      </c>
      <c r="L1117" s="231"/>
      <c r="M1117" s="232" t="s">
        <v>19</v>
      </c>
      <c r="N1117" s="233" t="s">
        <v>43</v>
      </c>
      <c r="O1117" s="83"/>
      <c r="P1117" s="212">
        <f>O1117*H1117</f>
        <v>0</v>
      </c>
      <c r="Q1117" s="212">
        <v>0</v>
      </c>
      <c r="R1117" s="212">
        <f>Q1117*H1117</f>
        <v>0</v>
      </c>
      <c r="S1117" s="212">
        <v>0</v>
      </c>
      <c r="T1117" s="213">
        <f>S1117*H1117</f>
        <v>0</v>
      </c>
      <c r="U1117" s="37"/>
      <c r="V1117" s="37"/>
      <c r="W1117" s="37"/>
      <c r="X1117" s="37"/>
      <c r="Y1117" s="37"/>
      <c r="Z1117" s="37"/>
      <c r="AA1117" s="37"/>
      <c r="AB1117" s="37"/>
      <c r="AC1117" s="37"/>
      <c r="AD1117" s="37"/>
      <c r="AE1117" s="37"/>
      <c r="AR1117" s="214" t="s">
        <v>82</v>
      </c>
      <c r="AT1117" s="214" t="s">
        <v>664</v>
      </c>
      <c r="AU1117" s="214" t="s">
        <v>82</v>
      </c>
      <c r="AY1117" s="16" t="s">
        <v>117</v>
      </c>
      <c r="BE1117" s="215">
        <f>IF(N1117="základní",J1117,0)</f>
        <v>0</v>
      </c>
      <c r="BF1117" s="215">
        <f>IF(N1117="snížená",J1117,0)</f>
        <v>0</v>
      </c>
      <c r="BG1117" s="215">
        <f>IF(N1117="zákl. přenesená",J1117,0)</f>
        <v>0</v>
      </c>
      <c r="BH1117" s="215">
        <f>IF(N1117="sníž. přenesená",J1117,0)</f>
        <v>0</v>
      </c>
      <c r="BI1117" s="215">
        <f>IF(N1117="nulová",J1117,0)</f>
        <v>0</v>
      </c>
      <c r="BJ1117" s="16" t="s">
        <v>80</v>
      </c>
      <c r="BK1117" s="215">
        <f>ROUND(I1117*H1117,2)</f>
        <v>0</v>
      </c>
      <c r="BL1117" s="16" t="s">
        <v>80</v>
      </c>
      <c r="BM1117" s="214" t="s">
        <v>4176</v>
      </c>
    </row>
    <row r="1118" s="2" customFormat="1">
      <c r="A1118" s="37"/>
      <c r="B1118" s="38"/>
      <c r="C1118" s="39"/>
      <c r="D1118" s="216" t="s">
        <v>127</v>
      </c>
      <c r="E1118" s="39"/>
      <c r="F1118" s="217" t="s">
        <v>4174</v>
      </c>
      <c r="G1118" s="39"/>
      <c r="H1118" s="39"/>
      <c r="I1118" s="218"/>
      <c r="J1118" s="39"/>
      <c r="K1118" s="39"/>
      <c r="L1118" s="43"/>
      <c r="M1118" s="219"/>
      <c r="N1118" s="220"/>
      <c r="O1118" s="83"/>
      <c r="P1118" s="83"/>
      <c r="Q1118" s="83"/>
      <c r="R1118" s="83"/>
      <c r="S1118" s="83"/>
      <c r="T1118" s="84"/>
      <c r="U1118" s="37"/>
      <c r="V1118" s="37"/>
      <c r="W1118" s="37"/>
      <c r="X1118" s="37"/>
      <c r="Y1118" s="37"/>
      <c r="Z1118" s="37"/>
      <c r="AA1118" s="37"/>
      <c r="AB1118" s="37"/>
      <c r="AC1118" s="37"/>
      <c r="AD1118" s="37"/>
      <c r="AE1118" s="37"/>
      <c r="AT1118" s="16" t="s">
        <v>127</v>
      </c>
      <c r="AU1118" s="16" t="s">
        <v>82</v>
      </c>
    </row>
    <row r="1119" s="13" customFormat="1">
      <c r="A1119" s="13"/>
      <c r="B1119" s="238"/>
      <c r="C1119" s="239"/>
      <c r="D1119" s="216" t="s">
        <v>2607</v>
      </c>
      <c r="E1119" s="239"/>
      <c r="F1119" s="240" t="s">
        <v>4177</v>
      </c>
      <c r="G1119" s="239"/>
      <c r="H1119" s="241">
        <v>20</v>
      </c>
      <c r="I1119" s="242"/>
      <c r="J1119" s="239"/>
      <c r="K1119" s="239"/>
      <c r="L1119" s="243"/>
      <c r="M1119" s="244"/>
      <c r="N1119" s="245"/>
      <c r="O1119" s="245"/>
      <c r="P1119" s="245"/>
      <c r="Q1119" s="245"/>
      <c r="R1119" s="245"/>
      <c r="S1119" s="245"/>
      <c r="T1119" s="246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7" t="s">
        <v>2607</v>
      </c>
      <c r="AU1119" s="247" t="s">
        <v>82</v>
      </c>
      <c r="AV1119" s="13" t="s">
        <v>82</v>
      </c>
      <c r="AW1119" s="13" t="s">
        <v>4</v>
      </c>
      <c r="AX1119" s="13" t="s">
        <v>80</v>
      </c>
      <c r="AY1119" s="247" t="s">
        <v>117</v>
      </c>
    </row>
    <row r="1120" s="2" customFormat="1" ht="24.15" customHeight="1">
      <c r="A1120" s="37"/>
      <c r="B1120" s="38"/>
      <c r="C1120" s="203" t="s">
        <v>2134</v>
      </c>
      <c r="D1120" s="203" t="s">
        <v>120</v>
      </c>
      <c r="E1120" s="204" t="s">
        <v>4178</v>
      </c>
      <c r="F1120" s="205" t="s">
        <v>4179</v>
      </c>
      <c r="G1120" s="206" t="s">
        <v>169</v>
      </c>
      <c r="H1120" s="207">
        <v>200</v>
      </c>
      <c r="I1120" s="208"/>
      <c r="J1120" s="209">
        <f>ROUND(I1120*H1120,2)</f>
        <v>0</v>
      </c>
      <c r="K1120" s="205" t="s">
        <v>124</v>
      </c>
      <c r="L1120" s="43"/>
      <c r="M1120" s="210" t="s">
        <v>19</v>
      </c>
      <c r="N1120" s="211" t="s">
        <v>43</v>
      </c>
      <c r="O1120" s="83"/>
      <c r="P1120" s="212">
        <f>O1120*H1120</f>
        <v>0</v>
      </c>
      <c r="Q1120" s="212">
        <v>3.5715E-06</v>
      </c>
      <c r="R1120" s="212">
        <f>Q1120*H1120</f>
        <v>0.00071429999999999996</v>
      </c>
      <c r="S1120" s="212">
        <v>0</v>
      </c>
      <c r="T1120" s="213">
        <f>S1120*H1120</f>
        <v>0</v>
      </c>
      <c r="U1120" s="37"/>
      <c r="V1120" s="37"/>
      <c r="W1120" s="37"/>
      <c r="X1120" s="37"/>
      <c r="Y1120" s="37"/>
      <c r="Z1120" s="37"/>
      <c r="AA1120" s="37"/>
      <c r="AB1120" s="37"/>
      <c r="AC1120" s="37"/>
      <c r="AD1120" s="37"/>
      <c r="AE1120" s="37"/>
      <c r="AR1120" s="214" t="s">
        <v>80</v>
      </c>
      <c r="AT1120" s="214" t="s">
        <v>120</v>
      </c>
      <c r="AU1120" s="214" t="s">
        <v>82</v>
      </c>
      <c r="AY1120" s="16" t="s">
        <v>117</v>
      </c>
      <c r="BE1120" s="215">
        <f>IF(N1120="základní",J1120,0)</f>
        <v>0</v>
      </c>
      <c r="BF1120" s="215">
        <f>IF(N1120="snížená",J1120,0)</f>
        <v>0</v>
      </c>
      <c r="BG1120" s="215">
        <f>IF(N1120="zákl. přenesená",J1120,0)</f>
        <v>0</v>
      </c>
      <c r="BH1120" s="215">
        <f>IF(N1120="sníž. přenesená",J1120,0)</f>
        <v>0</v>
      </c>
      <c r="BI1120" s="215">
        <f>IF(N1120="nulová",J1120,0)</f>
        <v>0</v>
      </c>
      <c r="BJ1120" s="16" t="s">
        <v>80</v>
      </c>
      <c r="BK1120" s="215">
        <f>ROUND(I1120*H1120,2)</f>
        <v>0</v>
      </c>
      <c r="BL1120" s="16" t="s">
        <v>80</v>
      </c>
      <c r="BM1120" s="214" t="s">
        <v>4180</v>
      </c>
    </row>
    <row r="1121" s="2" customFormat="1">
      <c r="A1121" s="37"/>
      <c r="B1121" s="38"/>
      <c r="C1121" s="39"/>
      <c r="D1121" s="216" t="s">
        <v>127</v>
      </c>
      <c r="E1121" s="39"/>
      <c r="F1121" s="217" t="s">
        <v>4181</v>
      </c>
      <c r="G1121" s="39"/>
      <c r="H1121" s="39"/>
      <c r="I1121" s="218"/>
      <c r="J1121" s="39"/>
      <c r="K1121" s="39"/>
      <c r="L1121" s="43"/>
      <c r="M1121" s="219"/>
      <c r="N1121" s="220"/>
      <c r="O1121" s="83"/>
      <c r="P1121" s="83"/>
      <c r="Q1121" s="83"/>
      <c r="R1121" s="83"/>
      <c r="S1121" s="83"/>
      <c r="T1121" s="84"/>
      <c r="U1121" s="37"/>
      <c r="V1121" s="37"/>
      <c r="W1121" s="37"/>
      <c r="X1121" s="37"/>
      <c r="Y1121" s="37"/>
      <c r="Z1121" s="37"/>
      <c r="AA1121" s="37"/>
      <c r="AB1121" s="37"/>
      <c r="AC1121" s="37"/>
      <c r="AD1121" s="37"/>
      <c r="AE1121" s="37"/>
      <c r="AT1121" s="16" t="s">
        <v>127</v>
      </c>
      <c r="AU1121" s="16" t="s">
        <v>82</v>
      </c>
    </row>
    <row r="1122" s="2" customFormat="1">
      <c r="A1122" s="37"/>
      <c r="B1122" s="38"/>
      <c r="C1122" s="39"/>
      <c r="D1122" s="221" t="s">
        <v>129</v>
      </c>
      <c r="E1122" s="39"/>
      <c r="F1122" s="222" t="s">
        <v>4182</v>
      </c>
      <c r="G1122" s="39"/>
      <c r="H1122" s="39"/>
      <c r="I1122" s="218"/>
      <c r="J1122" s="39"/>
      <c r="K1122" s="39"/>
      <c r="L1122" s="43"/>
      <c r="M1122" s="219"/>
      <c r="N1122" s="220"/>
      <c r="O1122" s="83"/>
      <c r="P1122" s="83"/>
      <c r="Q1122" s="83"/>
      <c r="R1122" s="83"/>
      <c r="S1122" s="83"/>
      <c r="T1122" s="84"/>
      <c r="U1122" s="37"/>
      <c r="V1122" s="37"/>
      <c r="W1122" s="37"/>
      <c r="X1122" s="37"/>
      <c r="Y1122" s="37"/>
      <c r="Z1122" s="37"/>
      <c r="AA1122" s="37"/>
      <c r="AB1122" s="37"/>
      <c r="AC1122" s="37"/>
      <c r="AD1122" s="37"/>
      <c r="AE1122" s="37"/>
      <c r="AT1122" s="16" t="s">
        <v>129</v>
      </c>
      <c r="AU1122" s="16" t="s">
        <v>82</v>
      </c>
    </row>
    <row r="1123" s="2" customFormat="1" ht="24.15" customHeight="1">
      <c r="A1123" s="37"/>
      <c r="B1123" s="38"/>
      <c r="C1123" s="224" t="s">
        <v>2138</v>
      </c>
      <c r="D1123" s="224" t="s">
        <v>664</v>
      </c>
      <c r="E1123" s="225" t="s">
        <v>4173</v>
      </c>
      <c r="F1123" s="226" t="s">
        <v>4174</v>
      </c>
      <c r="G1123" s="227" t="s">
        <v>4175</v>
      </c>
      <c r="H1123" s="228">
        <v>2</v>
      </c>
      <c r="I1123" s="229"/>
      <c r="J1123" s="230">
        <f>ROUND(I1123*H1123,2)</f>
        <v>0</v>
      </c>
      <c r="K1123" s="226" t="s">
        <v>124</v>
      </c>
      <c r="L1123" s="231"/>
      <c r="M1123" s="232" t="s">
        <v>19</v>
      </c>
      <c r="N1123" s="233" t="s">
        <v>43</v>
      </c>
      <c r="O1123" s="83"/>
      <c r="P1123" s="212">
        <f>O1123*H1123</f>
        <v>0</v>
      </c>
      <c r="Q1123" s="212">
        <v>0</v>
      </c>
      <c r="R1123" s="212">
        <f>Q1123*H1123</f>
        <v>0</v>
      </c>
      <c r="S1123" s="212">
        <v>0</v>
      </c>
      <c r="T1123" s="213">
        <f>S1123*H1123</f>
        <v>0</v>
      </c>
      <c r="U1123" s="37"/>
      <c r="V1123" s="37"/>
      <c r="W1123" s="37"/>
      <c r="X1123" s="37"/>
      <c r="Y1123" s="37"/>
      <c r="Z1123" s="37"/>
      <c r="AA1123" s="37"/>
      <c r="AB1123" s="37"/>
      <c r="AC1123" s="37"/>
      <c r="AD1123" s="37"/>
      <c r="AE1123" s="37"/>
      <c r="AR1123" s="214" t="s">
        <v>82</v>
      </c>
      <c r="AT1123" s="214" t="s">
        <v>664</v>
      </c>
      <c r="AU1123" s="214" t="s">
        <v>82</v>
      </c>
      <c r="AY1123" s="16" t="s">
        <v>117</v>
      </c>
      <c r="BE1123" s="215">
        <f>IF(N1123="základní",J1123,0)</f>
        <v>0</v>
      </c>
      <c r="BF1123" s="215">
        <f>IF(N1123="snížená",J1123,0)</f>
        <v>0</v>
      </c>
      <c r="BG1123" s="215">
        <f>IF(N1123="zákl. přenesená",J1123,0)</f>
        <v>0</v>
      </c>
      <c r="BH1123" s="215">
        <f>IF(N1123="sníž. přenesená",J1123,0)</f>
        <v>0</v>
      </c>
      <c r="BI1123" s="215">
        <f>IF(N1123="nulová",J1123,0)</f>
        <v>0</v>
      </c>
      <c r="BJ1123" s="16" t="s">
        <v>80</v>
      </c>
      <c r="BK1123" s="215">
        <f>ROUND(I1123*H1123,2)</f>
        <v>0</v>
      </c>
      <c r="BL1123" s="16" t="s">
        <v>80</v>
      </c>
      <c r="BM1123" s="214" t="s">
        <v>4183</v>
      </c>
    </row>
    <row r="1124" s="2" customFormat="1">
      <c r="A1124" s="37"/>
      <c r="B1124" s="38"/>
      <c r="C1124" s="39"/>
      <c r="D1124" s="216" t="s">
        <v>127</v>
      </c>
      <c r="E1124" s="39"/>
      <c r="F1124" s="217" t="s">
        <v>4174</v>
      </c>
      <c r="G1124" s="39"/>
      <c r="H1124" s="39"/>
      <c r="I1124" s="218"/>
      <c r="J1124" s="39"/>
      <c r="K1124" s="39"/>
      <c r="L1124" s="43"/>
      <c r="M1124" s="219"/>
      <c r="N1124" s="220"/>
      <c r="O1124" s="83"/>
      <c r="P1124" s="83"/>
      <c r="Q1124" s="83"/>
      <c r="R1124" s="83"/>
      <c r="S1124" s="83"/>
      <c r="T1124" s="84"/>
      <c r="U1124" s="37"/>
      <c r="V1124" s="37"/>
      <c r="W1124" s="37"/>
      <c r="X1124" s="37"/>
      <c r="Y1124" s="37"/>
      <c r="Z1124" s="37"/>
      <c r="AA1124" s="37"/>
      <c r="AB1124" s="37"/>
      <c r="AC1124" s="37"/>
      <c r="AD1124" s="37"/>
      <c r="AE1124" s="37"/>
      <c r="AT1124" s="16" t="s">
        <v>127</v>
      </c>
      <c r="AU1124" s="16" t="s">
        <v>82</v>
      </c>
    </row>
    <row r="1125" s="13" customFormat="1">
      <c r="A1125" s="13"/>
      <c r="B1125" s="238"/>
      <c r="C1125" s="239"/>
      <c r="D1125" s="216" t="s">
        <v>2607</v>
      </c>
      <c r="E1125" s="239"/>
      <c r="F1125" s="240" t="s">
        <v>4184</v>
      </c>
      <c r="G1125" s="239"/>
      <c r="H1125" s="241">
        <v>2</v>
      </c>
      <c r="I1125" s="242"/>
      <c r="J1125" s="239"/>
      <c r="K1125" s="239"/>
      <c r="L1125" s="243"/>
      <c r="M1125" s="244"/>
      <c r="N1125" s="245"/>
      <c r="O1125" s="245"/>
      <c r="P1125" s="245"/>
      <c r="Q1125" s="245"/>
      <c r="R1125" s="245"/>
      <c r="S1125" s="245"/>
      <c r="T1125" s="246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47" t="s">
        <v>2607</v>
      </c>
      <c r="AU1125" s="247" t="s">
        <v>82</v>
      </c>
      <c r="AV1125" s="13" t="s">
        <v>82</v>
      </c>
      <c r="AW1125" s="13" t="s">
        <v>4</v>
      </c>
      <c r="AX1125" s="13" t="s">
        <v>80</v>
      </c>
      <c r="AY1125" s="247" t="s">
        <v>117</v>
      </c>
    </row>
    <row r="1126" s="2" customFormat="1" ht="16.5" customHeight="1">
      <c r="A1126" s="37"/>
      <c r="B1126" s="38"/>
      <c r="C1126" s="203" t="s">
        <v>2142</v>
      </c>
      <c r="D1126" s="203" t="s">
        <v>120</v>
      </c>
      <c r="E1126" s="204" t="s">
        <v>4185</v>
      </c>
      <c r="F1126" s="205" t="s">
        <v>4186</v>
      </c>
      <c r="G1126" s="206" t="s">
        <v>123</v>
      </c>
      <c r="H1126" s="207">
        <v>200</v>
      </c>
      <c r="I1126" s="208"/>
      <c r="J1126" s="209">
        <f>ROUND(I1126*H1126,2)</f>
        <v>0</v>
      </c>
      <c r="K1126" s="205" t="s">
        <v>124</v>
      </c>
      <c r="L1126" s="43"/>
      <c r="M1126" s="210" t="s">
        <v>19</v>
      </c>
      <c r="N1126" s="211" t="s">
        <v>43</v>
      </c>
      <c r="O1126" s="83"/>
      <c r="P1126" s="212">
        <f>O1126*H1126</f>
        <v>0</v>
      </c>
      <c r="Q1126" s="212">
        <v>0.00014999999999999999</v>
      </c>
      <c r="R1126" s="212">
        <f>Q1126*H1126</f>
        <v>0.029999999999999999</v>
      </c>
      <c r="S1126" s="212">
        <v>0</v>
      </c>
      <c r="T1126" s="213">
        <f>S1126*H1126</f>
        <v>0</v>
      </c>
      <c r="U1126" s="37"/>
      <c r="V1126" s="37"/>
      <c r="W1126" s="37"/>
      <c r="X1126" s="37"/>
      <c r="Y1126" s="37"/>
      <c r="Z1126" s="37"/>
      <c r="AA1126" s="37"/>
      <c r="AB1126" s="37"/>
      <c r="AC1126" s="37"/>
      <c r="AD1126" s="37"/>
      <c r="AE1126" s="37"/>
      <c r="AR1126" s="214" t="s">
        <v>80</v>
      </c>
      <c r="AT1126" s="214" t="s">
        <v>120</v>
      </c>
      <c r="AU1126" s="214" t="s">
        <v>82</v>
      </c>
      <c r="AY1126" s="16" t="s">
        <v>117</v>
      </c>
      <c r="BE1126" s="215">
        <f>IF(N1126="základní",J1126,0)</f>
        <v>0</v>
      </c>
      <c r="BF1126" s="215">
        <f>IF(N1126="snížená",J1126,0)</f>
        <v>0</v>
      </c>
      <c r="BG1126" s="215">
        <f>IF(N1126="zákl. přenesená",J1126,0)</f>
        <v>0</v>
      </c>
      <c r="BH1126" s="215">
        <f>IF(N1126="sníž. přenesená",J1126,0)</f>
        <v>0</v>
      </c>
      <c r="BI1126" s="215">
        <f>IF(N1126="nulová",J1126,0)</f>
        <v>0</v>
      </c>
      <c r="BJ1126" s="16" t="s">
        <v>80</v>
      </c>
      <c r="BK1126" s="215">
        <f>ROUND(I1126*H1126,2)</f>
        <v>0</v>
      </c>
      <c r="BL1126" s="16" t="s">
        <v>80</v>
      </c>
      <c r="BM1126" s="214" t="s">
        <v>4187</v>
      </c>
    </row>
    <row r="1127" s="2" customFormat="1">
      <c r="A1127" s="37"/>
      <c r="B1127" s="38"/>
      <c r="C1127" s="39"/>
      <c r="D1127" s="216" t="s">
        <v>127</v>
      </c>
      <c r="E1127" s="39"/>
      <c r="F1127" s="217" t="s">
        <v>4188</v>
      </c>
      <c r="G1127" s="39"/>
      <c r="H1127" s="39"/>
      <c r="I1127" s="218"/>
      <c r="J1127" s="39"/>
      <c r="K1127" s="39"/>
      <c r="L1127" s="43"/>
      <c r="M1127" s="219"/>
      <c r="N1127" s="220"/>
      <c r="O1127" s="83"/>
      <c r="P1127" s="83"/>
      <c r="Q1127" s="83"/>
      <c r="R1127" s="83"/>
      <c r="S1127" s="83"/>
      <c r="T1127" s="84"/>
      <c r="U1127" s="37"/>
      <c r="V1127" s="37"/>
      <c r="W1127" s="37"/>
      <c r="X1127" s="37"/>
      <c r="Y1127" s="37"/>
      <c r="Z1127" s="37"/>
      <c r="AA1127" s="37"/>
      <c r="AB1127" s="37"/>
      <c r="AC1127" s="37"/>
      <c r="AD1127" s="37"/>
      <c r="AE1127" s="37"/>
      <c r="AT1127" s="16" t="s">
        <v>127</v>
      </c>
      <c r="AU1127" s="16" t="s">
        <v>82</v>
      </c>
    </row>
    <row r="1128" s="2" customFormat="1">
      <c r="A1128" s="37"/>
      <c r="B1128" s="38"/>
      <c r="C1128" s="39"/>
      <c r="D1128" s="221" t="s">
        <v>129</v>
      </c>
      <c r="E1128" s="39"/>
      <c r="F1128" s="222" t="s">
        <v>4189</v>
      </c>
      <c r="G1128" s="39"/>
      <c r="H1128" s="39"/>
      <c r="I1128" s="218"/>
      <c r="J1128" s="39"/>
      <c r="K1128" s="39"/>
      <c r="L1128" s="43"/>
      <c r="M1128" s="219"/>
      <c r="N1128" s="220"/>
      <c r="O1128" s="83"/>
      <c r="P1128" s="83"/>
      <c r="Q1128" s="83"/>
      <c r="R1128" s="83"/>
      <c r="S1128" s="83"/>
      <c r="T1128" s="84"/>
      <c r="U1128" s="37"/>
      <c r="V1128" s="37"/>
      <c r="W1128" s="37"/>
      <c r="X1128" s="37"/>
      <c r="Y1128" s="37"/>
      <c r="Z1128" s="37"/>
      <c r="AA1128" s="37"/>
      <c r="AB1128" s="37"/>
      <c r="AC1128" s="37"/>
      <c r="AD1128" s="37"/>
      <c r="AE1128" s="37"/>
      <c r="AT1128" s="16" t="s">
        <v>129</v>
      </c>
      <c r="AU1128" s="16" t="s">
        <v>82</v>
      </c>
    </row>
    <row r="1129" s="2" customFormat="1" ht="16.5" customHeight="1">
      <c r="A1129" s="37"/>
      <c r="B1129" s="38"/>
      <c r="C1129" s="203" t="s">
        <v>2146</v>
      </c>
      <c r="D1129" s="203" t="s">
        <v>120</v>
      </c>
      <c r="E1129" s="204" t="s">
        <v>4190</v>
      </c>
      <c r="F1129" s="205" t="s">
        <v>4191</v>
      </c>
      <c r="G1129" s="206" t="s">
        <v>123</v>
      </c>
      <c r="H1129" s="207">
        <v>200</v>
      </c>
      <c r="I1129" s="208"/>
      <c r="J1129" s="209">
        <f>ROUND(I1129*H1129,2)</f>
        <v>0</v>
      </c>
      <c r="K1129" s="205" t="s">
        <v>124</v>
      </c>
      <c r="L1129" s="43"/>
      <c r="M1129" s="210" t="s">
        <v>19</v>
      </c>
      <c r="N1129" s="211" t="s">
        <v>43</v>
      </c>
      <c r="O1129" s="83"/>
      <c r="P1129" s="212">
        <f>O1129*H1129</f>
        <v>0</v>
      </c>
      <c r="Q1129" s="212">
        <v>0.00025999999999999998</v>
      </c>
      <c r="R1129" s="212">
        <f>Q1129*H1129</f>
        <v>0.051999999999999998</v>
      </c>
      <c r="S1129" s="212">
        <v>0</v>
      </c>
      <c r="T1129" s="213">
        <f>S1129*H1129</f>
        <v>0</v>
      </c>
      <c r="U1129" s="37"/>
      <c r="V1129" s="37"/>
      <c r="W1129" s="37"/>
      <c r="X1129" s="37"/>
      <c r="Y1129" s="37"/>
      <c r="Z1129" s="37"/>
      <c r="AA1129" s="37"/>
      <c r="AB1129" s="37"/>
      <c r="AC1129" s="37"/>
      <c r="AD1129" s="37"/>
      <c r="AE1129" s="37"/>
      <c r="AR1129" s="214" t="s">
        <v>80</v>
      </c>
      <c r="AT1129" s="214" t="s">
        <v>120</v>
      </c>
      <c r="AU1129" s="214" t="s">
        <v>82</v>
      </c>
      <c r="AY1129" s="16" t="s">
        <v>117</v>
      </c>
      <c r="BE1129" s="215">
        <f>IF(N1129="základní",J1129,0)</f>
        <v>0</v>
      </c>
      <c r="BF1129" s="215">
        <f>IF(N1129="snížená",J1129,0)</f>
        <v>0</v>
      </c>
      <c r="BG1129" s="215">
        <f>IF(N1129="zákl. přenesená",J1129,0)</f>
        <v>0</v>
      </c>
      <c r="BH1129" s="215">
        <f>IF(N1129="sníž. přenesená",J1129,0)</f>
        <v>0</v>
      </c>
      <c r="BI1129" s="215">
        <f>IF(N1129="nulová",J1129,0)</f>
        <v>0</v>
      </c>
      <c r="BJ1129" s="16" t="s">
        <v>80</v>
      </c>
      <c r="BK1129" s="215">
        <f>ROUND(I1129*H1129,2)</f>
        <v>0</v>
      </c>
      <c r="BL1129" s="16" t="s">
        <v>80</v>
      </c>
      <c r="BM1129" s="214" t="s">
        <v>4192</v>
      </c>
    </row>
    <row r="1130" s="2" customFormat="1">
      <c r="A1130" s="37"/>
      <c r="B1130" s="38"/>
      <c r="C1130" s="39"/>
      <c r="D1130" s="216" t="s">
        <v>127</v>
      </c>
      <c r="E1130" s="39"/>
      <c r="F1130" s="217" t="s">
        <v>4193</v>
      </c>
      <c r="G1130" s="39"/>
      <c r="H1130" s="39"/>
      <c r="I1130" s="218"/>
      <c r="J1130" s="39"/>
      <c r="K1130" s="39"/>
      <c r="L1130" s="43"/>
      <c r="M1130" s="219"/>
      <c r="N1130" s="220"/>
      <c r="O1130" s="83"/>
      <c r="P1130" s="83"/>
      <c r="Q1130" s="83"/>
      <c r="R1130" s="83"/>
      <c r="S1130" s="83"/>
      <c r="T1130" s="84"/>
      <c r="U1130" s="37"/>
      <c r="V1130" s="37"/>
      <c r="W1130" s="37"/>
      <c r="X1130" s="37"/>
      <c r="Y1130" s="37"/>
      <c r="Z1130" s="37"/>
      <c r="AA1130" s="37"/>
      <c r="AB1130" s="37"/>
      <c r="AC1130" s="37"/>
      <c r="AD1130" s="37"/>
      <c r="AE1130" s="37"/>
      <c r="AT1130" s="16" t="s">
        <v>127</v>
      </c>
      <c r="AU1130" s="16" t="s">
        <v>82</v>
      </c>
    </row>
    <row r="1131" s="2" customFormat="1">
      <c r="A1131" s="37"/>
      <c r="B1131" s="38"/>
      <c r="C1131" s="39"/>
      <c r="D1131" s="221" t="s">
        <v>129</v>
      </c>
      <c r="E1131" s="39"/>
      <c r="F1131" s="222" t="s">
        <v>4194</v>
      </c>
      <c r="G1131" s="39"/>
      <c r="H1131" s="39"/>
      <c r="I1131" s="218"/>
      <c r="J1131" s="39"/>
      <c r="K1131" s="39"/>
      <c r="L1131" s="43"/>
      <c r="M1131" s="219"/>
      <c r="N1131" s="220"/>
      <c r="O1131" s="83"/>
      <c r="P1131" s="83"/>
      <c r="Q1131" s="83"/>
      <c r="R1131" s="83"/>
      <c r="S1131" s="83"/>
      <c r="T1131" s="84"/>
      <c r="U1131" s="37"/>
      <c r="V1131" s="37"/>
      <c r="W1131" s="37"/>
      <c r="X1131" s="37"/>
      <c r="Y1131" s="37"/>
      <c r="Z1131" s="37"/>
      <c r="AA1131" s="37"/>
      <c r="AB1131" s="37"/>
      <c r="AC1131" s="37"/>
      <c r="AD1131" s="37"/>
      <c r="AE1131" s="37"/>
      <c r="AT1131" s="16" t="s">
        <v>129</v>
      </c>
      <c r="AU1131" s="16" t="s">
        <v>82</v>
      </c>
    </row>
    <row r="1132" s="2" customFormat="1" ht="16.5" customHeight="1">
      <c r="A1132" s="37"/>
      <c r="B1132" s="38"/>
      <c r="C1132" s="203" t="s">
        <v>2150</v>
      </c>
      <c r="D1132" s="203" t="s">
        <v>120</v>
      </c>
      <c r="E1132" s="204" t="s">
        <v>4195</v>
      </c>
      <c r="F1132" s="205" t="s">
        <v>4196</v>
      </c>
      <c r="G1132" s="206" t="s">
        <v>123</v>
      </c>
      <c r="H1132" s="207">
        <v>200</v>
      </c>
      <c r="I1132" s="208"/>
      <c r="J1132" s="209">
        <f>ROUND(I1132*H1132,2)</f>
        <v>0</v>
      </c>
      <c r="K1132" s="205" t="s">
        <v>124</v>
      </c>
      <c r="L1132" s="43"/>
      <c r="M1132" s="210" t="s">
        <v>19</v>
      </c>
      <c r="N1132" s="211" t="s">
        <v>43</v>
      </c>
      <c r="O1132" s="83"/>
      <c r="P1132" s="212">
        <f>O1132*H1132</f>
        <v>0</v>
      </c>
      <c r="Q1132" s="212">
        <v>0.00042000000000000002</v>
      </c>
      <c r="R1132" s="212">
        <f>Q1132*H1132</f>
        <v>0.084000000000000005</v>
      </c>
      <c r="S1132" s="212">
        <v>0</v>
      </c>
      <c r="T1132" s="213">
        <f>S1132*H1132</f>
        <v>0</v>
      </c>
      <c r="U1132" s="37"/>
      <c r="V1132" s="37"/>
      <c r="W1132" s="37"/>
      <c r="X1132" s="37"/>
      <c r="Y1132" s="37"/>
      <c r="Z1132" s="37"/>
      <c r="AA1132" s="37"/>
      <c r="AB1132" s="37"/>
      <c r="AC1132" s="37"/>
      <c r="AD1132" s="37"/>
      <c r="AE1132" s="37"/>
      <c r="AR1132" s="214" t="s">
        <v>80</v>
      </c>
      <c r="AT1132" s="214" t="s">
        <v>120</v>
      </c>
      <c r="AU1132" s="214" t="s">
        <v>82</v>
      </c>
      <c r="AY1132" s="16" t="s">
        <v>117</v>
      </c>
      <c r="BE1132" s="215">
        <f>IF(N1132="základní",J1132,0)</f>
        <v>0</v>
      </c>
      <c r="BF1132" s="215">
        <f>IF(N1132="snížená",J1132,0)</f>
        <v>0</v>
      </c>
      <c r="BG1132" s="215">
        <f>IF(N1132="zákl. přenesená",J1132,0)</f>
        <v>0</v>
      </c>
      <c r="BH1132" s="215">
        <f>IF(N1132="sníž. přenesená",J1132,0)</f>
        <v>0</v>
      </c>
      <c r="BI1132" s="215">
        <f>IF(N1132="nulová",J1132,0)</f>
        <v>0</v>
      </c>
      <c r="BJ1132" s="16" t="s">
        <v>80</v>
      </c>
      <c r="BK1132" s="215">
        <f>ROUND(I1132*H1132,2)</f>
        <v>0</v>
      </c>
      <c r="BL1132" s="16" t="s">
        <v>80</v>
      </c>
      <c r="BM1132" s="214" t="s">
        <v>4197</v>
      </c>
    </row>
    <row r="1133" s="2" customFormat="1">
      <c r="A1133" s="37"/>
      <c r="B1133" s="38"/>
      <c r="C1133" s="39"/>
      <c r="D1133" s="216" t="s">
        <v>127</v>
      </c>
      <c r="E1133" s="39"/>
      <c r="F1133" s="217" t="s">
        <v>4198</v>
      </c>
      <c r="G1133" s="39"/>
      <c r="H1133" s="39"/>
      <c r="I1133" s="218"/>
      <c r="J1133" s="39"/>
      <c r="K1133" s="39"/>
      <c r="L1133" s="43"/>
      <c r="M1133" s="219"/>
      <c r="N1133" s="220"/>
      <c r="O1133" s="83"/>
      <c r="P1133" s="83"/>
      <c r="Q1133" s="83"/>
      <c r="R1133" s="83"/>
      <c r="S1133" s="83"/>
      <c r="T1133" s="84"/>
      <c r="U1133" s="37"/>
      <c r="V1133" s="37"/>
      <c r="W1133" s="37"/>
      <c r="X1133" s="37"/>
      <c r="Y1133" s="37"/>
      <c r="Z1133" s="37"/>
      <c r="AA1133" s="37"/>
      <c r="AB1133" s="37"/>
      <c r="AC1133" s="37"/>
      <c r="AD1133" s="37"/>
      <c r="AE1133" s="37"/>
      <c r="AT1133" s="16" t="s">
        <v>127</v>
      </c>
      <c r="AU1133" s="16" t="s">
        <v>82</v>
      </c>
    </row>
    <row r="1134" s="2" customFormat="1">
      <c r="A1134" s="37"/>
      <c r="B1134" s="38"/>
      <c r="C1134" s="39"/>
      <c r="D1134" s="221" t="s">
        <v>129</v>
      </c>
      <c r="E1134" s="39"/>
      <c r="F1134" s="222" t="s">
        <v>4199</v>
      </c>
      <c r="G1134" s="39"/>
      <c r="H1134" s="39"/>
      <c r="I1134" s="218"/>
      <c r="J1134" s="39"/>
      <c r="K1134" s="39"/>
      <c r="L1134" s="43"/>
      <c r="M1134" s="219"/>
      <c r="N1134" s="220"/>
      <c r="O1134" s="83"/>
      <c r="P1134" s="83"/>
      <c r="Q1134" s="83"/>
      <c r="R1134" s="83"/>
      <c r="S1134" s="83"/>
      <c r="T1134" s="84"/>
      <c r="U1134" s="37"/>
      <c r="V1134" s="37"/>
      <c r="W1134" s="37"/>
      <c r="X1134" s="37"/>
      <c r="Y1134" s="37"/>
      <c r="Z1134" s="37"/>
      <c r="AA1134" s="37"/>
      <c r="AB1134" s="37"/>
      <c r="AC1134" s="37"/>
      <c r="AD1134" s="37"/>
      <c r="AE1134" s="37"/>
      <c r="AT1134" s="16" t="s">
        <v>129</v>
      </c>
      <c r="AU1134" s="16" t="s">
        <v>82</v>
      </c>
    </row>
    <row r="1135" s="2" customFormat="1" ht="16.5" customHeight="1">
      <c r="A1135" s="37"/>
      <c r="B1135" s="38"/>
      <c r="C1135" s="203" t="s">
        <v>2154</v>
      </c>
      <c r="D1135" s="203" t="s">
        <v>120</v>
      </c>
      <c r="E1135" s="204" t="s">
        <v>4200</v>
      </c>
      <c r="F1135" s="205" t="s">
        <v>4201</v>
      </c>
      <c r="G1135" s="206" t="s">
        <v>123</v>
      </c>
      <c r="H1135" s="207">
        <v>1000</v>
      </c>
      <c r="I1135" s="208"/>
      <c r="J1135" s="209">
        <f>ROUND(I1135*H1135,2)</f>
        <v>0</v>
      </c>
      <c r="K1135" s="205" t="s">
        <v>124</v>
      </c>
      <c r="L1135" s="43"/>
      <c r="M1135" s="210" t="s">
        <v>19</v>
      </c>
      <c r="N1135" s="211" t="s">
        <v>43</v>
      </c>
      <c r="O1135" s="83"/>
      <c r="P1135" s="212">
        <f>O1135*H1135</f>
        <v>0</v>
      </c>
      <c r="Q1135" s="212">
        <v>0.00014999999999999999</v>
      </c>
      <c r="R1135" s="212">
        <f>Q1135*H1135</f>
        <v>0.14999999999999999</v>
      </c>
      <c r="S1135" s="212">
        <v>0</v>
      </c>
      <c r="T1135" s="213">
        <f>S1135*H1135</f>
        <v>0</v>
      </c>
      <c r="U1135" s="37"/>
      <c r="V1135" s="37"/>
      <c r="W1135" s="37"/>
      <c r="X1135" s="37"/>
      <c r="Y1135" s="37"/>
      <c r="Z1135" s="37"/>
      <c r="AA1135" s="37"/>
      <c r="AB1135" s="37"/>
      <c r="AC1135" s="37"/>
      <c r="AD1135" s="37"/>
      <c r="AE1135" s="37"/>
      <c r="AR1135" s="214" t="s">
        <v>80</v>
      </c>
      <c r="AT1135" s="214" t="s">
        <v>120</v>
      </c>
      <c r="AU1135" s="214" t="s">
        <v>82</v>
      </c>
      <c r="AY1135" s="16" t="s">
        <v>117</v>
      </c>
      <c r="BE1135" s="215">
        <f>IF(N1135="základní",J1135,0)</f>
        <v>0</v>
      </c>
      <c r="BF1135" s="215">
        <f>IF(N1135="snížená",J1135,0)</f>
        <v>0</v>
      </c>
      <c r="BG1135" s="215">
        <f>IF(N1135="zákl. přenesená",J1135,0)</f>
        <v>0</v>
      </c>
      <c r="BH1135" s="215">
        <f>IF(N1135="sníž. přenesená",J1135,0)</f>
        <v>0</v>
      </c>
      <c r="BI1135" s="215">
        <f>IF(N1135="nulová",J1135,0)</f>
        <v>0</v>
      </c>
      <c r="BJ1135" s="16" t="s">
        <v>80</v>
      </c>
      <c r="BK1135" s="215">
        <f>ROUND(I1135*H1135,2)</f>
        <v>0</v>
      </c>
      <c r="BL1135" s="16" t="s">
        <v>80</v>
      </c>
      <c r="BM1135" s="214" t="s">
        <v>4202</v>
      </c>
    </row>
    <row r="1136" s="2" customFormat="1">
      <c r="A1136" s="37"/>
      <c r="B1136" s="38"/>
      <c r="C1136" s="39"/>
      <c r="D1136" s="216" t="s">
        <v>127</v>
      </c>
      <c r="E1136" s="39"/>
      <c r="F1136" s="217" t="s">
        <v>4203</v>
      </c>
      <c r="G1136" s="39"/>
      <c r="H1136" s="39"/>
      <c r="I1136" s="218"/>
      <c r="J1136" s="39"/>
      <c r="K1136" s="39"/>
      <c r="L1136" s="43"/>
      <c r="M1136" s="219"/>
      <c r="N1136" s="220"/>
      <c r="O1136" s="83"/>
      <c r="P1136" s="83"/>
      <c r="Q1136" s="83"/>
      <c r="R1136" s="83"/>
      <c r="S1136" s="83"/>
      <c r="T1136" s="84"/>
      <c r="U1136" s="37"/>
      <c r="V1136" s="37"/>
      <c r="W1136" s="37"/>
      <c r="X1136" s="37"/>
      <c r="Y1136" s="37"/>
      <c r="Z1136" s="37"/>
      <c r="AA1136" s="37"/>
      <c r="AB1136" s="37"/>
      <c r="AC1136" s="37"/>
      <c r="AD1136" s="37"/>
      <c r="AE1136" s="37"/>
      <c r="AT1136" s="16" t="s">
        <v>127</v>
      </c>
      <c r="AU1136" s="16" t="s">
        <v>82</v>
      </c>
    </row>
    <row r="1137" s="2" customFormat="1">
      <c r="A1137" s="37"/>
      <c r="B1137" s="38"/>
      <c r="C1137" s="39"/>
      <c r="D1137" s="221" t="s">
        <v>129</v>
      </c>
      <c r="E1137" s="39"/>
      <c r="F1137" s="222" t="s">
        <v>4204</v>
      </c>
      <c r="G1137" s="39"/>
      <c r="H1137" s="39"/>
      <c r="I1137" s="218"/>
      <c r="J1137" s="39"/>
      <c r="K1137" s="39"/>
      <c r="L1137" s="43"/>
      <c r="M1137" s="219"/>
      <c r="N1137" s="220"/>
      <c r="O1137" s="83"/>
      <c r="P1137" s="83"/>
      <c r="Q1137" s="83"/>
      <c r="R1137" s="83"/>
      <c r="S1137" s="83"/>
      <c r="T1137" s="84"/>
      <c r="U1137" s="37"/>
      <c r="V1137" s="37"/>
      <c r="W1137" s="37"/>
      <c r="X1137" s="37"/>
      <c r="Y1137" s="37"/>
      <c r="Z1137" s="37"/>
      <c r="AA1137" s="37"/>
      <c r="AB1137" s="37"/>
      <c r="AC1137" s="37"/>
      <c r="AD1137" s="37"/>
      <c r="AE1137" s="37"/>
      <c r="AT1137" s="16" t="s">
        <v>129</v>
      </c>
      <c r="AU1137" s="16" t="s">
        <v>82</v>
      </c>
    </row>
    <row r="1138" s="2" customFormat="1" ht="21.75" customHeight="1">
      <c r="A1138" s="37"/>
      <c r="B1138" s="38"/>
      <c r="C1138" s="203" t="s">
        <v>2158</v>
      </c>
      <c r="D1138" s="203" t="s">
        <v>120</v>
      </c>
      <c r="E1138" s="204" t="s">
        <v>4205</v>
      </c>
      <c r="F1138" s="205" t="s">
        <v>1839</v>
      </c>
      <c r="G1138" s="206" t="s">
        <v>123</v>
      </c>
      <c r="H1138" s="207">
        <v>1000</v>
      </c>
      <c r="I1138" s="208"/>
      <c r="J1138" s="209">
        <f>ROUND(I1138*H1138,2)</f>
        <v>0</v>
      </c>
      <c r="K1138" s="205" t="s">
        <v>124</v>
      </c>
      <c r="L1138" s="43"/>
      <c r="M1138" s="210" t="s">
        <v>19</v>
      </c>
      <c r="N1138" s="211" t="s">
        <v>43</v>
      </c>
      <c r="O1138" s="83"/>
      <c r="P1138" s="212">
        <f>O1138*H1138</f>
        <v>0</v>
      </c>
      <c r="Q1138" s="212">
        <v>0.0055849999999999997</v>
      </c>
      <c r="R1138" s="212">
        <f>Q1138*H1138</f>
        <v>5.585</v>
      </c>
      <c r="S1138" s="212">
        <v>0</v>
      </c>
      <c r="T1138" s="213">
        <f>S1138*H1138</f>
        <v>0</v>
      </c>
      <c r="U1138" s="37"/>
      <c r="V1138" s="37"/>
      <c r="W1138" s="37"/>
      <c r="X1138" s="37"/>
      <c r="Y1138" s="37"/>
      <c r="Z1138" s="37"/>
      <c r="AA1138" s="37"/>
      <c r="AB1138" s="37"/>
      <c r="AC1138" s="37"/>
      <c r="AD1138" s="37"/>
      <c r="AE1138" s="37"/>
      <c r="AR1138" s="214" t="s">
        <v>80</v>
      </c>
      <c r="AT1138" s="214" t="s">
        <v>120</v>
      </c>
      <c r="AU1138" s="214" t="s">
        <v>82</v>
      </c>
      <c r="AY1138" s="16" t="s">
        <v>117</v>
      </c>
      <c r="BE1138" s="215">
        <f>IF(N1138="základní",J1138,0)</f>
        <v>0</v>
      </c>
      <c r="BF1138" s="215">
        <f>IF(N1138="snížená",J1138,0)</f>
        <v>0</v>
      </c>
      <c r="BG1138" s="215">
        <f>IF(N1138="zákl. přenesená",J1138,0)</f>
        <v>0</v>
      </c>
      <c r="BH1138" s="215">
        <f>IF(N1138="sníž. přenesená",J1138,0)</f>
        <v>0</v>
      </c>
      <c r="BI1138" s="215">
        <f>IF(N1138="nulová",J1138,0)</f>
        <v>0</v>
      </c>
      <c r="BJ1138" s="16" t="s">
        <v>80</v>
      </c>
      <c r="BK1138" s="215">
        <f>ROUND(I1138*H1138,2)</f>
        <v>0</v>
      </c>
      <c r="BL1138" s="16" t="s">
        <v>80</v>
      </c>
      <c r="BM1138" s="214" t="s">
        <v>4206</v>
      </c>
    </row>
    <row r="1139" s="2" customFormat="1">
      <c r="A1139" s="37"/>
      <c r="B1139" s="38"/>
      <c r="C1139" s="39"/>
      <c r="D1139" s="216" t="s">
        <v>127</v>
      </c>
      <c r="E1139" s="39"/>
      <c r="F1139" s="217" t="s">
        <v>1841</v>
      </c>
      <c r="G1139" s="39"/>
      <c r="H1139" s="39"/>
      <c r="I1139" s="218"/>
      <c r="J1139" s="39"/>
      <c r="K1139" s="39"/>
      <c r="L1139" s="43"/>
      <c r="M1139" s="219"/>
      <c r="N1139" s="220"/>
      <c r="O1139" s="83"/>
      <c r="P1139" s="83"/>
      <c r="Q1139" s="83"/>
      <c r="R1139" s="83"/>
      <c r="S1139" s="83"/>
      <c r="T1139" s="84"/>
      <c r="U1139" s="37"/>
      <c r="V1139" s="37"/>
      <c r="W1139" s="37"/>
      <c r="X1139" s="37"/>
      <c r="Y1139" s="37"/>
      <c r="Z1139" s="37"/>
      <c r="AA1139" s="37"/>
      <c r="AB1139" s="37"/>
      <c r="AC1139" s="37"/>
      <c r="AD1139" s="37"/>
      <c r="AE1139" s="37"/>
      <c r="AT1139" s="16" t="s">
        <v>127</v>
      </c>
      <c r="AU1139" s="16" t="s">
        <v>82</v>
      </c>
    </row>
    <row r="1140" s="2" customFormat="1">
      <c r="A1140" s="37"/>
      <c r="B1140" s="38"/>
      <c r="C1140" s="39"/>
      <c r="D1140" s="221" t="s">
        <v>129</v>
      </c>
      <c r="E1140" s="39"/>
      <c r="F1140" s="222" t="s">
        <v>4207</v>
      </c>
      <c r="G1140" s="39"/>
      <c r="H1140" s="39"/>
      <c r="I1140" s="218"/>
      <c r="J1140" s="39"/>
      <c r="K1140" s="39"/>
      <c r="L1140" s="43"/>
      <c r="M1140" s="219"/>
      <c r="N1140" s="220"/>
      <c r="O1140" s="83"/>
      <c r="P1140" s="83"/>
      <c r="Q1140" s="83"/>
      <c r="R1140" s="83"/>
      <c r="S1140" s="83"/>
      <c r="T1140" s="84"/>
      <c r="U1140" s="37"/>
      <c r="V1140" s="37"/>
      <c r="W1140" s="37"/>
      <c r="X1140" s="37"/>
      <c r="Y1140" s="37"/>
      <c r="Z1140" s="37"/>
      <c r="AA1140" s="37"/>
      <c r="AB1140" s="37"/>
      <c r="AC1140" s="37"/>
      <c r="AD1140" s="37"/>
      <c r="AE1140" s="37"/>
      <c r="AT1140" s="16" t="s">
        <v>129</v>
      </c>
      <c r="AU1140" s="16" t="s">
        <v>82</v>
      </c>
    </row>
    <row r="1141" s="2" customFormat="1" ht="16.5" customHeight="1">
      <c r="A1141" s="37"/>
      <c r="B1141" s="38"/>
      <c r="C1141" s="203" t="s">
        <v>2162</v>
      </c>
      <c r="D1141" s="203" t="s">
        <v>120</v>
      </c>
      <c r="E1141" s="204" t="s">
        <v>4208</v>
      </c>
      <c r="F1141" s="205" t="s">
        <v>4209</v>
      </c>
      <c r="G1141" s="206" t="s">
        <v>169</v>
      </c>
      <c r="H1141" s="207">
        <v>150</v>
      </c>
      <c r="I1141" s="208"/>
      <c r="J1141" s="209">
        <f>ROUND(I1141*H1141,2)</f>
        <v>0</v>
      </c>
      <c r="K1141" s="205" t="s">
        <v>124</v>
      </c>
      <c r="L1141" s="43"/>
      <c r="M1141" s="210" t="s">
        <v>19</v>
      </c>
      <c r="N1141" s="211" t="s">
        <v>43</v>
      </c>
      <c r="O1141" s="83"/>
      <c r="P1141" s="212">
        <f>O1141*H1141</f>
        <v>0</v>
      </c>
      <c r="Q1141" s="212">
        <v>0.02183591</v>
      </c>
      <c r="R1141" s="212">
        <f>Q1141*H1141</f>
        <v>3.2753865000000002</v>
      </c>
      <c r="S1141" s="212">
        <v>0</v>
      </c>
      <c r="T1141" s="213">
        <f>S1141*H1141</f>
        <v>0</v>
      </c>
      <c r="U1141" s="37"/>
      <c r="V1141" s="37"/>
      <c r="W1141" s="37"/>
      <c r="X1141" s="37"/>
      <c r="Y1141" s="37"/>
      <c r="Z1141" s="37"/>
      <c r="AA1141" s="37"/>
      <c r="AB1141" s="37"/>
      <c r="AC1141" s="37"/>
      <c r="AD1141" s="37"/>
      <c r="AE1141" s="37"/>
      <c r="AR1141" s="214" t="s">
        <v>80</v>
      </c>
      <c r="AT1141" s="214" t="s">
        <v>120</v>
      </c>
      <c r="AU1141" s="214" t="s">
        <v>82</v>
      </c>
      <c r="AY1141" s="16" t="s">
        <v>117</v>
      </c>
      <c r="BE1141" s="215">
        <f>IF(N1141="základní",J1141,0)</f>
        <v>0</v>
      </c>
      <c r="BF1141" s="215">
        <f>IF(N1141="snížená",J1141,0)</f>
        <v>0</v>
      </c>
      <c r="BG1141" s="215">
        <f>IF(N1141="zákl. přenesená",J1141,0)</f>
        <v>0</v>
      </c>
      <c r="BH1141" s="215">
        <f>IF(N1141="sníž. přenesená",J1141,0)</f>
        <v>0</v>
      </c>
      <c r="BI1141" s="215">
        <f>IF(N1141="nulová",J1141,0)</f>
        <v>0</v>
      </c>
      <c r="BJ1141" s="16" t="s">
        <v>80</v>
      </c>
      <c r="BK1141" s="215">
        <f>ROUND(I1141*H1141,2)</f>
        <v>0</v>
      </c>
      <c r="BL1141" s="16" t="s">
        <v>80</v>
      </c>
      <c r="BM1141" s="214" t="s">
        <v>4210</v>
      </c>
    </row>
    <row r="1142" s="2" customFormat="1">
      <c r="A1142" s="37"/>
      <c r="B1142" s="38"/>
      <c r="C1142" s="39"/>
      <c r="D1142" s="216" t="s">
        <v>127</v>
      </c>
      <c r="E1142" s="39"/>
      <c r="F1142" s="217" t="s">
        <v>4211</v>
      </c>
      <c r="G1142" s="39"/>
      <c r="H1142" s="39"/>
      <c r="I1142" s="218"/>
      <c r="J1142" s="39"/>
      <c r="K1142" s="39"/>
      <c r="L1142" s="43"/>
      <c r="M1142" s="219"/>
      <c r="N1142" s="220"/>
      <c r="O1142" s="83"/>
      <c r="P1142" s="83"/>
      <c r="Q1142" s="83"/>
      <c r="R1142" s="83"/>
      <c r="S1142" s="83"/>
      <c r="T1142" s="84"/>
      <c r="U1142" s="37"/>
      <c r="V1142" s="37"/>
      <c r="W1142" s="37"/>
      <c r="X1142" s="37"/>
      <c r="Y1142" s="37"/>
      <c r="Z1142" s="37"/>
      <c r="AA1142" s="37"/>
      <c r="AB1142" s="37"/>
      <c r="AC1142" s="37"/>
      <c r="AD1142" s="37"/>
      <c r="AE1142" s="37"/>
      <c r="AT1142" s="16" t="s">
        <v>127</v>
      </c>
      <c r="AU1142" s="16" t="s">
        <v>82</v>
      </c>
    </row>
    <row r="1143" s="2" customFormat="1">
      <c r="A1143" s="37"/>
      <c r="B1143" s="38"/>
      <c r="C1143" s="39"/>
      <c r="D1143" s="221" t="s">
        <v>129</v>
      </c>
      <c r="E1143" s="39"/>
      <c r="F1143" s="222" t="s">
        <v>4212</v>
      </c>
      <c r="G1143" s="39"/>
      <c r="H1143" s="39"/>
      <c r="I1143" s="218"/>
      <c r="J1143" s="39"/>
      <c r="K1143" s="39"/>
      <c r="L1143" s="43"/>
      <c r="M1143" s="219"/>
      <c r="N1143" s="220"/>
      <c r="O1143" s="83"/>
      <c r="P1143" s="83"/>
      <c r="Q1143" s="83"/>
      <c r="R1143" s="83"/>
      <c r="S1143" s="83"/>
      <c r="T1143" s="84"/>
      <c r="U1143" s="37"/>
      <c r="V1143" s="37"/>
      <c r="W1143" s="37"/>
      <c r="X1143" s="37"/>
      <c r="Y1143" s="37"/>
      <c r="Z1143" s="37"/>
      <c r="AA1143" s="37"/>
      <c r="AB1143" s="37"/>
      <c r="AC1143" s="37"/>
      <c r="AD1143" s="37"/>
      <c r="AE1143" s="37"/>
      <c r="AT1143" s="16" t="s">
        <v>129</v>
      </c>
      <c r="AU1143" s="16" t="s">
        <v>82</v>
      </c>
    </row>
    <row r="1144" s="2" customFormat="1" ht="16.5" customHeight="1">
      <c r="A1144" s="37"/>
      <c r="B1144" s="38"/>
      <c r="C1144" s="203" t="s">
        <v>2166</v>
      </c>
      <c r="D1144" s="203" t="s">
        <v>120</v>
      </c>
      <c r="E1144" s="204" t="s">
        <v>4213</v>
      </c>
      <c r="F1144" s="205" t="s">
        <v>4214</v>
      </c>
      <c r="G1144" s="206" t="s">
        <v>169</v>
      </c>
      <c r="H1144" s="207">
        <v>300</v>
      </c>
      <c r="I1144" s="208"/>
      <c r="J1144" s="209">
        <f>ROUND(I1144*H1144,2)</f>
        <v>0</v>
      </c>
      <c r="K1144" s="205" t="s">
        <v>124</v>
      </c>
      <c r="L1144" s="43"/>
      <c r="M1144" s="210" t="s">
        <v>19</v>
      </c>
      <c r="N1144" s="211" t="s">
        <v>43</v>
      </c>
      <c r="O1144" s="83"/>
      <c r="P1144" s="212">
        <f>O1144*H1144</f>
        <v>0</v>
      </c>
      <c r="Q1144" s="212">
        <v>0.010096000000000001</v>
      </c>
      <c r="R1144" s="212">
        <f>Q1144*H1144</f>
        <v>3.0288000000000004</v>
      </c>
      <c r="S1144" s="212">
        <v>0</v>
      </c>
      <c r="T1144" s="213">
        <f>S1144*H1144</f>
        <v>0</v>
      </c>
      <c r="U1144" s="37"/>
      <c r="V1144" s="37"/>
      <c r="W1144" s="37"/>
      <c r="X1144" s="37"/>
      <c r="Y1144" s="37"/>
      <c r="Z1144" s="37"/>
      <c r="AA1144" s="37"/>
      <c r="AB1144" s="37"/>
      <c r="AC1144" s="37"/>
      <c r="AD1144" s="37"/>
      <c r="AE1144" s="37"/>
      <c r="AR1144" s="214" t="s">
        <v>80</v>
      </c>
      <c r="AT1144" s="214" t="s">
        <v>120</v>
      </c>
      <c r="AU1144" s="214" t="s">
        <v>82</v>
      </c>
      <c r="AY1144" s="16" t="s">
        <v>117</v>
      </c>
      <c r="BE1144" s="215">
        <f>IF(N1144="základní",J1144,0)</f>
        <v>0</v>
      </c>
      <c r="BF1144" s="215">
        <f>IF(N1144="snížená",J1144,0)</f>
        <v>0</v>
      </c>
      <c r="BG1144" s="215">
        <f>IF(N1144="zákl. přenesená",J1144,0)</f>
        <v>0</v>
      </c>
      <c r="BH1144" s="215">
        <f>IF(N1144="sníž. přenesená",J1144,0)</f>
        <v>0</v>
      </c>
      <c r="BI1144" s="215">
        <f>IF(N1144="nulová",J1144,0)</f>
        <v>0</v>
      </c>
      <c r="BJ1144" s="16" t="s">
        <v>80</v>
      </c>
      <c r="BK1144" s="215">
        <f>ROUND(I1144*H1144,2)</f>
        <v>0</v>
      </c>
      <c r="BL1144" s="16" t="s">
        <v>80</v>
      </c>
      <c r="BM1144" s="214" t="s">
        <v>4215</v>
      </c>
    </row>
    <row r="1145" s="2" customFormat="1">
      <c r="A1145" s="37"/>
      <c r="B1145" s="38"/>
      <c r="C1145" s="39"/>
      <c r="D1145" s="216" t="s">
        <v>127</v>
      </c>
      <c r="E1145" s="39"/>
      <c r="F1145" s="217" t="s">
        <v>4216</v>
      </c>
      <c r="G1145" s="39"/>
      <c r="H1145" s="39"/>
      <c r="I1145" s="218"/>
      <c r="J1145" s="39"/>
      <c r="K1145" s="39"/>
      <c r="L1145" s="43"/>
      <c r="M1145" s="219"/>
      <c r="N1145" s="220"/>
      <c r="O1145" s="83"/>
      <c r="P1145" s="83"/>
      <c r="Q1145" s="83"/>
      <c r="R1145" s="83"/>
      <c r="S1145" s="83"/>
      <c r="T1145" s="84"/>
      <c r="U1145" s="37"/>
      <c r="V1145" s="37"/>
      <c r="W1145" s="37"/>
      <c r="X1145" s="37"/>
      <c r="Y1145" s="37"/>
      <c r="Z1145" s="37"/>
      <c r="AA1145" s="37"/>
      <c r="AB1145" s="37"/>
      <c r="AC1145" s="37"/>
      <c r="AD1145" s="37"/>
      <c r="AE1145" s="37"/>
      <c r="AT1145" s="16" t="s">
        <v>127</v>
      </c>
      <c r="AU1145" s="16" t="s">
        <v>82</v>
      </c>
    </row>
    <row r="1146" s="2" customFormat="1">
      <c r="A1146" s="37"/>
      <c r="B1146" s="38"/>
      <c r="C1146" s="39"/>
      <c r="D1146" s="221" t="s">
        <v>129</v>
      </c>
      <c r="E1146" s="39"/>
      <c r="F1146" s="222" t="s">
        <v>4217</v>
      </c>
      <c r="G1146" s="39"/>
      <c r="H1146" s="39"/>
      <c r="I1146" s="218"/>
      <c r="J1146" s="39"/>
      <c r="K1146" s="39"/>
      <c r="L1146" s="43"/>
      <c r="M1146" s="219"/>
      <c r="N1146" s="220"/>
      <c r="O1146" s="83"/>
      <c r="P1146" s="83"/>
      <c r="Q1146" s="83"/>
      <c r="R1146" s="83"/>
      <c r="S1146" s="83"/>
      <c r="T1146" s="84"/>
      <c r="U1146" s="37"/>
      <c r="V1146" s="37"/>
      <c r="W1146" s="37"/>
      <c r="X1146" s="37"/>
      <c r="Y1146" s="37"/>
      <c r="Z1146" s="37"/>
      <c r="AA1146" s="37"/>
      <c r="AB1146" s="37"/>
      <c r="AC1146" s="37"/>
      <c r="AD1146" s="37"/>
      <c r="AE1146" s="37"/>
      <c r="AT1146" s="16" t="s">
        <v>129</v>
      </c>
      <c r="AU1146" s="16" t="s">
        <v>82</v>
      </c>
    </row>
    <row r="1147" s="2" customFormat="1" ht="21.75" customHeight="1">
      <c r="A1147" s="37"/>
      <c r="B1147" s="38"/>
      <c r="C1147" s="203" t="s">
        <v>2170</v>
      </c>
      <c r="D1147" s="203" t="s">
        <v>120</v>
      </c>
      <c r="E1147" s="204" t="s">
        <v>4218</v>
      </c>
      <c r="F1147" s="205" t="s">
        <v>4219</v>
      </c>
      <c r="G1147" s="206" t="s">
        <v>169</v>
      </c>
      <c r="H1147" s="207">
        <v>150</v>
      </c>
      <c r="I1147" s="208"/>
      <c r="J1147" s="209">
        <f>ROUND(I1147*H1147,2)</f>
        <v>0</v>
      </c>
      <c r="K1147" s="205" t="s">
        <v>124</v>
      </c>
      <c r="L1147" s="43"/>
      <c r="M1147" s="210" t="s">
        <v>19</v>
      </c>
      <c r="N1147" s="211" t="s">
        <v>43</v>
      </c>
      <c r="O1147" s="83"/>
      <c r="P1147" s="212">
        <f>O1147*H1147</f>
        <v>0</v>
      </c>
      <c r="Q1147" s="212">
        <v>0.038744000000000001</v>
      </c>
      <c r="R1147" s="212">
        <f>Q1147*H1147</f>
        <v>5.8116000000000003</v>
      </c>
      <c r="S1147" s="212">
        <v>0</v>
      </c>
      <c r="T1147" s="213">
        <f>S1147*H1147</f>
        <v>0</v>
      </c>
      <c r="U1147" s="37"/>
      <c r="V1147" s="37"/>
      <c r="W1147" s="37"/>
      <c r="X1147" s="37"/>
      <c r="Y1147" s="37"/>
      <c r="Z1147" s="37"/>
      <c r="AA1147" s="37"/>
      <c r="AB1147" s="37"/>
      <c r="AC1147" s="37"/>
      <c r="AD1147" s="37"/>
      <c r="AE1147" s="37"/>
      <c r="AR1147" s="214" t="s">
        <v>80</v>
      </c>
      <c r="AT1147" s="214" t="s">
        <v>120</v>
      </c>
      <c r="AU1147" s="214" t="s">
        <v>82</v>
      </c>
      <c r="AY1147" s="16" t="s">
        <v>117</v>
      </c>
      <c r="BE1147" s="215">
        <f>IF(N1147="základní",J1147,0)</f>
        <v>0</v>
      </c>
      <c r="BF1147" s="215">
        <f>IF(N1147="snížená",J1147,0)</f>
        <v>0</v>
      </c>
      <c r="BG1147" s="215">
        <f>IF(N1147="zákl. přenesená",J1147,0)</f>
        <v>0</v>
      </c>
      <c r="BH1147" s="215">
        <f>IF(N1147="sníž. přenesená",J1147,0)</f>
        <v>0</v>
      </c>
      <c r="BI1147" s="215">
        <f>IF(N1147="nulová",J1147,0)</f>
        <v>0</v>
      </c>
      <c r="BJ1147" s="16" t="s">
        <v>80</v>
      </c>
      <c r="BK1147" s="215">
        <f>ROUND(I1147*H1147,2)</f>
        <v>0</v>
      </c>
      <c r="BL1147" s="16" t="s">
        <v>80</v>
      </c>
      <c r="BM1147" s="214" t="s">
        <v>4220</v>
      </c>
    </row>
    <row r="1148" s="2" customFormat="1">
      <c r="A1148" s="37"/>
      <c r="B1148" s="38"/>
      <c r="C1148" s="39"/>
      <c r="D1148" s="216" t="s">
        <v>127</v>
      </c>
      <c r="E1148" s="39"/>
      <c r="F1148" s="217" t="s">
        <v>4221</v>
      </c>
      <c r="G1148" s="39"/>
      <c r="H1148" s="39"/>
      <c r="I1148" s="218"/>
      <c r="J1148" s="39"/>
      <c r="K1148" s="39"/>
      <c r="L1148" s="43"/>
      <c r="M1148" s="219"/>
      <c r="N1148" s="220"/>
      <c r="O1148" s="83"/>
      <c r="P1148" s="83"/>
      <c r="Q1148" s="83"/>
      <c r="R1148" s="83"/>
      <c r="S1148" s="83"/>
      <c r="T1148" s="84"/>
      <c r="U1148" s="37"/>
      <c r="V1148" s="37"/>
      <c r="W1148" s="37"/>
      <c r="X1148" s="37"/>
      <c r="Y1148" s="37"/>
      <c r="Z1148" s="37"/>
      <c r="AA1148" s="37"/>
      <c r="AB1148" s="37"/>
      <c r="AC1148" s="37"/>
      <c r="AD1148" s="37"/>
      <c r="AE1148" s="37"/>
      <c r="AT1148" s="16" t="s">
        <v>127</v>
      </c>
      <c r="AU1148" s="16" t="s">
        <v>82</v>
      </c>
    </row>
    <row r="1149" s="2" customFormat="1">
      <c r="A1149" s="37"/>
      <c r="B1149" s="38"/>
      <c r="C1149" s="39"/>
      <c r="D1149" s="221" t="s">
        <v>129</v>
      </c>
      <c r="E1149" s="39"/>
      <c r="F1149" s="222" t="s">
        <v>4222</v>
      </c>
      <c r="G1149" s="39"/>
      <c r="H1149" s="39"/>
      <c r="I1149" s="218"/>
      <c r="J1149" s="39"/>
      <c r="K1149" s="39"/>
      <c r="L1149" s="43"/>
      <c r="M1149" s="219"/>
      <c r="N1149" s="220"/>
      <c r="O1149" s="83"/>
      <c r="P1149" s="83"/>
      <c r="Q1149" s="83"/>
      <c r="R1149" s="83"/>
      <c r="S1149" s="83"/>
      <c r="T1149" s="84"/>
      <c r="U1149" s="37"/>
      <c r="V1149" s="37"/>
      <c r="W1149" s="37"/>
      <c r="X1149" s="37"/>
      <c r="Y1149" s="37"/>
      <c r="Z1149" s="37"/>
      <c r="AA1149" s="37"/>
      <c r="AB1149" s="37"/>
      <c r="AC1149" s="37"/>
      <c r="AD1149" s="37"/>
      <c r="AE1149" s="37"/>
      <c r="AT1149" s="16" t="s">
        <v>129</v>
      </c>
      <c r="AU1149" s="16" t="s">
        <v>82</v>
      </c>
    </row>
    <row r="1150" s="2" customFormat="1" ht="16.5" customHeight="1">
      <c r="A1150" s="37"/>
      <c r="B1150" s="38"/>
      <c r="C1150" s="203" t="s">
        <v>2102</v>
      </c>
      <c r="D1150" s="203" t="s">
        <v>120</v>
      </c>
      <c r="E1150" s="204" t="s">
        <v>4223</v>
      </c>
      <c r="F1150" s="205" t="s">
        <v>1239</v>
      </c>
      <c r="G1150" s="206" t="s">
        <v>123</v>
      </c>
      <c r="H1150" s="207">
        <v>150</v>
      </c>
      <c r="I1150" s="208"/>
      <c r="J1150" s="209">
        <f>ROUND(I1150*H1150,2)</f>
        <v>0</v>
      </c>
      <c r="K1150" s="205" t="s">
        <v>124</v>
      </c>
      <c r="L1150" s="43"/>
      <c r="M1150" s="210" t="s">
        <v>19</v>
      </c>
      <c r="N1150" s="211" t="s">
        <v>43</v>
      </c>
      <c r="O1150" s="83"/>
      <c r="P1150" s="212">
        <f>O1150*H1150</f>
        <v>0</v>
      </c>
      <c r="Q1150" s="212">
        <v>2.3099999999999999E-05</v>
      </c>
      <c r="R1150" s="212">
        <f>Q1150*H1150</f>
        <v>0.0034649999999999998</v>
      </c>
      <c r="S1150" s="212">
        <v>0</v>
      </c>
      <c r="T1150" s="213">
        <f>S1150*H1150</f>
        <v>0</v>
      </c>
      <c r="U1150" s="37"/>
      <c r="V1150" s="37"/>
      <c r="W1150" s="37"/>
      <c r="X1150" s="37"/>
      <c r="Y1150" s="37"/>
      <c r="Z1150" s="37"/>
      <c r="AA1150" s="37"/>
      <c r="AB1150" s="37"/>
      <c r="AC1150" s="37"/>
      <c r="AD1150" s="37"/>
      <c r="AE1150" s="37"/>
      <c r="AR1150" s="214" t="s">
        <v>80</v>
      </c>
      <c r="AT1150" s="214" t="s">
        <v>120</v>
      </c>
      <c r="AU1150" s="214" t="s">
        <v>82</v>
      </c>
      <c r="AY1150" s="16" t="s">
        <v>117</v>
      </c>
      <c r="BE1150" s="215">
        <f>IF(N1150="základní",J1150,0)</f>
        <v>0</v>
      </c>
      <c r="BF1150" s="215">
        <f>IF(N1150="snížená",J1150,0)</f>
        <v>0</v>
      </c>
      <c r="BG1150" s="215">
        <f>IF(N1150="zákl. přenesená",J1150,0)</f>
        <v>0</v>
      </c>
      <c r="BH1150" s="215">
        <f>IF(N1150="sníž. přenesená",J1150,0)</f>
        <v>0</v>
      </c>
      <c r="BI1150" s="215">
        <f>IF(N1150="nulová",J1150,0)</f>
        <v>0</v>
      </c>
      <c r="BJ1150" s="16" t="s">
        <v>80</v>
      </c>
      <c r="BK1150" s="215">
        <f>ROUND(I1150*H1150,2)</f>
        <v>0</v>
      </c>
      <c r="BL1150" s="16" t="s">
        <v>80</v>
      </c>
      <c r="BM1150" s="214" t="s">
        <v>4224</v>
      </c>
    </row>
    <row r="1151" s="2" customFormat="1">
      <c r="A1151" s="37"/>
      <c r="B1151" s="38"/>
      <c r="C1151" s="39"/>
      <c r="D1151" s="216" t="s">
        <v>127</v>
      </c>
      <c r="E1151" s="39"/>
      <c r="F1151" s="217" t="s">
        <v>1241</v>
      </c>
      <c r="G1151" s="39"/>
      <c r="H1151" s="39"/>
      <c r="I1151" s="218"/>
      <c r="J1151" s="39"/>
      <c r="K1151" s="39"/>
      <c r="L1151" s="43"/>
      <c r="M1151" s="219"/>
      <c r="N1151" s="220"/>
      <c r="O1151" s="83"/>
      <c r="P1151" s="83"/>
      <c r="Q1151" s="83"/>
      <c r="R1151" s="83"/>
      <c r="S1151" s="83"/>
      <c r="T1151" s="84"/>
      <c r="U1151" s="37"/>
      <c r="V1151" s="37"/>
      <c r="W1151" s="37"/>
      <c r="X1151" s="37"/>
      <c r="Y1151" s="37"/>
      <c r="Z1151" s="37"/>
      <c r="AA1151" s="37"/>
      <c r="AB1151" s="37"/>
      <c r="AC1151" s="37"/>
      <c r="AD1151" s="37"/>
      <c r="AE1151" s="37"/>
      <c r="AT1151" s="16" t="s">
        <v>127</v>
      </c>
      <c r="AU1151" s="16" t="s">
        <v>82</v>
      </c>
    </row>
    <row r="1152" s="2" customFormat="1">
      <c r="A1152" s="37"/>
      <c r="B1152" s="38"/>
      <c r="C1152" s="39"/>
      <c r="D1152" s="221" t="s">
        <v>129</v>
      </c>
      <c r="E1152" s="39"/>
      <c r="F1152" s="222" t="s">
        <v>4225</v>
      </c>
      <c r="G1152" s="39"/>
      <c r="H1152" s="39"/>
      <c r="I1152" s="218"/>
      <c r="J1152" s="39"/>
      <c r="K1152" s="39"/>
      <c r="L1152" s="43"/>
      <c r="M1152" s="219"/>
      <c r="N1152" s="220"/>
      <c r="O1152" s="83"/>
      <c r="P1152" s="83"/>
      <c r="Q1152" s="83"/>
      <c r="R1152" s="83"/>
      <c r="S1152" s="83"/>
      <c r="T1152" s="84"/>
      <c r="U1152" s="37"/>
      <c r="V1152" s="37"/>
      <c r="W1152" s="37"/>
      <c r="X1152" s="37"/>
      <c r="Y1152" s="37"/>
      <c r="Z1152" s="37"/>
      <c r="AA1152" s="37"/>
      <c r="AB1152" s="37"/>
      <c r="AC1152" s="37"/>
      <c r="AD1152" s="37"/>
      <c r="AE1152" s="37"/>
      <c r="AT1152" s="16" t="s">
        <v>129</v>
      </c>
      <c r="AU1152" s="16" t="s">
        <v>82</v>
      </c>
    </row>
    <row r="1153" s="2" customFormat="1" ht="16.5" customHeight="1">
      <c r="A1153" s="37"/>
      <c r="B1153" s="38"/>
      <c r="C1153" s="203" t="s">
        <v>4226</v>
      </c>
      <c r="D1153" s="203" t="s">
        <v>120</v>
      </c>
      <c r="E1153" s="204" t="s">
        <v>4227</v>
      </c>
      <c r="F1153" s="205" t="s">
        <v>1827</v>
      </c>
      <c r="G1153" s="206" t="s">
        <v>1017</v>
      </c>
      <c r="H1153" s="207">
        <v>30</v>
      </c>
      <c r="I1153" s="208"/>
      <c r="J1153" s="209">
        <f>ROUND(I1153*H1153,2)</f>
        <v>0</v>
      </c>
      <c r="K1153" s="205" t="s">
        <v>124</v>
      </c>
      <c r="L1153" s="43"/>
      <c r="M1153" s="210" t="s">
        <v>19</v>
      </c>
      <c r="N1153" s="211" t="s">
        <v>43</v>
      </c>
      <c r="O1153" s="83"/>
      <c r="P1153" s="212">
        <f>O1153*H1153</f>
        <v>0</v>
      </c>
      <c r="Q1153" s="212">
        <v>0</v>
      </c>
      <c r="R1153" s="212">
        <f>Q1153*H1153</f>
        <v>0</v>
      </c>
      <c r="S1153" s="212">
        <v>0.33000000000000002</v>
      </c>
      <c r="T1153" s="213">
        <f>S1153*H1153</f>
        <v>9.9000000000000004</v>
      </c>
      <c r="U1153" s="37"/>
      <c r="V1153" s="37"/>
      <c r="W1153" s="37"/>
      <c r="X1153" s="37"/>
      <c r="Y1153" s="37"/>
      <c r="Z1153" s="37"/>
      <c r="AA1153" s="37"/>
      <c r="AB1153" s="37"/>
      <c r="AC1153" s="37"/>
      <c r="AD1153" s="37"/>
      <c r="AE1153" s="37"/>
      <c r="AR1153" s="214" t="s">
        <v>80</v>
      </c>
      <c r="AT1153" s="214" t="s">
        <v>120</v>
      </c>
      <c r="AU1153" s="214" t="s">
        <v>82</v>
      </c>
      <c r="AY1153" s="16" t="s">
        <v>117</v>
      </c>
      <c r="BE1153" s="215">
        <f>IF(N1153="základní",J1153,0)</f>
        <v>0</v>
      </c>
      <c r="BF1153" s="215">
        <f>IF(N1153="snížená",J1153,0)</f>
        <v>0</v>
      </c>
      <c r="BG1153" s="215">
        <f>IF(N1153="zákl. přenesená",J1153,0)</f>
        <v>0</v>
      </c>
      <c r="BH1153" s="215">
        <f>IF(N1153="sníž. přenesená",J1153,0)</f>
        <v>0</v>
      </c>
      <c r="BI1153" s="215">
        <f>IF(N1153="nulová",J1153,0)</f>
        <v>0</v>
      </c>
      <c r="BJ1153" s="16" t="s">
        <v>80</v>
      </c>
      <c r="BK1153" s="215">
        <f>ROUND(I1153*H1153,2)</f>
        <v>0</v>
      </c>
      <c r="BL1153" s="16" t="s">
        <v>80</v>
      </c>
      <c r="BM1153" s="214" t="s">
        <v>4228</v>
      </c>
    </row>
    <row r="1154" s="2" customFormat="1">
      <c r="A1154" s="37"/>
      <c r="B1154" s="38"/>
      <c r="C1154" s="39"/>
      <c r="D1154" s="216" t="s">
        <v>127</v>
      </c>
      <c r="E1154" s="39"/>
      <c r="F1154" s="217" t="s">
        <v>1829</v>
      </c>
      <c r="G1154" s="39"/>
      <c r="H1154" s="39"/>
      <c r="I1154" s="218"/>
      <c r="J1154" s="39"/>
      <c r="K1154" s="39"/>
      <c r="L1154" s="43"/>
      <c r="M1154" s="219"/>
      <c r="N1154" s="220"/>
      <c r="O1154" s="83"/>
      <c r="P1154" s="83"/>
      <c r="Q1154" s="83"/>
      <c r="R1154" s="83"/>
      <c r="S1154" s="83"/>
      <c r="T1154" s="84"/>
      <c r="U1154" s="37"/>
      <c r="V1154" s="37"/>
      <c r="W1154" s="37"/>
      <c r="X1154" s="37"/>
      <c r="Y1154" s="37"/>
      <c r="Z1154" s="37"/>
      <c r="AA1154" s="37"/>
      <c r="AB1154" s="37"/>
      <c r="AC1154" s="37"/>
      <c r="AD1154" s="37"/>
      <c r="AE1154" s="37"/>
      <c r="AT1154" s="16" t="s">
        <v>127</v>
      </c>
      <c r="AU1154" s="16" t="s">
        <v>82</v>
      </c>
    </row>
    <row r="1155" s="2" customFormat="1">
      <c r="A1155" s="37"/>
      <c r="B1155" s="38"/>
      <c r="C1155" s="39"/>
      <c r="D1155" s="221" t="s">
        <v>129</v>
      </c>
      <c r="E1155" s="39"/>
      <c r="F1155" s="222" t="s">
        <v>4229</v>
      </c>
      <c r="G1155" s="39"/>
      <c r="H1155" s="39"/>
      <c r="I1155" s="218"/>
      <c r="J1155" s="39"/>
      <c r="K1155" s="39"/>
      <c r="L1155" s="43"/>
      <c r="M1155" s="219"/>
      <c r="N1155" s="220"/>
      <c r="O1155" s="83"/>
      <c r="P1155" s="83"/>
      <c r="Q1155" s="83"/>
      <c r="R1155" s="83"/>
      <c r="S1155" s="83"/>
      <c r="T1155" s="84"/>
      <c r="U1155" s="37"/>
      <c r="V1155" s="37"/>
      <c r="W1155" s="37"/>
      <c r="X1155" s="37"/>
      <c r="Y1155" s="37"/>
      <c r="Z1155" s="37"/>
      <c r="AA1155" s="37"/>
      <c r="AB1155" s="37"/>
      <c r="AC1155" s="37"/>
      <c r="AD1155" s="37"/>
      <c r="AE1155" s="37"/>
      <c r="AT1155" s="16" t="s">
        <v>129</v>
      </c>
      <c r="AU1155" s="16" t="s">
        <v>82</v>
      </c>
    </row>
    <row r="1156" s="2" customFormat="1" ht="16.5" customHeight="1">
      <c r="A1156" s="37"/>
      <c r="B1156" s="38"/>
      <c r="C1156" s="203" t="s">
        <v>4230</v>
      </c>
      <c r="D1156" s="203" t="s">
        <v>120</v>
      </c>
      <c r="E1156" s="204" t="s">
        <v>4231</v>
      </c>
      <c r="F1156" s="205" t="s">
        <v>1755</v>
      </c>
      <c r="G1156" s="206" t="s">
        <v>169</v>
      </c>
      <c r="H1156" s="207">
        <v>100</v>
      </c>
      <c r="I1156" s="208"/>
      <c r="J1156" s="209">
        <f>ROUND(I1156*H1156,2)</f>
        <v>0</v>
      </c>
      <c r="K1156" s="205" t="s">
        <v>124</v>
      </c>
      <c r="L1156" s="43"/>
      <c r="M1156" s="210" t="s">
        <v>19</v>
      </c>
      <c r="N1156" s="211" t="s">
        <v>43</v>
      </c>
      <c r="O1156" s="83"/>
      <c r="P1156" s="212">
        <f>O1156*H1156</f>
        <v>0</v>
      </c>
      <c r="Q1156" s="212">
        <v>0</v>
      </c>
      <c r="R1156" s="212">
        <f>Q1156*H1156</f>
        <v>0</v>
      </c>
      <c r="S1156" s="212">
        <v>0.001</v>
      </c>
      <c r="T1156" s="213">
        <f>S1156*H1156</f>
        <v>0.10000000000000001</v>
      </c>
      <c r="U1156" s="37"/>
      <c r="V1156" s="37"/>
      <c r="W1156" s="37"/>
      <c r="X1156" s="37"/>
      <c r="Y1156" s="37"/>
      <c r="Z1156" s="37"/>
      <c r="AA1156" s="37"/>
      <c r="AB1156" s="37"/>
      <c r="AC1156" s="37"/>
      <c r="AD1156" s="37"/>
      <c r="AE1156" s="37"/>
      <c r="AR1156" s="214" t="s">
        <v>80</v>
      </c>
      <c r="AT1156" s="214" t="s">
        <v>120</v>
      </c>
      <c r="AU1156" s="214" t="s">
        <v>82</v>
      </c>
      <c r="AY1156" s="16" t="s">
        <v>117</v>
      </c>
      <c r="BE1156" s="215">
        <f>IF(N1156="základní",J1156,0)</f>
        <v>0</v>
      </c>
      <c r="BF1156" s="215">
        <f>IF(N1156="snížená",J1156,0)</f>
        <v>0</v>
      </c>
      <c r="BG1156" s="215">
        <f>IF(N1156="zákl. přenesená",J1156,0)</f>
        <v>0</v>
      </c>
      <c r="BH1156" s="215">
        <f>IF(N1156="sníž. přenesená",J1156,0)</f>
        <v>0</v>
      </c>
      <c r="BI1156" s="215">
        <f>IF(N1156="nulová",J1156,0)</f>
        <v>0</v>
      </c>
      <c r="BJ1156" s="16" t="s">
        <v>80</v>
      </c>
      <c r="BK1156" s="215">
        <f>ROUND(I1156*H1156,2)</f>
        <v>0</v>
      </c>
      <c r="BL1156" s="16" t="s">
        <v>80</v>
      </c>
      <c r="BM1156" s="214" t="s">
        <v>4232</v>
      </c>
    </row>
    <row r="1157" s="2" customFormat="1">
      <c r="A1157" s="37"/>
      <c r="B1157" s="38"/>
      <c r="C1157" s="39"/>
      <c r="D1157" s="216" t="s">
        <v>127</v>
      </c>
      <c r="E1157" s="39"/>
      <c r="F1157" s="217" t="s">
        <v>1757</v>
      </c>
      <c r="G1157" s="39"/>
      <c r="H1157" s="39"/>
      <c r="I1157" s="218"/>
      <c r="J1157" s="39"/>
      <c r="K1157" s="39"/>
      <c r="L1157" s="43"/>
      <c r="M1157" s="219"/>
      <c r="N1157" s="220"/>
      <c r="O1157" s="83"/>
      <c r="P1157" s="83"/>
      <c r="Q1157" s="83"/>
      <c r="R1157" s="83"/>
      <c r="S1157" s="83"/>
      <c r="T1157" s="84"/>
      <c r="U1157" s="37"/>
      <c r="V1157" s="37"/>
      <c r="W1157" s="37"/>
      <c r="X1157" s="37"/>
      <c r="Y1157" s="37"/>
      <c r="Z1157" s="37"/>
      <c r="AA1157" s="37"/>
      <c r="AB1157" s="37"/>
      <c r="AC1157" s="37"/>
      <c r="AD1157" s="37"/>
      <c r="AE1157" s="37"/>
      <c r="AT1157" s="16" t="s">
        <v>127</v>
      </c>
      <c r="AU1157" s="16" t="s">
        <v>82</v>
      </c>
    </row>
    <row r="1158" s="2" customFormat="1">
      <c r="A1158" s="37"/>
      <c r="B1158" s="38"/>
      <c r="C1158" s="39"/>
      <c r="D1158" s="221" t="s">
        <v>129</v>
      </c>
      <c r="E1158" s="39"/>
      <c r="F1158" s="222" t="s">
        <v>4233</v>
      </c>
      <c r="G1158" s="39"/>
      <c r="H1158" s="39"/>
      <c r="I1158" s="218"/>
      <c r="J1158" s="39"/>
      <c r="K1158" s="39"/>
      <c r="L1158" s="43"/>
      <c r="M1158" s="219"/>
      <c r="N1158" s="220"/>
      <c r="O1158" s="83"/>
      <c r="P1158" s="83"/>
      <c r="Q1158" s="83"/>
      <c r="R1158" s="83"/>
      <c r="S1158" s="83"/>
      <c r="T1158" s="84"/>
      <c r="U1158" s="37"/>
      <c r="V1158" s="37"/>
      <c r="W1158" s="37"/>
      <c r="X1158" s="37"/>
      <c r="Y1158" s="37"/>
      <c r="Z1158" s="37"/>
      <c r="AA1158" s="37"/>
      <c r="AB1158" s="37"/>
      <c r="AC1158" s="37"/>
      <c r="AD1158" s="37"/>
      <c r="AE1158" s="37"/>
      <c r="AT1158" s="16" t="s">
        <v>129</v>
      </c>
      <c r="AU1158" s="16" t="s">
        <v>82</v>
      </c>
    </row>
    <row r="1159" s="2" customFormat="1" ht="16.5" customHeight="1">
      <c r="A1159" s="37"/>
      <c r="B1159" s="38"/>
      <c r="C1159" s="203" t="s">
        <v>4234</v>
      </c>
      <c r="D1159" s="203" t="s">
        <v>120</v>
      </c>
      <c r="E1159" s="204" t="s">
        <v>4235</v>
      </c>
      <c r="F1159" s="205" t="s">
        <v>1773</v>
      </c>
      <c r="G1159" s="206" t="s">
        <v>169</v>
      </c>
      <c r="H1159" s="207">
        <v>100</v>
      </c>
      <c r="I1159" s="208"/>
      <c r="J1159" s="209">
        <f>ROUND(I1159*H1159,2)</f>
        <v>0</v>
      </c>
      <c r="K1159" s="205" t="s">
        <v>124</v>
      </c>
      <c r="L1159" s="43"/>
      <c r="M1159" s="210" t="s">
        <v>19</v>
      </c>
      <c r="N1159" s="211" t="s">
        <v>43</v>
      </c>
      <c r="O1159" s="83"/>
      <c r="P1159" s="212">
        <f>O1159*H1159</f>
        <v>0</v>
      </c>
      <c r="Q1159" s="212">
        <v>0</v>
      </c>
      <c r="R1159" s="212">
        <f>Q1159*H1159</f>
        <v>0</v>
      </c>
      <c r="S1159" s="212">
        <v>0.0040000000000000001</v>
      </c>
      <c r="T1159" s="213">
        <f>S1159*H1159</f>
        <v>0.40000000000000002</v>
      </c>
      <c r="U1159" s="37"/>
      <c r="V1159" s="37"/>
      <c r="W1159" s="37"/>
      <c r="X1159" s="37"/>
      <c r="Y1159" s="37"/>
      <c r="Z1159" s="37"/>
      <c r="AA1159" s="37"/>
      <c r="AB1159" s="37"/>
      <c r="AC1159" s="37"/>
      <c r="AD1159" s="37"/>
      <c r="AE1159" s="37"/>
      <c r="AR1159" s="214" t="s">
        <v>80</v>
      </c>
      <c r="AT1159" s="214" t="s">
        <v>120</v>
      </c>
      <c r="AU1159" s="214" t="s">
        <v>82</v>
      </c>
      <c r="AY1159" s="16" t="s">
        <v>117</v>
      </c>
      <c r="BE1159" s="215">
        <f>IF(N1159="základní",J1159,0)</f>
        <v>0</v>
      </c>
      <c r="BF1159" s="215">
        <f>IF(N1159="snížená",J1159,0)</f>
        <v>0</v>
      </c>
      <c r="BG1159" s="215">
        <f>IF(N1159="zákl. přenesená",J1159,0)</f>
        <v>0</v>
      </c>
      <c r="BH1159" s="215">
        <f>IF(N1159="sníž. přenesená",J1159,0)</f>
        <v>0</v>
      </c>
      <c r="BI1159" s="215">
        <f>IF(N1159="nulová",J1159,0)</f>
        <v>0</v>
      </c>
      <c r="BJ1159" s="16" t="s">
        <v>80</v>
      </c>
      <c r="BK1159" s="215">
        <f>ROUND(I1159*H1159,2)</f>
        <v>0</v>
      </c>
      <c r="BL1159" s="16" t="s">
        <v>80</v>
      </c>
      <c r="BM1159" s="214" t="s">
        <v>4236</v>
      </c>
    </row>
    <row r="1160" s="2" customFormat="1">
      <c r="A1160" s="37"/>
      <c r="B1160" s="38"/>
      <c r="C1160" s="39"/>
      <c r="D1160" s="216" t="s">
        <v>127</v>
      </c>
      <c r="E1160" s="39"/>
      <c r="F1160" s="217" t="s">
        <v>1775</v>
      </c>
      <c r="G1160" s="39"/>
      <c r="H1160" s="39"/>
      <c r="I1160" s="218"/>
      <c r="J1160" s="39"/>
      <c r="K1160" s="39"/>
      <c r="L1160" s="43"/>
      <c r="M1160" s="219"/>
      <c r="N1160" s="220"/>
      <c r="O1160" s="83"/>
      <c r="P1160" s="83"/>
      <c r="Q1160" s="83"/>
      <c r="R1160" s="83"/>
      <c r="S1160" s="83"/>
      <c r="T1160" s="84"/>
      <c r="U1160" s="37"/>
      <c r="V1160" s="37"/>
      <c r="W1160" s="37"/>
      <c r="X1160" s="37"/>
      <c r="Y1160" s="37"/>
      <c r="Z1160" s="37"/>
      <c r="AA1160" s="37"/>
      <c r="AB1160" s="37"/>
      <c r="AC1160" s="37"/>
      <c r="AD1160" s="37"/>
      <c r="AE1160" s="37"/>
      <c r="AT1160" s="16" t="s">
        <v>127</v>
      </c>
      <c r="AU1160" s="16" t="s">
        <v>82</v>
      </c>
    </row>
    <row r="1161" s="2" customFormat="1">
      <c r="A1161" s="37"/>
      <c r="B1161" s="38"/>
      <c r="C1161" s="39"/>
      <c r="D1161" s="221" t="s">
        <v>129</v>
      </c>
      <c r="E1161" s="39"/>
      <c r="F1161" s="222" t="s">
        <v>4237</v>
      </c>
      <c r="G1161" s="39"/>
      <c r="H1161" s="39"/>
      <c r="I1161" s="218"/>
      <c r="J1161" s="39"/>
      <c r="K1161" s="39"/>
      <c r="L1161" s="43"/>
      <c r="M1161" s="219"/>
      <c r="N1161" s="220"/>
      <c r="O1161" s="83"/>
      <c r="P1161" s="83"/>
      <c r="Q1161" s="83"/>
      <c r="R1161" s="83"/>
      <c r="S1161" s="83"/>
      <c r="T1161" s="84"/>
      <c r="U1161" s="37"/>
      <c r="V1161" s="37"/>
      <c r="W1161" s="37"/>
      <c r="X1161" s="37"/>
      <c r="Y1161" s="37"/>
      <c r="Z1161" s="37"/>
      <c r="AA1161" s="37"/>
      <c r="AB1161" s="37"/>
      <c r="AC1161" s="37"/>
      <c r="AD1161" s="37"/>
      <c r="AE1161" s="37"/>
      <c r="AT1161" s="16" t="s">
        <v>129</v>
      </c>
      <c r="AU1161" s="16" t="s">
        <v>82</v>
      </c>
    </row>
    <row r="1162" s="2" customFormat="1" ht="16.5" customHeight="1">
      <c r="A1162" s="37"/>
      <c r="B1162" s="38"/>
      <c r="C1162" s="203" t="s">
        <v>4238</v>
      </c>
      <c r="D1162" s="203" t="s">
        <v>120</v>
      </c>
      <c r="E1162" s="204" t="s">
        <v>4239</v>
      </c>
      <c r="F1162" s="205" t="s">
        <v>4240</v>
      </c>
      <c r="G1162" s="206" t="s">
        <v>169</v>
      </c>
      <c r="H1162" s="207">
        <v>40</v>
      </c>
      <c r="I1162" s="208"/>
      <c r="J1162" s="209">
        <f>ROUND(I1162*H1162,2)</f>
        <v>0</v>
      </c>
      <c r="K1162" s="205" t="s">
        <v>124</v>
      </c>
      <c r="L1162" s="43"/>
      <c r="M1162" s="210" t="s">
        <v>19</v>
      </c>
      <c r="N1162" s="211" t="s">
        <v>43</v>
      </c>
      <c r="O1162" s="83"/>
      <c r="P1162" s="212">
        <f>O1162*H1162</f>
        <v>0</v>
      </c>
      <c r="Q1162" s="212">
        <v>0</v>
      </c>
      <c r="R1162" s="212">
        <f>Q1162*H1162</f>
        <v>0</v>
      </c>
      <c r="S1162" s="212">
        <v>0.0070000000000000001</v>
      </c>
      <c r="T1162" s="213">
        <f>S1162*H1162</f>
        <v>0.28000000000000003</v>
      </c>
      <c r="U1162" s="37"/>
      <c r="V1162" s="37"/>
      <c r="W1162" s="37"/>
      <c r="X1162" s="37"/>
      <c r="Y1162" s="37"/>
      <c r="Z1162" s="37"/>
      <c r="AA1162" s="37"/>
      <c r="AB1162" s="37"/>
      <c r="AC1162" s="37"/>
      <c r="AD1162" s="37"/>
      <c r="AE1162" s="37"/>
      <c r="AR1162" s="214" t="s">
        <v>80</v>
      </c>
      <c r="AT1162" s="214" t="s">
        <v>120</v>
      </c>
      <c r="AU1162" s="214" t="s">
        <v>82</v>
      </c>
      <c r="AY1162" s="16" t="s">
        <v>117</v>
      </c>
      <c r="BE1162" s="215">
        <f>IF(N1162="základní",J1162,0)</f>
        <v>0</v>
      </c>
      <c r="BF1162" s="215">
        <f>IF(N1162="snížená",J1162,0)</f>
        <v>0</v>
      </c>
      <c r="BG1162" s="215">
        <f>IF(N1162="zákl. přenesená",J1162,0)</f>
        <v>0</v>
      </c>
      <c r="BH1162" s="215">
        <f>IF(N1162="sníž. přenesená",J1162,0)</f>
        <v>0</v>
      </c>
      <c r="BI1162" s="215">
        <f>IF(N1162="nulová",J1162,0)</f>
        <v>0</v>
      </c>
      <c r="BJ1162" s="16" t="s">
        <v>80</v>
      </c>
      <c r="BK1162" s="215">
        <f>ROUND(I1162*H1162,2)</f>
        <v>0</v>
      </c>
      <c r="BL1162" s="16" t="s">
        <v>80</v>
      </c>
      <c r="BM1162" s="214" t="s">
        <v>4241</v>
      </c>
    </row>
    <row r="1163" s="2" customFormat="1">
      <c r="A1163" s="37"/>
      <c r="B1163" s="38"/>
      <c r="C1163" s="39"/>
      <c r="D1163" s="216" t="s">
        <v>127</v>
      </c>
      <c r="E1163" s="39"/>
      <c r="F1163" s="217" t="s">
        <v>4242</v>
      </c>
      <c r="G1163" s="39"/>
      <c r="H1163" s="39"/>
      <c r="I1163" s="218"/>
      <c r="J1163" s="39"/>
      <c r="K1163" s="39"/>
      <c r="L1163" s="43"/>
      <c r="M1163" s="219"/>
      <c r="N1163" s="220"/>
      <c r="O1163" s="83"/>
      <c r="P1163" s="83"/>
      <c r="Q1163" s="83"/>
      <c r="R1163" s="83"/>
      <c r="S1163" s="83"/>
      <c r="T1163" s="84"/>
      <c r="U1163" s="37"/>
      <c r="V1163" s="37"/>
      <c r="W1163" s="37"/>
      <c r="X1163" s="37"/>
      <c r="Y1163" s="37"/>
      <c r="Z1163" s="37"/>
      <c r="AA1163" s="37"/>
      <c r="AB1163" s="37"/>
      <c r="AC1163" s="37"/>
      <c r="AD1163" s="37"/>
      <c r="AE1163" s="37"/>
      <c r="AT1163" s="16" t="s">
        <v>127</v>
      </c>
      <c r="AU1163" s="16" t="s">
        <v>82</v>
      </c>
    </row>
    <row r="1164" s="2" customFormat="1">
      <c r="A1164" s="37"/>
      <c r="B1164" s="38"/>
      <c r="C1164" s="39"/>
      <c r="D1164" s="221" t="s">
        <v>129</v>
      </c>
      <c r="E1164" s="39"/>
      <c r="F1164" s="222" t="s">
        <v>4243</v>
      </c>
      <c r="G1164" s="39"/>
      <c r="H1164" s="39"/>
      <c r="I1164" s="218"/>
      <c r="J1164" s="39"/>
      <c r="K1164" s="39"/>
      <c r="L1164" s="43"/>
      <c r="M1164" s="219"/>
      <c r="N1164" s="220"/>
      <c r="O1164" s="83"/>
      <c r="P1164" s="83"/>
      <c r="Q1164" s="83"/>
      <c r="R1164" s="83"/>
      <c r="S1164" s="83"/>
      <c r="T1164" s="84"/>
      <c r="U1164" s="37"/>
      <c r="V1164" s="37"/>
      <c r="W1164" s="37"/>
      <c r="X1164" s="37"/>
      <c r="Y1164" s="37"/>
      <c r="Z1164" s="37"/>
      <c r="AA1164" s="37"/>
      <c r="AB1164" s="37"/>
      <c r="AC1164" s="37"/>
      <c r="AD1164" s="37"/>
      <c r="AE1164" s="37"/>
      <c r="AT1164" s="16" t="s">
        <v>129</v>
      </c>
      <c r="AU1164" s="16" t="s">
        <v>82</v>
      </c>
    </row>
    <row r="1165" s="2" customFormat="1" ht="16.5" customHeight="1">
      <c r="A1165" s="37"/>
      <c r="B1165" s="38"/>
      <c r="C1165" s="203" t="s">
        <v>4244</v>
      </c>
      <c r="D1165" s="203" t="s">
        <v>120</v>
      </c>
      <c r="E1165" s="204" t="s">
        <v>4245</v>
      </c>
      <c r="F1165" s="205" t="s">
        <v>1797</v>
      </c>
      <c r="G1165" s="206" t="s">
        <v>169</v>
      </c>
      <c r="H1165" s="207">
        <v>20</v>
      </c>
      <c r="I1165" s="208"/>
      <c r="J1165" s="209">
        <f>ROUND(I1165*H1165,2)</f>
        <v>0</v>
      </c>
      <c r="K1165" s="205" t="s">
        <v>124</v>
      </c>
      <c r="L1165" s="43"/>
      <c r="M1165" s="210" t="s">
        <v>19</v>
      </c>
      <c r="N1165" s="211" t="s">
        <v>43</v>
      </c>
      <c r="O1165" s="83"/>
      <c r="P1165" s="212">
        <f>O1165*H1165</f>
        <v>0</v>
      </c>
      <c r="Q1165" s="212">
        <v>0</v>
      </c>
      <c r="R1165" s="212">
        <f>Q1165*H1165</f>
        <v>0</v>
      </c>
      <c r="S1165" s="212">
        <v>0.034000000000000002</v>
      </c>
      <c r="T1165" s="213">
        <f>S1165*H1165</f>
        <v>0.68000000000000005</v>
      </c>
      <c r="U1165" s="37"/>
      <c r="V1165" s="37"/>
      <c r="W1165" s="37"/>
      <c r="X1165" s="37"/>
      <c r="Y1165" s="37"/>
      <c r="Z1165" s="37"/>
      <c r="AA1165" s="37"/>
      <c r="AB1165" s="37"/>
      <c r="AC1165" s="37"/>
      <c r="AD1165" s="37"/>
      <c r="AE1165" s="37"/>
      <c r="AR1165" s="214" t="s">
        <v>80</v>
      </c>
      <c r="AT1165" s="214" t="s">
        <v>120</v>
      </c>
      <c r="AU1165" s="214" t="s">
        <v>82</v>
      </c>
      <c r="AY1165" s="16" t="s">
        <v>117</v>
      </c>
      <c r="BE1165" s="215">
        <f>IF(N1165="základní",J1165,0)</f>
        <v>0</v>
      </c>
      <c r="BF1165" s="215">
        <f>IF(N1165="snížená",J1165,0)</f>
        <v>0</v>
      </c>
      <c r="BG1165" s="215">
        <f>IF(N1165="zákl. přenesená",J1165,0)</f>
        <v>0</v>
      </c>
      <c r="BH1165" s="215">
        <f>IF(N1165="sníž. přenesená",J1165,0)</f>
        <v>0</v>
      </c>
      <c r="BI1165" s="215">
        <f>IF(N1165="nulová",J1165,0)</f>
        <v>0</v>
      </c>
      <c r="BJ1165" s="16" t="s">
        <v>80</v>
      </c>
      <c r="BK1165" s="215">
        <f>ROUND(I1165*H1165,2)</f>
        <v>0</v>
      </c>
      <c r="BL1165" s="16" t="s">
        <v>80</v>
      </c>
      <c r="BM1165" s="214" t="s">
        <v>4246</v>
      </c>
    </row>
    <row r="1166" s="2" customFormat="1">
      <c r="A1166" s="37"/>
      <c r="B1166" s="38"/>
      <c r="C1166" s="39"/>
      <c r="D1166" s="216" t="s">
        <v>127</v>
      </c>
      <c r="E1166" s="39"/>
      <c r="F1166" s="217" t="s">
        <v>1799</v>
      </c>
      <c r="G1166" s="39"/>
      <c r="H1166" s="39"/>
      <c r="I1166" s="218"/>
      <c r="J1166" s="39"/>
      <c r="K1166" s="39"/>
      <c r="L1166" s="43"/>
      <c r="M1166" s="219"/>
      <c r="N1166" s="220"/>
      <c r="O1166" s="83"/>
      <c r="P1166" s="83"/>
      <c r="Q1166" s="83"/>
      <c r="R1166" s="83"/>
      <c r="S1166" s="83"/>
      <c r="T1166" s="84"/>
      <c r="U1166" s="37"/>
      <c r="V1166" s="37"/>
      <c r="W1166" s="37"/>
      <c r="X1166" s="37"/>
      <c r="Y1166" s="37"/>
      <c r="Z1166" s="37"/>
      <c r="AA1166" s="37"/>
      <c r="AB1166" s="37"/>
      <c r="AC1166" s="37"/>
      <c r="AD1166" s="37"/>
      <c r="AE1166" s="37"/>
      <c r="AT1166" s="16" t="s">
        <v>127</v>
      </c>
      <c r="AU1166" s="16" t="s">
        <v>82</v>
      </c>
    </row>
    <row r="1167" s="2" customFormat="1">
      <c r="A1167" s="37"/>
      <c r="B1167" s="38"/>
      <c r="C1167" s="39"/>
      <c r="D1167" s="221" t="s">
        <v>129</v>
      </c>
      <c r="E1167" s="39"/>
      <c r="F1167" s="222" t="s">
        <v>4247</v>
      </c>
      <c r="G1167" s="39"/>
      <c r="H1167" s="39"/>
      <c r="I1167" s="218"/>
      <c r="J1167" s="39"/>
      <c r="K1167" s="39"/>
      <c r="L1167" s="43"/>
      <c r="M1167" s="219"/>
      <c r="N1167" s="220"/>
      <c r="O1167" s="83"/>
      <c r="P1167" s="83"/>
      <c r="Q1167" s="83"/>
      <c r="R1167" s="83"/>
      <c r="S1167" s="83"/>
      <c r="T1167" s="84"/>
      <c r="U1167" s="37"/>
      <c r="V1167" s="37"/>
      <c r="W1167" s="37"/>
      <c r="X1167" s="37"/>
      <c r="Y1167" s="37"/>
      <c r="Z1167" s="37"/>
      <c r="AA1167" s="37"/>
      <c r="AB1167" s="37"/>
      <c r="AC1167" s="37"/>
      <c r="AD1167" s="37"/>
      <c r="AE1167" s="37"/>
      <c r="AT1167" s="16" t="s">
        <v>129</v>
      </c>
      <c r="AU1167" s="16" t="s">
        <v>82</v>
      </c>
    </row>
    <row r="1168" s="2" customFormat="1" ht="21.75" customHeight="1">
      <c r="A1168" s="37"/>
      <c r="B1168" s="38"/>
      <c r="C1168" s="203" t="s">
        <v>4248</v>
      </c>
      <c r="D1168" s="203" t="s">
        <v>120</v>
      </c>
      <c r="E1168" s="204" t="s">
        <v>4249</v>
      </c>
      <c r="F1168" s="205" t="s">
        <v>4250</v>
      </c>
      <c r="G1168" s="206" t="s">
        <v>169</v>
      </c>
      <c r="H1168" s="207">
        <v>20</v>
      </c>
      <c r="I1168" s="208"/>
      <c r="J1168" s="209">
        <f>ROUND(I1168*H1168,2)</f>
        <v>0</v>
      </c>
      <c r="K1168" s="205" t="s">
        <v>124</v>
      </c>
      <c r="L1168" s="43"/>
      <c r="M1168" s="210" t="s">
        <v>19</v>
      </c>
      <c r="N1168" s="211" t="s">
        <v>43</v>
      </c>
      <c r="O1168" s="83"/>
      <c r="P1168" s="212">
        <f>O1168*H1168</f>
        <v>0</v>
      </c>
      <c r="Q1168" s="212">
        <v>0</v>
      </c>
      <c r="R1168" s="212">
        <f>Q1168*H1168</f>
        <v>0</v>
      </c>
      <c r="S1168" s="212">
        <v>0.025000000000000001</v>
      </c>
      <c r="T1168" s="213">
        <f>S1168*H1168</f>
        <v>0.5</v>
      </c>
      <c r="U1168" s="37"/>
      <c r="V1168" s="37"/>
      <c r="W1168" s="37"/>
      <c r="X1168" s="37"/>
      <c r="Y1168" s="37"/>
      <c r="Z1168" s="37"/>
      <c r="AA1168" s="37"/>
      <c r="AB1168" s="37"/>
      <c r="AC1168" s="37"/>
      <c r="AD1168" s="37"/>
      <c r="AE1168" s="37"/>
      <c r="AR1168" s="214" t="s">
        <v>80</v>
      </c>
      <c r="AT1168" s="214" t="s">
        <v>120</v>
      </c>
      <c r="AU1168" s="214" t="s">
        <v>82</v>
      </c>
      <c r="AY1168" s="16" t="s">
        <v>117</v>
      </c>
      <c r="BE1168" s="215">
        <f>IF(N1168="základní",J1168,0)</f>
        <v>0</v>
      </c>
      <c r="BF1168" s="215">
        <f>IF(N1168="snížená",J1168,0)</f>
        <v>0</v>
      </c>
      <c r="BG1168" s="215">
        <f>IF(N1168="zákl. přenesená",J1168,0)</f>
        <v>0</v>
      </c>
      <c r="BH1168" s="215">
        <f>IF(N1168="sníž. přenesená",J1168,0)</f>
        <v>0</v>
      </c>
      <c r="BI1168" s="215">
        <f>IF(N1168="nulová",J1168,0)</f>
        <v>0</v>
      </c>
      <c r="BJ1168" s="16" t="s">
        <v>80</v>
      </c>
      <c r="BK1168" s="215">
        <f>ROUND(I1168*H1168,2)</f>
        <v>0</v>
      </c>
      <c r="BL1168" s="16" t="s">
        <v>80</v>
      </c>
      <c r="BM1168" s="214" t="s">
        <v>4251</v>
      </c>
    </row>
    <row r="1169" s="2" customFormat="1">
      <c r="A1169" s="37"/>
      <c r="B1169" s="38"/>
      <c r="C1169" s="39"/>
      <c r="D1169" s="216" t="s">
        <v>127</v>
      </c>
      <c r="E1169" s="39"/>
      <c r="F1169" s="217" t="s">
        <v>4252</v>
      </c>
      <c r="G1169" s="39"/>
      <c r="H1169" s="39"/>
      <c r="I1169" s="218"/>
      <c r="J1169" s="39"/>
      <c r="K1169" s="39"/>
      <c r="L1169" s="43"/>
      <c r="M1169" s="219"/>
      <c r="N1169" s="220"/>
      <c r="O1169" s="83"/>
      <c r="P1169" s="83"/>
      <c r="Q1169" s="83"/>
      <c r="R1169" s="83"/>
      <c r="S1169" s="83"/>
      <c r="T1169" s="84"/>
      <c r="U1169" s="37"/>
      <c r="V1169" s="37"/>
      <c r="W1169" s="37"/>
      <c r="X1169" s="37"/>
      <c r="Y1169" s="37"/>
      <c r="Z1169" s="37"/>
      <c r="AA1169" s="37"/>
      <c r="AB1169" s="37"/>
      <c r="AC1169" s="37"/>
      <c r="AD1169" s="37"/>
      <c r="AE1169" s="37"/>
      <c r="AT1169" s="16" t="s">
        <v>127</v>
      </c>
      <c r="AU1169" s="16" t="s">
        <v>82</v>
      </c>
    </row>
    <row r="1170" s="2" customFormat="1">
      <c r="A1170" s="37"/>
      <c r="B1170" s="38"/>
      <c r="C1170" s="39"/>
      <c r="D1170" s="221" t="s">
        <v>129</v>
      </c>
      <c r="E1170" s="39"/>
      <c r="F1170" s="222" t="s">
        <v>4253</v>
      </c>
      <c r="G1170" s="39"/>
      <c r="H1170" s="39"/>
      <c r="I1170" s="218"/>
      <c r="J1170" s="39"/>
      <c r="K1170" s="39"/>
      <c r="L1170" s="43"/>
      <c r="M1170" s="219"/>
      <c r="N1170" s="220"/>
      <c r="O1170" s="83"/>
      <c r="P1170" s="83"/>
      <c r="Q1170" s="83"/>
      <c r="R1170" s="83"/>
      <c r="S1170" s="83"/>
      <c r="T1170" s="84"/>
      <c r="U1170" s="37"/>
      <c r="V1170" s="37"/>
      <c r="W1170" s="37"/>
      <c r="X1170" s="37"/>
      <c r="Y1170" s="37"/>
      <c r="Z1170" s="37"/>
      <c r="AA1170" s="37"/>
      <c r="AB1170" s="37"/>
      <c r="AC1170" s="37"/>
      <c r="AD1170" s="37"/>
      <c r="AE1170" s="37"/>
      <c r="AT1170" s="16" t="s">
        <v>129</v>
      </c>
      <c r="AU1170" s="16" t="s">
        <v>82</v>
      </c>
    </row>
    <row r="1171" s="2" customFormat="1" ht="21.75" customHeight="1">
      <c r="A1171" s="37"/>
      <c r="B1171" s="38"/>
      <c r="C1171" s="203" t="s">
        <v>4254</v>
      </c>
      <c r="D1171" s="203" t="s">
        <v>120</v>
      </c>
      <c r="E1171" s="204" t="s">
        <v>4255</v>
      </c>
      <c r="F1171" s="205" t="s">
        <v>1809</v>
      </c>
      <c r="G1171" s="206" t="s">
        <v>169</v>
      </c>
      <c r="H1171" s="207">
        <v>300</v>
      </c>
      <c r="I1171" s="208"/>
      <c r="J1171" s="209">
        <f>ROUND(I1171*H1171,2)</f>
        <v>0</v>
      </c>
      <c r="K1171" s="205" t="s">
        <v>124</v>
      </c>
      <c r="L1171" s="43"/>
      <c r="M1171" s="210" t="s">
        <v>19</v>
      </c>
      <c r="N1171" s="211" t="s">
        <v>43</v>
      </c>
      <c r="O1171" s="83"/>
      <c r="P1171" s="212">
        <f>O1171*H1171</f>
        <v>0</v>
      </c>
      <c r="Q1171" s="212">
        <v>0</v>
      </c>
      <c r="R1171" s="212">
        <f>Q1171*H1171</f>
        <v>0</v>
      </c>
      <c r="S1171" s="212">
        <v>3.0000000000000001E-05</v>
      </c>
      <c r="T1171" s="213">
        <f>S1171*H1171</f>
        <v>0.0090000000000000011</v>
      </c>
      <c r="U1171" s="37"/>
      <c r="V1171" s="37"/>
      <c r="W1171" s="37"/>
      <c r="X1171" s="37"/>
      <c r="Y1171" s="37"/>
      <c r="Z1171" s="37"/>
      <c r="AA1171" s="37"/>
      <c r="AB1171" s="37"/>
      <c r="AC1171" s="37"/>
      <c r="AD1171" s="37"/>
      <c r="AE1171" s="37"/>
      <c r="AR1171" s="214" t="s">
        <v>80</v>
      </c>
      <c r="AT1171" s="214" t="s">
        <v>120</v>
      </c>
      <c r="AU1171" s="214" t="s">
        <v>82</v>
      </c>
      <c r="AY1171" s="16" t="s">
        <v>117</v>
      </c>
      <c r="BE1171" s="215">
        <f>IF(N1171="základní",J1171,0)</f>
        <v>0</v>
      </c>
      <c r="BF1171" s="215">
        <f>IF(N1171="snížená",J1171,0)</f>
        <v>0</v>
      </c>
      <c r="BG1171" s="215">
        <f>IF(N1171="zákl. přenesená",J1171,0)</f>
        <v>0</v>
      </c>
      <c r="BH1171" s="215">
        <f>IF(N1171="sníž. přenesená",J1171,0)</f>
        <v>0</v>
      </c>
      <c r="BI1171" s="215">
        <f>IF(N1171="nulová",J1171,0)</f>
        <v>0</v>
      </c>
      <c r="BJ1171" s="16" t="s">
        <v>80</v>
      </c>
      <c r="BK1171" s="215">
        <f>ROUND(I1171*H1171,2)</f>
        <v>0</v>
      </c>
      <c r="BL1171" s="16" t="s">
        <v>80</v>
      </c>
      <c r="BM1171" s="214" t="s">
        <v>4256</v>
      </c>
    </row>
    <row r="1172" s="2" customFormat="1">
      <c r="A1172" s="37"/>
      <c r="B1172" s="38"/>
      <c r="C1172" s="39"/>
      <c r="D1172" s="216" t="s">
        <v>127</v>
      </c>
      <c r="E1172" s="39"/>
      <c r="F1172" s="217" t="s">
        <v>1811</v>
      </c>
      <c r="G1172" s="39"/>
      <c r="H1172" s="39"/>
      <c r="I1172" s="218"/>
      <c r="J1172" s="39"/>
      <c r="K1172" s="39"/>
      <c r="L1172" s="43"/>
      <c r="M1172" s="219"/>
      <c r="N1172" s="220"/>
      <c r="O1172" s="83"/>
      <c r="P1172" s="83"/>
      <c r="Q1172" s="83"/>
      <c r="R1172" s="83"/>
      <c r="S1172" s="83"/>
      <c r="T1172" s="84"/>
      <c r="U1172" s="37"/>
      <c r="V1172" s="37"/>
      <c r="W1172" s="37"/>
      <c r="X1172" s="37"/>
      <c r="Y1172" s="37"/>
      <c r="Z1172" s="37"/>
      <c r="AA1172" s="37"/>
      <c r="AB1172" s="37"/>
      <c r="AC1172" s="37"/>
      <c r="AD1172" s="37"/>
      <c r="AE1172" s="37"/>
      <c r="AT1172" s="16" t="s">
        <v>127</v>
      </c>
      <c r="AU1172" s="16" t="s">
        <v>82</v>
      </c>
    </row>
    <row r="1173" s="2" customFormat="1">
      <c r="A1173" s="37"/>
      <c r="B1173" s="38"/>
      <c r="C1173" s="39"/>
      <c r="D1173" s="221" t="s">
        <v>129</v>
      </c>
      <c r="E1173" s="39"/>
      <c r="F1173" s="222" t="s">
        <v>4257</v>
      </c>
      <c r="G1173" s="39"/>
      <c r="H1173" s="39"/>
      <c r="I1173" s="218"/>
      <c r="J1173" s="39"/>
      <c r="K1173" s="39"/>
      <c r="L1173" s="43"/>
      <c r="M1173" s="219"/>
      <c r="N1173" s="220"/>
      <c r="O1173" s="83"/>
      <c r="P1173" s="83"/>
      <c r="Q1173" s="83"/>
      <c r="R1173" s="83"/>
      <c r="S1173" s="83"/>
      <c r="T1173" s="84"/>
      <c r="U1173" s="37"/>
      <c r="V1173" s="37"/>
      <c r="W1173" s="37"/>
      <c r="X1173" s="37"/>
      <c r="Y1173" s="37"/>
      <c r="Z1173" s="37"/>
      <c r="AA1173" s="37"/>
      <c r="AB1173" s="37"/>
      <c r="AC1173" s="37"/>
      <c r="AD1173" s="37"/>
      <c r="AE1173" s="37"/>
      <c r="AT1173" s="16" t="s">
        <v>129</v>
      </c>
      <c r="AU1173" s="16" t="s">
        <v>82</v>
      </c>
    </row>
    <row r="1174" s="2" customFormat="1" ht="21.75" customHeight="1">
      <c r="A1174" s="37"/>
      <c r="B1174" s="38"/>
      <c r="C1174" s="203" t="s">
        <v>4258</v>
      </c>
      <c r="D1174" s="203" t="s">
        <v>120</v>
      </c>
      <c r="E1174" s="204" t="s">
        <v>4259</v>
      </c>
      <c r="F1174" s="205" t="s">
        <v>1815</v>
      </c>
      <c r="G1174" s="206" t="s">
        <v>169</v>
      </c>
      <c r="H1174" s="207">
        <v>200</v>
      </c>
      <c r="I1174" s="208"/>
      <c r="J1174" s="209">
        <f>ROUND(I1174*H1174,2)</f>
        <v>0</v>
      </c>
      <c r="K1174" s="205" t="s">
        <v>124</v>
      </c>
      <c r="L1174" s="43"/>
      <c r="M1174" s="210" t="s">
        <v>19</v>
      </c>
      <c r="N1174" s="211" t="s">
        <v>43</v>
      </c>
      <c r="O1174" s="83"/>
      <c r="P1174" s="212">
        <f>O1174*H1174</f>
        <v>0</v>
      </c>
      <c r="Q1174" s="212">
        <v>0</v>
      </c>
      <c r="R1174" s="212">
        <f>Q1174*H1174</f>
        <v>0</v>
      </c>
      <c r="S1174" s="212">
        <v>0.001</v>
      </c>
      <c r="T1174" s="213">
        <f>S1174*H1174</f>
        <v>0.20000000000000001</v>
      </c>
      <c r="U1174" s="37"/>
      <c r="V1174" s="37"/>
      <c r="W1174" s="37"/>
      <c r="X1174" s="37"/>
      <c r="Y1174" s="37"/>
      <c r="Z1174" s="37"/>
      <c r="AA1174" s="37"/>
      <c r="AB1174" s="37"/>
      <c r="AC1174" s="37"/>
      <c r="AD1174" s="37"/>
      <c r="AE1174" s="37"/>
      <c r="AR1174" s="214" t="s">
        <v>80</v>
      </c>
      <c r="AT1174" s="214" t="s">
        <v>120</v>
      </c>
      <c r="AU1174" s="214" t="s">
        <v>82</v>
      </c>
      <c r="AY1174" s="16" t="s">
        <v>117</v>
      </c>
      <c r="BE1174" s="215">
        <f>IF(N1174="základní",J1174,0)</f>
        <v>0</v>
      </c>
      <c r="BF1174" s="215">
        <f>IF(N1174="snížená",J1174,0)</f>
        <v>0</v>
      </c>
      <c r="BG1174" s="215">
        <f>IF(N1174="zákl. přenesená",J1174,0)</f>
        <v>0</v>
      </c>
      <c r="BH1174" s="215">
        <f>IF(N1174="sníž. přenesená",J1174,0)</f>
        <v>0</v>
      </c>
      <c r="BI1174" s="215">
        <f>IF(N1174="nulová",J1174,0)</f>
        <v>0</v>
      </c>
      <c r="BJ1174" s="16" t="s">
        <v>80</v>
      </c>
      <c r="BK1174" s="215">
        <f>ROUND(I1174*H1174,2)</f>
        <v>0</v>
      </c>
      <c r="BL1174" s="16" t="s">
        <v>80</v>
      </c>
      <c r="BM1174" s="214" t="s">
        <v>4260</v>
      </c>
    </row>
    <row r="1175" s="2" customFormat="1">
      <c r="A1175" s="37"/>
      <c r="B1175" s="38"/>
      <c r="C1175" s="39"/>
      <c r="D1175" s="216" t="s">
        <v>127</v>
      </c>
      <c r="E1175" s="39"/>
      <c r="F1175" s="217" t="s">
        <v>1817</v>
      </c>
      <c r="G1175" s="39"/>
      <c r="H1175" s="39"/>
      <c r="I1175" s="218"/>
      <c r="J1175" s="39"/>
      <c r="K1175" s="39"/>
      <c r="L1175" s="43"/>
      <c r="M1175" s="219"/>
      <c r="N1175" s="220"/>
      <c r="O1175" s="83"/>
      <c r="P1175" s="83"/>
      <c r="Q1175" s="83"/>
      <c r="R1175" s="83"/>
      <c r="S1175" s="83"/>
      <c r="T1175" s="84"/>
      <c r="U1175" s="37"/>
      <c r="V1175" s="37"/>
      <c r="W1175" s="37"/>
      <c r="X1175" s="37"/>
      <c r="Y1175" s="37"/>
      <c r="Z1175" s="37"/>
      <c r="AA1175" s="37"/>
      <c r="AB1175" s="37"/>
      <c r="AC1175" s="37"/>
      <c r="AD1175" s="37"/>
      <c r="AE1175" s="37"/>
      <c r="AT1175" s="16" t="s">
        <v>127</v>
      </c>
      <c r="AU1175" s="16" t="s">
        <v>82</v>
      </c>
    </row>
    <row r="1176" s="2" customFormat="1">
      <c r="A1176" s="37"/>
      <c r="B1176" s="38"/>
      <c r="C1176" s="39"/>
      <c r="D1176" s="221" t="s">
        <v>129</v>
      </c>
      <c r="E1176" s="39"/>
      <c r="F1176" s="222" t="s">
        <v>4261</v>
      </c>
      <c r="G1176" s="39"/>
      <c r="H1176" s="39"/>
      <c r="I1176" s="218"/>
      <c r="J1176" s="39"/>
      <c r="K1176" s="39"/>
      <c r="L1176" s="43"/>
      <c r="M1176" s="219"/>
      <c r="N1176" s="220"/>
      <c r="O1176" s="83"/>
      <c r="P1176" s="83"/>
      <c r="Q1176" s="83"/>
      <c r="R1176" s="83"/>
      <c r="S1176" s="83"/>
      <c r="T1176" s="84"/>
      <c r="U1176" s="37"/>
      <c r="V1176" s="37"/>
      <c r="W1176" s="37"/>
      <c r="X1176" s="37"/>
      <c r="Y1176" s="37"/>
      <c r="Z1176" s="37"/>
      <c r="AA1176" s="37"/>
      <c r="AB1176" s="37"/>
      <c r="AC1176" s="37"/>
      <c r="AD1176" s="37"/>
      <c r="AE1176" s="37"/>
      <c r="AT1176" s="16" t="s">
        <v>129</v>
      </c>
      <c r="AU1176" s="16" t="s">
        <v>82</v>
      </c>
    </row>
    <row r="1177" s="2" customFormat="1" ht="16.5" customHeight="1">
      <c r="A1177" s="37"/>
      <c r="B1177" s="38"/>
      <c r="C1177" s="203" t="s">
        <v>4262</v>
      </c>
      <c r="D1177" s="203" t="s">
        <v>120</v>
      </c>
      <c r="E1177" s="204" t="s">
        <v>4263</v>
      </c>
      <c r="F1177" s="205" t="s">
        <v>4264</v>
      </c>
      <c r="G1177" s="206" t="s">
        <v>169</v>
      </c>
      <c r="H1177" s="207">
        <v>300</v>
      </c>
      <c r="I1177" s="208"/>
      <c r="J1177" s="209">
        <f>ROUND(I1177*H1177,2)</f>
        <v>0</v>
      </c>
      <c r="K1177" s="205" t="s">
        <v>124</v>
      </c>
      <c r="L1177" s="43"/>
      <c r="M1177" s="210" t="s">
        <v>19</v>
      </c>
      <c r="N1177" s="211" t="s">
        <v>43</v>
      </c>
      <c r="O1177" s="83"/>
      <c r="P1177" s="212">
        <f>O1177*H1177</f>
        <v>0</v>
      </c>
      <c r="Q1177" s="212">
        <v>0</v>
      </c>
      <c r="R1177" s="212">
        <f>Q1177*H1177</f>
        <v>0</v>
      </c>
      <c r="S1177" s="212">
        <v>6.9999999999999994E-05</v>
      </c>
      <c r="T1177" s="213">
        <f>S1177*H1177</f>
        <v>0.020999999999999998</v>
      </c>
      <c r="U1177" s="37"/>
      <c r="V1177" s="37"/>
      <c r="W1177" s="37"/>
      <c r="X1177" s="37"/>
      <c r="Y1177" s="37"/>
      <c r="Z1177" s="37"/>
      <c r="AA1177" s="37"/>
      <c r="AB1177" s="37"/>
      <c r="AC1177" s="37"/>
      <c r="AD1177" s="37"/>
      <c r="AE1177" s="37"/>
      <c r="AR1177" s="214" t="s">
        <v>80</v>
      </c>
      <c r="AT1177" s="214" t="s">
        <v>120</v>
      </c>
      <c r="AU1177" s="214" t="s">
        <v>82</v>
      </c>
      <c r="AY1177" s="16" t="s">
        <v>117</v>
      </c>
      <c r="BE1177" s="215">
        <f>IF(N1177="základní",J1177,0)</f>
        <v>0</v>
      </c>
      <c r="BF1177" s="215">
        <f>IF(N1177="snížená",J1177,0)</f>
        <v>0</v>
      </c>
      <c r="BG1177" s="215">
        <f>IF(N1177="zákl. přenesená",J1177,0)</f>
        <v>0</v>
      </c>
      <c r="BH1177" s="215">
        <f>IF(N1177="sníž. přenesená",J1177,0)</f>
        <v>0</v>
      </c>
      <c r="BI1177" s="215">
        <f>IF(N1177="nulová",J1177,0)</f>
        <v>0</v>
      </c>
      <c r="BJ1177" s="16" t="s">
        <v>80</v>
      </c>
      <c r="BK1177" s="215">
        <f>ROUND(I1177*H1177,2)</f>
        <v>0</v>
      </c>
      <c r="BL1177" s="16" t="s">
        <v>80</v>
      </c>
      <c r="BM1177" s="214" t="s">
        <v>4265</v>
      </c>
    </row>
    <row r="1178" s="2" customFormat="1">
      <c r="A1178" s="37"/>
      <c r="B1178" s="38"/>
      <c r="C1178" s="39"/>
      <c r="D1178" s="216" t="s">
        <v>127</v>
      </c>
      <c r="E1178" s="39"/>
      <c r="F1178" s="217" t="s">
        <v>4266</v>
      </c>
      <c r="G1178" s="39"/>
      <c r="H1178" s="39"/>
      <c r="I1178" s="218"/>
      <c r="J1178" s="39"/>
      <c r="K1178" s="39"/>
      <c r="L1178" s="43"/>
      <c r="M1178" s="219"/>
      <c r="N1178" s="220"/>
      <c r="O1178" s="83"/>
      <c r="P1178" s="83"/>
      <c r="Q1178" s="83"/>
      <c r="R1178" s="83"/>
      <c r="S1178" s="83"/>
      <c r="T1178" s="84"/>
      <c r="U1178" s="37"/>
      <c r="V1178" s="37"/>
      <c r="W1178" s="37"/>
      <c r="X1178" s="37"/>
      <c r="Y1178" s="37"/>
      <c r="Z1178" s="37"/>
      <c r="AA1178" s="37"/>
      <c r="AB1178" s="37"/>
      <c r="AC1178" s="37"/>
      <c r="AD1178" s="37"/>
      <c r="AE1178" s="37"/>
      <c r="AT1178" s="16" t="s">
        <v>127</v>
      </c>
      <c r="AU1178" s="16" t="s">
        <v>82</v>
      </c>
    </row>
    <row r="1179" s="2" customFormat="1">
      <c r="A1179" s="37"/>
      <c r="B1179" s="38"/>
      <c r="C1179" s="39"/>
      <c r="D1179" s="221" t="s">
        <v>129</v>
      </c>
      <c r="E1179" s="39"/>
      <c r="F1179" s="222" t="s">
        <v>4267</v>
      </c>
      <c r="G1179" s="39"/>
      <c r="H1179" s="39"/>
      <c r="I1179" s="218"/>
      <c r="J1179" s="39"/>
      <c r="K1179" s="39"/>
      <c r="L1179" s="43"/>
      <c r="M1179" s="219"/>
      <c r="N1179" s="220"/>
      <c r="O1179" s="83"/>
      <c r="P1179" s="83"/>
      <c r="Q1179" s="83"/>
      <c r="R1179" s="83"/>
      <c r="S1179" s="83"/>
      <c r="T1179" s="84"/>
      <c r="U1179" s="37"/>
      <c r="V1179" s="37"/>
      <c r="W1179" s="37"/>
      <c r="X1179" s="37"/>
      <c r="Y1179" s="37"/>
      <c r="Z1179" s="37"/>
      <c r="AA1179" s="37"/>
      <c r="AB1179" s="37"/>
      <c r="AC1179" s="37"/>
      <c r="AD1179" s="37"/>
      <c r="AE1179" s="37"/>
      <c r="AT1179" s="16" t="s">
        <v>129</v>
      </c>
      <c r="AU1179" s="16" t="s">
        <v>82</v>
      </c>
    </row>
    <row r="1180" s="2" customFormat="1" ht="16.5" customHeight="1">
      <c r="A1180" s="37"/>
      <c r="B1180" s="38"/>
      <c r="C1180" s="203" t="s">
        <v>4268</v>
      </c>
      <c r="D1180" s="203" t="s">
        <v>120</v>
      </c>
      <c r="E1180" s="204" t="s">
        <v>4269</v>
      </c>
      <c r="F1180" s="205" t="s">
        <v>4270</v>
      </c>
      <c r="G1180" s="206" t="s">
        <v>123</v>
      </c>
      <c r="H1180" s="207">
        <v>500</v>
      </c>
      <c r="I1180" s="208"/>
      <c r="J1180" s="209">
        <f>ROUND(I1180*H1180,2)</f>
        <v>0</v>
      </c>
      <c r="K1180" s="205" t="s">
        <v>124</v>
      </c>
      <c r="L1180" s="43"/>
      <c r="M1180" s="210" t="s">
        <v>19</v>
      </c>
      <c r="N1180" s="211" t="s">
        <v>43</v>
      </c>
      <c r="O1180" s="83"/>
      <c r="P1180" s="212">
        <f>O1180*H1180</f>
        <v>0</v>
      </c>
      <c r="Q1180" s="212">
        <v>0</v>
      </c>
      <c r="R1180" s="212">
        <f>Q1180*H1180</f>
        <v>0</v>
      </c>
      <c r="S1180" s="212">
        <v>0.002</v>
      </c>
      <c r="T1180" s="213">
        <f>S1180*H1180</f>
        <v>1</v>
      </c>
      <c r="U1180" s="37"/>
      <c r="V1180" s="37"/>
      <c r="W1180" s="37"/>
      <c r="X1180" s="37"/>
      <c r="Y1180" s="37"/>
      <c r="Z1180" s="37"/>
      <c r="AA1180" s="37"/>
      <c r="AB1180" s="37"/>
      <c r="AC1180" s="37"/>
      <c r="AD1180" s="37"/>
      <c r="AE1180" s="37"/>
      <c r="AR1180" s="214" t="s">
        <v>80</v>
      </c>
      <c r="AT1180" s="214" t="s">
        <v>120</v>
      </c>
      <c r="AU1180" s="214" t="s">
        <v>82</v>
      </c>
      <c r="AY1180" s="16" t="s">
        <v>117</v>
      </c>
      <c r="BE1180" s="215">
        <f>IF(N1180="základní",J1180,0)</f>
        <v>0</v>
      </c>
      <c r="BF1180" s="215">
        <f>IF(N1180="snížená",J1180,0)</f>
        <v>0</v>
      </c>
      <c r="BG1180" s="215">
        <f>IF(N1180="zákl. přenesená",J1180,0)</f>
        <v>0</v>
      </c>
      <c r="BH1180" s="215">
        <f>IF(N1180="sníž. přenesená",J1180,0)</f>
        <v>0</v>
      </c>
      <c r="BI1180" s="215">
        <f>IF(N1180="nulová",J1180,0)</f>
        <v>0</v>
      </c>
      <c r="BJ1180" s="16" t="s">
        <v>80</v>
      </c>
      <c r="BK1180" s="215">
        <f>ROUND(I1180*H1180,2)</f>
        <v>0</v>
      </c>
      <c r="BL1180" s="16" t="s">
        <v>80</v>
      </c>
      <c r="BM1180" s="214" t="s">
        <v>4271</v>
      </c>
    </row>
    <row r="1181" s="2" customFormat="1">
      <c r="A1181" s="37"/>
      <c r="B1181" s="38"/>
      <c r="C1181" s="39"/>
      <c r="D1181" s="216" t="s">
        <v>127</v>
      </c>
      <c r="E1181" s="39"/>
      <c r="F1181" s="217" t="s">
        <v>4272</v>
      </c>
      <c r="G1181" s="39"/>
      <c r="H1181" s="39"/>
      <c r="I1181" s="218"/>
      <c r="J1181" s="39"/>
      <c r="K1181" s="39"/>
      <c r="L1181" s="43"/>
      <c r="M1181" s="219"/>
      <c r="N1181" s="220"/>
      <c r="O1181" s="83"/>
      <c r="P1181" s="83"/>
      <c r="Q1181" s="83"/>
      <c r="R1181" s="83"/>
      <c r="S1181" s="83"/>
      <c r="T1181" s="84"/>
      <c r="U1181" s="37"/>
      <c r="V1181" s="37"/>
      <c r="W1181" s="37"/>
      <c r="X1181" s="37"/>
      <c r="Y1181" s="37"/>
      <c r="Z1181" s="37"/>
      <c r="AA1181" s="37"/>
      <c r="AB1181" s="37"/>
      <c r="AC1181" s="37"/>
      <c r="AD1181" s="37"/>
      <c r="AE1181" s="37"/>
      <c r="AT1181" s="16" t="s">
        <v>127</v>
      </c>
      <c r="AU1181" s="16" t="s">
        <v>82</v>
      </c>
    </row>
    <row r="1182" s="2" customFormat="1">
      <c r="A1182" s="37"/>
      <c r="B1182" s="38"/>
      <c r="C1182" s="39"/>
      <c r="D1182" s="221" t="s">
        <v>129</v>
      </c>
      <c r="E1182" s="39"/>
      <c r="F1182" s="222" t="s">
        <v>4273</v>
      </c>
      <c r="G1182" s="39"/>
      <c r="H1182" s="39"/>
      <c r="I1182" s="218"/>
      <c r="J1182" s="39"/>
      <c r="K1182" s="39"/>
      <c r="L1182" s="43"/>
      <c r="M1182" s="219"/>
      <c r="N1182" s="220"/>
      <c r="O1182" s="83"/>
      <c r="P1182" s="83"/>
      <c r="Q1182" s="83"/>
      <c r="R1182" s="83"/>
      <c r="S1182" s="83"/>
      <c r="T1182" s="84"/>
      <c r="U1182" s="37"/>
      <c r="V1182" s="37"/>
      <c r="W1182" s="37"/>
      <c r="X1182" s="37"/>
      <c r="Y1182" s="37"/>
      <c r="Z1182" s="37"/>
      <c r="AA1182" s="37"/>
      <c r="AB1182" s="37"/>
      <c r="AC1182" s="37"/>
      <c r="AD1182" s="37"/>
      <c r="AE1182" s="37"/>
      <c r="AT1182" s="16" t="s">
        <v>129</v>
      </c>
      <c r="AU1182" s="16" t="s">
        <v>82</v>
      </c>
    </row>
    <row r="1183" s="2" customFormat="1" ht="16.5" customHeight="1">
      <c r="A1183" s="37"/>
      <c r="B1183" s="38"/>
      <c r="C1183" s="203" t="s">
        <v>4274</v>
      </c>
      <c r="D1183" s="203" t="s">
        <v>120</v>
      </c>
      <c r="E1183" s="204" t="s">
        <v>4275</v>
      </c>
      <c r="F1183" s="205" t="s">
        <v>4276</v>
      </c>
      <c r="G1183" s="206" t="s">
        <v>123</v>
      </c>
      <c r="H1183" s="207">
        <v>500</v>
      </c>
      <c r="I1183" s="208"/>
      <c r="J1183" s="209">
        <f>ROUND(I1183*H1183,2)</f>
        <v>0</v>
      </c>
      <c r="K1183" s="205" t="s">
        <v>124</v>
      </c>
      <c r="L1183" s="43"/>
      <c r="M1183" s="210" t="s">
        <v>19</v>
      </c>
      <c r="N1183" s="211" t="s">
        <v>43</v>
      </c>
      <c r="O1183" s="83"/>
      <c r="P1183" s="212">
        <f>O1183*H1183</f>
        <v>0</v>
      </c>
      <c r="Q1183" s="212">
        <v>0</v>
      </c>
      <c r="R1183" s="212">
        <f>Q1183*H1183</f>
        <v>0</v>
      </c>
      <c r="S1183" s="212">
        <v>0.002</v>
      </c>
      <c r="T1183" s="213">
        <f>S1183*H1183</f>
        <v>1</v>
      </c>
      <c r="U1183" s="37"/>
      <c r="V1183" s="37"/>
      <c r="W1183" s="37"/>
      <c r="X1183" s="37"/>
      <c r="Y1183" s="37"/>
      <c r="Z1183" s="37"/>
      <c r="AA1183" s="37"/>
      <c r="AB1183" s="37"/>
      <c r="AC1183" s="37"/>
      <c r="AD1183" s="37"/>
      <c r="AE1183" s="37"/>
      <c r="AR1183" s="214" t="s">
        <v>80</v>
      </c>
      <c r="AT1183" s="214" t="s">
        <v>120</v>
      </c>
      <c r="AU1183" s="214" t="s">
        <v>82</v>
      </c>
      <c r="AY1183" s="16" t="s">
        <v>117</v>
      </c>
      <c r="BE1183" s="215">
        <f>IF(N1183="základní",J1183,0)</f>
        <v>0</v>
      </c>
      <c r="BF1183" s="215">
        <f>IF(N1183="snížená",J1183,0)</f>
        <v>0</v>
      </c>
      <c r="BG1183" s="215">
        <f>IF(N1183="zákl. přenesená",J1183,0)</f>
        <v>0</v>
      </c>
      <c r="BH1183" s="215">
        <f>IF(N1183="sníž. přenesená",J1183,0)</f>
        <v>0</v>
      </c>
      <c r="BI1183" s="215">
        <f>IF(N1183="nulová",J1183,0)</f>
        <v>0</v>
      </c>
      <c r="BJ1183" s="16" t="s">
        <v>80</v>
      </c>
      <c r="BK1183" s="215">
        <f>ROUND(I1183*H1183,2)</f>
        <v>0</v>
      </c>
      <c r="BL1183" s="16" t="s">
        <v>80</v>
      </c>
      <c r="BM1183" s="214" t="s">
        <v>4277</v>
      </c>
    </row>
    <row r="1184" s="2" customFormat="1">
      <c r="A1184" s="37"/>
      <c r="B1184" s="38"/>
      <c r="C1184" s="39"/>
      <c r="D1184" s="216" t="s">
        <v>127</v>
      </c>
      <c r="E1184" s="39"/>
      <c r="F1184" s="217" t="s">
        <v>4278</v>
      </c>
      <c r="G1184" s="39"/>
      <c r="H1184" s="39"/>
      <c r="I1184" s="218"/>
      <c r="J1184" s="39"/>
      <c r="K1184" s="39"/>
      <c r="L1184" s="43"/>
      <c r="M1184" s="219"/>
      <c r="N1184" s="220"/>
      <c r="O1184" s="83"/>
      <c r="P1184" s="83"/>
      <c r="Q1184" s="83"/>
      <c r="R1184" s="83"/>
      <c r="S1184" s="83"/>
      <c r="T1184" s="84"/>
      <c r="U1184" s="37"/>
      <c r="V1184" s="37"/>
      <c r="W1184" s="37"/>
      <c r="X1184" s="37"/>
      <c r="Y1184" s="37"/>
      <c r="Z1184" s="37"/>
      <c r="AA1184" s="37"/>
      <c r="AB1184" s="37"/>
      <c r="AC1184" s="37"/>
      <c r="AD1184" s="37"/>
      <c r="AE1184" s="37"/>
      <c r="AT1184" s="16" t="s">
        <v>127</v>
      </c>
      <c r="AU1184" s="16" t="s">
        <v>82</v>
      </c>
    </row>
    <row r="1185" s="2" customFormat="1">
      <c r="A1185" s="37"/>
      <c r="B1185" s="38"/>
      <c r="C1185" s="39"/>
      <c r="D1185" s="221" t="s">
        <v>129</v>
      </c>
      <c r="E1185" s="39"/>
      <c r="F1185" s="222" t="s">
        <v>4279</v>
      </c>
      <c r="G1185" s="39"/>
      <c r="H1185" s="39"/>
      <c r="I1185" s="218"/>
      <c r="J1185" s="39"/>
      <c r="K1185" s="39"/>
      <c r="L1185" s="43"/>
      <c r="M1185" s="219"/>
      <c r="N1185" s="220"/>
      <c r="O1185" s="83"/>
      <c r="P1185" s="83"/>
      <c r="Q1185" s="83"/>
      <c r="R1185" s="83"/>
      <c r="S1185" s="83"/>
      <c r="T1185" s="84"/>
      <c r="U1185" s="37"/>
      <c r="V1185" s="37"/>
      <c r="W1185" s="37"/>
      <c r="X1185" s="37"/>
      <c r="Y1185" s="37"/>
      <c r="Z1185" s="37"/>
      <c r="AA1185" s="37"/>
      <c r="AB1185" s="37"/>
      <c r="AC1185" s="37"/>
      <c r="AD1185" s="37"/>
      <c r="AE1185" s="37"/>
      <c r="AT1185" s="16" t="s">
        <v>129</v>
      </c>
      <c r="AU1185" s="16" t="s">
        <v>82</v>
      </c>
    </row>
    <row r="1186" s="2" customFormat="1" ht="21.75" customHeight="1">
      <c r="A1186" s="37"/>
      <c r="B1186" s="38"/>
      <c r="C1186" s="203" t="s">
        <v>4280</v>
      </c>
      <c r="D1186" s="203" t="s">
        <v>120</v>
      </c>
      <c r="E1186" s="204" t="s">
        <v>4281</v>
      </c>
      <c r="F1186" s="205" t="s">
        <v>4282</v>
      </c>
      <c r="G1186" s="206" t="s">
        <v>123</v>
      </c>
      <c r="H1186" s="207">
        <v>500</v>
      </c>
      <c r="I1186" s="208"/>
      <c r="J1186" s="209">
        <f>ROUND(I1186*H1186,2)</f>
        <v>0</v>
      </c>
      <c r="K1186" s="205" t="s">
        <v>124</v>
      </c>
      <c r="L1186" s="43"/>
      <c r="M1186" s="210" t="s">
        <v>19</v>
      </c>
      <c r="N1186" s="211" t="s">
        <v>43</v>
      </c>
      <c r="O1186" s="83"/>
      <c r="P1186" s="212">
        <f>O1186*H1186</f>
        <v>0</v>
      </c>
      <c r="Q1186" s="212">
        <v>0</v>
      </c>
      <c r="R1186" s="212">
        <f>Q1186*H1186</f>
        <v>0</v>
      </c>
      <c r="S1186" s="212">
        <v>0.0060000000000000001</v>
      </c>
      <c r="T1186" s="213">
        <f>S1186*H1186</f>
        <v>3</v>
      </c>
      <c r="U1186" s="37"/>
      <c r="V1186" s="37"/>
      <c r="W1186" s="37"/>
      <c r="X1186" s="37"/>
      <c r="Y1186" s="37"/>
      <c r="Z1186" s="37"/>
      <c r="AA1186" s="37"/>
      <c r="AB1186" s="37"/>
      <c r="AC1186" s="37"/>
      <c r="AD1186" s="37"/>
      <c r="AE1186" s="37"/>
      <c r="AR1186" s="214" t="s">
        <v>80</v>
      </c>
      <c r="AT1186" s="214" t="s">
        <v>120</v>
      </c>
      <c r="AU1186" s="214" t="s">
        <v>82</v>
      </c>
      <c r="AY1186" s="16" t="s">
        <v>117</v>
      </c>
      <c r="BE1186" s="215">
        <f>IF(N1186="základní",J1186,0)</f>
        <v>0</v>
      </c>
      <c r="BF1186" s="215">
        <f>IF(N1186="snížená",J1186,0)</f>
        <v>0</v>
      </c>
      <c r="BG1186" s="215">
        <f>IF(N1186="zákl. přenesená",J1186,0)</f>
        <v>0</v>
      </c>
      <c r="BH1186" s="215">
        <f>IF(N1186="sníž. přenesená",J1186,0)</f>
        <v>0</v>
      </c>
      <c r="BI1186" s="215">
        <f>IF(N1186="nulová",J1186,0)</f>
        <v>0</v>
      </c>
      <c r="BJ1186" s="16" t="s">
        <v>80</v>
      </c>
      <c r="BK1186" s="215">
        <f>ROUND(I1186*H1186,2)</f>
        <v>0</v>
      </c>
      <c r="BL1186" s="16" t="s">
        <v>80</v>
      </c>
      <c r="BM1186" s="214" t="s">
        <v>4283</v>
      </c>
    </row>
    <row r="1187" s="2" customFormat="1">
      <c r="A1187" s="37"/>
      <c r="B1187" s="38"/>
      <c r="C1187" s="39"/>
      <c r="D1187" s="216" t="s">
        <v>127</v>
      </c>
      <c r="E1187" s="39"/>
      <c r="F1187" s="217" t="s">
        <v>4284</v>
      </c>
      <c r="G1187" s="39"/>
      <c r="H1187" s="39"/>
      <c r="I1187" s="218"/>
      <c r="J1187" s="39"/>
      <c r="K1187" s="39"/>
      <c r="L1187" s="43"/>
      <c r="M1187" s="219"/>
      <c r="N1187" s="220"/>
      <c r="O1187" s="83"/>
      <c r="P1187" s="83"/>
      <c r="Q1187" s="83"/>
      <c r="R1187" s="83"/>
      <c r="S1187" s="83"/>
      <c r="T1187" s="84"/>
      <c r="U1187" s="37"/>
      <c r="V1187" s="37"/>
      <c r="W1187" s="37"/>
      <c r="X1187" s="37"/>
      <c r="Y1187" s="37"/>
      <c r="Z1187" s="37"/>
      <c r="AA1187" s="37"/>
      <c r="AB1187" s="37"/>
      <c r="AC1187" s="37"/>
      <c r="AD1187" s="37"/>
      <c r="AE1187" s="37"/>
      <c r="AT1187" s="16" t="s">
        <v>127</v>
      </c>
      <c r="AU1187" s="16" t="s">
        <v>82</v>
      </c>
    </row>
    <row r="1188" s="2" customFormat="1">
      <c r="A1188" s="37"/>
      <c r="B1188" s="38"/>
      <c r="C1188" s="39"/>
      <c r="D1188" s="221" t="s">
        <v>129</v>
      </c>
      <c r="E1188" s="39"/>
      <c r="F1188" s="222" t="s">
        <v>4285</v>
      </c>
      <c r="G1188" s="39"/>
      <c r="H1188" s="39"/>
      <c r="I1188" s="218"/>
      <c r="J1188" s="39"/>
      <c r="K1188" s="39"/>
      <c r="L1188" s="43"/>
      <c r="M1188" s="219"/>
      <c r="N1188" s="220"/>
      <c r="O1188" s="83"/>
      <c r="P1188" s="83"/>
      <c r="Q1188" s="83"/>
      <c r="R1188" s="83"/>
      <c r="S1188" s="83"/>
      <c r="T1188" s="84"/>
      <c r="U1188" s="37"/>
      <c r="V1188" s="37"/>
      <c r="W1188" s="37"/>
      <c r="X1188" s="37"/>
      <c r="Y1188" s="37"/>
      <c r="Z1188" s="37"/>
      <c r="AA1188" s="37"/>
      <c r="AB1188" s="37"/>
      <c r="AC1188" s="37"/>
      <c r="AD1188" s="37"/>
      <c r="AE1188" s="37"/>
      <c r="AT1188" s="16" t="s">
        <v>129</v>
      </c>
      <c r="AU1188" s="16" t="s">
        <v>82</v>
      </c>
    </row>
    <row r="1189" s="2" customFormat="1" ht="16.5" customHeight="1">
      <c r="A1189" s="37"/>
      <c r="B1189" s="38"/>
      <c r="C1189" s="203" t="s">
        <v>4286</v>
      </c>
      <c r="D1189" s="203" t="s">
        <v>120</v>
      </c>
      <c r="E1189" s="204" t="s">
        <v>4287</v>
      </c>
      <c r="F1189" s="205" t="s">
        <v>4288</v>
      </c>
      <c r="G1189" s="206" t="s">
        <v>123</v>
      </c>
      <c r="H1189" s="207">
        <v>1000</v>
      </c>
      <c r="I1189" s="208"/>
      <c r="J1189" s="209">
        <f>ROUND(I1189*H1189,2)</f>
        <v>0</v>
      </c>
      <c r="K1189" s="205" t="s">
        <v>124</v>
      </c>
      <c r="L1189" s="43"/>
      <c r="M1189" s="210" t="s">
        <v>19</v>
      </c>
      <c r="N1189" s="211" t="s">
        <v>43</v>
      </c>
      <c r="O1189" s="83"/>
      <c r="P1189" s="212">
        <f>O1189*H1189</f>
        <v>0</v>
      </c>
      <c r="Q1189" s="212">
        <v>0</v>
      </c>
      <c r="R1189" s="212">
        <f>Q1189*H1189</f>
        <v>0</v>
      </c>
      <c r="S1189" s="212">
        <v>0.002</v>
      </c>
      <c r="T1189" s="213">
        <f>S1189*H1189</f>
        <v>2</v>
      </c>
      <c r="U1189" s="37"/>
      <c r="V1189" s="37"/>
      <c r="W1189" s="37"/>
      <c r="X1189" s="37"/>
      <c r="Y1189" s="37"/>
      <c r="Z1189" s="37"/>
      <c r="AA1189" s="37"/>
      <c r="AB1189" s="37"/>
      <c r="AC1189" s="37"/>
      <c r="AD1189" s="37"/>
      <c r="AE1189" s="37"/>
      <c r="AR1189" s="214" t="s">
        <v>80</v>
      </c>
      <c r="AT1189" s="214" t="s">
        <v>120</v>
      </c>
      <c r="AU1189" s="214" t="s">
        <v>82</v>
      </c>
      <c r="AY1189" s="16" t="s">
        <v>117</v>
      </c>
      <c r="BE1189" s="215">
        <f>IF(N1189="základní",J1189,0)</f>
        <v>0</v>
      </c>
      <c r="BF1189" s="215">
        <f>IF(N1189="snížená",J1189,0)</f>
        <v>0</v>
      </c>
      <c r="BG1189" s="215">
        <f>IF(N1189="zákl. přenesená",J1189,0)</f>
        <v>0</v>
      </c>
      <c r="BH1189" s="215">
        <f>IF(N1189="sníž. přenesená",J1189,0)</f>
        <v>0</v>
      </c>
      <c r="BI1189" s="215">
        <f>IF(N1189="nulová",J1189,0)</f>
        <v>0</v>
      </c>
      <c r="BJ1189" s="16" t="s">
        <v>80</v>
      </c>
      <c r="BK1189" s="215">
        <f>ROUND(I1189*H1189,2)</f>
        <v>0</v>
      </c>
      <c r="BL1189" s="16" t="s">
        <v>80</v>
      </c>
      <c r="BM1189" s="214" t="s">
        <v>4289</v>
      </c>
    </row>
    <row r="1190" s="2" customFormat="1">
      <c r="A1190" s="37"/>
      <c r="B1190" s="38"/>
      <c r="C1190" s="39"/>
      <c r="D1190" s="216" t="s">
        <v>127</v>
      </c>
      <c r="E1190" s="39"/>
      <c r="F1190" s="217" t="s">
        <v>4290</v>
      </c>
      <c r="G1190" s="39"/>
      <c r="H1190" s="39"/>
      <c r="I1190" s="218"/>
      <c r="J1190" s="39"/>
      <c r="K1190" s="39"/>
      <c r="L1190" s="43"/>
      <c r="M1190" s="219"/>
      <c r="N1190" s="220"/>
      <c r="O1190" s="83"/>
      <c r="P1190" s="83"/>
      <c r="Q1190" s="83"/>
      <c r="R1190" s="83"/>
      <c r="S1190" s="83"/>
      <c r="T1190" s="84"/>
      <c r="U1190" s="37"/>
      <c r="V1190" s="37"/>
      <c r="W1190" s="37"/>
      <c r="X1190" s="37"/>
      <c r="Y1190" s="37"/>
      <c r="Z1190" s="37"/>
      <c r="AA1190" s="37"/>
      <c r="AB1190" s="37"/>
      <c r="AC1190" s="37"/>
      <c r="AD1190" s="37"/>
      <c r="AE1190" s="37"/>
      <c r="AT1190" s="16" t="s">
        <v>127</v>
      </c>
      <c r="AU1190" s="16" t="s">
        <v>82</v>
      </c>
    </row>
    <row r="1191" s="2" customFormat="1">
      <c r="A1191" s="37"/>
      <c r="B1191" s="38"/>
      <c r="C1191" s="39"/>
      <c r="D1191" s="221" t="s">
        <v>129</v>
      </c>
      <c r="E1191" s="39"/>
      <c r="F1191" s="222" t="s">
        <v>4291</v>
      </c>
      <c r="G1191" s="39"/>
      <c r="H1191" s="39"/>
      <c r="I1191" s="218"/>
      <c r="J1191" s="39"/>
      <c r="K1191" s="39"/>
      <c r="L1191" s="43"/>
      <c r="M1191" s="219"/>
      <c r="N1191" s="220"/>
      <c r="O1191" s="83"/>
      <c r="P1191" s="83"/>
      <c r="Q1191" s="83"/>
      <c r="R1191" s="83"/>
      <c r="S1191" s="83"/>
      <c r="T1191" s="84"/>
      <c r="U1191" s="37"/>
      <c r="V1191" s="37"/>
      <c r="W1191" s="37"/>
      <c r="X1191" s="37"/>
      <c r="Y1191" s="37"/>
      <c r="Z1191" s="37"/>
      <c r="AA1191" s="37"/>
      <c r="AB1191" s="37"/>
      <c r="AC1191" s="37"/>
      <c r="AD1191" s="37"/>
      <c r="AE1191" s="37"/>
      <c r="AT1191" s="16" t="s">
        <v>129</v>
      </c>
      <c r="AU1191" s="16" t="s">
        <v>82</v>
      </c>
    </row>
    <row r="1192" s="2" customFormat="1" ht="16.5" customHeight="1">
      <c r="A1192" s="37"/>
      <c r="B1192" s="38"/>
      <c r="C1192" s="203" t="s">
        <v>4292</v>
      </c>
      <c r="D1192" s="203" t="s">
        <v>120</v>
      </c>
      <c r="E1192" s="204" t="s">
        <v>4293</v>
      </c>
      <c r="F1192" s="205" t="s">
        <v>4294</v>
      </c>
      <c r="G1192" s="206" t="s">
        <v>123</v>
      </c>
      <c r="H1192" s="207">
        <v>200</v>
      </c>
      <c r="I1192" s="208"/>
      <c r="J1192" s="209">
        <f>ROUND(I1192*H1192,2)</f>
        <v>0</v>
      </c>
      <c r="K1192" s="205" t="s">
        <v>124</v>
      </c>
      <c r="L1192" s="43"/>
      <c r="M1192" s="210" t="s">
        <v>19</v>
      </c>
      <c r="N1192" s="211" t="s">
        <v>43</v>
      </c>
      <c r="O1192" s="83"/>
      <c r="P1192" s="212">
        <f>O1192*H1192</f>
        <v>0</v>
      </c>
      <c r="Q1192" s="212">
        <v>2.4000000000000001E-05</v>
      </c>
      <c r="R1192" s="212">
        <f>Q1192*H1192</f>
        <v>0.0048000000000000004</v>
      </c>
      <c r="S1192" s="212">
        <v>0.002</v>
      </c>
      <c r="T1192" s="213">
        <f>S1192*H1192</f>
        <v>0.40000000000000002</v>
      </c>
      <c r="U1192" s="37"/>
      <c r="V1192" s="37"/>
      <c r="W1192" s="37"/>
      <c r="X1192" s="37"/>
      <c r="Y1192" s="37"/>
      <c r="Z1192" s="37"/>
      <c r="AA1192" s="37"/>
      <c r="AB1192" s="37"/>
      <c r="AC1192" s="37"/>
      <c r="AD1192" s="37"/>
      <c r="AE1192" s="37"/>
      <c r="AR1192" s="214" t="s">
        <v>80</v>
      </c>
      <c r="AT1192" s="214" t="s">
        <v>120</v>
      </c>
      <c r="AU1192" s="214" t="s">
        <v>82</v>
      </c>
      <c r="AY1192" s="16" t="s">
        <v>117</v>
      </c>
      <c r="BE1192" s="215">
        <f>IF(N1192="základní",J1192,0)</f>
        <v>0</v>
      </c>
      <c r="BF1192" s="215">
        <f>IF(N1192="snížená",J1192,0)</f>
        <v>0</v>
      </c>
      <c r="BG1192" s="215">
        <f>IF(N1192="zákl. přenesená",J1192,0)</f>
        <v>0</v>
      </c>
      <c r="BH1192" s="215">
        <f>IF(N1192="sníž. přenesená",J1192,0)</f>
        <v>0</v>
      </c>
      <c r="BI1192" s="215">
        <f>IF(N1192="nulová",J1192,0)</f>
        <v>0</v>
      </c>
      <c r="BJ1192" s="16" t="s">
        <v>80</v>
      </c>
      <c r="BK1192" s="215">
        <f>ROUND(I1192*H1192,2)</f>
        <v>0</v>
      </c>
      <c r="BL1192" s="16" t="s">
        <v>80</v>
      </c>
      <c r="BM1192" s="214" t="s">
        <v>4295</v>
      </c>
    </row>
    <row r="1193" s="2" customFormat="1">
      <c r="A1193" s="37"/>
      <c r="B1193" s="38"/>
      <c r="C1193" s="39"/>
      <c r="D1193" s="216" t="s">
        <v>127</v>
      </c>
      <c r="E1193" s="39"/>
      <c r="F1193" s="217" t="s">
        <v>4296</v>
      </c>
      <c r="G1193" s="39"/>
      <c r="H1193" s="39"/>
      <c r="I1193" s="218"/>
      <c r="J1193" s="39"/>
      <c r="K1193" s="39"/>
      <c r="L1193" s="43"/>
      <c r="M1193" s="219"/>
      <c r="N1193" s="220"/>
      <c r="O1193" s="83"/>
      <c r="P1193" s="83"/>
      <c r="Q1193" s="83"/>
      <c r="R1193" s="83"/>
      <c r="S1193" s="83"/>
      <c r="T1193" s="84"/>
      <c r="U1193" s="37"/>
      <c r="V1193" s="37"/>
      <c r="W1193" s="37"/>
      <c r="X1193" s="37"/>
      <c r="Y1193" s="37"/>
      <c r="Z1193" s="37"/>
      <c r="AA1193" s="37"/>
      <c r="AB1193" s="37"/>
      <c r="AC1193" s="37"/>
      <c r="AD1193" s="37"/>
      <c r="AE1193" s="37"/>
      <c r="AT1193" s="16" t="s">
        <v>127</v>
      </c>
      <c r="AU1193" s="16" t="s">
        <v>82</v>
      </c>
    </row>
    <row r="1194" s="2" customFormat="1">
      <c r="A1194" s="37"/>
      <c r="B1194" s="38"/>
      <c r="C1194" s="39"/>
      <c r="D1194" s="221" t="s">
        <v>129</v>
      </c>
      <c r="E1194" s="39"/>
      <c r="F1194" s="222" t="s">
        <v>4297</v>
      </c>
      <c r="G1194" s="39"/>
      <c r="H1194" s="39"/>
      <c r="I1194" s="218"/>
      <c r="J1194" s="39"/>
      <c r="K1194" s="39"/>
      <c r="L1194" s="43"/>
      <c r="M1194" s="219"/>
      <c r="N1194" s="220"/>
      <c r="O1194" s="83"/>
      <c r="P1194" s="83"/>
      <c r="Q1194" s="83"/>
      <c r="R1194" s="83"/>
      <c r="S1194" s="83"/>
      <c r="T1194" s="84"/>
      <c r="U1194" s="37"/>
      <c r="V1194" s="37"/>
      <c r="W1194" s="37"/>
      <c r="X1194" s="37"/>
      <c r="Y1194" s="37"/>
      <c r="Z1194" s="37"/>
      <c r="AA1194" s="37"/>
      <c r="AB1194" s="37"/>
      <c r="AC1194" s="37"/>
      <c r="AD1194" s="37"/>
      <c r="AE1194" s="37"/>
      <c r="AT1194" s="16" t="s">
        <v>129</v>
      </c>
      <c r="AU1194" s="16" t="s">
        <v>82</v>
      </c>
    </row>
    <row r="1195" s="2" customFormat="1" ht="16.5" customHeight="1">
      <c r="A1195" s="37"/>
      <c r="B1195" s="38"/>
      <c r="C1195" s="203" t="s">
        <v>2106</v>
      </c>
      <c r="D1195" s="203" t="s">
        <v>120</v>
      </c>
      <c r="E1195" s="204" t="s">
        <v>4298</v>
      </c>
      <c r="F1195" s="205" t="s">
        <v>4299</v>
      </c>
      <c r="G1195" s="206" t="s">
        <v>123</v>
      </c>
      <c r="H1195" s="207">
        <v>200</v>
      </c>
      <c r="I1195" s="208"/>
      <c r="J1195" s="209">
        <f>ROUND(I1195*H1195,2)</f>
        <v>0</v>
      </c>
      <c r="K1195" s="205" t="s">
        <v>124</v>
      </c>
      <c r="L1195" s="43"/>
      <c r="M1195" s="210" t="s">
        <v>19</v>
      </c>
      <c r="N1195" s="211" t="s">
        <v>43</v>
      </c>
      <c r="O1195" s="83"/>
      <c r="P1195" s="212">
        <f>O1195*H1195</f>
        <v>0</v>
      </c>
      <c r="Q1195" s="212">
        <v>1.4399999999999999E-05</v>
      </c>
      <c r="R1195" s="212">
        <f>Q1195*H1195</f>
        <v>0.0028799999999999997</v>
      </c>
      <c r="S1195" s="212">
        <v>0.002</v>
      </c>
      <c r="T1195" s="213">
        <f>S1195*H1195</f>
        <v>0.40000000000000002</v>
      </c>
      <c r="U1195" s="37"/>
      <c r="V1195" s="37"/>
      <c r="W1195" s="37"/>
      <c r="X1195" s="37"/>
      <c r="Y1195" s="37"/>
      <c r="Z1195" s="37"/>
      <c r="AA1195" s="37"/>
      <c r="AB1195" s="37"/>
      <c r="AC1195" s="37"/>
      <c r="AD1195" s="37"/>
      <c r="AE1195" s="37"/>
      <c r="AR1195" s="214" t="s">
        <v>80</v>
      </c>
      <c r="AT1195" s="214" t="s">
        <v>120</v>
      </c>
      <c r="AU1195" s="214" t="s">
        <v>82</v>
      </c>
      <c r="AY1195" s="16" t="s">
        <v>117</v>
      </c>
      <c r="BE1195" s="215">
        <f>IF(N1195="základní",J1195,0)</f>
        <v>0</v>
      </c>
      <c r="BF1195" s="215">
        <f>IF(N1195="snížená",J1195,0)</f>
        <v>0</v>
      </c>
      <c r="BG1195" s="215">
        <f>IF(N1195="zákl. přenesená",J1195,0)</f>
        <v>0</v>
      </c>
      <c r="BH1195" s="215">
        <f>IF(N1195="sníž. přenesená",J1195,0)</f>
        <v>0</v>
      </c>
      <c r="BI1195" s="215">
        <f>IF(N1195="nulová",J1195,0)</f>
        <v>0</v>
      </c>
      <c r="BJ1195" s="16" t="s">
        <v>80</v>
      </c>
      <c r="BK1195" s="215">
        <f>ROUND(I1195*H1195,2)</f>
        <v>0</v>
      </c>
      <c r="BL1195" s="16" t="s">
        <v>80</v>
      </c>
      <c r="BM1195" s="214" t="s">
        <v>4300</v>
      </c>
    </row>
    <row r="1196" s="2" customFormat="1">
      <c r="A1196" s="37"/>
      <c r="B1196" s="38"/>
      <c r="C1196" s="39"/>
      <c r="D1196" s="216" t="s">
        <v>127</v>
      </c>
      <c r="E1196" s="39"/>
      <c r="F1196" s="217" t="s">
        <v>4301</v>
      </c>
      <c r="G1196" s="39"/>
      <c r="H1196" s="39"/>
      <c r="I1196" s="218"/>
      <c r="J1196" s="39"/>
      <c r="K1196" s="39"/>
      <c r="L1196" s="43"/>
      <c r="M1196" s="219"/>
      <c r="N1196" s="220"/>
      <c r="O1196" s="83"/>
      <c r="P1196" s="83"/>
      <c r="Q1196" s="83"/>
      <c r="R1196" s="83"/>
      <c r="S1196" s="83"/>
      <c r="T1196" s="84"/>
      <c r="U1196" s="37"/>
      <c r="V1196" s="37"/>
      <c r="W1196" s="37"/>
      <c r="X1196" s="37"/>
      <c r="Y1196" s="37"/>
      <c r="Z1196" s="37"/>
      <c r="AA1196" s="37"/>
      <c r="AB1196" s="37"/>
      <c r="AC1196" s="37"/>
      <c r="AD1196" s="37"/>
      <c r="AE1196" s="37"/>
      <c r="AT1196" s="16" t="s">
        <v>127</v>
      </c>
      <c r="AU1196" s="16" t="s">
        <v>82</v>
      </c>
    </row>
    <row r="1197" s="2" customFormat="1">
      <c r="A1197" s="37"/>
      <c r="B1197" s="38"/>
      <c r="C1197" s="39"/>
      <c r="D1197" s="221" t="s">
        <v>129</v>
      </c>
      <c r="E1197" s="39"/>
      <c r="F1197" s="222" t="s">
        <v>4302</v>
      </c>
      <c r="G1197" s="39"/>
      <c r="H1197" s="39"/>
      <c r="I1197" s="218"/>
      <c r="J1197" s="39"/>
      <c r="K1197" s="39"/>
      <c r="L1197" s="43"/>
      <c r="M1197" s="219"/>
      <c r="N1197" s="220"/>
      <c r="O1197" s="83"/>
      <c r="P1197" s="83"/>
      <c r="Q1197" s="83"/>
      <c r="R1197" s="83"/>
      <c r="S1197" s="83"/>
      <c r="T1197" s="84"/>
      <c r="U1197" s="37"/>
      <c r="V1197" s="37"/>
      <c r="W1197" s="37"/>
      <c r="X1197" s="37"/>
      <c r="Y1197" s="37"/>
      <c r="Z1197" s="37"/>
      <c r="AA1197" s="37"/>
      <c r="AB1197" s="37"/>
      <c r="AC1197" s="37"/>
      <c r="AD1197" s="37"/>
      <c r="AE1197" s="37"/>
      <c r="AT1197" s="16" t="s">
        <v>129</v>
      </c>
      <c r="AU1197" s="16" t="s">
        <v>82</v>
      </c>
    </row>
    <row r="1198" s="2" customFormat="1" ht="16.5" customHeight="1">
      <c r="A1198" s="37"/>
      <c r="B1198" s="38"/>
      <c r="C1198" s="203" t="s">
        <v>2110</v>
      </c>
      <c r="D1198" s="203" t="s">
        <v>120</v>
      </c>
      <c r="E1198" s="204" t="s">
        <v>4303</v>
      </c>
      <c r="F1198" s="205" t="s">
        <v>4304</v>
      </c>
      <c r="G1198" s="206" t="s">
        <v>123</v>
      </c>
      <c r="H1198" s="207">
        <v>100</v>
      </c>
      <c r="I1198" s="208"/>
      <c r="J1198" s="209">
        <f>ROUND(I1198*H1198,2)</f>
        <v>0</v>
      </c>
      <c r="K1198" s="205" t="s">
        <v>124</v>
      </c>
      <c r="L1198" s="43"/>
      <c r="M1198" s="210" t="s">
        <v>19</v>
      </c>
      <c r="N1198" s="211" t="s">
        <v>43</v>
      </c>
      <c r="O1198" s="83"/>
      <c r="P1198" s="212">
        <f>O1198*H1198</f>
        <v>0</v>
      </c>
      <c r="Q1198" s="212">
        <v>4.6400000000000003E-05</v>
      </c>
      <c r="R1198" s="212">
        <f>Q1198*H1198</f>
        <v>0.00464</v>
      </c>
      <c r="S1198" s="212">
        <v>0.0030000000000000001</v>
      </c>
      <c r="T1198" s="213">
        <f>S1198*H1198</f>
        <v>0.29999999999999999</v>
      </c>
      <c r="U1198" s="37"/>
      <c r="V1198" s="37"/>
      <c r="W1198" s="37"/>
      <c r="X1198" s="37"/>
      <c r="Y1198" s="37"/>
      <c r="Z1198" s="37"/>
      <c r="AA1198" s="37"/>
      <c r="AB1198" s="37"/>
      <c r="AC1198" s="37"/>
      <c r="AD1198" s="37"/>
      <c r="AE1198" s="37"/>
      <c r="AR1198" s="214" t="s">
        <v>80</v>
      </c>
      <c r="AT1198" s="214" t="s">
        <v>120</v>
      </c>
      <c r="AU1198" s="214" t="s">
        <v>82</v>
      </c>
      <c r="AY1198" s="16" t="s">
        <v>117</v>
      </c>
      <c r="BE1198" s="215">
        <f>IF(N1198="základní",J1198,0)</f>
        <v>0</v>
      </c>
      <c r="BF1198" s="215">
        <f>IF(N1198="snížená",J1198,0)</f>
        <v>0</v>
      </c>
      <c r="BG1198" s="215">
        <f>IF(N1198="zákl. přenesená",J1198,0)</f>
        <v>0</v>
      </c>
      <c r="BH1198" s="215">
        <f>IF(N1198="sníž. přenesená",J1198,0)</f>
        <v>0</v>
      </c>
      <c r="BI1198" s="215">
        <f>IF(N1198="nulová",J1198,0)</f>
        <v>0</v>
      </c>
      <c r="BJ1198" s="16" t="s">
        <v>80</v>
      </c>
      <c r="BK1198" s="215">
        <f>ROUND(I1198*H1198,2)</f>
        <v>0</v>
      </c>
      <c r="BL1198" s="16" t="s">
        <v>80</v>
      </c>
      <c r="BM1198" s="214" t="s">
        <v>4305</v>
      </c>
    </row>
    <row r="1199" s="2" customFormat="1">
      <c r="A1199" s="37"/>
      <c r="B1199" s="38"/>
      <c r="C1199" s="39"/>
      <c r="D1199" s="216" t="s">
        <v>127</v>
      </c>
      <c r="E1199" s="39"/>
      <c r="F1199" s="217" t="s">
        <v>4306</v>
      </c>
      <c r="G1199" s="39"/>
      <c r="H1199" s="39"/>
      <c r="I1199" s="218"/>
      <c r="J1199" s="39"/>
      <c r="K1199" s="39"/>
      <c r="L1199" s="43"/>
      <c r="M1199" s="219"/>
      <c r="N1199" s="220"/>
      <c r="O1199" s="83"/>
      <c r="P1199" s="83"/>
      <c r="Q1199" s="83"/>
      <c r="R1199" s="83"/>
      <c r="S1199" s="83"/>
      <c r="T1199" s="84"/>
      <c r="U1199" s="37"/>
      <c r="V1199" s="37"/>
      <c r="W1199" s="37"/>
      <c r="X1199" s="37"/>
      <c r="Y1199" s="37"/>
      <c r="Z1199" s="37"/>
      <c r="AA1199" s="37"/>
      <c r="AB1199" s="37"/>
      <c r="AC1199" s="37"/>
      <c r="AD1199" s="37"/>
      <c r="AE1199" s="37"/>
      <c r="AT1199" s="16" t="s">
        <v>127</v>
      </c>
      <c r="AU1199" s="16" t="s">
        <v>82</v>
      </c>
    </row>
    <row r="1200" s="2" customFormat="1">
      <c r="A1200" s="37"/>
      <c r="B1200" s="38"/>
      <c r="C1200" s="39"/>
      <c r="D1200" s="221" t="s">
        <v>129</v>
      </c>
      <c r="E1200" s="39"/>
      <c r="F1200" s="222" t="s">
        <v>4307</v>
      </c>
      <c r="G1200" s="39"/>
      <c r="H1200" s="39"/>
      <c r="I1200" s="218"/>
      <c r="J1200" s="39"/>
      <c r="K1200" s="39"/>
      <c r="L1200" s="43"/>
      <c r="M1200" s="219"/>
      <c r="N1200" s="220"/>
      <c r="O1200" s="83"/>
      <c r="P1200" s="83"/>
      <c r="Q1200" s="83"/>
      <c r="R1200" s="83"/>
      <c r="S1200" s="83"/>
      <c r="T1200" s="84"/>
      <c r="U1200" s="37"/>
      <c r="V1200" s="37"/>
      <c r="W1200" s="37"/>
      <c r="X1200" s="37"/>
      <c r="Y1200" s="37"/>
      <c r="Z1200" s="37"/>
      <c r="AA1200" s="37"/>
      <c r="AB1200" s="37"/>
      <c r="AC1200" s="37"/>
      <c r="AD1200" s="37"/>
      <c r="AE1200" s="37"/>
      <c r="AT1200" s="16" t="s">
        <v>129</v>
      </c>
      <c r="AU1200" s="16" t="s">
        <v>82</v>
      </c>
    </row>
    <row r="1201" s="2" customFormat="1" ht="16.5" customHeight="1">
      <c r="A1201" s="37"/>
      <c r="B1201" s="38"/>
      <c r="C1201" s="203" t="s">
        <v>2114</v>
      </c>
      <c r="D1201" s="203" t="s">
        <v>120</v>
      </c>
      <c r="E1201" s="204" t="s">
        <v>4308</v>
      </c>
      <c r="F1201" s="205" t="s">
        <v>4309</v>
      </c>
      <c r="G1201" s="206" t="s">
        <v>551</v>
      </c>
      <c r="H1201" s="207">
        <v>20</v>
      </c>
      <c r="I1201" s="208"/>
      <c r="J1201" s="209">
        <f>ROUND(I1201*H1201,2)</f>
        <v>0</v>
      </c>
      <c r="K1201" s="205" t="s">
        <v>124</v>
      </c>
      <c r="L1201" s="43"/>
      <c r="M1201" s="210" t="s">
        <v>19</v>
      </c>
      <c r="N1201" s="211" t="s">
        <v>43</v>
      </c>
      <c r="O1201" s="83"/>
      <c r="P1201" s="212">
        <f>O1201*H1201</f>
        <v>0</v>
      </c>
      <c r="Q1201" s="212">
        <v>0</v>
      </c>
      <c r="R1201" s="212">
        <f>Q1201*H1201</f>
        <v>0</v>
      </c>
      <c r="S1201" s="212">
        <v>0</v>
      </c>
      <c r="T1201" s="213">
        <f>S1201*H1201</f>
        <v>0</v>
      </c>
      <c r="U1201" s="37"/>
      <c r="V1201" s="37"/>
      <c r="W1201" s="37"/>
      <c r="X1201" s="37"/>
      <c r="Y1201" s="37"/>
      <c r="Z1201" s="37"/>
      <c r="AA1201" s="37"/>
      <c r="AB1201" s="37"/>
      <c r="AC1201" s="37"/>
      <c r="AD1201" s="37"/>
      <c r="AE1201" s="37"/>
      <c r="AR1201" s="214" t="s">
        <v>80</v>
      </c>
      <c r="AT1201" s="214" t="s">
        <v>120</v>
      </c>
      <c r="AU1201" s="214" t="s">
        <v>82</v>
      </c>
      <c r="AY1201" s="16" t="s">
        <v>117</v>
      </c>
      <c r="BE1201" s="215">
        <f>IF(N1201="základní",J1201,0)</f>
        <v>0</v>
      </c>
      <c r="BF1201" s="215">
        <f>IF(N1201="snížená",J1201,0)</f>
        <v>0</v>
      </c>
      <c r="BG1201" s="215">
        <f>IF(N1201="zákl. přenesená",J1201,0)</f>
        <v>0</v>
      </c>
      <c r="BH1201" s="215">
        <f>IF(N1201="sníž. přenesená",J1201,0)</f>
        <v>0</v>
      </c>
      <c r="BI1201" s="215">
        <f>IF(N1201="nulová",J1201,0)</f>
        <v>0</v>
      </c>
      <c r="BJ1201" s="16" t="s">
        <v>80</v>
      </c>
      <c r="BK1201" s="215">
        <f>ROUND(I1201*H1201,2)</f>
        <v>0</v>
      </c>
      <c r="BL1201" s="16" t="s">
        <v>80</v>
      </c>
      <c r="BM1201" s="214" t="s">
        <v>4310</v>
      </c>
    </row>
    <row r="1202" s="2" customFormat="1">
      <c r="A1202" s="37"/>
      <c r="B1202" s="38"/>
      <c r="C1202" s="39"/>
      <c r="D1202" s="216" t="s">
        <v>127</v>
      </c>
      <c r="E1202" s="39"/>
      <c r="F1202" s="217" t="s">
        <v>4311</v>
      </c>
      <c r="G1202" s="39"/>
      <c r="H1202" s="39"/>
      <c r="I1202" s="218"/>
      <c r="J1202" s="39"/>
      <c r="K1202" s="39"/>
      <c r="L1202" s="43"/>
      <c r="M1202" s="219"/>
      <c r="N1202" s="220"/>
      <c r="O1202" s="83"/>
      <c r="P1202" s="83"/>
      <c r="Q1202" s="83"/>
      <c r="R1202" s="83"/>
      <c r="S1202" s="83"/>
      <c r="T1202" s="84"/>
      <c r="U1202" s="37"/>
      <c r="V1202" s="37"/>
      <c r="W1202" s="37"/>
      <c r="X1202" s="37"/>
      <c r="Y1202" s="37"/>
      <c r="Z1202" s="37"/>
      <c r="AA1202" s="37"/>
      <c r="AB1202" s="37"/>
      <c r="AC1202" s="37"/>
      <c r="AD1202" s="37"/>
      <c r="AE1202" s="37"/>
      <c r="AT1202" s="16" t="s">
        <v>127</v>
      </c>
      <c r="AU1202" s="16" t="s">
        <v>82</v>
      </c>
    </row>
    <row r="1203" s="2" customFormat="1">
      <c r="A1203" s="37"/>
      <c r="B1203" s="38"/>
      <c r="C1203" s="39"/>
      <c r="D1203" s="221" t="s">
        <v>129</v>
      </c>
      <c r="E1203" s="39"/>
      <c r="F1203" s="222" t="s">
        <v>4312</v>
      </c>
      <c r="G1203" s="39"/>
      <c r="H1203" s="39"/>
      <c r="I1203" s="218"/>
      <c r="J1203" s="39"/>
      <c r="K1203" s="39"/>
      <c r="L1203" s="43"/>
      <c r="M1203" s="219"/>
      <c r="N1203" s="220"/>
      <c r="O1203" s="83"/>
      <c r="P1203" s="83"/>
      <c r="Q1203" s="83"/>
      <c r="R1203" s="83"/>
      <c r="S1203" s="83"/>
      <c r="T1203" s="84"/>
      <c r="U1203" s="37"/>
      <c r="V1203" s="37"/>
      <c r="W1203" s="37"/>
      <c r="X1203" s="37"/>
      <c r="Y1203" s="37"/>
      <c r="Z1203" s="37"/>
      <c r="AA1203" s="37"/>
      <c r="AB1203" s="37"/>
      <c r="AC1203" s="37"/>
      <c r="AD1203" s="37"/>
      <c r="AE1203" s="37"/>
      <c r="AT1203" s="16" t="s">
        <v>129</v>
      </c>
      <c r="AU1203" s="16" t="s">
        <v>82</v>
      </c>
    </row>
    <row r="1204" s="2" customFormat="1" ht="16.5" customHeight="1">
      <c r="A1204" s="37"/>
      <c r="B1204" s="38"/>
      <c r="C1204" s="203" t="s">
        <v>2118</v>
      </c>
      <c r="D1204" s="203" t="s">
        <v>120</v>
      </c>
      <c r="E1204" s="204" t="s">
        <v>4313</v>
      </c>
      <c r="F1204" s="205" t="s">
        <v>4314</v>
      </c>
      <c r="G1204" s="206" t="s">
        <v>551</v>
      </c>
      <c r="H1204" s="207">
        <v>20</v>
      </c>
      <c r="I1204" s="208"/>
      <c r="J1204" s="209">
        <f>ROUND(I1204*H1204,2)</f>
        <v>0</v>
      </c>
      <c r="K1204" s="205" t="s">
        <v>124</v>
      </c>
      <c r="L1204" s="43"/>
      <c r="M1204" s="210" t="s">
        <v>19</v>
      </c>
      <c r="N1204" s="211" t="s">
        <v>43</v>
      </c>
      <c r="O1204" s="83"/>
      <c r="P1204" s="212">
        <f>O1204*H1204</f>
        <v>0</v>
      </c>
      <c r="Q1204" s="212">
        <v>0</v>
      </c>
      <c r="R1204" s="212">
        <f>Q1204*H1204</f>
        <v>0</v>
      </c>
      <c r="S1204" s="212">
        <v>0</v>
      </c>
      <c r="T1204" s="213">
        <f>S1204*H1204</f>
        <v>0</v>
      </c>
      <c r="U1204" s="37"/>
      <c r="V1204" s="37"/>
      <c r="W1204" s="37"/>
      <c r="X1204" s="37"/>
      <c r="Y1204" s="37"/>
      <c r="Z1204" s="37"/>
      <c r="AA1204" s="37"/>
      <c r="AB1204" s="37"/>
      <c r="AC1204" s="37"/>
      <c r="AD1204" s="37"/>
      <c r="AE1204" s="37"/>
      <c r="AR1204" s="214" t="s">
        <v>80</v>
      </c>
      <c r="AT1204" s="214" t="s">
        <v>120</v>
      </c>
      <c r="AU1204" s="214" t="s">
        <v>82</v>
      </c>
      <c r="AY1204" s="16" t="s">
        <v>117</v>
      </c>
      <c r="BE1204" s="215">
        <f>IF(N1204="základní",J1204,0)</f>
        <v>0</v>
      </c>
      <c r="BF1204" s="215">
        <f>IF(N1204="snížená",J1204,0)</f>
        <v>0</v>
      </c>
      <c r="BG1204" s="215">
        <f>IF(N1204="zákl. přenesená",J1204,0)</f>
        <v>0</v>
      </c>
      <c r="BH1204" s="215">
        <f>IF(N1204="sníž. přenesená",J1204,0)</f>
        <v>0</v>
      </c>
      <c r="BI1204" s="215">
        <f>IF(N1204="nulová",J1204,0)</f>
        <v>0</v>
      </c>
      <c r="BJ1204" s="16" t="s">
        <v>80</v>
      </c>
      <c r="BK1204" s="215">
        <f>ROUND(I1204*H1204,2)</f>
        <v>0</v>
      </c>
      <c r="BL1204" s="16" t="s">
        <v>80</v>
      </c>
      <c r="BM1204" s="214" t="s">
        <v>4315</v>
      </c>
    </row>
    <row r="1205" s="2" customFormat="1">
      <c r="A1205" s="37"/>
      <c r="B1205" s="38"/>
      <c r="C1205" s="39"/>
      <c r="D1205" s="216" t="s">
        <v>127</v>
      </c>
      <c r="E1205" s="39"/>
      <c r="F1205" s="217" t="s">
        <v>4316</v>
      </c>
      <c r="G1205" s="39"/>
      <c r="H1205" s="39"/>
      <c r="I1205" s="218"/>
      <c r="J1205" s="39"/>
      <c r="K1205" s="39"/>
      <c r="L1205" s="43"/>
      <c r="M1205" s="219"/>
      <c r="N1205" s="220"/>
      <c r="O1205" s="83"/>
      <c r="P1205" s="83"/>
      <c r="Q1205" s="83"/>
      <c r="R1205" s="83"/>
      <c r="S1205" s="83"/>
      <c r="T1205" s="84"/>
      <c r="U1205" s="37"/>
      <c r="V1205" s="37"/>
      <c r="W1205" s="37"/>
      <c r="X1205" s="37"/>
      <c r="Y1205" s="37"/>
      <c r="Z1205" s="37"/>
      <c r="AA1205" s="37"/>
      <c r="AB1205" s="37"/>
      <c r="AC1205" s="37"/>
      <c r="AD1205" s="37"/>
      <c r="AE1205" s="37"/>
      <c r="AT1205" s="16" t="s">
        <v>127</v>
      </c>
      <c r="AU1205" s="16" t="s">
        <v>82</v>
      </c>
    </row>
    <row r="1206" s="2" customFormat="1">
      <c r="A1206" s="37"/>
      <c r="B1206" s="38"/>
      <c r="C1206" s="39"/>
      <c r="D1206" s="221" t="s">
        <v>129</v>
      </c>
      <c r="E1206" s="39"/>
      <c r="F1206" s="222" t="s">
        <v>4317</v>
      </c>
      <c r="G1206" s="39"/>
      <c r="H1206" s="39"/>
      <c r="I1206" s="218"/>
      <c r="J1206" s="39"/>
      <c r="K1206" s="39"/>
      <c r="L1206" s="43"/>
      <c r="M1206" s="219"/>
      <c r="N1206" s="220"/>
      <c r="O1206" s="83"/>
      <c r="P1206" s="83"/>
      <c r="Q1206" s="83"/>
      <c r="R1206" s="83"/>
      <c r="S1206" s="83"/>
      <c r="T1206" s="84"/>
      <c r="U1206" s="37"/>
      <c r="V1206" s="37"/>
      <c r="W1206" s="37"/>
      <c r="X1206" s="37"/>
      <c r="Y1206" s="37"/>
      <c r="Z1206" s="37"/>
      <c r="AA1206" s="37"/>
      <c r="AB1206" s="37"/>
      <c r="AC1206" s="37"/>
      <c r="AD1206" s="37"/>
      <c r="AE1206" s="37"/>
      <c r="AT1206" s="16" t="s">
        <v>129</v>
      </c>
      <c r="AU1206" s="16" t="s">
        <v>82</v>
      </c>
    </row>
    <row r="1207" s="2" customFormat="1" ht="21.75" customHeight="1">
      <c r="A1207" s="37"/>
      <c r="B1207" s="38"/>
      <c r="C1207" s="203" t="s">
        <v>2122</v>
      </c>
      <c r="D1207" s="203" t="s">
        <v>120</v>
      </c>
      <c r="E1207" s="204" t="s">
        <v>4318</v>
      </c>
      <c r="F1207" s="205" t="s">
        <v>4319</v>
      </c>
      <c r="G1207" s="206" t="s">
        <v>551</v>
      </c>
      <c r="H1207" s="207">
        <v>20</v>
      </c>
      <c r="I1207" s="208"/>
      <c r="J1207" s="209">
        <f>ROUND(I1207*H1207,2)</f>
        <v>0</v>
      </c>
      <c r="K1207" s="205" t="s">
        <v>124</v>
      </c>
      <c r="L1207" s="43"/>
      <c r="M1207" s="210" t="s">
        <v>19</v>
      </c>
      <c r="N1207" s="211" t="s">
        <v>43</v>
      </c>
      <c r="O1207" s="83"/>
      <c r="P1207" s="212">
        <f>O1207*H1207</f>
        <v>0</v>
      </c>
      <c r="Q1207" s="212">
        <v>0</v>
      </c>
      <c r="R1207" s="212">
        <f>Q1207*H1207</f>
        <v>0</v>
      </c>
      <c r="S1207" s="212">
        <v>0</v>
      </c>
      <c r="T1207" s="213">
        <f>S1207*H1207</f>
        <v>0</v>
      </c>
      <c r="U1207" s="37"/>
      <c r="V1207" s="37"/>
      <c r="W1207" s="37"/>
      <c r="X1207" s="37"/>
      <c r="Y1207" s="37"/>
      <c r="Z1207" s="37"/>
      <c r="AA1207" s="37"/>
      <c r="AB1207" s="37"/>
      <c r="AC1207" s="37"/>
      <c r="AD1207" s="37"/>
      <c r="AE1207" s="37"/>
      <c r="AR1207" s="214" t="s">
        <v>80</v>
      </c>
      <c r="AT1207" s="214" t="s">
        <v>120</v>
      </c>
      <c r="AU1207" s="214" t="s">
        <v>82</v>
      </c>
      <c r="AY1207" s="16" t="s">
        <v>117</v>
      </c>
      <c r="BE1207" s="215">
        <f>IF(N1207="základní",J1207,0)</f>
        <v>0</v>
      </c>
      <c r="BF1207" s="215">
        <f>IF(N1207="snížená",J1207,0)</f>
        <v>0</v>
      </c>
      <c r="BG1207" s="215">
        <f>IF(N1207="zákl. přenesená",J1207,0)</f>
        <v>0</v>
      </c>
      <c r="BH1207" s="215">
        <f>IF(N1207="sníž. přenesená",J1207,0)</f>
        <v>0</v>
      </c>
      <c r="BI1207" s="215">
        <f>IF(N1207="nulová",J1207,0)</f>
        <v>0</v>
      </c>
      <c r="BJ1207" s="16" t="s">
        <v>80</v>
      </c>
      <c r="BK1207" s="215">
        <f>ROUND(I1207*H1207,2)</f>
        <v>0</v>
      </c>
      <c r="BL1207" s="16" t="s">
        <v>80</v>
      </c>
      <c r="BM1207" s="214" t="s">
        <v>4320</v>
      </c>
    </row>
    <row r="1208" s="2" customFormat="1">
      <c r="A1208" s="37"/>
      <c r="B1208" s="38"/>
      <c r="C1208" s="39"/>
      <c r="D1208" s="216" t="s">
        <v>127</v>
      </c>
      <c r="E1208" s="39"/>
      <c r="F1208" s="217" t="s">
        <v>4321</v>
      </c>
      <c r="G1208" s="39"/>
      <c r="H1208" s="39"/>
      <c r="I1208" s="218"/>
      <c r="J1208" s="39"/>
      <c r="K1208" s="39"/>
      <c r="L1208" s="43"/>
      <c r="M1208" s="219"/>
      <c r="N1208" s="220"/>
      <c r="O1208" s="83"/>
      <c r="P1208" s="83"/>
      <c r="Q1208" s="83"/>
      <c r="R1208" s="83"/>
      <c r="S1208" s="83"/>
      <c r="T1208" s="84"/>
      <c r="U1208" s="37"/>
      <c r="V1208" s="37"/>
      <c r="W1208" s="37"/>
      <c r="X1208" s="37"/>
      <c r="Y1208" s="37"/>
      <c r="Z1208" s="37"/>
      <c r="AA1208" s="37"/>
      <c r="AB1208" s="37"/>
      <c r="AC1208" s="37"/>
      <c r="AD1208" s="37"/>
      <c r="AE1208" s="37"/>
      <c r="AT1208" s="16" t="s">
        <v>127</v>
      </c>
      <c r="AU1208" s="16" t="s">
        <v>82</v>
      </c>
    </row>
    <row r="1209" s="2" customFormat="1">
      <c r="A1209" s="37"/>
      <c r="B1209" s="38"/>
      <c r="C1209" s="39"/>
      <c r="D1209" s="221" t="s">
        <v>129</v>
      </c>
      <c r="E1209" s="39"/>
      <c r="F1209" s="222" t="s">
        <v>4322</v>
      </c>
      <c r="G1209" s="39"/>
      <c r="H1209" s="39"/>
      <c r="I1209" s="218"/>
      <c r="J1209" s="39"/>
      <c r="K1209" s="39"/>
      <c r="L1209" s="43"/>
      <c r="M1209" s="234"/>
      <c r="N1209" s="235"/>
      <c r="O1209" s="236"/>
      <c r="P1209" s="236"/>
      <c r="Q1209" s="236"/>
      <c r="R1209" s="236"/>
      <c r="S1209" s="236"/>
      <c r="T1209" s="237"/>
      <c r="U1209" s="37"/>
      <c r="V1209" s="37"/>
      <c r="W1209" s="37"/>
      <c r="X1209" s="37"/>
      <c r="Y1209" s="37"/>
      <c r="Z1209" s="37"/>
      <c r="AA1209" s="37"/>
      <c r="AB1209" s="37"/>
      <c r="AC1209" s="37"/>
      <c r="AD1209" s="37"/>
      <c r="AE1209" s="37"/>
      <c r="AT1209" s="16" t="s">
        <v>129</v>
      </c>
      <c r="AU1209" s="16" t="s">
        <v>82</v>
      </c>
    </row>
    <row r="1210" s="2" customFormat="1" ht="6.96" customHeight="1">
      <c r="A1210" s="37"/>
      <c r="B1210" s="58"/>
      <c r="C1210" s="59"/>
      <c r="D1210" s="59"/>
      <c r="E1210" s="59"/>
      <c r="F1210" s="59"/>
      <c r="G1210" s="59"/>
      <c r="H1210" s="59"/>
      <c r="I1210" s="59"/>
      <c r="J1210" s="59"/>
      <c r="K1210" s="59"/>
      <c r="L1210" s="43"/>
      <c r="M1210" s="37"/>
      <c r="O1210" s="37"/>
      <c r="P1210" s="37"/>
      <c r="Q1210" s="37"/>
      <c r="R1210" s="37"/>
      <c r="S1210" s="37"/>
      <c r="T1210" s="37"/>
      <c r="U1210" s="37"/>
      <c r="V1210" s="37"/>
      <c r="W1210" s="37"/>
      <c r="X1210" s="37"/>
      <c r="Y1210" s="37"/>
      <c r="Z1210" s="37"/>
      <c r="AA1210" s="37"/>
      <c r="AB1210" s="37"/>
      <c r="AC1210" s="37"/>
      <c r="AD1210" s="37"/>
      <c r="AE1210" s="37"/>
    </row>
  </sheetData>
  <sheetProtection sheet="1" autoFilter="0" formatColumns="0" formatRows="0" objects="1" scenarios="1" spinCount="100000" saltValue="751mzIyXgz5SF3Lq36OSgQo69AFaa767EnnKWTsGMh+rl4KXu0Si1tarKL74KvvUaOziMtHjrSTmcHa+V097EA==" hashValue="HRJZfA+9TBlfc1MNe+JJzklXTUc6D5YsFG9dlKk2XvFqM96CFfsRsVStw1apgaeCOvHe8Dii1F3GfOlcu59gpA==" algorithmName="SHA-512" password="CC35"/>
  <autoFilter ref="C82:K120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2/741110001"/>
    <hyperlink ref="F94" r:id="rId2" display="https://podminky.urs.cz/item/CS_URS_2022_02/741110002"/>
    <hyperlink ref="F100" r:id="rId3" display="https://podminky.urs.cz/item/CS_URS_2022_02/741110003"/>
    <hyperlink ref="F106" r:id="rId4" display="https://podminky.urs.cz/item/CS_URS_2022_02/741110021"/>
    <hyperlink ref="F112" r:id="rId5" display="https://podminky.urs.cz/item/CS_URS_2022_02/741110022"/>
    <hyperlink ref="F118" r:id="rId6" display="https://podminky.urs.cz/item/CS_URS_2022_02/741110023"/>
    <hyperlink ref="F124" r:id="rId7" display="https://podminky.urs.cz/item/CS_URS_2022_02/741110041"/>
    <hyperlink ref="F130" r:id="rId8" display="https://podminky.urs.cz/item/CS_URS_2022_02/741110042"/>
    <hyperlink ref="F136" r:id="rId9" display="https://podminky.urs.cz/item/CS_URS_2022_02/741110043"/>
    <hyperlink ref="F142" r:id="rId10" display="https://podminky.urs.cz/item/CS_URS_2022_02/741110061"/>
    <hyperlink ref="F148" r:id="rId11" display="https://podminky.urs.cz/item/CS_URS_2022_02/741110062"/>
    <hyperlink ref="F154" r:id="rId12" display="https://podminky.urs.cz/item/CS_URS_2022_02/741110063"/>
    <hyperlink ref="F160" r:id="rId13" display="https://podminky.urs.cz/item/CS_URS_2022_02/741110101"/>
    <hyperlink ref="F166" r:id="rId14" display="https://podminky.urs.cz/item/CS_URS_2022_02/741110102"/>
    <hyperlink ref="F172" r:id="rId15" display="https://podminky.urs.cz/item/CS_URS_2022_02/741110251"/>
    <hyperlink ref="F177" r:id="rId16" display="https://podminky.urs.cz/item/CS_URS_2022_02/741110253"/>
    <hyperlink ref="F183" r:id="rId17" display="https://podminky.urs.cz/item/CS_URS_2022_02/741110301"/>
    <hyperlink ref="F188" r:id="rId18" display="https://podminky.urs.cz/item/CS_URS_2022_02/741110302"/>
    <hyperlink ref="F194" r:id="rId19" display="https://podminky.urs.cz/item/CS_URS_2022_02/741110501"/>
    <hyperlink ref="F197" r:id="rId20" display="https://podminky.urs.cz/item/CS_URS_2022_02/741110511"/>
    <hyperlink ref="F203" r:id="rId21" display="https://podminky.urs.cz/item/CS_URS_2022_02/741110512"/>
    <hyperlink ref="F209" r:id="rId22" display="https://podminky.urs.cz/item/CS_URS_2022_02/741110513"/>
    <hyperlink ref="F215" r:id="rId23" display="https://podminky.urs.cz/item/CS_URS_2022_02/741110541"/>
    <hyperlink ref="F218" r:id="rId24" display="https://podminky.urs.cz/item/CS_URS_2022_02/741110551"/>
    <hyperlink ref="F224" r:id="rId25" display="https://podminky.urs.cz/item/CS_URS_2022_02/741110553"/>
    <hyperlink ref="F230" r:id="rId26" display="https://podminky.urs.cz/item/CS_URS_2022_02/741110571"/>
    <hyperlink ref="F233" r:id="rId27" display="https://podminky.urs.cz/item/CS_URS_2022_02/741112001"/>
    <hyperlink ref="F238" r:id="rId28" display="https://podminky.urs.cz/item/CS_URS_2022_02/741112002"/>
    <hyperlink ref="F243" r:id="rId29" display="https://podminky.urs.cz/item/CS_URS_2022_02/741112003"/>
    <hyperlink ref="F248" r:id="rId30" display="https://podminky.urs.cz/item/CS_URS_2022_02/741112011"/>
    <hyperlink ref="F251" r:id="rId31" display="https://podminky.urs.cz/item/CS_URS_2022_02/741112021"/>
    <hyperlink ref="F256" r:id="rId32" display="https://podminky.urs.cz/item/CS_URS_2022_02/741112023"/>
    <hyperlink ref="F261" r:id="rId33" display="https://podminky.urs.cz/item/CS_URS_2022_02/741112051"/>
    <hyperlink ref="F266" r:id="rId34" display="https://podminky.urs.cz/item/CS_URS_2022_02/741112061"/>
    <hyperlink ref="F271" r:id="rId35" display="https://podminky.urs.cz/item/CS_URS_2022_02/741112071"/>
    <hyperlink ref="F276" r:id="rId36" display="https://podminky.urs.cz/item/CS_URS_2022_02/741112105"/>
    <hyperlink ref="F279" r:id="rId37" display="https://podminky.urs.cz/item/CS_URS_2022_02/741112111"/>
    <hyperlink ref="F284" r:id="rId38" display="https://podminky.urs.cz/item/CS_URS_2022_02/741112113"/>
    <hyperlink ref="F287" r:id="rId39" display="https://podminky.urs.cz/item/CS_URS_2022_02/741112152"/>
    <hyperlink ref="F290" r:id="rId40" display="https://podminky.urs.cz/item/CS_URS_2022_02/741120811"/>
    <hyperlink ref="F293" r:id="rId41" display="https://podminky.urs.cz/item/CS_URS_2022_02/741120813"/>
    <hyperlink ref="F296" r:id="rId42" display="https://podminky.urs.cz/item/CS_URS_2022_02/741120821"/>
    <hyperlink ref="F299" r:id="rId43" display="https://podminky.urs.cz/item/CS_URS_2022_02/741120841"/>
    <hyperlink ref="F302" r:id="rId44" display="https://podminky.urs.cz/item/CS_URS_2022_02/741120851"/>
    <hyperlink ref="F305" r:id="rId45" display="https://podminky.urs.cz/item/CS_URS_2022_02/741120902"/>
    <hyperlink ref="F308" r:id="rId46" display="https://podminky.urs.cz/item/CS_URS_2022_02/741121851"/>
    <hyperlink ref="F311" r:id="rId47" display="https://podminky.urs.cz/item/CS_URS_2022_02/741121861"/>
    <hyperlink ref="F314" r:id="rId48" display="https://podminky.urs.cz/item/CS_URS_2022_02/741122001"/>
    <hyperlink ref="F320" r:id="rId49" display="https://podminky.urs.cz/item/CS_URS_2022_02/741122011"/>
    <hyperlink ref="F326" r:id="rId50" display="https://podminky.urs.cz/item/CS_URS_2022_02/741122012"/>
    <hyperlink ref="F332" r:id="rId51" display="https://podminky.urs.cz/item/CS_URS_2022_02/741122015"/>
    <hyperlink ref="F338" r:id="rId52" display="https://podminky.urs.cz/item/CS_URS_2022_02/741122016"/>
    <hyperlink ref="F344" r:id="rId53" display="https://podminky.urs.cz/item/CS_URS_2022_02/741122022"/>
    <hyperlink ref="F350" r:id="rId54" display="https://podminky.urs.cz/item/CS_URS_2022_02/741122024"/>
    <hyperlink ref="F356" r:id="rId55" display="https://podminky.urs.cz/item/CS_URS_2022_02/741122031"/>
    <hyperlink ref="F362" r:id="rId56" display="https://podminky.urs.cz/item/CS_URS_2022_02/741122032"/>
    <hyperlink ref="F368" r:id="rId57" display="https://podminky.urs.cz/item/CS_URS_2022_02/741122122"/>
    <hyperlink ref="F374" r:id="rId58" display="https://podminky.urs.cz/item/CS_URS_2022_02/741122131"/>
    <hyperlink ref="F380" r:id="rId59" display="https://podminky.urs.cz/item/CS_URS_2022_02/741122142"/>
    <hyperlink ref="F386" r:id="rId60" display="https://podminky.urs.cz/item/CS_URS_2022_02/741122211"/>
    <hyperlink ref="F392" r:id="rId61" display="https://podminky.urs.cz/item/CS_URS_2022_02/741122219"/>
    <hyperlink ref="F398" r:id="rId62" display="https://podminky.urs.cz/item/CS_URS_2022_02/741122231"/>
    <hyperlink ref="F404" r:id="rId63" display="https://podminky.urs.cz/item/CS_URS_2022_02/741122611"/>
    <hyperlink ref="F410" r:id="rId64" display="https://podminky.urs.cz/item/CS_URS_2022_02/741122641"/>
    <hyperlink ref="F416" r:id="rId65" display="https://podminky.urs.cz/item/CS_URS_2022_02/741122811"/>
    <hyperlink ref="F419" r:id="rId66" display="https://podminky.urs.cz/item/CS_URS_2022_02/741122821"/>
    <hyperlink ref="F422" r:id="rId67" display="https://podminky.urs.cz/item/CS_URS_2022_02/741122851"/>
    <hyperlink ref="F425" r:id="rId68" display="https://podminky.urs.cz/item/CS_URS_2022_02/741124601"/>
    <hyperlink ref="F428" r:id="rId69" display="https://podminky.urs.cz/item/CS_URS_2022_02/741124623"/>
    <hyperlink ref="F431" r:id="rId70" display="https://podminky.urs.cz/item/CS_URS_2022_02/741125811"/>
    <hyperlink ref="F434" r:id="rId71" display="https://podminky.urs.cz/item/CS_URS_2022_02/741125821"/>
    <hyperlink ref="F437" r:id="rId72" display="https://podminky.urs.cz/item/CS_URS_2022_02/741125871"/>
    <hyperlink ref="F440" r:id="rId73" display="https://podminky.urs.cz/item/CS_URS_2022_02/741127861"/>
    <hyperlink ref="F443" r:id="rId74" display="https://podminky.urs.cz/item/CS_URS_2022_02/741128001"/>
    <hyperlink ref="F446" r:id="rId75" display="https://podminky.urs.cz/item/CS_URS_2022_02/741128002"/>
    <hyperlink ref="F449" r:id="rId76" display="https://podminky.urs.cz/item/CS_URS_2022_02/741128003"/>
    <hyperlink ref="F452" r:id="rId77" display="https://podminky.urs.cz/item/CS_URS_2022_02/741128004"/>
    <hyperlink ref="F455" r:id="rId78" display="https://podminky.urs.cz/item/CS_URS_2022_02/741128005"/>
    <hyperlink ref="F458" r:id="rId79" display="https://podminky.urs.cz/item/CS_URS_2022_02/741128026"/>
    <hyperlink ref="F461" r:id="rId80" display="https://podminky.urs.cz/item/CS_URS_2022_02/741130001"/>
    <hyperlink ref="F464" r:id="rId81" display="https://podminky.urs.cz/item/CS_URS_2022_02/741130003"/>
    <hyperlink ref="F467" r:id="rId82" display="https://podminky.urs.cz/item/CS_URS_2022_02/741130005"/>
    <hyperlink ref="F470" r:id="rId83" display="https://podminky.urs.cz/item/CS_URS_2022_02/741130011"/>
    <hyperlink ref="F473" r:id="rId84" display="https://podminky.urs.cz/item/CS_URS_2022_02/741130021"/>
    <hyperlink ref="F476" r:id="rId85" display="https://podminky.urs.cz/item/CS_URS_2022_02/741130022"/>
    <hyperlink ref="F479" r:id="rId86" display="https://podminky.urs.cz/item/CS_URS_2022_02/741130111"/>
    <hyperlink ref="F482" r:id="rId87" display="https://podminky.urs.cz/item/CS_URS_2022_02/741130144"/>
    <hyperlink ref="F485" r:id="rId88" display="https://podminky.urs.cz/item/CS_URS_2022_02/741132301"/>
    <hyperlink ref="F488" r:id="rId89" display="https://podminky.urs.cz/item/CS_URS_2022_02/741132302"/>
    <hyperlink ref="F491" r:id="rId90" display="https://podminky.urs.cz/item/CS_URS_2022_02/741132321"/>
    <hyperlink ref="F494" r:id="rId91" display="https://podminky.urs.cz/item/CS_URS_2022_02/741132331"/>
    <hyperlink ref="F497" r:id="rId92" display="https://podminky.urs.cz/item/CS_URS_2022_02/741132341"/>
    <hyperlink ref="F500" r:id="rId93" display="https://podminky.urs.cz/item/CS_URS_2022_02/741132342"/>
    <hyperlink ref="F503" r:id="rId94" display="https://podminky.urs.cz/item/CS_URS_2022_02/741135001"/>
    <hyperlink ref="F506" r:id="rId95" display="https://podminky.urs.cz/item/CS_URS_2022_02/741135031"/>
    <hyperlink ref="F511" r:id="rId96" display="https://podminky.urs.cz/item/CS_URS_2022_02/741136321"/>
    <hyperlink ref="F514" r:id="rId97" display="https://podminky.urs.cz/item/CS_URS_2022_02/741136322"/>
    <hyperlink ref="F517" r:id="rId98" display="https://podminky.urs.cz/item/CS_URS_2022_02/741210001"/>
    <hyperlink ref="F520" r:id="rId99" display="https://podminky.urs.cz/item/CS_URS_2022_02/741210002"/>
    <hyperlink ref="F523" r:id="rId100" display="https://podminky.urs.cz/item/CS_URS_2022_02/741210101"/>
    <hyperlink ref="F526" r:id="rId101" display="https://podminky.urs.cz/item/CS_URS_2022_02/741210102"/>
    <hyperlink ref="F529" r:id="rId102" display="https://podminky.urs.cz/item/CS_URS_2022_02/741210121"/>
    <hyperlink ref="F532" r:id="rId103" display="https://podminky.urs.cz/item/CS_URS_2022_02/741210123"/>
    <hyperlink ref="F535" r:id="rId104" display="https://podminky.urs.cz/item/CS_URS_2022_02/741210141"/>
    <hyperlink ref="F538" r:id="rId105" display="https://podminky.urs.cz/item/CS_URS_2022_02/741210146"/>
    <hyperlink ref="F541" r:id="rId106" display="https://podminky.urs.cz/item/CS_URS_2022_02/741210147"/>
    <hyperlink ref="F544" r:id="rId107" display="https://podminky.urs.cz/item/CS_URS_2022_02/741210201"/>
    <hyperlink ref="F547" r:id="rId108" display="https://podminky.urs.cz/item/CS_URS_2022_02/741210211"/>
    <hyperlink ref="F550" r:id="rId109" display="https://podminky.urs.cz/item/CS_URS_2022_02/741210701"/>
    <hyperlink ref="F553" r:id="rId110" display="https://podminky.urs.cz/item/CS_URS_2022_02/741210811"/>
    <hyperlink ref="F556" r:id="rId111" display="https://podminky.urs.cz/item/CS_URS_2022_02/741210821"/>
    <hyperlink ref="F559" r:id="rId112" display="https://podminky.urs.cz/item/CS_URS_2022_02/741211811"/>
    <hyperlink ref="F562" r:id="rId113" display="https://podminky.urs.cz/item/CS_URS_2022_02/741211813"/>
    <hyperlink ref="F565" r:id="rId114" display="https://podminky.urs.cz/item/CS_URS_2022_02/741213811"/>
    <hyperlink ref="F568" r:id="rId115" display="https://podminky.urs.cz/item/CS_URS_2022_02/741213841"/>
    <hyperlink ref="F571" r:id="rId116" display="https://podminky.urs.cz/item/CS_URS_2022_02/741220001"/>
    <hyperlink ref="F574" r:id="rId117" display="https://podminky.urs.cz/item/CS_URS_2022_02/741220103"/>
    <hyperlink ref="F577" r:id="rId118" display="https://podminky.urs.cz/item/CS_URS_2022_02/741220105"/>
    <hyperlink ref="F580" r:id="rId119" display="https://podminky.urs.cz/item/CS_URS_2022_02/741230001"/>
    <hyperlink ref="F583" r:id="rId120" display="https://podminky.urs.cz/item/CS_URS_2022_02/741230002"/>
    <hyperlink ref="F586" r:id="rId121" display="https://podminky.urs.cz/item/CS_URS_2022_02/741231001"/>
    <hyperlink ref="F589" r:id="rId122" display="https://podminky.urs.cz/item/CS_URS_2022_02/741231002"/>
    <hyperlink ref="F592" r:id="rId123" display="https://podminky.urs.cz/item/CS_URS_2022_02/741231011"/>
    <hyperlink ref="F595" r:id="rId124" display="https://podminky.urs.cz/item/CS_URS_2022_02/741231013"/>
    <hyperlink ref="F598" r:id="rId125" display="https://podminky.urs.cz/item/CS_URS_2022_02/741231014"/>
    <hyperlink ref="F601" r:id="rId126" display="https://podminky.urs.cz/item/CS_URS_2022_02/741240022"/>
    <hyperlink ref="F604" r:id="rId127" display="https://podminky.urs.cz/item/CS_URS_2022_02/741310001"/>
    <hyperlink ref="F609" r:id="rId128" display="https://podminky.urs.cz/item/CS_URS_2022_02/741310003"/>
    <hyperlink ref="F614" r:id="rId129" display="https://podminky.urs.cz/item/CS_URS_2022_02/741310021"/>
    <hyperlink ref="F619" r:id="rId130" display="https://podminky.urs.cz/item/CS_URS_2022_02/741310022"/>
    <hyperlink ref="F624" r:id="rId131" display="https://podminky.urs.cz/item/CS_URS_2022_02/741310025"/>
    <hyperlink ref="F629" r:id="rId132" display="https://podminky.urs.cz/item/CS_URS_2022_02/741310031"/>
    <hyperlink ref="F634" r:id="rId133" display="https://podminky.urs.cz/item/CS_URS_2022_02/741310041"/>
    <hyperlink ref="F639" r:id="rId134" display="https://podminky.urs.cz/item/CS_URS_2022_02/741310103"/>
    <hyperlink ref="F644" r:id="rId135" display="https://podminky.urs.cz/item/CS_URS_2022_02/741310201"/>
    <hyperlink ref="F649" r:id="rId136" display="https://podminky.urs.cz/item/CS_URS_2022_02/741310251"/>
    <hyperlink ref="F652" r:id="rId137" display="https://podminky.urs.cz/item/CS_URS_2022_02/741310402"/>
    <hyperlink ref="F655" r:id="rId138" display="https://podminky.urs.cz/item/CS_URS_2022_02/741310413"/>
    <hyperlink ref="F658" r:id="rId139" display="https://podminky.urs.cz/item/CS_URS_2022_02/741311001"/>
    <hyperlink ref="F661" r:id="rId140" display="https://podminky.urs.cz/item/CS_URS_2022_02/741311003"/>
    <hyperlink ref="F664" r:id="rId141" display="https://podminky.urs.cz/item/CS_URS_2022_02/741311021"/>
    <hyperlink ref="F667" r:id="rId142" display="https://podminky.urs.cz/item/CS_URS_2022_02/741311803"/>
    <hyperlink ref="F670" r:id="rId143" display="https://podminky.urs.cz/item/CS_URS_2022_02/741311813"/>
    <hyperlink ref="F673" r:id="rId144" display="https://podminky.urs.cz/item/CS_URS_2022_02/741311853"/>
    <hyperlink ref="F676" r:id="rId145" display="https://podminky.urs.cz/item/CS_URS_2022_02/741311865"/>
    <hyperlink ref="F679" r:id="rId146" display="https://podminky.urs.cz/item/CS_URS_2022_02/741311895"/>
    <hyperlink ref="F682" r:id="rId147" display="https://podminky.urs.cz/item/CS_URS_2022_02/741312843"/>
    <hyperlink ref="F685" r:id="rId148" display="https://podminky.urs.cz/item/CS_URS_2022_02/741312847"/>
    <hyperlink ref="F688" r:id="rId149" display="https://podminky.urs.cz/item/CS_URS_2022_02/741313004"/>
    <hyperlink ref="F693" r:id="rId150" display="https://podminky.urs.cz/item/CS_URS_2022_02/741313006"/>
    <hyperlink ref="F698" r:id="rId151" display="https://podminky.urs.cz/item/CS_URS_2022_02/741313012"/>
    <hyperlink ref="F701" r:id="rId152" display="https://podminky.urs.cz/item/CS_URS_2022_02/741313032"/>
    <hyperlink ref="F704" r:id="rId153" display="https://podminky.urs.cz/item/CS_URS_2022_02/741313051"/>
    <hyperlink ref="F709" r:id="rId154" display="https://podminky.urs.cz/item/CS_URS_2022_02/741313073"/>
    <hyperlink ref="F712" r:id="rId155" display="https://podminky.urs.cz/item/CS_URS_2022_02/741313083"/>
    <hyperlink ref="F717" r:id="rId156" display="https://podminky.urs.cz/item/CS_URS_2022_02/741313102"/>
    <hyperlink ref="F722" r:id="rId157" display="https://podminky.urs.cz/item/CS_URS_2022_02/741313132"/>
    <hyperlink ref="F727" r:id="rId158" display="https://podminky.urs.cz/item/CS_URS_2022_02/741313401"/>
    <hyperlink ref="F730" r:id="rId159" display="https://podminky.urs.cz/item/CS_URS_2022_02/741313431"/>
    <hyperlink ref="F733" r:id="rId160" display="https://podminky.urs.cz/item/CS_URS_2022_02/741315813"/>
    <hyperlink ref="F736" r:id="rId161" display="https://podminky.urs.cz/item/CS_URS_2022_02/741315823"/>
    <hyperlink ref="F739" r:id="rId162" display="https://podminky.urs.cz/item/CS_URS_2022_02/741315833"/>
    <hyperlink ref="F742" r:id="rId163" display="https://podminky.urs.cz/item/CS_URS_2022_02/741315853"/>
    <hyperlink ref="F745" r:id="rId164" display="https://podminky.urs.cz/item/CS_URS_2022_02/741315855"/>
    <hyperlink ref="F748" r:id="rId165" display="https://podminky.urs.cz/item/CS_URS_2022_02/741315893"/>
    <hyperlink ref="F751" r:id="rId166" display="https://podminky.urs.cz/item/CS_URS_2022_02/741320001"/>
    <hyperlink ref="F754" r:id="rId167" display="https://podminky.urs.cz/item/CS_URS_2022_02/741320003"/>
    <hyperlink ref="F757" r:id="rId168" display="https://podminky.urs.cz/item/CS_URS_2022_02/741320105"/>
    <hyperlink ref="F762" r:id="rId169" display="https://podminky.urs.cz/item/CS_URS_2022_02/741320115"/>
    <hyperlink ref="F765" r:id="rId170" display="https://podminky.urs.cz/item/CS_URS_2022_02/741320161"/>
    <hyperlink ref="F770" r:id="rId171" display="https://podminky.urs.cz/item/CS_URS_2022_02/741320202"/>
    <hyperlink ref="F773" r:id="rId172" display="https://podminky.urs.cz/item/CS_URS_2022_02/741320401"/>
    <hyperlink ref="F776" r:id="rId173" display="https://podminky.urs.cz/item/CS_URS_2022_02/741320411"/>
    <hyperlink ref="F779" r:id="rId174" display="https://podminky.urs.cz/item/CS_URS_2022_02/741320511"/>
    <hyperlink ref="F784" r:id="rId175" display="https://podminky.urs.cz/item/CS_URS_2022_02/741321001"/>
    <hyperlink ref="F787" r:id="rId176" display="https://podminky.urs.cz/item/CS_URS_2022_02/741321002"/>
    <hyperlink ref="F790" r:id="rId177" display="https://podminky.urs.cz/item/CS_URS_2022_02/741321003"/>
    <hyperlink ref="F793" r:id="rId178" display="https://podminky.urs.cz/item/CS_URS_2022_02/741321033"/>
    <hyperlink ref="F796" r:id="rId179" display="https://podminky.urs.cz/item/CS_URS_2022_02/741322001"/>
    <hyperlink ref="F799" r:id="rId180" display="https://podminky.urs.cz/item/CS_URS_2022_02/741322011"/>
    <hyperlink ref="F802" r:id="rId181" display="https://podminky.urs.cz/item/CS_URS_2022_02/741322041"/>
    <hyperlink ref="F807" r:id="rId182" display="https://podminky.urs.cz/item/CS_URS_2022_02/741322141"/>
    <hyperlink ref="F812" r:id="rId183" display="https://podminky.urs.cz/item/CS_URS_2022_02/741322815"/>
    <hyperlink ref="F815" r:id="rId184" display="https://podminky.urs.cz/item/CS_URS_2022_02/741322825"/>
    <hyperlink ref="F818" r:id="rId185" display="https://podminky.urs.cz/item/CS_URS_2022_02/741322835"/>
    <hyperlink ref="F821" r:id="rId186" display="https://podminky.urs.cz/item/CS_URS_2022_02/741322855"/>
    <hyperlink ref="F824" r:id="rId187" display="https://podminky.urs.cz/item/CS_URS_2022_02/741322865"/>
    <hyperlink ref="F827" r:id="rId188" display="https://podminky.urs.cz/item/CS_URS_2022_02/741322895"/>
    <hyperlink ref="F830" r:id="rId189" display="https://podminky.urs.cz/item/CS_URS_2022_02/741323805"/>
    <hyperlink ref="F833" r:id="rId190" display="https://podminky.urs.cz/item/CS_URS_2022_02/741323831"/>
    <hyperlink ref="F836" r:id="rId191" display="https://podminky.urs.cz/item/CS_URS_2022_02/741324815"/>
    <hyperlink ref="F839" r:id="rId192" display="https://podminky.urs.cz/item/CS_URS_2022_02/741324825"/>
    <hyperlink ref="F842" r:id="rId193" display="https://podminky.urs.cz/item/CS_URS_2022_02/741324835"/>
    <hyperlink ref="F845" r:id="rId194" display="https://podminky.urs.cz/item/CS_URS_2022_02/741325811"/>
    <hyperlink ref="F848" r:id="rId195" display="https://podminky.urs.cz/item/CS_URS_2022_02/741325841"/>
    <hyperlink ref="F851" r:id="rId196" display="https://podminky.urs.cz/item/CS_URS_2022_02/741331007"/>
    <hyperlink ref="F854" r:id="rId197" display="https://podminky.urs.cz/item/CS_URS_2022_02/741331031"/>
    <hyperlink ref="F857" r:id="rId198" display="https://podminky.urs.cz/item/CS_URS_2022_02/741331032"/>
    <hyperlink ref="F860" r:id="rId199" display="https://podminky.urs.cz/item/CS_URS_2022_02/741331051"/>
    <hyperlink ref="F863" r:id="rId200" display="https://podminky.urs.cz/item/CS_URS_2022_02/741336841"/>
    <hyperlink ref="F866" r:id="rId201" display="https://podminky.urs.cz/item/CS_URS_2022_02/741370002"/>
    <hyperlink ref="F871" r:id="rId202" display="https://podminky.urs.cz/item/CS_URS_2022_02/741370021"/>
    <hyperlink ref="F874" r:id="rId203" display="https://podminky.urs.cz/item/CS_URS_2022_02/741370032"/>
    <hyperlink ref="F879" r:id="rId204" display="https://podminky.urs.cz/item/CS_URS_2022_02/741370034"/>
    <hyperlink ref="F890" r:id="rId205" display="https://podminky.urs.cz/item/CS_URS_2022_02/741370104"/>
    <hyperlink ref="F895" r:id="rId206" display="https://podminky.urs.cz/item/CS_URS_2022_02/741370131"/>
    <hyperlink ref="F900" r:id="rId207" display="https://podminky.urs.cz/item/CS_URS_2022_02/741371002"/>
    <hyperlink ref="F905" r:id="rId208" display="https://podminky.urs.cz/item/CS_URS_2022_02/741371021"/>
    <hyperlink ref="F908" r:id="rId209" display="https://podminky.urs.cz/item/CS_URS_2022_02/741371031"/>
    <hyperlink ref="F929" r:id="rId210" display="https://podminky.urs.cz/item/CS_URS_2022_02/741371801"/>
    <hyperlink ref="F932" r:id="rId211" display="https://podminky.urs.cz/item/CS_URS_2022_02/741371811"/>
    <hyperlink ref="F935" r:id="rId212" display="https://podminky.urs.cz/item/CS_URS_2022_02/741371821"/>
    <hyperlink ref="F938" r:id="rId213" display="https://podminky.urs.cz/item/CS_URS_2022_02/741371841"/>
    <hyperlink ref="F941" r:id="rId214" display="https://podminky.urs.cz/item/CS_URS_2022_02/741371861"/>
    <hyperlink ref="F944" r:id="rId215" display="https://podminky.urs.cz/item/CS_URS_2022_02/741371871"/>
    <hyperlink ref="F947" r:id="rId216" display="https://podminky.urs.cz/item/CS_URS_2022_02/741371891"/>
    <hyperlink ref="F950" r:id="rId217" display="https://podminky.urs.cz/item/CS_URS_2022_02/741372012"/>
    <hyperlink ref="F961" r:id="rId218" display="https://podminky.urs.cz/item/CS_URS_2022_02/741372013"/>
    <hyperlink ref="F964" r:id="rId219" display="https://podminky.urs.cz/item/CS_URS_2022_02/741372101"/>
    <hyperlink ref="F967" r:id="rId220" display="https://podminky.urs.cz/item/CS_URS_2022_02/741372821"/>
    <hyperlink ref="F970" r:id="rId221" display="https://podminky.urs.cz/item/CS_URS_2022_02/741374011"/>
    <hyperlink ref="F973" r:id="rId222" display="https://podminky.urs.cz/item/CS_URS_2022_02/741374051"/>
    <hyperlink ref="F976" r:id="rId223" display="https://podminky.urs.cz/item/CS_URS_2022_02/741375001"/>
    <hyperlink ref="F979" r:id="rId224" display="https://podminky.urs.cz/item/CS_URS_2022_02/741375021"/>
    <hyperlink ref="F982" r:id="rId225" display="https://podminky.urs.cz/item/CS_URS_2022_02/741375042"/>
    <hyperlink ref="F985" r:id="rId226" display="https://podminky.urs.cz/item/CS_URS_2022_02/741378001"/>
    <hyperlink ref="F988" r:id="rId227" display="https://podminky.urs.cz/item/CS_URS_2022_02/741378003"/>
    <hyperlink ref="F991" r:id="rId228" display="https://podminky.urs.cz/item/CS_URS_2022_02/741810001"/>
    <hyperlink ref="F994" r:id="rId229" display="https://podminky.urs.cz/item/CS_URS_2022_02/741810002"/>
    <hyperlink ref="F997" r:id="rId230" display="https://podminky.urs.cz/item/CS_URS_2022_02/741811001"/>
    <hyperlink ref="F1000" r:id="rId231" display="https://podminky.urs.cz/item/CS_URS_2022_02/741811011"/>
    <hyperlink ref="F1003" r:id="rId232" display="https://podminky.urs.cz/item/CS_URS_2022_02/741811021"/>
    <hyperlink ref="F1006" r:id="rId233" display="https://podminky.urs.cz/item/CS_URS_2022_02/741812001"/>
    <hyperlink ref="F1009" r:id="rId234" display="https://podminky.urs.cz/item/CS_URS_2022_02/741812011"/>
    <hyperlink ref="F1012" r:id="rId235" display="https://podminky.urs.cz/item/CS_URS_2022_02/741813001"/>
    <hyperlink ref="F1015" r:id="rId236" display="https://podminky.urs.cz/item/CS_URS_2022_02/741813002"/>
    <hyperlink ref="F1018" r:id="rId237" display="https://podminky.urs.cz/item/CS_URS_2022_02/741813021"/>
    <hyperlink ref="F1021" r:id="rId238" display="https://podminky.urs.cz/item/CS_URS_2022_02/741820101"/>
    <hyperlink ref="F1024" r:id="rId239" display="https://podminky.urs.cz/item/CS_URS_2022_02/741850903"/>
    <hyperlink ref="F1027" r:id="rId240" display="https://podminky.urs.cz/item/CS_URS_2022_02/741850912"/>
    <hyperlink ref="F1030" r:id="rId241" display="https://podminky.urs.cz/item/CS_URS_2022_02/741850942"/>
    <hyperlink ref="F1033" r:id="rId242" display="https://podminky.urs.cz/item/CS_URS_2022_02/741852902"/>
    <hyperlink ref="F1036" r:id="rId243" display="https://podminky.urs.cz/item/CS_URS_2022_02/741852941"/>
    <hyperlink ref="F1039" r:id="rId244" display="https://podminky.urs.cz/item/CS_URS_2022_02/741853901"/>
    <hyperlink ref="F1042" r:id="rId245" display="https://podminky.urs.cz/item/CS_URS_2022_02/741910101"/>
    <hyperlink ref="F1045" r:id="rId246" display="https://podminky.urs.cz/item/CS_URS_2022_02/741910151"/>
    <hyperlink ref="F1048" r:id="rId247" display="https://podminky.urs.cz/item/CS_URS_2022_02/741910181"/>
    <hyperlink ref="F1051" r:id="rId248" display="https://podminky.urs.cz/item/CS_URS_2022_02/741910301"/>
    <hyperlink ref="F1054" r:id="rId249" display="https://podminky.urs.cz/item/CS_URS_2022_02/741910401"/>
    <hyperlink ref="F1057" r:id="rId250" display="https://podminky.urs.cz/item/CS_URS_2022_02/741912811"/>
    <hyperlink ref="F1060" r:id="rId251" display="https://podminky.urs.cz/item/CS_URS_2022_02/741913831"/>
    <hyperlink ref="F1063" r:id="rId252" display="https://podminky.urs.cz/item/CS_URS_2022_02/741914822"/>
    <hyperlink ref="F1066" r:id="rId253" display="https://podminky.urs.cz/item/CS_URS_2022_02/741915811"/>
    <hyperlink ref="F1069" r:id="rId254" display="https://podminky.urs.cz/item/CS_URS_2022_02/741990001"/>
    <hyperlink ref="F1072" r:id="rId255" display="https://podminky.urs.cz/item/CS_URS_2022_02/741990003"/>
    <hyperlink ref="F1075" r:id="rId256" display="https://podminky.urs.cz/item/CS_URS_2022_02/741990011"/>
    <hyperlink ref="F1078" r:id="rId257" display="https://podminky.urs.cz/item/CS_URS_2022_02/741990014"/>
    <hyperlink ref="F1081" r:id="rId258" display="https://podminky.urs.cz/item/CS_URS_2022_02/741990021"/>
    <hyperlink ref="F1084" r:id="rId259" display="https://podminky.urs.cz/item/CS_URS_2022_02/741990031"/>
    <hyperlink ref="F1087" r:id="rId260" display="https://podminky.urs.cz/item/CS_URS_2022_02/741990041"/>
    <hyperlink ref="F1090" r:id="rId261" display="https://podminky.urs.cz/item/CS_URS_2022_02/741990062"/>
    <hyperlink ref="F1093" r:id="rId262" display="https://podminky.urs.cz/item/CS_URS_2022_02/998741101"/>
    <hyperlink ref="F1096" r:id="rId263" display="https://podminky.urs.cz/item/CS_URS_2022_02/998741102"/>
    <hyperlink ref="F1099" r:id="rId264" display="https://podminky.urs.cz/item/CS_URS_2022_02/998741103"/>
    <hyperlink ref="F1102" r:id="rId265" display="https://podminky.urs.cz/item/CS_URS_2022_02/998741181"/>
    <hyperlink ref="F1105" r:id="rId266" display="https://podminky.urs.cz/item/CS_URS_2022_02/998741192"/>
    <hyperlink ref="F1108" r:id="rId267" display="https://podminky.urs.cz/item/CS_URS_2022_02/998741201"/>
    <hyperlink ref="F1111" r:id="rId268" display="https://podminky.urs.cz/item/CS_URS_2022_02/998741202"/>
    <hyperlink ref="F1116" r:id="rId269" display="https://podminky.urs.cz/item/CS_URS_2022_02/460932111"/>
    <hyperlink ref="F1122" r:id="rId270" display="https://podminky.urs.cz/item/CS_URS_2022_02/460932121"/>
    <hyperlink ref="F1128" r:id="rId271" display="https://podminky.urs.cz/item/CS_URS_2022_02/460941111"/>
    <hyperlink ref="F1131" r:id="rId272" display="https://podminky.urs.cz/item/CS_URS_2022_02/460941112"/>
    <hyperlink ref="F1134" r:id="rId273" display="https://podminky.urs.cz/item/CS_URS_2022_02/460941121"/>
    <hyperlink ref="F1137" r:id="rId274" display="https://podminky.urs.cz/item/CS_URS_2022_02/460941211"/>
    <hyperlink ref="F1140" r:id="rId275" display="https://podminky.urs.cz/item/CS_URS_2022_02/460941311"/>
    <hyperlink ref="F1143" r:id="rId276" display="https://podminky.urs.cz/item/CS_URS_2022_02/460951111"/>
    <hyperlink ref="F1146" r:id="rId277" display="https://podminky.urs.cz/item/CS_URS_2022_02/460952111"/>
    <hyperlink ref="F1149" r:id="rId278" display="https://podminky.urs.cz/item/CS_URS_2022_02/460952121"/>
    <hyperlink ref="F1152" r:id="rId279" display="https://podminky.urs.cz/item/CS_URS_2022_02/468041111"/>
    <hyperlink ref="F1155" r:id="rId280" display="https://podminky.urs.cz/item/CS_URS_2022_02/468071111"/>
    <hyperlink ref="F1158" r:id="rId281" display="https://podminky.urs.cz/item/CS_URS_2022_02/468081111"/>
    <hyperlink ref="F1161" r:id="rId282" display="https://podminky.urs.cz/item/CS_URS_2022_02/468081311"/>
    <hyperlink ref="F1164" r:id="rId283" display="https://podminky.urs.cz/item/CS_URS_2022_02/468081411"/>
    <hyperlink ref="F1167" r:id="rId284" display="https://podminky.urs.cz/item/CS_URS_2022_02/468081511"/>
    <hyperlink ref="F1170" r:id="rId285" display="https://podminky.urs.cz/item/CS_URS_2022_02/468082211"/>
    <hyperlink ref="F1173" r:id="rId286" display="https://podminky.urs.cz/item/CS_URS_2022_02/468091111"/>
    <hyperlink ref="F1176" r:id="rId287" display="https://podminky.urs.cz/item/CS_URS_2022_02/468091112"/>
    <hyperlink ref="F1179" r:id="rId288" display="https://podminky.urs.cz/item/CS_URS_2022_02/468091211"/>
    <hyperlink ref="F1182" r:id="rId289" display="https://podminky.urs.cz/item/CS_URS_2022_02/468101111"/>
    <hyperlink ref="F1185" r:id="rId290" display="https://podminky.urs.cz/item/CS_URS_2022_02/468101211"/>
    <hyperlink ref="F1188" r:id="rId291" display="https://podminky.urs.cz/item/CS_URS_2022_02/468101311"/>
    <hyperlink ref="F1191" r:id="rId292" display="https://podminky.urs.cz/item/CS_URS_2022_02/468101411"/>
    <hyperlink ref="F1194" r:id="rId293" display="https://podminky.urs.cz/item/CS_URS_2022_02/468111111"/>
    <hyperlink ref="F1197" r:id="rId294" display="https://podminky.urs.cz/item/CS_URS_2022_02/468111121"/>
    <hyperlink ref="F1200" r:id="rId295" display="https://podminky.urs.cz/item/CS_URS_2022_02/468111311"/>
    <hyperlink ref="F1203" r:id="rId296" display="https://podminky.urs.cz/item/CS_URS_2022_02/469971111"/>
    <hyperlink ref="F1206" r:id="rId297" display="https://podminky.urs.cz/item/CS_URS_2022_02/469972111"/>
    <hyperlink ref="F1209" r:id="rId298" display="https://podminky.urs.cz/item/CS_URS_2022_02/46997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Odstraňování závad z revizí elektroinstalací a soustav ochrany před bleskem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4323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3. 6. 2022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35</v>
      </c>
      <c r="E23" s="37"/>
      <c r="F23" s="37"/>
      <c r="G23" s="37"/>
      <c r="H23" s="37"/>
      <c r="I23" s="131" t="s">
        <v>26</v>
      </c>
      <c r="J23" s="135" t="s">
        <v>27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28</v>
      </c>
      <c r="F24" s="37"/>
      <c r="G24" s="37"/>
      <c r="H24" s="37"/>
      <c r="I24" s="131" t="s">
        <v>29</v>
      </c>
      <c r="J24" s="135" t="s">
        <v>30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ROUND((SUM(BE85:BE130)),  2)</f>
        <v>0</v>
      </c>
      <c r="G33" s="37"/>
      <c r="H33" s="37"/>
      <c r="I33" s="147">
        <v>0.20999999999999999</v>
      </c>
      <c r="J33" s="146">
        <f>ROUND(((SUM(BE85:BE130))*I33),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ROUND((SUM(BF85:BF130)),  2)</f>
        <v>0</v>
      </c>
      <c r="G34" s="37"/>
      <c r="H34" s="37"/>
      <c r="I34" s="147">
        <v>0.14999999999999999</v>
      </c>
      <c r="J34" s="146">
        <f>ROUND(((SUM(BF85:BF130))*I34),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ROUND((SUM(BG85:BG130)),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ROUND((SUM(BH85:BH130)),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ROUND((SUM(BI85:BI130)),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Odstraňování závad z revizí elektroinstalací a soustav ochrany před bleskem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03 - VRN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3. 6. 2022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železnic, státní organizace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35</v>
      </c>
      <c r="J55" s="35" t="str">
        <f>E24</f>
        <v>Správa železnic, státní organizace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4324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4325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4326</v>
      </c>
      <c r="E62" s="173"/>
      <c r="F62" s="173"/>
      <c r="G62" s="173"/>
      <c r="H62" s="173"/>
      <c r="I62" s="173"/>
      <c r="J62" s="174">
        <f>J100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4327</v>
      </c>
      <c r="E63" s="173"/>
      <c r="F63" s="173"/>
      <c r="G63" s="173"/>
      <c r="H63" s="173"/>
      <c r="I63" s="173"/>
      <c r="J63" s="174">
        <f>J110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4328</v>
      </c>
      <c r="E64" s="173"/>
      <c r="F64" s="173"/>
      <c r="G64" s="173"/>
      <c r="H64" s="173"/>
      <c r="I64" s="173"/>
      <c r="J64" s="174">
        <f>J114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4329</v>
      </c>
      <c r="E65" s="173"/>
      <c r="F65" s="173"/>
      <c r="G65" s="173"/>
      <c r="H65" s="173"/>
      <c r="I65" s="173"/>
      <c r="J65" s="174">
        <f>J127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102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Odstraňování závad z revizí elektroinstalací a soustav ochrany před bleskem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90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PS 03 - VRN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</v>
      </c>
      <c r="G79" s="39"/>
      <c r="H79" s="39"/>
      <c r="I79" s="31" t="s">
        <v>23</v>
      </c>
      <c r="J79" s="71" t="str">
        <f>IF(J12="","",J12)</f>
        <v>3. 6. 2022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>Správa železnic, státní organizace</v>
      </c>
      <c r="G81" s="39"/>
      <c r="H81" s="39"/>
      <c r="I81" s="31" t="s">
        <v>33</v>
      </c>
      <c r="J81" s="35" t="str">
        <f>E21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IF(E18="","",E18)</f>
        <v>Vyplň údaj</v>
      </c>
      <c r="G82" s="39"/>
      <c r="H82" s="39"/>
      <c r="I82" s="31" t="s">
        <v>35</v>
      </c>
      <c r="J82" s="35" t="str">
        <f>E24</f>
        <v>Správa železnic, státní organizace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103</v>
      </c>
      <c r="D84" s="179" t="s">
        <v>57</v>
      </c>
      <c r="E84" s="179" t="s">
        <v>53</v>
      </c>
      <c r="F84" s="179" t="s">
        <v>54</v>
      </c>
      <c r="G84" s="179" t="s">
        <v>104</v>
      </c>
      <c r="H84" s="179" t="s">
        <v>105</v>
      </c>
      <c r="I84" s="179" t="s">
        <v>106</v>
      </c>
      <c r="J84" s="179" t="s">
        <v>94</v>
      </c>
      <c r="K84" s="180" t="s">
        <v>107</v>
      </c>
      <c r="L84" s="181"/>
      <c r="M84" s="91" t="s">
        <v>19</v>
      </c>
      <c r="N84" s="92" t="s">
        <v>42</v>
      </c>
      <c r="O84" s="92" t="s">
        <v>108</v>
      </c>
      <c r="P84" s="92" t="s">
        <v>109</v>
      </c>
      <c r="Q84" s="92" t="s">
        <v>110</v>
      </c>
      <c r="R84" s="92" t="s">
        <v>111</v>
      </c>
      <c r="S84" s="92" t="s">
        <v>112</v>
      </c>
      <c r="T84" s="93" t="s">
        <v>113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114</v>
      </c>
      <c r="D85" s="39"/>
      <c r="E85" s="39"/>
      <c r="F85" s="39"/>
      <c r="G85" s="39"/>
      <c r="H85" s="39"/>
      <c r="I85" s="39"/>
      <c r="J85" s="182">
        <f>BK85</f>
        <v>0</v>
      </c>
      <c r="K85" s="39"/>
      <c r="L85" s="43"/>
      <c r="M85" s="94"/>
      <c r="N85" s="183"/>
      <c r="O85" s="95"/>
      <c r="P85" s="184">
        <f>P86</f>
        <v>0</v>
      </c>
      <c r="Q85" s="95"/>
      <c r="R85" s="184">
        <f>R86</f>
        <v>0</v>
      </c>
      <c r="S85" s="95"/>
      <c r="T85" s="185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71</v>
      </c>
      <c r="AU85" s="16" t="s">
        <v>95</v>
      </c>
      <c r="BK85" s="186">
        <f>BK86</f>
        <v>0</v>
      </c>
    </row>
    <row r="86" s="12" customFormat="1" ht="25.92" customHeight="1">
      <c r="A86" s="12"/>
      <c r="B86" s="187"/>
      <c r="C86" s="188"/>
      <c r="D86" s="189" t="s">
        <v>71</v>
      </c>
      <c r="E86" s="190" t="s">
        <v>87</v>
      </c>
      <c r="F86" s="190" t="s">
        <v>4330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P87+P100+P110+P114+P127</f>
        <v>0</v>
      </c>
      <c r="Q86" s="195"/>
      <c r="R86" s="196">
        <f>R87+R100+R110+R114+R127</f>
        <v>0</v>
      </c>
      <c r="S86" s="195"/>
      <c r="T86" s="197">
        <f>T87+T100+T110+T114+T127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8" t="s">
        <v>148</v>
      </c>
      <c r="AT86" s="199" t="s">
        <v>71</v>
      </c>
      <c r="AU86" s="199" t="s">
        <v>72</v>
      </c>
      <c r="AY86" s="198" t="s">
        <v>117</v>
      </c>
      <c r="BK86" s="200">
        <f>BK87+BK100+BK110+BK114+BK127</f>
        <v>0</v>
      </c>
    </row>
    <row r="87" s="12" customFormat="1" ht="22.8" customHeight="1">
      <c r="A87" s="12"/>
      <c r="B87" s="187"/>
      <c r="C87" s="188"/>
      <c r="D87" s="189" t="s">
        <v>71</v>
      </c>
      <c r="E87" s="201" t="s">
        <v>4331</v>
      </c>
      <c r="F87" s="201" t="s">
        <v>4332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SUM(P88:P99)</f>
        <v>0</v>
      </c>
      <c r="Q87" s="195"/>
      <c r="R87" s="196">
        <f>SUM(R88:R99)</f>
        <v>0</v>
      </c>
      <c r="S87" s="195"/>
      <c r="T87" s="197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8" t="s">
        <v>148</v>
      </c>
      <c r="AT87" s="199" t="s">
        <v>71</v>
      </c>
      <c r="AU87" s="199" t="s">
        <v>80</v>
      </c>
      <c r="AY87" s="198" t="s">
        <v>117</v>
      </c>
      <c r="BK87" s="200">
        <f>SUM(BK88:BK99)</f>
        <v>0</v>
      </c>
    </row>
    <row r="88" s="2" customFormat="1" ht="16.5" customHeight="1">
      <c r="A88" s="37"/>
      <c r="B88" s="38"/>
      <c r="C88" s="203" t="s">
        <v>80</v>
      </c>
      <c r="D88" s="203" t="s">
        <v>120</v>
      </c>
      <c r="E88" s="204" t="s">
        <v>4333</v>
      </c>
      <c r="F88" s="205" t="s">
        <v>4334</v>
      </c>
      <c r="G88" s="206" t="s">
        <v>4335</v>
      </c>
      <c r="H88" s="207">
        <v>5</v>
      </c>
      <c r="I88" s="208"/>
      <c r="J88" s="209">
        <f>ROUND(I88*H88,2)</f>
        <v>0</v>
      </c>
      <c r="K88" s="205" t="s">
        <v>4336</v>
      </c>
      <c r="L88" s="43"/>
      <c r="M88" s="210" t="s">
        <v>19</v>
      </c>
      <c r="N88" s="211" t="s">
        <v>43</v>
      </c>
      <c r="O88" s="83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4" t="s">
        <v>4337</v>
      </c>
      <c r="AT88" s="214" t="s">
        <v>120</v>
      </c>
      <c r="AU88" s="214" t="s">
        <v>82</v>
      </c>
      <c r="AY88" s="16" t="s">
        <v>117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80</v>
      </c>
      <c r="BK88" s="215">
        <f>ROUND(I88*H88,2)</f>
        <v>0</v>
      </c>
      <c r="BL88" s="16" t="s">
        <v>4337</v>
      </c>
      <c r="BM88" s="214" t="s">
        <v>4338</v>
      </c>
    </row>
    <row r="89" s="2" customFormat="1">
      <c r="A89" s="37"/>
      <c r="B89" s="38"/>
      <c r="C89" s="39"/>
      <c r="D89" s="216" t="s">
        <v>127</v>
      </c>
      <c r="E89" s="39"/>
      <c r="F89" s="217" t="s">
        <v>4334</v>
      </c>
      <c r="G89" s="39"/>
      <c r="H89" s="39"/>
      <c r="I89" s="218"/>
      <c r="J89" s="39"/>
      <c r="K89" s="39"/>
      <c r="L89" s="43"/>
      <c r="M89" s="219"/>
      <c r="N89" s="220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127</v>
      </c>
      <c r="AU89" s="16" t="s">
        <v>82</v>
      </c>
    </row>
    <row r="90" s="2" customFormat="1">
      <c r="A90" s="37"/>
      <c r="B90" s="38"/>
      <c r="C90" s="39"/>
      <c r="D90" s="221" t="s">
        <v>129</v>
      </c>
      <c r="E90" s="39"/>
      <c r="F90" s="222" t="s">
        <v>4339</v>
      </c>
      <c r="G90" s="39"/>
      <c r="H90" s="39"/>
      <c r="I90" s="218"/>
      <c r="J90" s="39"/>
      <c r="K90" s="39"/>
      <c r="L90" s="43"/>
      <c r="M90" s="219"/>
      <c r="N90" s="220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129</v>
      </c>
      <c r="AU90" s="16" t="s">
        <v>82</v>
      </c>
    </row>
    <row r="91" s="2" customFormat="1" ht="16.5" customHeight="1">
      <c r="A91" s="37"/>
      <c r="B91" s="38"/>
      <c r="C91" s="203" t="s">
        <v>82</v>
      </c>
      <c r="D91" s="203" t="s">
        <v>120</v>
      </c>
      <c r="E91" s="204" t="s">
        <v>4340</v>
      </c>
      <c r="F91" s="205" t="s">
        <v>4341</v>
      </c>
      <c r="G91" s="206" t="s">
        <v>4335</v>
      </c>
      <c r="H91" s="207">
        <v>2</v>
      </c>
      <c r="I91" s="208"/>
      <c r="J91" s="209">
        <f>ROUND(I91*H91,2)</f>
        <v>0</v>
      </c>
      <c r="K91" s="205" t="s">
        <v>4336</v>
      </c>
      <c r="L91" s="43"/>
      <c r="M91" s="210" t="s">
        <v>19</v>
      </c>
      <c r="N91" s="211" t="s">
        <v>43</v>
      </c>
      <c r="O91" s="83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4" t="s">
        <v>4337</v>
      </c>
      <c r="AT91" s="214" t="s">
        <v>120</v>
      </c>
      <c r="AU91" s="214" t="s">
        <v>82</v>
      </c>
      <c r="AY91" s="16" t="s">
        <v>117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6" t="s">
        <v>80</v>
      </c>
      <c r="BK91" s="215">
        <f>ROUND(I91*H91,2)</f>
        <v>0</v>
      </c>
      <c r="BL91" s="16" t="s">
        <v>4337</v>
      </c>
      <c r="BM91" s="214" t="s">
        <v>4342</v>
      </c>
    </row>
    <row r="92" s="2" customFormat="1">
      <c r="A92" s="37"/>
      <c r="B92" s="38"/>
      <c r="C92" s="39"/>
      <c r="D92" s="216" t="s">
        <v>127</v>
      </c>
      <c r="E92" s="39"/>
      <c r="F92" s="217" t="s">
        <v>4341</v>
      </c>
      <c r="G92" s="39"/>
      <c r="H92" s="39"/>
      <c r="I92" s="218"/>
      <c r="J92" s="39"/>
      <c r="K92" s="39"/>
      <c r="L92" s="43"/>
      <c r="M92" s="219"/>
      <c r="N92" s="220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127</v>
      </c>
      <c r="AU92" s="16" t="s">
        <v>82</v>
      </c>
    </row>
    <row r="93" s="2" customFormat="1">
      <c r="A93" s="37"/>
      <c r="B93" s="38"/>
      <c r="C93" s="39"/>
      <c r="D93" s="221" t="s">
        <v>129</v>
      </c>
      <c r="E93" s="39"/>
      <c r="F93" s="222" t="s">
        <v>4343</v>
      </c>
      <c r="G93" s="39"/>
      <c r="H93" s="39"/>
      <c r="I93" s="218"/>
      <c r="J93" s="39"/>
      <c r="K93" s="39"/>
      <c r="L93" s="43"/>
      <c r="M93" s="219"/>
      <c r="N93" s="220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129</v>
      </c>
      <c r="AU93" s="16" t="s">
        <v>82</v>
      </c>
    </row>
    <row r="94" s="2" customFormat="1" ht="16.5" customHeight="1">
      <c r="A94" s="37"/>
      <c r="B94" s="38"/>
      <c r="C94" s="203" t="s">
        <v>136</v>
      </c>
      <c r="D94" s="203" t="s">
        <v>120</v>
      </c>
      <c r="E94" s="204" t="s">
        <v>4344</v>
      </c>
      <c r="F94" s="205" t="s">
        <v>4345</v>
      </c>
      <c r="G94" s="206" t="s">
        <v>4335</v>
      </c>
      <c r="H94" s="207">
        <v>10</v>
      </c>
      <c r="I94" s="208"/>
      <c r="J94" s="209">
        <f>ROUND(I94*H94,2)</f>
        <v>0</v>
      </c>
      <c r="K94" s="205" t="s">
        <v>4336</v>
      </c>
      <c r="L94" s="43"/>
      <c r="M94" s="210" t="s">
        <v>19</v>
      </c>
      <c r="N94" s="211" t="s">
        <v>43</v>
      </c>
      <c r="O94" s="83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4" t="s">
        <v>4337</v>
      </c>
      <c r="AT94" s="214" t="s">
        <v>120</v>
      </c>
      <c r="AU94" s="214" t="s">
        <v>82</v>
      </c>
      <c r="AY94" s="16" t="s">
        <v>117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6" t="s">
        <v>80</v>
      </c>
      <c r="BK94" s="215">
        <f>ROUND(I94*H94,2)</f>
        <v>0</v>
      </c>
      <c r="BL94" s="16" t="s">
        <v>4337</v>
      </c>
      <c r="BM94" s="214" t="s">
        <v>4346</v>
      </c>
    </row>
    <row r="95" s="2" customFormat="1">
      <c r="A95" s="37"/>
      <c r="B95" s="38"/>
      <c r="C95" s="39"/>
      <c r="D95" s="216" t="s">
        <v>127</v>
      </c>
      <c r="E95" s="39"/>
      <c r="F95" s="217" t="s">
        <v>4345</v>
      </c>
      <c r="G95" s="39"/>
      <c r="H95" s="39"/>
      <c r="I95" s="218"/>
      <c r="J95" s="39"/>
      <c r="K95" s="39"/>
      <c r="L95" s="43"/>
      <c r="M95" s="219"/>
      <c r="N95" s="220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127</v>
      </c>
      <c r="AU95" s="16" t="s">
        <v>82</v>
      </c>
    </row>
    <row r="96" s="2" customFormat="1">
      <c r="A96" s="37"/>
      <c r="B96" s="38"/>
      <c r="C96" s="39"/>
      <c r="D96" s="221" t="s">
        <v>129</v>
      </c>
      <c r="E96" s="39"/>
      <c r="F96" s="222" t="s">
        <v>4347</v>
      </c>
      <c r="G96" s="39"/>
      <c r="H96" s="39"/>
      <c r="I96" s="218"/>
      <c r="J96" s="39"/>
      <c r="K96" s="39"/>
      <c r="L96" s="43"/>
      <c r="M96" s="219"/>
      <c r="N96" s="220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129</v>
      </c>
      <c r="AU96" s="16" t="s">
        <v>82</v>
      </c>
    </row>
    <row r="97" s="2" customFormat="1" ht="16.5" customHeight="1">
      <c r="A97" s="37"/>
      <c r="B97" s="38"/>
      <c r="C97" s="203" t="s">
        <v>142</v>
      </c>
      <c r="D97" s="203" t="s">
        <v>120</v>
      </c>
      <c r="E97" s="204" t="s">
        <v>4348</v>
      </c>
      <c r="F97" s="205" t="s">
        <v>4349</v>
      </c>
      <c r="G97" s="206" t="s">
        <v>4335</v>
      </c>
      <c r="H97" s="207">
        <v>25</v>
      </c>
      <c r="I97" s="208"/>
      <c r="J97" s="209">
        <f>ROUND(I97*H97,2)</f>
        <v>0</v>
      </c>
      <c r="K97" s="205" t="s">
        <v>4336</v>
      </c>
      <c r="L97" s="43"/>
      <c r="M97" s="210" t="s">
        <v>19</v>
      </c>
      <c r="N97" s="211" t="s">
        <v>43</v>
      </c>
      <c r="O97" s="83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4" t="s">
        <v>4337</v>
      </c>
      <c r="AT97" s="214" t="s">
        <v>120</v>
      </c>
      <c r="AU97" s="214" t="s">
        <v>82</v>
      </c>
      <c r="AY97" s="16" t="s">
        <v>117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80</v>
      </c>
      <c r="BK97" s="215">
        <f>ROUND(I97*H97,2)</f>
        <v>0</v>
      </c>
      <c r="BL97" s="16" t="s">
        <v>4337</v>
      </c>
      <c r="BM97" s="214" t="s">
        <v>4350</v>
      </c>
    </row>
    <row r="98" s="2" customFormat="1">
      <c r="A98" s="37"/>
      <c r="B98" s="38"/>
      <c r="C98" s="39"/>
      <c r="D98" s="216" t="s">
        <v>127</v>
      </c>
      <c r="E98" s="39"/>
      <c r="F98" s="217" t="s">
        <v>4349</v>
      </c>
      <c r="G98" s="39"/>
      <c r="H98" s="39"/>
      <c r="I98" s="218"/>
      <c r="J98" s="39"/>
      <c r="K98" s="39"/>
      <c r="L98" s="43"/>
      <c r="M98" s="219"/>
      <c r="N98" s="220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127</v>
      </c>
      <c r="AU98" s="16" t="s">
        <v>82</v>
      </c>
    </row>
    <row r="99" s="2" customFormat="1">
      <c r="A99" s="37"/>
      <c r="B99" s="38"/>
      <c r="C99" s="39"/>
      <c r="D99" s="221" t="s">
        <v>129</v>
      </c>
      <c r="E99" s="39"/>
      <c r="F99" s="222" t="s">
        <v>4351</v>
      </c>
      <c r="G99" s="39"/>
      <c r="H99" s="39"/>
      <c r="I99" s="218"/>
      <c r="J99" s="39"/>
      <c r="K99" s="39"/>
      <c r="L99" s="43"/>
      <c r="M99" s="219"/>
      <c r="N99" s="220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129</v>
      </c>
      <c r="AU99" s="16" t="s">
        <v>82</v>
      </c>
    </row>
    <row r="100" s="12" customFormat="1" ht="22.8" customHeight="1">
      <c r="A100" s="12"/>
      <c r="B100" s="187"/>
      <c r="C100" s="188"/>
      <c r="D100" s="189" t="s">
        <v>71</v>
      </c>
      <c r="E100" s="201" t="s">
        <v>4352</v>
      </c>
      <c r="F100" s="201" t="s">
        <v>4353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SUM(P101:P109)</f>
        <v>0</v>
      </c>
      <c r="Q100" s="195"/>
      <c r="R100" s="196">
        <f>SUM(R101:R109)</f>
        <v>0</v>
      </c>
      <c r="S100" s="195"/>
      <c r="T100" s="197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148</v>
      </c>
      <c r="AT100" s="199" t="s">
        <v>71</v>
      </c>
      <c r="AU100" s="199" t="s">
        <v>80</v>
      </c>
      <c r="AY100" s="198" t="s">
        <v>117</v>
      </c>
      <c r="BK100" s="200">
        <f>SUM(BK101:BK109)</f>
        <v>0</v>
      </c>
    </row>
    <row r="101" s="2" customFormat="1" ht="16.5" customHeight="1">
      <c r="A101" s="37"/>
      <c r="B101" s="38"/>
      <c r="C101" s="203" t="s">
        <v>148</v>
      </c>
      <c r="D101" s="203" t="s">
        <v>120</v>
      </c>
      <c r="E101" s="204" t="s">
        <v>4354</v>
      </c>
      <c r="F101" s="205" t="s">
        <v>4355</v>
      </c>
      <c r="G101" s="206" t="s">
        <v>4335</v>
      </c>
      <c r="H101" s="207">
        <v>1</v>
      </c>
      <c r="I101" s="208"/>
      <c r="J101" s="209">
        <f>ROUND(I101*H101,2)</f>
        <v>0</v>
      </c>
      <c r="K101" s="205" t="s">
        <v>4336</v>
      </c>
      <c r="L101" s="43"/>
      <c r="M101" s="210" t="s">
        <v>19</v>
      </c>
      <c r="N101" s="211" t="s">
        <v>43</v>
      </c>
      <c r="O101" s="83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4" t="s">
        <v>4337</v>
      </c>
      <c r="AT101" s="214" t="s">
        <v>120</v>
      </c>
      <c r="AU101" s="214" t="s">
        <v>82</v>
      </c>
      <c r="AY101" s="16" t="s">
        <v>117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80</v>
      </c>
      <c r="BK101" s="215">
        <f>ROUND(I101*H101,2)</f>
        <v>0</v>
      </c>
      <c r="BL101" s="16" t="s">
        <v>4337</v>
      </c>
      <c r="BM101" s="214" t="s">
        <v>4356</v>
      </c>
    </row>
    <row r="102" s="2" customFormat="1">
      <c r="A102" s="37"/>
      <c r="B102" s="38"/>
      <c r="C102" s="39"/>
      <c r="D102" s="216" t="s">
        <v>127</v>
      </c>
      <c r="E102" s="39"/>
      <c r="F102" s="217" t="s">
        <v>4355</v>
      </c>
      <c r="G102" s="39"/>
      <c r="H102" s="39"/>
      <c r="I102" s="218"/>
      <c r="J102" s="39"/>
      <c r="K102" s="39"/>
      <c r="L102" s="43"/>
      <c r="M102" s="219"/>
      <c r="N102" s="220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127</v>
      </c>
      <c r="AU102" s="16" t="s">
        <v>82</v>
      </c>
    </row>
    <row r="103" s="2" customFormat="1">
      <c r="A103" s="37"/>
      <c r="B103" s="38"/>
      <c r="C103" s="39"/>
      <c r="D103" s="221" t="s">
        <v>129</v>
      </c>
      <c r="E103" s="39"/>
      <c r="F103" s="222" t="s">
        <v>4357</v>
      </c>
      <c r="G103" s="39"/>
      <c r="H103" s="39"/>
      <c r="I103" s="218"/>
      <c r="J103" s="39"/>
      <c r="K103" s="39"/>
      <c r="L103" s="43"/>
      <c r="M103" s="219"/>
      <c r="N103" s="220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129</v>
      </c>
      <c r="AU103" s="16" t="s">
        <v>82</v>
      </c>
    </row>
    <row r="104" s="2" customFormat="1" ht="16.5" customHeight="1">
      <c r="A104" s="37"/>
      <c r="B104" s="38"/>
      <c r="C104" s="203" t="s">
        <v>154</v>
      </c>
      <c r="D104" s="203" t="s">
        <v>120</v>
      </c>
      <c r="E104" s="204" t="s">
        <v>4358</v>
      </c>
      <c r="F104" s="205" t="s">
        <v>4359</v>
      </c>
      <c r="G104" s="206" t="s">
        <v>4335</v>
      </c>
      <c r="H104" s="207">
        <v>2</v>
      </c>
      <c r="I104" s="208"/>
      <c r="J104" s="209">
        <f>ROUND(I104*H104,2)</f>
        <v>0</v>
      </c>
      <c r="K104" s="205" t="s">
        <v>4336</v>
      </c>
      <c r="L104" s="43"/>
      <c r="M104" s="210" t="s">
        <v>19</v>
      </c>
      <c r="N104" s="211" t="s">
        <v>43</v>
      </c>
      <c r="O104" s="83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4" t="s">
        <v>4337</v>
      </c>
      <c r="AT104" s="214" t="s">
        <v>120</v>
      </c>
      <c r="AU104" s="214" t="s">
        <v>82</v>
      </c>
      <c r="AY104" s="16" t="s">
        <v>117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6" t="s">
        <v>80</v>
      </c>
      <c r="BK104" s="215">
        <f>ROUND(I104*H104,2)</f>
        <v>0</v>
      </c>
      <c r="BL104" s="16" t="s">
        <v>4337</v>
      </c>
      <c r="BM104" s="214" t="s">
        <v>4360</v>
      </c>
    </row>
    <row r="105" s="2" customFormat="1">
      <c r="A105" s="37"/>
      <c r="B105" s="38"/>
      <c r="C105" s="39"/>
      <c r="D105" s="216" t="s">
        <v>127</v>
      </c>
      <c r="E105" s="39"/>
      <c r="F105" s="217" t="s">
        <v>4359</v>
      </c>
      <c r="G105" s="39"/>
      <c r="H105" s="39"/>
      <c r="I105" s="218"/>
      <c r="J105" s="39"/>
      <c r="K105" s="39"/>
      <c r="L105" s="43"/>
      <c r="M105" s="219"/>
      <c r="N105" s="220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127</v>
      </c>
      <c r="AU105" s="16" t="s">
        <v>82</v>
      </c>
    </row>
    <row r="106" s="2" customFormat="1">
      <c r="A106" s="37"/>
      <c r="B106" s="38"/>
      <c r="C106" s="39"/>
      <c r="D106" s="221" t="s">
        <v>129</v>
      </c>
      <c r="E106" s="39"/>
      <c r="F106" s="222" t="s">
        <v>4361</v>
      </c>
      <c r="G106" s="39"/>
      <c r="H106" s="39"/>
      <c r="I106" s="218"/>
      <c r="J106" s="39"/>
      <c r="K106" s="39"/>
      <c r="L106" s="43"/>
      <c r="M106" s="219"/>
      <c r="N106" s="220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129</v>
      </c>
      <c r="AU106" s="16" t="s">
        <v>82</v>
      </c>
    </row>
    <row r="107" s="2" customFormat="1" ht="16.5" customHeight="1">
      <c r="A107" s="37"/>
      <c r="B107" s="38"/>
      <c r="C107" s="203" t="s">
        <v>160</v>
      </c>
      <c r="D107" s="203" t="s">
        <v>120</v>
      </c>
      <c r="E107" s="204" t="s">
        <v>4362</v>
      </c>
      <c r="F107" s="205" t="s">
        <v>4363</v>
      </c>
      <c r="G107" s="206" t="s">
        <v>4335</v>
      </c>
      <c r="H107" s="207">
        <v>1</v>
      </c>
      <c r="I107" s="208"/>
      <c r="J107" s="209">
        <f>ROUND(I107*H107,2)</f>
        <v>0</v>
      </c>
      <c r="K107" s="205" t="s">
        <v>4336</v>
      </c>
      <c r="L107" s="43"/>
      <c r="M107" s="210" t="s">
        <v>19</v>
      </c>
      <c r="N107" s="211" t="s">
        <v>43</v>
      </c>
      <c r="O107" s="83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4" t="s">
        <v>4337</v>
      </c>
      <c r="AT107" s="214" t="s">
        <v>120</v>
      </c>
      <c r="AU107" s="214" t="s">
        <v>82</v>
      </c>
      <c r="AY107" s="16" t="s">
        <v>117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80</v>
      </c>
      <c r="BK107" s="215">
        <f>ROUND(I107*H107,2)</f>
        <v>0</v>
      </c>
      <c r="BL107" s="16" t="s">
        <v>4337</v>
      </c>
      <c r="BM107" s="214" t="s">
        <v>4364</v>
      </c>
    </row>
    <row r="108" s="2" customFormat="1">
      <c r="A108" s="37"/>
      <c r="B108" s="38"/>
      <c r="C108" s="39"/>
      <c r="D108" s="216" t="s">
        <v>127</v>
      </c>
      <c r="E108" s="39"/>
      <c r="F108" s="217" t="s">
        <v>4363</v>
      </c>
      <c r="G108" s="39"/>
      <c r="H108" s="39"/>
      <c r="I108" s="218"/>
      <c r="J108" s="39"/>
      <c r="K108" s="39"/>
      <c r="L108" s="43"/>
      <c r="M108" s="219"/>
      <c r="N108" s="220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127</v>
      </c>
      <c r="AU108" s="16" t="s">
        <v>82</v>
      </c>
    </row>
    <row r="109" s="2" customFormat="1">
      <c r="A109" s="37"/>
      <c r="B109" s="38"/>
      <c r="C109" s="39"/>
      <c r="D109" s="221" t="s">
        <v>129</v>
      </c>
      <c r="E109" s="39"/>
      <c r="F109" s="222" t="s">
        <v>4365</v>
      </c>
      <c r="G109" s="39"/>
      <c r="H109" s="39"/>
      <c r="I109" s="218"/>
      <c r="J109" s="39"/>
      <c r="K109" s="39"/>
      <c r="L109" s="43"/>
      <c r="M109" s="219"/>
      <c r="N109" s="220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129</v>
      </c>
      <c r="AU109" s="16" t="s">
        <v>82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4366</v>
      </c>
      <c r="F110" s="201" t="s">
        <v>4367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SUM(P111:P113)</f>
        <v>0</v>
      </c>
      <c r="Q110" s="195"/>
      <c r="R110" s="196">
        <f>SUM(R111:R113)</f>
        <v>0</v>
      </c>
      <c r="S110" s="195"/>
      <c r="T110" s="197">
        <f>SUM(T111:T113)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148</v>
      </c>
      <c r="AT110" s="199" t="s">
        <v>71</v>
      </c>
      <c r="AU110" s="199" t="s">
        <v>80</v>
      </c>
      <c r="AY110" s="198" t="s">
        <v>117</v>
      </c>
      <c r="BK110" s="200">
        <f>SUM(BK111:BK113)</f>
        <v>0</v>
      </c>
    </row>
    <row r="111" s="2" customFormat="1" ht="16.5" customHeight="1">
      <c r="A111" s="37"/>
      <c r="B111" s="38"/>
      <c r="C111" s="203" t="s">
        <v>166</v>
      </c>
      <c r="D111" s="203" t="s">
        <v>120</v>
      </c>
      <c r="E111" s="204" t="s">
        <v>4368</v>
      </c>
      <c r="F111" s="205" t="s">
        <v>4369</v>
      </c>
      <c r="G111" s="206" t="s">
        <v>4335</v>
      </c>
      <c r="H111" s="207">
        <v>10</v>
      </c>
      <c r="I111" s="208"/>
      <c r="J111" s="209">
        <f>ROUND(I111*H111,2)</f>
        <v>0</v>
      </c>
      <c r="K111" s="205" t="s">
        <v>4336</v>
      </c>
      <c r="L111" s="43"/>
      <c r="M111" s="210" t="s">
        <v>19</v>
      </c>
      <c r="N111" s="211" t="s">
        <v>43</v>
      </c>
      <c r="O111" s="83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4" t="s">
        <v>4337</v>
      </c>
      <c r="AT111" s="214" t="s">
        <v>120</v>
      </c>
      <c r="AU111" s="214" t="s">
        <v>82</v>
      </c>
      <c r="AY111" s="16" t="s">
        <v>117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80</v>
      </c>
      <c r="BK111" s="215">
        <f>ROUND(I111*H111,2)</f>
        <v>0</v>
      </c>
      <c r="BL111" s="16" t="s">
        <v>4337</v>
      </c>
      <c r="BM111" s="214" t="s">
        <v>4370</v>
      </c>
    </row>
    <row r="112" s="2" customFormat="1">
      <c r="A112" s="37"/>
      <c r="B112" s="38"/>
      <c r="C112" s="39"/>
      <c r="D112" s="216" t="s">
        <v>127</v>
      </c>
      <c r="E112" s="39"/>
      <c r="F112" s="217" t="s">
        <v>4369</v>
      </c>
      <c r="G112" s="39"/>
      <c r="H112" s="39"/>
      <c r="I112" s="218"/>
      <c r="J112" s="39"/>
      <c r="K112" s="39"/>
      <c r="L112" s="43"/>
      <c r="M112" s="219"/>
      <c r="N112" s="220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127</v>
      </c>
      <c r="AU112" s="16" t="s">
        <v>82</v>
      </c>
    </row>
    <row r="113" s="2" customFormat="1">
      <c r="A113" s="37"/>
      <c r="B113" s="38"/>
      <c r="C113" s="39"/>
      <c r="D113" s="221" t="s">
        <v>129</v>
      </c>
      <c r="E113" s="39"/>
      <c r="F113" s="222" t="s">
        <v>4371</v>
      </c>
      <c r="G113" s="39"/>
      <c r="H113" s="39"/>
      <c r="I113" s="218"/>
      <c r="J113" s="39"/>
      <c r="K113" s="39"/>
      <c r="L113" s="43"/>
      <c r="M113" s="219"/>
      <c r="N113" s="220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129</v>
      </c>
      <c r="AU113" s="16" t="s">
        <v>82</v>
      </c>
    </row>
    <row r="114" s="12" customFormat="1" ht="22.8" customHeight="1">
      <c r="A114" s="12"/>
      <c r="B114" s="187"/>
      <c r="C114" s="188"/>
      <c r="D114" s="189" t="s">
        <v>71</v>
      </c>
      <c r="E114" s="201" t="s">
        <v>4372</v>
      </c>
      <c r="F114" s="201" t="s">
        <v>4373</v>
      </c>
      <c r="G114" s="188"/>
      <c r="H114" s="188"/>
      <c r="I114" s="191"/>
      <c r="J114" s="202">
        <f>BK114</f>
        <v>0</v>
      </c>
      <c r="K114" s="188"/>
      <c r="L114" s="193"/>
      <c r="M114" s="194"/>
      <c r="N114" s="195"/>
      <c r="O114" s="195"/>
      <c r="P114" s="196">
        <f>SUM(P115:P126)</f>
        <v>0</v>
      </c>
      <c r="Q114" s="195"/>
      <c r="R114" s="196">
        <f>SUM(R115:R126)</f>
        <v>0</v>
      </c>
      <c r="S114" s="195"/>
      <c r="T114" s="197">
        <f>SUM(T115:T126)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148</v>
      </c>
      <c r="AT114" s="199" t="s">
        <v>71</v>
      </c>
      <c r="AU114" s="199" t="s">
        <v>80</v>
      </c>
      <c r="AY114" s="198" t="s">
        <v>117</v>
      </c>
      <c r="BK114" s="200">
        <f>SUM(BK115:BK126)</f>
        <v>0</v>
      </c>
    </row>
    <row r="115" s="2" customFormat="1" ht="16.5" customHeight="1">
      <c r="A115" s="37"/>
      <c r="B115" s="38"/>
      <c r="C115" s="203" t="s">
        <v>179</v>
      </c>
      <c r="D115" s="203" t="s">
        <v>120</v>
      </c>
      <c r="E115" s="204" t="s">
        <v>4374</v>
      </c>
      <c r="F115" s="205" t="s">
        <v>4375</v>
      </c>
      <c r="G115" s="206" t="s">
        <v>4335</v>
      </c>
      <c r="H115" s="207">
        <v>1</v>
      </c>
      <c r="I115" s="208"/>
      <c r="J115" s="209">
        <f>ROUND(I115*H115,2)</f>
        <v>0</v>
      </c>
      <c r="K115" s="205" t="s">
        <v>4336</v>
      </c>
      <c r="L115" s="43"/>
      <c r="M115" s="210" t="s">
        <v>19</v>
      </c>
      <c r="N115" s="211" t="s">
        <v>43</v>
      </c>
      <c r="O115" s="83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4" t="s">
        <v>4337</v>
      </c>
      <c r="AT115" s="214" t="s">
        <v>120</v>
      </c>
      <c r="AU115" s="214" t="s">
        <v>82</v>
      </c>
      <c r="AY115" s="16" t="s">
        <v>117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80</v>
      </c>
      <c r="BK115" s="215">
        <f>ROUND(I115*H115,2)</f>
        <v>0</v>
      </c>
      <c r="BL115" s="16" t="s">
        <v>4337</v>
      </c>
      <c r="BM115" s="214" t="s">
        <v>4376</v>
      </c>
    </row>
    <row r="116" s="2" customFormat="1">
      <c r="A116" s="37"/>
      <c r="B116" s="38"/>
      <c r="C116" s="39"/>
      <c r="D116" s="216" t="s">
        <v>127</v>
      </c>
      <c r="E116" s="39"/>
      <c r="F116" s="217" t="s">
        <v>4375</v>
      </c>
      <c r="G116" s="39"/>
      <c r="H116" s="39"/>
      <c r="I116" s="218"/>
      <c r="J116" s="39"/>
      <c r="K116" s="39"/>
      <c r="L116" s="43"/>
      <c r="M116" s="219"/>
      <c r="N116" s="220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127</v>
      </c>
      <c r="AU116" s="16" t="s">
        <v>82</v>
      </c>
    </row>
    <row r="117" s="2" customFormat="1">
      <c r="A117" s="37"/>
      <c r="B117" s="38"/>
      <c r="C117" s="39"/>
      <c r="D117" s="221" t="s">
        <v>129</v>
      </c>
      <c r="E117" s="39"/>
      <c r="F117" s="222" t="s">
        <v>4377</v>
      </c>
      <c r="G117" s="39"/>
      <c r="H117" s="39"/>
      <c r="I117" s="218"/>
      <c r="J117" s="39"/>
      <c r="K117" s="39"/>
      <c r="L117" s="43"/>
      <c r="M117" s="219"/>
      <c r="N117" s="220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129</v>
      </c>
      <c r="AU117" s="16" t="s">
        <v>82</v>
      </c>
    </row>
    <row r="118" s="2" customFormat="1" ht="16.5" customHeight="1">
      <c r="A118" s="37"/>
      <c r="B118" s="38"/>
      <c r="C118" s="203" t="s">
        <v>185</v>
      </c>
      <c r="D118" s="203" t="s">
        <v>120</v>
      </c>
      <c r="E118" s="204" t="s">
        <v>4378</v>
      </c>
      <c r="F118" s="205" t="s">
        <v>4379</v>
      </c>
      <c r="G118" s="206" t="s">
        <v>4335</v>
      </c>
      <c r="H118" s="207">
        <v>1</v>
      </c>
      <c r="I118" s="208"/>
      <c r="J118" s="209">
        <f>ROUND(I118*H118,2)</f>
        <v>0</v>
      </c>
      <c r="K118" s="205" t="s">
        <v>4336</v>
      </c>
      <c r="L118" s="43"/>
      <c r="M118" s="210" t="s">
        <v>19</v>
      </c>
      <c r="N118" s="211" t="s">
        <v>43</v>
      </c>
      <c r="O118" s="83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4" t="s">
        <v>4337</v>
      </c>
      <c r="AT118" s="214" t="s">
        <v>120</v>
      </c>
      <c r="AU118" s="214" t="s">
        <v>82</v>
      </c>
      <c r="AY118" s="16" t="s">
        <v>117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80</v>
      </c>
      <c r="BK118" s="215">
        <f>ROUND(I118*H118,2)</f>
        <v>0</v>
      </c>
      <c r="BL118" s="16" t="s">
        <v>4337</v>
      </c>
      <c r="BM118" s="214" t="s">
        <v>4380</v>
      </c>
    </row>
    <row r="119" s="2" customFormat="1">
      <c r="A119" s="37"/>
      <c r="B119" s="38"/>
      <c r="C119" s="39"/>
      <c r="D119" s="216" t="s">
        <v>127</v>
      </c>
      <c r="E119" s="39"/>
      <c r="F119" s="217" t="s">
        <v>4379</v>
      </c>
      <c r="G119" s="39"/>
      <c r="H119" s="39"/>
      <c r="I119" s="218"/>
      <c r="J119" s="39"/>
      <c r="K119" s="39"/>
      <c r="L119" s="43"/>
      <c r="M119" s="219"/>
      <c r="N119" s="220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127</v>
      </c>
      <c r="AU119" s="16" t="s">
        <v>82</v>
      </c>
    </row>
    <row r="120" s="2" customFormat="1">
      <c r="A120" s="37"/>
      <c r="B120" s="38"/>
      <c r="C120" s="39"/>
      <c r="D120" s="221" t="s">
        <v>129</v>
      </c>
      <c r="E120" s="39"/>
      <c r="F120" s="222" t="s">
        <v>4381</v>
      </c>
      <c r="G120" s="39"/>
      <c r="H120" s="39"/>
      <c r="I120" s="218"/>
      <c r="J120" s="39"/>
      <c r="K120" s="39"/>
      <c r="L120" s="43"/>
      <c r="M120" s="219"/>
      <c r="N120" s="220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129</v>
      </c>
      <c r="AU120" s="16" t="s">
        <v>82</v>
      </c>
    </row>
    <row r="121" s="2" customFormat="1" ht="16.5" customHeight="1">
      <c r="A121" s="37"/>
      <c r="B121" s="38"/>
      <c r="C121" s="203" t="s">
        <v>191</v>
      </c>
      <c r="D121" s="203" t="s">
        <v>120</v>
      </c>
      <c r="E121" s="204" t="s">
        <v>4382</v>
      </c>
      <c r="F121" s="205" t="s">
        <v>4383</v>
      </c>
      <c r="G121" s="206" t="s">
        <v>4335</v>
      </c>
      <c r="H121" s="207">
        <v>5</v>
      </c>
      <c r="I121" s="208"/>
      <c r="J121" s="209">
        <f>ROUND(I121*H121,2)</f>
        <v>0</v>
      </c>
      <c r="K121" s="205" t="s">
        <v>4336</v>
      </c>
      <c r="L121" s="43"/>
      <c r="M121" s="210" t="s">
        <v>19</v>
      </c>
      <c r="N121" s="211" t="s">
        <v>43</v>
      </c>
      <c r="O121" s="83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4" t="s">
        <v>4337</v>
      </c>
      <c r="AT121" s="214" t="s">
        <v>120</v>
      </c>
      <c r="AU121" s="214" t="s">
        <v>82</v>
      </c>
      <c r="AY121" s="16" t="s">
        <v>117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80</v>
      </c>
      <c r="BK121" s="215">
        <f>ROUND(I121*H121,2)</f>
        <v>0</v>
      </c>
      <c r="BL121" s="16" t="s">
        <v>4337</v>
      </c>
      <c r="BM121" s="214" t="s">
        <v>4384</v>
      </c>
    </row>
    <row r="122" s="2" customFormat="1">
      <c r="A122" s="37"/>
      <c r="B122" s="38"/>
      <c r="C122" s="39"/>
      <c r="D122" s="216" t="s">
        <v>127</v>
      </c>
      <c r="E122" s="39"/>
      <c r="F122" s="217" t="s">
        <v>4383</v>
      </c>
      <c r="G122" s="39"/>
      <c r="H122" s="39"/>
      <c r="I122" s="218"/>
      <c r="J122" s="39"/>
      <c r="K122" s="39"/>
      <c r="L122" s="43"/>
      <c r="M122" s="219"/>
      <c r="N122" s="220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127</v>
      </c>
      <c r="AU122" s="16" t="s">
        <v>82</v>
      </c>
    </row>
    <row r="123" s="2" customFormat="1">
      <c r="A123" s="37"/>
      <c r="B123" s="38"/>
      <c r="C123" s="39"/>
      <c r="D123" s="221" t="s">
        <v>129</v>
      </c>
      <c r="E123" s="39"/>
      <c r="F123" s="222" t="s">
        <v>4385</v>
      </c>
      <c r="G123" s="39"/>
      <c r="H123" s="39"/>
      <c r="I123" s="218"/>
      <c r="J123" s="39"/>
      <c r="K123" s="39"/>
      <c r="L123" s="43"/>
      <c r="M123" s="219"/>
      <c r="N123" s="220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129</v>
      </c>
      <c r="AU123" s="16" t="s">
        <v>82</v>
      </c>
    </row>
    <row r="124" s="2" customFormat="1" ht="16.5" customHeight="1">
      <c r="A124" s="37"/>
      <c r="B124" s="38"/>
      <c r="C124" s="203" t="s">
        <v>197</v>
      </c>
      <c r="D124" s="203" t="s">
        <v>120</v>
      </c>
      <c r="E124" s="204" t="s">
        <v>4386</v>
      </c>
      <c r="F124" s="205" t="s">
        <v>4387</v>
      </c>
      <c r="G124" s="206" t="s">
        <v>4335</v>
      </c>
      <c r="H124" s="207">
        <v>10</v>
      </c>
      <c r="I124" s="208"/>
      <c r="J124" s="209">
        <f>ROUND(I124*H124,2)</f>
        <v>0</v>
      </c>
      <c r="K124" s="205" t="s">
        <v>4336</v>
      </c>
      <c r="L124" s="43"/>
      <c r="M124" s="210" t="s">
        <v>19</v>
      </c>
      <c r="N124" s="211" t="s">
        <v>43</v>
      </c>
      <c r="O124" s="83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4" t="s">
        <v>4337</v>
      </c>
      <c r="AT124" s="214" t="s">
        <v>120</v>
      </c>
      <c r="AU124" s="214" t="s">
        <v>82</v>
      </c>
      <c r="AY124" s="16" t="s">
        <v>117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80</v>
      </c>
      <c r="BK124" s="215">
        <f>ROUND(I124*H124,2)</f>
        <v>0</v>
      </c>
      <c r="BL124" s="16" t="s">
        <v>4337</v>
      </c>
      <c r="BM124" s="214" t="s">
        <v>4388</v>
      </c>
    </row>
    <row r="125" s="2" customFormat="1">
      <c r="A125" s="37"/>
      <c r="B125" s="38"/>
      <c r="C125" s="39"/>
      <c r="D125" s="216" t="s">
        <v>127</v>
      </c>
      <c r="E125" s="39"/>
      <c r="F125" s="217" t="s">
        <v>4387</v>
      </c>
      <c r="G125" s="39"/>
      <c r="H125" s="39"/>
      <c r="I125" s="218"/>
      <c r="J125" s="39"/>
      <c r="K125" s="39"/>
      <c r="L125" s="43"/>
      <c r="M125" s="219"/>
      <c r="N125" s="220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127</v>
      </c>
      <c r="AU125" s="16" t="s">
        <v>82</v>
      </c>
    </row>
    <row r="126" s="2" customFormat="1">
      <c r="A126" s="37"/>
      <c r="B126" s="38"/>
      <c r="C126" s="39"/>
      <c r="D126" s="221" t="s">
        <v>129</v>
      </c>
      <c r="E126" s="39"/>
      <c r="F126" s="222" t="s">
        <v>4389</v>
      </c>
      <c r="G126" s="39"/>
      <c r="H126" s="39"/>
      <c r="I126" s="218"/>
      <c r="J126" s="39"/>
      <c r="K126" s="39"/>
      <c r="L126" s="43"/>
      <c r="M126" s="219"/>
      <c r="N126" s="220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129</v>
      </c>
      <c r="AU126" s="16" t="s">
        <v>82</v>
      </c>
    </row>
    <row r="127" s="12" customFormat="1" ht="22.8" customHeight="1">
      <c r="A127" s="12"/>
      <c r="B127" s="187"/>
      <c r="C127" s="188"/>
      <c r="D127" s="189" t="s">
        <v>71</v>
      </c>
      <c r="E127" s="201" t="s">
        <v>4390</v>
      </c>
      <c r="F127" s="201" t="s">
        <v>4391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SUM(P128:P130)</f>
        <v>0</v>
      </c>
      <c r="Q127" s="195"/>
      <c r="R127" s="196">
        <f>SUM(R128:R130)</f>
        <v>0</v>
      </c>
      <c r="S127" s="195"/>
      <c r="T127" s="197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148</v>
      </c>
      <c r="AT127" s="199" t="s">
        <v>71</v>
      </c>
      <c r="AU127" s="199" t="s">
        <v>80</v>
      </c>
      <c r="AY127" s="198" t="s">
        <v>117</v>
      </c>
      <c r="BK127" s="200">
        <f>SUM(BK128:BK130)</f>
        <v>0</v>
      </c>
    </row>
    <row r="128" s="2" customFormat="1" ht="16.5" customHeight="1">
      <c r="A128" s="37"/>
      <c r="B128" s="38"/>
      <c r="C128" s="203" t="s">
        <v>203</v>
      </c>
      <c r="D128" s="203" t="s">
        <v>120</v>
      </c>
      <c r="E128" s="204" t="s">
        <v>4392</v>
      </c>
      <c r="F128" s="205" t="s">
        <v>4393</v>
      </c>
      <c r="G128" s="206" t="s">
        <v>4335</v>
      </c>
      <c r="H128" s="207">
        <v>2</v>
      </c>
      <c r="I128" s="208"/>
      <c r="J128" s="209">
        <f>ROUND(I128*H128,2)</f>
        <v>0</v>
      </c>
      <c r="K128" s="205" t="s">
        <v>4336</v>
      </c>
      <c r="L128" s="43"/>
      <c r="M128" s="210" t="s">
        <v>19</v>
      </c>
      <c r="N128" s="211" t="s">
        <v>43</v>
      </c>
      <c r="O128" s="83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4" t="s">
        <v>4337</v>
      </c>
      <c r="AT128" s="214" t="s">
        <v>120</v>
      </c>
      <c r="AU128" s="214" t="s">
        <v>82</v>
      </c>
      <c r="AY128" s="16" t="s">
        <v>117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80</v>
      </c>
      <c r="BK128" s="215">
        <f>ROUND(I128*H128,2)</f>
        <v>0</v>
      </c>
      <c r="BL128" s="16" t="s">
        <v>4337</v>
      </c>
      <c r="BM128" s="214" t="s">
        <v>4394</v>
      </c>
    </row>
    <row r="129" s="2" customFormat="1">
      <c r="A129" s="37"/>
      <c r="B129" s="38"/>
      <c r="C129" s="39"/>
      <c r="D129" s="216" t="s">
        <v>127</v>
      </c>
      <c r="E129" s="39"/>
      <c r="F129" s="217" t="s">
        <v>4393</v>
      </c>
      <c r="G129" s="39"/>
      <c r="H129" s="39"/>
      <c r="I129" s="218"/>
      <c r="J129" s="39"/>
      <c r="K129" s="39"/>
      <c r="L129" s="43"/>
      <c r="M129" s="219"/>
      <c r="N129" s="220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127</v>
      </c>
      <c r="AU129" s="16" t="s">
        <v>82</v>
      </c>
    </row>
    <row r="130" s="2" customFormat="1">
      <c r="A130" s="37"/>
      <c r="B130" s="38"/>
      <c r="C130" s="39"/>
      <c r="D130" s="221" t="s">
        <v>129</v>
      </c>
      <c r="E130" s="39"/>
      <c r="F130" s="222" t="s">
        <v>4395</v>
      </c>
      <c r="G130" s="39"/>
      <c r="H130" s="39"/>
      <c r="I130" s="218"/>
      <c r="J130" s="39"/>
      <c r="K130" s="39"/>
      <c r="L130" s="43"/>
      <c r="M130" s="234"/>
      <c r="N130" s="235"/>
      <c r="O130" s="236"/>
      <c r="P130" s="236"/>
      <c r="Q130" s="236"/>
      <c r="R130" s="236"/>
      <c r="S130" s="236"/>
      <c r="T130" s="2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129</v>
      </c>
      <c r="AU130" s="16" t="s">
        <v>82</v>
      </c>
    </row>
    <row r="131" s="2" customFormat="1" ht="6.96" customHeight="1">
      <c r="A131" s="37"/>
      <c r="B131" s="58"/>
      <c r="C131" s="59"/>
      <c r="D131" s="59"/>
      <c r="E131" s="59"/>
      <c r="F131" s="59"/>
      <c r="G131" s="59"/>
      <c r="H131" s="59"/>
      <c r="I131" s="59"/>
      <c r="J131" s="59"/>
      <c r="K131" s="59"/>
      <c r="L131" s="43"/>
      <c r="M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</sheetData>
  <sheetProtection sheet="1" autoFilter="0" formatColumns="0" formatRows="0" objects="1" scenarios="1" spinCount="100000" saltValue="V8keJwSghN3J9tlEaBcPF8ovSGvNfyVD1ejyHsEij0VmM5ZYM/e5O5ikjXTpRlEGMhQdTl4UBeUdOlW5R0EYdA==" hashValue="d3rYMp9q2TxTn6VLy7M6+cCNznBpErXIoiCwxd42RWUCIPVlmG5+b+U10JMILueBhJWP1vUAOCvpwub3DR0PdA==" algorithmName="SHA-512" password="CC35"/>
  <autoFilter ref="C84:K13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1_01/011464000"/>
    <hyperlink ref="F93" r:id="rId2" display="https://podminky.urs.cz/item/CS_URS_2021_01/011514000"/>
    <hyperlink ref="F96" r:id="rId3" display="https://podminky.urs.cz/item/CS_URS_2021_01/013244000"/>
    <hyperlink ref="F99" r:id="rId4" display="https://podminky.urs.cz/item/CS_URS_2021_01/013254000"/>
    <hyperlink ref="F103" r:id="rId5" display="https://podminky.urs.cz/item/CS_URS_2021_01/032303000"/>
    <hyperlink ref="F106" r:id="rId6" display="https://podminky.urs.cz/item/CS_URS_2021_01/033103000"/>
    <hyperlink ref="F109" r:id="rId7" display="https://podminky.urs.cz/item/CS_URS_2021_01/034403000"/>
    <hyperlink ref="F113" r:id="rId8" display="https://podminky.urs.cz/item/CS_URS_2021_01/049203000"/>
    <hyperlink ref="F117" r:id="rId9" display="https://podminky.urs.cz/item/CS_URS_2021_01/074103001"/>
    <hyperlink ref="F120" r:id="rId10" display="https://podminky.urs.cz/item/CS_URS_2021_01/074103011"/>
    <hyperlink ref="F123" r:id="rId11" display="https://podminky.urs.cz/item/CS_URS_2021_01/075103000"/>
    <hyperlink ref="F126" r:id="rId12" display="https://podminky.urs.cz/item/CS_URS_2021_01/076103012"/>
    <hyperlink ref="F130" r:id="rId13" display="https://podminky.urs.cz/item/CS_URS_2021_01/0914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8" customWidth="1"/>
    <col min="2" max="2" width="1.667969" style="248" customWidth="1"/>
    <col min="3" max="4" width="5" style="248" customWidth="1"/>
    <col min="5" max="5" width="11.66016" style="248" customWidth="1"/>
    <col min="6" max="6" width="9.160156" style="248" customWidth="1"/>
    <col min="7" max="7" width="5" style="248" customWidth="1"/>
    <col min="8" max="8" width="77.83203" style="248" customWidth="1"/>
    <col min="9" max="10" width="20" style="248" customWidth="1"/>
    <col min="11" max="11" width="1.667969" style="248" customWidth="1"/>
  </cols>
  <sheetData>
    <row r="1" s="1" customFormat="1" ht="37.5" customHeight="1"/>
    <row r="2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="14" customFormat="1" ht="45" customHeight="1">
      <c r="B3" s="252"/>
      <c r="C3" s="253" t="s">
        <v>4396</v>
      </c>
      <c r="D3" s="253"/>
      <c r="E3" s="253"/>
      <c r="F3" s="253"/>
      <c r="G3" s="253"/>
      <c r="H3" s="253"/>
      <c r="I3" s="253"/>
      <c r="J3" s="253"/>
      <c r="K3" s="254"/>
    </row>
    <row r="4" s="1" customFormat="1" ht="25.5" customHeight="1">
      <c r="B4" s="255"/>
      <c r="C4" s="256" t="s">
        <v>4397</v>
      </c>
      <c r="D4" s="256"/>
      <c r="E4" s="256"/>
      <c r="F4" s="256"/>
      <c r="G4" s="256"/>
      <c r="H4" s="256"/>
      <c r="I4" s="256"/>
      <c r="J4" s="256"/>
      <c r="K4" s="257"/>
    </row>
    <row r="5" s="1" customFormat="1" ht="5.25" customHeight="1">
      <c r="B5" s="255"/>
      <c r="C5" s="258"/>
      <c r="D5" s="258"/>
      <c r="E5" s="258"/>
      <c r="F5" s="258"/>
      <c r="G5" s="258"/>
      <c r="H5" s="258"/>
      <c r="I5" s="258"/>
      <c r="J5" s="258"/>
      <c r="K5" s="257"/>
    </row>
    <row r="6" s="1" customFormat="1" ht="15" customHeight="1">
      <c r="B6" s="255"/>
      <c r="C6" s="259" t="s">
        <v>4398</v>
      </c>
      <c r="D6" s="259"/>
      <c r="E6" s="259"/>
      <c r="F6" s="259"/>
      <c r="G6" s="259"/>
      <c r="H6" s="259"/>
      <c r="I6" s="259"/>
      <c r="J6" s="259"/>
      <c r="K6" s="257"/>
    </row>
    <row r="7" s="1" customFormat="1" ht="15" customHeight="1">
      <c r="B7" s="260"/>
      <c r="C7" s="259" t="s">
        <v>4399</v>
      </c>
      <c r="D7" s="259"/>
      <c r="E7" s="259"/>
      <c r="F7" s="259"/>
      <c r="G7" s="259"/>
      <c r="H7" s="259"/>
      <c r="I7" s="259"/>
      <c r="J7" s="259"/>
      <c r="K7" s="257"/>
    </row>
    <row r="8" s="1" customFormat="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="1" customFormat="1" ht="15" customHeight="1">
      <c r="B9" s="260"/>
      <c r="C9" s="259" t="s">
        <v>4400</v>
      </c>
      <c r="D9" s="259"/>
      <c r="E9" s="259"/>
      <c r="F9" s="259"/>
      <c r="G9" s="259"/>
      <c r="H9" s="259"/>
      <c r="I9" s="259"/>
      <c r="J9" s="259"/>
      <c r="K9" s="257"/>
    </row>
    <row r="10" s="1" customFormat="1" ht="15" customHeight="1">
      <c r="B10" s="260"/>
      <c r="C10" s="259"/>
      <c r="D10" s="259" t="s">
        <v>4401</v>
      </c>
      <c r="E10" s="259"/>
      <c r="F10" s="259"/>
      <c r="G10" s="259"/>
      <c r="H10" s="259"/>
      <c r="I10" s="259"/>
      <c r="J10" s="259"/>
      <c r="K10" s="257"/>
    </row>
    <row r="11" s="1" customFormat="1" ht="15" customHeight="1">
      <c r="B11" s="260"/>
      <c r="C11" s="261"/>
      <c r="D11" s="259" t="s">
        <v>4402</v>
      </c>
      <c r="E11" s="259"/>
      <c r="F11" s="259"/>
      <c r="G11" s="259"/>
      <c r="H11" s="259"/>
      <c r="I11" s="259"/>
      <c r="J11" s="259"/>
      <c r="K11" s="257"/>
    </row>
    <row r="12" s="1" customFormat="1" ht="15" customHeight="1">
      <c r="B12" s="260"/>
      <c r="C12" s="261"/>
      <c r="D12" s="259"/>
      <c r="E12" s="259"/>
      <c r="F12" s="259"/>
      <c r="G12" s="259"/>
      <c r="H12" s="259"/>
      <c r="I12" s="259"/>
      <c r="J12" s="259"/>
      <c r="K12" s="257"/>
    </row>
    <row r="13" s="1" customFormat="1" ht="15" customHeight="1">
      <c r="B13" s="260"/>
      <c r="C13" s="261"/>
      <c r="D13" s="262" t="s">
        <v>4403</v>
      </c>
      <c r="E13" s="259"/>
      <c r="F13" s="259"/>
      <c r="G13" s="259"/>
      <c r="H13" s="259"/>
      <c r="I13" s="259"/>
      <c r="J13" s="259"/>
      <c r="K13" s="257"/>
    </row>
    <row r="14" s="1" customFormat="1" ht="12.75" customHeight="1">
      <c r="B14" s="260"/>
      <c r="C14" s="261"/>
      <c r="D14" s="261"/>
      <c r="E14" s="261"/>
      <c r="F14" s="261"/>
      <c r="G14" s="261"/>
      <c r="H14" s="261"/>
      <c r="I14" s="261"/>
      <c r="J14" s="261"/>
      <c r="K14" s="257"/>
    </row>
    <row r="15" s="1" customFormat="1" ht="15" customHeight="1">
      <c r="B15" s="260"/>
      <c r="C15" s="261"/>
      <c r="D15" s="259" t="s">
        <v>4404</v>
      </c>
      <c r="E15" s="259"/>
      <c r="F15" s="259"/>
      <c r="G15" s="259"/>
      <c r="H15" s="259"/>
      <c r="I15" s="259"/>
      <c r="J15" s="259"/>
      <c r="K15" s="257"/>
    </row>
    <row r="16" s="1" customFormat="1" ht="15" customHeight="1">
      <c r="B16" s="260"/>
      <c r="C16" s="261"/>
      <c r="D16" s="259" t="s">
        <v>4405</v>
      </c>
      <c r="E16" s="259"/>
      <c r="F16" s="259"/>
      <c r="G16" s="259"/>
      <c r="H16" s="259"/>
      <c r="I16" s="259"/>
      <c r="J16" s="259"/>
      <c r="K16" s="257"/>
    </row>
    <row r="17" s="1" customFormat="1" ht="15" customHeight="1">
      <c r="B17" s="260"/>
      <c r="C17" s="261"/>
      <c r="D17" s="259" t="s">
        <v>4406</v>
      </c>
      <c r="E17" s="259"/>
      <c r="F17" s="259"/>
      <c r="G17" s="259"/>
      <c r="H17" s="259"/>
      <c r="I17" s="259"/>
      <c r="J17" s="259"/>
      <c r="K17" s="257"/>
    </row>
    <row r="18" s="1" customFormat="1" ht="15" customHeight="1">
      <c r="B18" s="260"/>
      <c r="C18" s="261"/>
      <c r="D18" s="261"/>
      <c r="E18" s="263" t="s">
        <v>79</v>
      </c>
      <c r="F18" s="259" t="s">
        <v>4407</v>
      </c>
      <c r="G18" s="259"/>
      <c r="H18" s="259"/>
      <c r="I18" s="259"/>
      <c r="J18" s="259"/>
      <c r="K18" s="257"/>
    </row>
    <row r="19" s="1" customFormat="1" ht="15" customHeight="1">
      <c r="B19" s="260"/>
      <c r="C19" s="261"/>
      <c r="D19" s="261"/>
      <c r="E19" s="263" t="s">
        <v>4408</v>
      </c>
      <c r="F19" s="259" t="s">
        <v>4409</v>
      </c>
      <c r="G19" s="259"/>
      <c r="H19" s="259"/>
      <c r="I19" s="259"/>
      <c r="J19" s="259"/>
      <c r="K19" s="257"/>
    </row>
    <row r="20" s="1" customFormat="1" ht="15" customHeight="1">
      <c r="B20" s="260"/>
      <c r="C20" s="261"/>
      <c r="D20" s="261"/>
      <c r="E20" s="263" t="s">
        <v>4410</v>
      </c>
      <c r="F20" s="259" t="s">
        <v>4411</v>
      </c>
      <c r="G20" s="259"/>
      <c r="H20" s="259"/>
      <c r="I20" s="259"/>
      <c r="J20" s="259"/>
      <c r="K20" s="257"/>
    </row>
    <row r="21" s="1" customFormat="1" ht="15" customHeight="1">
      <c r="B21" s="260"/>
      <c r="C21" s="261"/>
      <c r="D21" s="261"/>
      <c r="E21" s="263" t="s">
        <v>4412</v>
      </c>
      <c r="F21" s="259" t="s">
        <v>4413</v>
      </c>
      <c r="G21" s="259"/>
      <c r="H21" s="259"/>
      <c r="I21" s="259"/>
      <c r="J21" s="259"/>
      <c r="K21" s="257"/>
    </row>
    <row r="22" s="1" customFormat="1" ht="15" customHeight="1">
      <c r="B22" s="260"/>
      <c r="C22" s="261"/>
      <c r="D22" s="261"/>
      <c r="E22" s="263" t="s">
        <v>4414</v>
      </c>
      <c r="F22" s="259" t="s">
        <v>4415</v>
      </c>
      <c r="G22" s="259"/>
      <c r="H22" s="259"/>
      <c r="I22" s="259"/>
      <c r="J22" s="259"/>
      <c r="K22" s="257"/>
    </row>
    <row r="23" s="1" customFormat="1" ht="15" customHeight="1">
      <c r="B23" s="260"/>
      <c r="C23" s="261"/>
      <c r="D23" s="261"/>
      <c r="E23" s="263" t="s">
        <v>4416</v>
      </c>
      <c r="F23" s="259" t="s">
        <v>4417</v>
      </c>
      <c r="G23" s="259"/>
      <c r="H23" s="259"/>
      <c r="I23" s="259"/>
      <c r="J23" s="259"/>
      <c r="K23" s="257"/>
    </row>
    <row r="24" s="1" customFormat="1" ht="12.75" customHeight="1">
      <c r="B24" s="260"/>
      <c r="C24" s="261"/>
      <c r="D24" s="261"/>
      <c r="E24" s="261"/>
      <c r="F24" s="261"/>
      <c r="G24" s="261"/>
      <c r="H24" s="261"/>
      <c r="I24" s="261"/>
      <c r="J24" s="261"/>
      <c r="K24" s="257"/>
    </row>
    <row r="25" s="1" customFormat="1" ht="15" customHeight="1">
      <c r="B25" s="260"/>
      <c r="C25" s="259" t="s">
        <v>4418</v>
      </c>
      <c r="D25" s="259"/>
      <c r="E25" s="259"/>
      <c r="F25" s="259"/>
      <c r="G25" s="259"/>
      <c r="H25" s="259"/>
      <c r="I25" s="259"/>
      <c r="J25" s="259"/>
      <c r="K25" s="257"/>
    </row>
    <row r="26" s="1" customFormat="1" ht="15" customHeight="1">
      <c r="B26" s="260"/>
      <c r="C26" s="259" t="s">
        <v>4419</v>
      </c>
      <c r="D26" s="259"/>
      <c r="E26" s="259"/>
      <c r="F26" s="259"/>
      <c r="G26" s="259"/>
      <c r="H26" s="259"/>
      <c r="I26" s="259"/>
      <c r="J26" s="259"/>
      <c r="K26" s="257"/>
    </row>
    <row r="27" s="1" customFormat="1" ht="15" customHeight="1">
      <c r="B27" s="260"/>
      <c r="C27" s="259"/>
      <c r="D27" s="259" t="s">
        <v>4420</v>
      </c>
      <c r="E27" s="259"/>
      <c r="F27" s="259"/>
      <c r="G27" s="259"/>
      <c r="H27" s="259"/>
      <c r="I27" s="259"/>
      <c r="J27" s="259"/>
      <c r="K27" s="257"/>
    </row>
    <row r="28" s="1" customFormat="1" ht="15" customHeight="1">
      <c r="B28" s="260"/>
      <c r="C28" s="261"/>
      <c r="D28" s="259" t="s">
        <v>4421</v>
      </c>
      <c r="E28" s="259"/>
      <c r="F28" s="259"/>
      <c r="G28" s="259"/>
      <c r="H28" s="259"/>
      <c r="I28" s="259"/>
      <c r="J28" s="259"/>
      <c r="K28" s="257"/>
    </row>
    <row r="29" s="1" customFormat="1" ht="12.75" customHeight="1">
      <c r="B29" s="260"/>
      <c r="C29" s="261"/>
      <c r="D29" s="261"/>
      <c r="E29" s="261"/>
      <c r="F29" s="261"/>
      <c r="G29" s="261"/>
      <c r="H29" s="261"/>
      <c r="I29" s="261"/>
      <c r="J29" s="261"/>
      <c r="K29" s="257"/>
    </row>
    <row r="30" s="1" customFormat="1" ht="15" customHeight="1">
      <c r="B30" s="260"/>
      <c r="C30" s="261"/>
      <c r="D30" s="259" t="s">
        <v>4422</v>
      </c>
      <c r="E30" s="259"/>
      <c r="F30" s="259"/>
      <c r="G30" s="259"/>
      <c r="H30" s="259"/>
      <c r="I30" s="259"/>
      <c r="J30" s="259"/>
      <c r="K30" s="257"/>
    </row>
    <row r="31" s="1" customFormat="1" ht="15" customHeight="1">
      <c r="B31" s="260"/>
      <c r="C31" s="261"/>
      <c r="D31" s="259" t="s">
        <v>4423</v>
      </c>
      <c r="E31" s="259"/>
      <c r="F31" s="259"/>
      <c r="G31" s="259"/>
      <c r="H31" s="259"/>
      <c r="I31" s="259"/>
      <c r="J31" s="259"/>
      <c r="K31" s="257"/>
    </row>
    <row r="32" s="1" customFormat="1" ht="12.75" customHeight="1">
      <c r="B32" s="260"/>
      <c r="C32" s="261"/>
      <c r="D32" s="261"/>
      <c r="E32" s="261"/>
      <c r="F32" s="261"/>
      <c r="G32" s="261"/>
      <c r="H32" s="261"/>
      <c r="I32" s="261"/>
      <c r="J32" s="261"/>
      <c r="K32" s="257"/>
    </row>
    <row r="33" s="1" customFormat="1" ht="15" customHeight="1">
      <c r="B33" s="260"/>
      <c r="C33" s="261"/>
      <c r="D33" s="259" t="s">
        <v>4424</v>
      </c>
      <c r="E33" s="259"/>
      <c r="F33" s="259"/>
      <c r="G33" s="259"/>
      <c r="H33" s="259"/>
      <c r="I33" s="259"/>
      <c r="J33" s="259"/>
      <c r="K33" s="257"/>
    </row>
    <row r="34" s="1" customFormat="1" ht="15" customHeight="1">
      <c r="B34" s="260"/>
      <c r="C34" s="261"/>
      <c r="D34" s="259" t="s">
        <v>4425</v>
      </c>
      <c r="E34" s="259"/>
      <c r="F34" s="259"/>
      <c r="G34" s="259"/>
      <c r="H34" s="259"/>
      <c r="I34" s="259"/>
      <c r="J34" s="259"/>
      <c r="K34" s="257"/>
    </row>
    <row r="35" s="1" customFormat="1" ht="15" customHeight="1">
      <c r="B35" s="260"/>
      <c r="C35" s="261"/>
      <c r="D35" s="259" t="s">
        <v>4426</v>
      </c>
      <c r="E35" s="259"/>
      <c r="F35" s="259"/>
      <c r="G35" s="259"/>
      <c r="H35" s="259"/>
      <c r="I35" s="259"/>
      <c r="J35" s="259"/>
      <c r="K35" s="257"/>
    </row>
    <row r="36" s="1" customFormat="1" ht="15" customHeight="1">
      <c r="B36" s="260"/>
      <c r="C36" s="261"/>
      <c r="D36" s="259"/>
      <c r="E36" s="262" t="s">
        <v>103</v>
      </c>
      <c r="F36" s="259"/>
      <c r="G36" s="259" t="s">
        <v>4427</v>
      </c>
      <c r="H36" s="259"/>
      <c r="I36" s="259"/>
      <c r="J36" s="259"/>
      <c r="K36" s="257"/>
    </row>
    <row r="37" s="1" customFormat="1" ht="30.75" customHeight="1">
      <c r="B37" s="260"/>
      <c r="C37" s="261"/>
      <c r="D37" s="259"/>
      <c r="E37" s="262" t="s">
        <v>4428</v>
      </c>
      <c r="F37" s="259"/>
      <c r="G37" s="259" t="s">
        <v>4429</v>
      </c>
      <c r="H37" s="259"/>
      <c r="I37" s="259"/>
      <c r="J37" s="259"/>
      <c r="K37" s="257"/>
    </row>
    <row r="38" s="1" customFormat="1" ht="15" customHeight="1">
      <c r="B38" s="260"/>
      <c r="C38" s="261"/>
      <c r="D38" s="259"/>
      <c r="E38" s="262" t="s">
        <v>53</v>
      </c>
      <c r="F38" s="259"/>
      <c r="G38" s="259" t="s">
        <v>4430</v>
      </c>
      <c r="H38" s="259"/>
      <c r="I38" s="259"/>
      <c r="J38" s="259"/>
      <c r="K38" s="257"/>
    </row>
    <row r="39" s="1" customFormat="1" ht="15" customHeight="1">
      <c r="B39" s="260"/>
      <c r="C39" s="261"/>
      <c r="D39" s="259"/>
      <c r="E39" s="262" t="s">
        <v>54</v>
      </c>
      <c r="F39" s="259"/>
      <c r="G39" s="259" t="s">
        <v>4431</v>
      </c>
      <c r="H39" s="259"/>
      <c r="I39" s="259"/>
      <c r="J39" s="259"/>
      <c r="K39" s="257"/>
    </row>
    <row r="40" s="1" customFormat="1" ht="15" customHeight="1">
      <c r="B40" s="260"/>
      <c r="C40" s="261"/>
      <c r="D40" s="259"/>
      <c r="E40" s="262" t="s">
        <v>104</v>
      </c>
      <c r="F40" s="259"/>
      <c r="G40" s="259" t="s">
        <v>4432</v>
      </c>
      <c r="H40" s="259"/>
      <c r="I40" s="259"/>
      <c r="J40" s="259"/>
      <c r="K40" s="257"/>
    </row>
    <row r="41" s="1" customFormat="1" ht="15" customHeight="1">
      <c r="B41" s="260"/>
      <c r="C41" s="261"/>
      <c r="D41" s="259"/>
      <c r="E41" s="262" t="s">
        <v>105</v>
      </c>
      <c r="F41" s="259"/>
      <c r="G41" s="259" t="s">
        <v>4433</v>
      </c>
      <c r="H41" s="259"/>
      <c r="I41" s="259"/>
      <c r="J41" s="259"/>
      <c r="K41" s="257"/>
    </row>
    <row r="42" s="1" customFormat="1" ht="15" customHeight="1">
      <c r="B42" s="260"/>
      <c r="C42" s="261"/>
      <c r="D42" s="259"/>
      <c r="E42" s="262" t="s">
        <v>4434</v>
      </c>
      <c r="F42" s="259"/>
      <c r="G42" s="259" t="s">
        <v>4435</v>
      </c>
      <c r="H42" s="259"/>
      <c r="I42" s="259"/>
      <c r="J42" s="259"/>
      <c r="K42" s="257"/>
    </row>
    <row r="43" s="1" customFormat="1" ht="15" customHeight="1">
      <c r="B43" s="260"/>
      <c r="C43" s="261"/>
      <c r="D43" s="259"/>
      <c r="E43" s="262"/>
      <c r="F43" s="259"/>
      <c r="G43" s="259" t="s">
        <v>4436</v>
      </c>
      <c r="H43" s="259"/>
      <c r="I43" s="259"/>
      <c r="J43" s="259"/>
      <c r="K43" s="257"/>
    </row>
    <row r="44" s="1" customFormat="1" ht="15" customHeight="1">
      <c r="B44" s="260"/>
      <c r="C44" s="261"/>
      <c r="D44" s="259"/>
      <c r="E44" s="262" t="s">
        <v>4437</v>
      </c>
      <c r="F44" s="259"/>
      <c r="G44" s="259" t="s">
        <v>4438</v>
      </c>
      <c r="H44" s="259"/>
      <c r="I44" s="259"/>
      <c r="J44" s="259"/>
      <c r="K44" s="257"/>
    </row>
    <row r="45" s="1" customFormat="1" ht="15" customHeight="1">
      <c r="B45" s="260"/>
      <c r="C45" s="261"/>
      <c r="D45" s="259"/>
      <c r="E45" s="262" t="s">
        <v>107</v>
      </c>
      <c r="F45" s="259"/>
      <c r="G45" s="259" t="s">
        <v>4439</v>
      </c>
      <c r="H45" s="259"/>
      <c r="I45" s="259"/>
      <c r="J45" s="259"/>
      <c r="K45" s="257"/>
    </row>
    <row r="46" s="1" customFormat="1" ht="12.75" customHeight="1">
      <c r="B46" s="260"/>
      <c r="C46" s="261"/>
      <c r="D46" s="259"/>
      <c r="E46" s="259"/>
      <c r="F46" s="259"/>
      <c r="G46" s="259"/>
      <c r="H46" s="259"/>
      <c r="I46" s="259"/>
      <c r="J46" s="259"/>
      <c r="K46" s="257"/>
    </row>
    <row r="47" s="1" customFormat="1" ht="15" customHeight="1">
      <c r="B47" s="260"/>
      <c r="C47" s="261"/>
      <c r="D47" s="259" t="s">
        <v>4440</v>
      </c>
      <c r="E47" s="259"/>
      <c r="F47" s="259"/>
      <c r="G47" s="259"/>
      <c r="H47" s="259"/>
      <c r="I47" s="259"/>
      <c r="J47" s="259"/>
      <c r="K47" s="257"/>
    </row>
    <row r="48" s="1" customFormat="1" ht="15" customHeight="1">
      <c r="B48" s="260"/>
      <c r="C48" s="261"/>
      <c r="D48" s="261"/>
      <c r="E48" s="259" t="s">
        <v>4441</v>
      </c>
      <c r="F48" s="259"/>
      <c r="G48" s="259"/>
      <c r="H48" s="259"/>
      <c r="I48" s="259"/>
      <c r="J48" s="259"/>
      <c r="K48" s="257"/>
    </row>
    <row r="49" s="1" customFormat="1" ht="15" customHeight="1">
      <c r="B49" s="260"/>
      <c r="C49" s="261"/>
      <c r="D49" s="261"/>
      <c r="E49" s="259" t="s">
        <v>4442</v>
      </c>
      <c r="F49" s="259"/>
      <c r="G49" s="259"/>
      <c r="H49" s="259"/>
      <c r="I49" s="259"/>
      <c r="J49" s="259"/>
      <c r="K49" s="257"/>
    </row>
    <row r="50" s="1" customFormat="1" ht="15" customHeight="1">
      <c r="B50" s="260"/>
      <c r="C50" s="261"/>
      <c r="D50" s="261"/>
      <c r="E50" s="259" t="s">
        <v>4443</v>
      </c>
      <c r="F50" s="259"/>
      <c r="G50" s="259"/>
      <c r="H50" s="259"/>
      <c r="I50" s="259"/>
      <c r="J50" s="259"/>
      <c r="K50" s="257"/>
    </row>
    <row r="51" s="1" customFormat="1" ht="15" customHeight="1">
      <c r="B51" s="260"/>
      <c r="C51" s="261"/>
      <c r="D51" s="259" t="s">
        <v>4444</v>
      </c>
      <c r="E51" s="259"/>
      <c r="F51" s="259"/>
      <c r="G51" s="259"/>
      <c r="H51" s="259"/>
      <c r="I51" s="259"/>
      <c r="J51" s="259"/>
      <c r="K51" s="257"/>
    </row>
    <row r="52" s="1" customFormat="1" ht="25.5" customHeight="1">
      <c r="B52" s="255"/>
      <c r="C52" s="256" t="s">
        <v>4445</v>
      </c>
      <c r="D52" s="256"/>
      <c r="E52" s="256"/>
      <c r="F52" s="256"/>
      <c r="G52" s="256"/>
      <c r="H52" s="256"/>
      <c r="I52" s="256"/>
      <c r="J52" s="256"/>
      <c r="K52" s="257"/>
    </row>
    <row r="53" s="1" customFormat="1" ht="5.25" customHeight="1">
      <c r="B53" s="255"/>
      <c r="C53" s="258"/>
      <c r="D53" s="258"/>
      <c r="E53" s="258"/>
      <c r="F53" s="258"/>
      <c r="G53" s="258"/>
      <c r="H53" s="258"/>
      <c r="I53" s="258"/>
      <c r="J53" s="258"/>
      <c r="K53" s="257"/>
    </row>
    <row r="54" s="1" customFormat="1" ht="15" customHeight="1">
      <c r="B54" s="255"/>
      <c r="C54" s="259" t="s">
        <v>4446</v>
      </c>
      <c r="D54" s="259"/>
      <c r="E54" s="259"/>
      <c r="F54" s="259"/>
      <c r="G54" s="259"/>
      <c r="H54" s="259"/>
      <c r="I54" s="259"/>
      <c r="J54" s="259"/>
      <c r="K54" s="257"/>
    </row>
    <row r="55" s="1" customFormat="1" ht="15" customHeight="1">
      <c r="B55" s="255"/>
      <c r="C55" s="259" t="s">
        <v>4447</v>
      </c>
      <c r="D55" s="259"/>
      <c r="E55" s="259"/>
      <c r="F55" s="259"/>
      <c r="G55" s="259"/>
      <c r="H55" s="259"/>
      <c r="I55" s="259"/>
      <c r="J55" s="259"/>
      <c r="K55" s="257"/>
    </row>
    <row r="56" s="1" customFormat="1" ht="12.75" customHeight="1">
      <c r="B56" s="255"/>
      <c r="C56" s="259"/>
      <c r="D56" s="259"/>
      <c r="E56" s="259"/>
      <c r="F56" s="259"/>
      <c r="G56" s="259"/>
      <c r="H56" s="259"/>
      <c r="I56" s="259"/>
      <c r="J56" s="259"/>
      <c r="K56" s="257"/>
    </row>
    <row r="57" s="1" customFormat="1" ht="15" customHeight="1">
      <c r="B57" s="255"/>
      <c r="C57" s="259" t="s">
        <v>4448</v>
      </c>
      <c r="D57" s="259"/>
      <c r="E57" s="259"/>
      <c r="F57" s="259"/>
      <c r="G57" s="259"/>
      <c r="H57" s="259"/>
      <c r="I57" s="259"/>
      <c r="J57" s="259"/>
      <c r="K57" s="257"/>
    </row>
    <row r="58" s="1" customFormat="1" ht="15" customHeight="1">
      <c r="B58" s="255"/>
      <c r="C58" s="261"/>
      <c r="D58" s="259" t="s">
        <v>4449</v>
      </c>
      <c r="E58" s="259"/>
      <c r="F58" s="259"/>
      <c r="G58" s="259"/>
      <c r="H58" s="259"/>
      <c r="I58" s="259"/>
      <c r="J58" s="259"/>
      <c r="K58" s="257"/>
    </row>
    <row r="59" s="1" customFormat="1" ht="15" customHeight="1">
      <c r="B59" s="255"/>
      <c r="C59" s="261"/>
      <c r="D59" s="259" t="s">
        <v>4450</v>
      </c>
      <c r="E59" s="259"/>
      <c r="F59" s="259"/>
      <c r="G59" s="259"/>
      <c r="H59" s="259"/>
      <c r="I59" s="259"/>
      <c r="J59" s="259"/>
      <c r="K59" s="257"/>
    </row>
    <row r="60" s="1" customFormat="1" ht="15" customHeight="1">
      <c r="B60" s="255"/>
      <c r="C60" s="261"/>
      <c r="D60" s="259" t="s">
        <v>4451</v>
      </c>
      <c r="E60" s="259"/>
      <c r="F60" s="259"/>
      <c r="G60" s="259"/>
      <c r="H60" s="259"/>
      <c r="I60" s="259"/>
      <c r="J60" s="259"/>
      <c r="K60" s="257"/>
    </row>
    <row r="61" s="1" customFormat="1" ht="15" customHeight="1">
      <c r="B61" s="255"/>
      <c r="C61" s="261"/>
      <c r="D61" s="259" t="s">
        <v>4452</v>
      </c>
      <c r="E61" s="259"/>
      <c r="F61" s="259"/>
      <c r="G61" s="259"/>
      <c r="H61" s="259"/>
      <c r="I61" s="259"/>
      <c r="J61" s="259"/>
      <c r="K61" s="257"/>
    </row>
    <row r="62" s="1" customFormat="1" ht="15" customHeight="1">
      <c r="B62" s="255"/>
      <c r="C62" s="261"/>
      <c r="D62" s="264" t="s">
        <v>4453</v>
      </c>
      <c r="E62" s="264"/>
      <c r="F62" s="264"/>
      <c r="G62" s="264"/>
      <c r="H62" s="264"/>
      <c r="I62" s="264"/>
      <c r="J62" s="264"/>
      <c r="K62" s="257"/>
    </row>
    <row r="63" s="1" customFormat="1" ht="15" customHeight="1">
      <c r="B63" s="255"/>
      <c r="C63" s="261"/>
      <c r="D63" s="259" t="s">
        <v>4454</v>
      </c>
      <c r="E63" s="259"/>
      <c r="F63" s="259"/>
      <c r="G63" s="259"/>
      <c r="H63" s="259"/>
      <c r="I63" s="259"/>
      <c r="J63" s="259"/>
      <c r="K63" s="257"/>
    </row>
    <row r="64" s="1" customFormat="1" ht="12.75" customHeight="1">
      <c r="B64" s="255"/>
      <c r="C64" s="261"/>
      <c r="D64" s="261"/>
      <c r="E64" s="265"/>
      <c r="F64" s="261"/>
      <c r="G64" s="261"/>
      <c r="H64" s="261"/>
      <c r="I64" s="261"/>
      <c r="J64" s="261"/>
      <c r="K64" s="257"/>
    </row>
    <row r="65" s="1" customFormat="1" ht="15" customHeight="1">
      <c r="B65" s="255"/>
      <c r="C65" s="261"/>
      <c r="D65" s="259" t="s">
        <v>4455</v>
      </c>
      <c r="E65" s="259"/>
      <c r="F65" s="259"/>
      <c r="G65" s="259"/>
      <c r="H65" s="259"/>
      <c r="I65" s="259"/>
      <c r="J65" s="259"/>
      <c r="K65" s="257"/>
    </row>
    <row r="66" s="1" customFormat="1" ht="15" customHeight="1">
      <c r="B66" s="255"/>
      <c r="C66" s="261"/>
      <c r="D66" s="264" t="s">
        <v>4456</v>
      </c>
      <c r="E66" s="264"/>
      <c r="F66" s="264"/>
      <c r="G66" s="264"/>
      <c r="H66" s="264"/>
      <c r="I66" s="264"/>
      <c r="J66" s="264"/>
      <c r="K66" s="257"/>
    </row>
    <row r="67" s="1" customFormat="1" ht="15" customHeight="1">
      <c r="B67" s="255"/>
      <c r="C67" s="261"/>
      <c r="D67" s="259" t="s">
        <v>4457</v>
      </c>
      <c r="E67" s="259"/>
      <c r="F67" s="259"/>
      <c r="G67" s="259"/>
      <c r="H67" s="259"/>
      <c r="I67" s="259"/>
      <c r="J67" s="259"/>
      <c r="K67" s="257"/>
    </row>
    <row r="68" s="1" customFormat="1" ht="15" customHeight="1">
      <c r="B68" s="255"/>
      <c r="C68" s="261"/>
      <c r="D68" s="259" t="s">
        <v>4458</v>
      </c>
      <c r="E68" s="259"/>
      <c r="F68" s="259"/>
      <c r="G68" s="259"/>
      <c r="H68" s="259"/>
      <c r="I68" s="259"/>
      <c r="J68" s="259"/>
      <c r="K68" s="257"/>
    </row>
    <row r="69" s="1" customFormat="1" ht="15" customHeight="1">
      <c r="B69" s="255"/>
      <c r="C69" s="261"/>
      <c r="D69" s="259" t="s">
        <v>4459</v>
      </c>
      <c r="E69" s="259"/>
      <c r="F69" s="259"/>
      <c r="G69" s="259"/>
      <c r="H69" s="259"/>
      <c r="I69" s="259"/>
      <c r="J69" s="259"/>
      <c r="K69" s="257"/>
    </row>
    <row r="70" s="1" customFormat="1" ht="15" customHeight="1">
      <c r="B70" s="255"/>
      <c r="C70" s="261"/>
      <c r="D70" s="259" t="s">
        <v>4460</v>
      </c>
      <c r="E70" s="259"/>
      <c r="F70" s="259"/>
      <c r="G70" s="259"/>
      <c r="H70" s="259"/>
      <c r="I70" s="259"/>
      <c r="J70" s="259"/>
      <c r="K70" s="257"/>
    </row>
    <row r="71" s="1" customFormat="1" ht="12.75" customHeight="1">
      <c r="B71" s="266"/>
      <c r="C71" s="267"/>
      <c r="D71" s="267"/>
      <c r="E71" s="267"/>
      <c r="F71" s="267"/>
      <c r="G71" s="267"/>
      <c r="H71" s="267"/>
      <c r="I71" s="267"/>
      <c r="J71" s="267"/>
      <c r="K71" s="268"/>
    </row>
    <row r="72" s="1" customFormat="1" ht="18.75" customHeight="1">
      <c r="B72" s="269"/>
      <c r="C72" s="269"/>
      <c r="D72" s="269"/>
      <c r="E72" s="269"/>
      <c r="F72" s="269"/>
      <c r="G72" s="269"/>
      <c r="H72" s="269"/>
      <c r="I72" s="269"/>
      <c r="J72" s="269"/>
      <c r="K72" s="270"/>
    </row>
    <row r="73" s="1" customFormat="1" ht="18.75" customHeight="1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="1" customFormat="1" ht="7.5" customHeight="1">
      <c r="B74" s="271"/>
      <c r="C74" s="272"/>
      <c r="D74" s="272"/>
      <c r="E74" s="272"/>
      <c r="F74" s="272"/>
      <c r="G74" s="272"/>
      <c r="H74" s="272"/>
      <c r="I74" s="272"/>
      <c r="J74" s="272"/>
      <c r="K74" s="273"/>
    </row>
    <row r="75" s="1" customFormat="1" ht="45" customHeight="1">
      <c r="B75" s="274"/>
      <c r="C75" s="275" t="s">
        <v>4461</v>
      </c>
      <c r="D75" s="275"/>
      <c r="E75" s="275"/>
      <c r="F75" s="275"/>
      <c r="G75" s="275"/>
      <c r="H75" s="275"/>
      <c r="I75" s="275"/>
      <c r="J75" s="275"/>
      <c r="K75" s="276"/>
    </row>
    <row r="76" s="1" customFormat="1" ht="17.25" customHeight="1">
      <c r="B76" s="274"/>
      <c r="C76" s="277" t="s">
        <v>4462</v>
      </c>
      <c r="D76" s="277"/>
      <c r="E76" s="277"/>
      <c r="F76" s="277" t="s">
        <v>4463</v>
      </c>
      <c r="G76" s="278"/>
      <c r="H76" s="277" t="s">
        <v>54</v>
      </c>
      <c r="I76" s="277" t="s">
        <v>57</v>
      </c>
      <c r="J76" s="277" t="s">
        <v>4464</v>
      </c>
      <c r="K76" s="276"/>
    </row>
    <row r="77" s="1" customFormat="1" ht="17.25" customHeight="1">
      <c r="B77" s="274"/>
      <c r="C77" s="279" t="s">
        <v>4465</v>
      </c>
      <c r="D77" s="279"/>
      <c r="E77" s="279"/>
      <c r="F77" s="280" t="s">
        <v>4466</v>
      </c>
      <c r="G77" s="281"/>
      <c r="H77" s="279"/>
      <c r="I77" s="279"/>
      <c r="J77" s="279" t="s">
        <v>4467</v>
      </c>
      <c r="K77" s="276"/>
    </row>
    <row r="78" s="1" customFormat="1" ht="5.25" customHeight="1">
      <c r="B78" s="274"/>
      <c r="C78" s="282"/>
      <c r="D78" s="282"/>
      <c r="E78" s="282"/>
      <c r="F78" s="282"/>
      <c r="G78" s="283"/>
      <c r="H78" s="282"/>
      <c r="I78" s="282"/>
      <c r="J78" s="282"/>
      <c r="K78" s="276"/>
    </row>
    <row r="79" s="1" customFormat="1" ht="15" customHeight="1">
      <c r="B79" s="274"/>
      <c r="C79" s="262" t="s">
        <v>53</v>
      </c>
      <c r="D79" s="284"/>
      <c r="E79" s="284"/>
      <c r="F79" s="285" t="s">
        <v>4468</v>
      </c>
      <c r="G79" s="286"/>
      <c r="H79" s="262" t="s">
        <v>4469</v>
      </c>
      <c r="I79" s="262" t="s">
        <v>4470</v>
      </c>
      <c r="J79" s="262">
        <v>20</v>
      </c>
      <c r="K79" s="276"/>
    </row>
    <row r="80" s="1" customFormat="1" ht="15" customHeight="1">
      <c r="B80" s="274"/>
      <c r="C80" s="262" t="s">
        <v>4471</v>
      </c>
      <c r="D80" s="262"/>
      <c r="E80" s="262"/>
      <c r="F80" s="285" t="s">
        <v>4468</v>
      </c>
      <c r="G80" s="286"/>
      <c r="H80" s="262" t="s">
        <v>4472</v>
      </c>
      <c r="I80" s="262" t="s">
        <v>4470</v>
      </c>
      <c r="J80" s="262">
        <v>120</v>
      </c>
      <c r="K80" s="276"/>
    </row>
    <row r="81" s="1" customFormat="1" ht="15" customHeight="1">
      <c r="B81" s="287"/>
      <c r="C81" s="262" t="s">
        <v>4473</v>
      </c>
      <c r="D81" s="262"/>
      <c r="E81" s="262"/>
      <c r="F81" s="285" t="s">
        <v>4474</v>
      </c>
      <c r="G81" s="286"/>
      <c r="H81" s="262" t="s">
        <v>4475</v>
      </c>
      <c r="I81" s="262" t="s">
        <v>4470</v>
      </c>
      <c r="J81" s="262">
        <v>50</v>
      </c>
      <c r="K81" s="276"/>
    </row>
    <row r="82" s="1" customFormat="1" ht="15" customHeight="1">
      <c r="B82" s="287"/>
      <c r="C82" s="262" t="s">
        <v>4476</v>
      </c>
      <c r="D82" s="262"/>
      <c r="E82" s="262"/>
      <c r="F82" s="285" t="s">
        <v>4468</v>
      </c>
      <c r="G82" s="286"/>
      <c r="H82" s="262" t="s">
        <v>4477</v>
      </c>
      <c r="I82" s="262" t="s">
        <v>4478</v>
      </c>
      <c r="J82" s="262"/>
      <c r="K82" s="276"/>
    </row>
    <row r="83" s="1" customFormat="1" ht="15" customHeight="1">
      <c r="B83" s="287"/>
      <c r="C83" s="288" t="s">
        <v>4479</v>
      </c>
      <c r="D83" s="288"/>
      <c r="E83" s="288"/>
      <c r="F83" s="289" t="s">
        <v>4474</v>
      </c>
      <c r="G83" s="288"/>
      <c r="H83" s="288" t="s">
        <v>4480</v>
      </c>
      <c r="I83" s="288" t="s">
        <v>4470</v>
      </c>
      <c r="J83" s="288">
        <v>15</v>
      </c>
      <c r="K83" s="276"/>
    </row>
    <row r="84" s="1" customFormat="1" ht="15" customHeight="1">
      <c r="B84" s="287"/>
      <c r="C84" s="288" t="s">
        <v>4481</v>
      </c>
      <c r="D84" s="288"/>
      <c r="E84" s="288"/>
      <c r="F84" s="289" t="s">
        <v>4474</v>
      </c>
      <c r="G84" s="288"/>
      <c r="H84" s="288" t="s">
        <v>4482</v>
      </c>
      <c r="I84" s="288" t="s">
        <v>4470</v>
      </c>
      <c r="J84" s="288">
        <v>15</v>
      </c>
      <c r="K84" s="276"/>
    </row>
    <row r="85" s="1" customFormat="1" ht="15" customHeight="1">
      <c r="B85" s="287"/>
      <c r="C85" s="288" t="s">
        <v>4483</v>
      </c>
      <c r="D85" s="288"/>
      <c r="E85" s="288"/>
      <c r="F85" s="289" t="s">
        <v>4474</v>
      </c>
      <c r="G85" s="288"/>
      <c r="H85" s="288" t="s">
        <v>4484</v>
      </c>
      <c r="I85" s="288" t="s">
        <v>4470</v>
      </c>
      <c r="J85" s="288">
        <v>20</v>
      </c>
      <c r="K85" s="276"/>
    </row>
    <row r="86" s="1" customFormat="1" ht="15" customHeight="1">
      <c r="B86" s="287"/>
      <c r="C86" s="288" t="s">
        <v>4485</v>
      </c>
      <c r="D86" s="288"/>
      <c r="E86" s="288"/>
      <c r="F86" s="289" t="s">
        <v>4474</v>
      </c>
      <c r="G86" s="288"/>
      <c r="H86" s="288" t="s">
        <v>4486</v>
      </c>
      <c r="I86" s="288" t="s">
        <v>4470</v>
      </c>
      <c r="J86" s="288">
        <v>20</v>
      </c>
      <c r="K86" s="276"/>
    </row>
    <row r="87" s="1" customFormat="1" ht="15" customHeight="1">
      <c r="B87" s="287"/>
      <c r="C87" s="262" t="s">
        <v>4487</v>
      </c>
      <c r="D87" s="262"/>
      <c r="E87" s="262"/>
      <c r="F87" s="285" t="s">
        <v>4474</v>
      </c>
      <c r="G87" s="286"/>
      <c r="H87" s="262" t="s">
        <v>4488</v>
      </c>
      <c r="I87" s="262" t="s">
        <v>4470</v>
      </c>
      <c r="J87" s="262">
        <v>50</v>
      </c>
      <c r="K87" s="276"/>
    </row>
    <row r="88" s="1" customFormat="1" ht="15" customHeight="1">
      <c r="B88" s="287"/>
      <c r="C88" s="262" t="s">
        <v>4489</v>
      </c>
      <c r="D88" s="262"/>
      <c r="E88" s="262"/>
      <c r="F88" s="285" t="s">
        <v>4474</v>
      </c>
      <c r="G88" s="286"/>
      <c r="H88" s="262" t="s">
        <v>4490</v>
      </c>
      <c r="I88" s="262" t="s">
        <v>4470</v>
      </c>
      <c r="J88" s="262">
        <v>20</v>
      </c>
      <c r="K88" s="276"/>
    </row>
    <row r="89" s="1" customFormat="1" ht="15" customHeight="1">
      <c r="B89" s="287"/>
      <c r="C89" s="262" t="s">
        <v>4491</v>
      </c>
      <c r="D89" s="262"/>
      <c r="E89" s="262"/>
      <c r="F89" s="285" t="s">
        <v>4474</v>
      </c>
      <c r="G89" s="286"/>
      <c r="H89" s="262" t="s">
        <v>4492</v>
      </c>
      <c r="I89" s="262" t="s">
        <v>4470</v>
      </c>
      <c r="J89" s="262">
        <v>20</v>
      </c>
      <c r="K89" s="276"/>
    </row>
    <row r="90" s="1" customFormat="1" ht="15" customHeight="1">
      <c r="B90" s="287"/>
      <c r="C90" s="262" t="s">
        <v>4493</v>
      </c>
      <c r="D90" s="262"/>
      <c r="E90" s="262"/>
      <c r="F90" s="285" t="s">
        <v>4474</v>
      </c>
      <c r="G90" s="286"/>
      <c r="H90" s="262" t="s">
        <v>4494</v>
      </c>
      <c r="I90" s="262" t="s">
        <v>4470</v>
      </c>
      <c r="J90" s="262">
        <v>50</v>
      </c>
      <c r="K90" s="276"/>
    </row>
    <row r="91" s="1" customFormat="1" ht="15" customHeight="1">
      <c r="B91" s="287"/>
      <c r="C91" s="262" t="s">
        <v>4495</v>
      </c>
      <c r="D91" s="262"/>
      <c r="E91" s="262"/>
      <c r="F91" s="285" t="s">
        <v>4474</v>
      </c>
      <c r="G91" s="286"/>
      <c r="H91" s="262" t="s">
        <v>4495</v>
      </c>
      <c r="I91" s="262" t="s">
        <v>4470</v>
      </c>
      <c r="J91" s="262">
        <v>50</v>
      </c>
      <c r="K91" s="276"/>
    </row>
    <row r="92" s="1" customFormat="1" ht="15" customHeight="1">
      <c r="B92" s="287"/>
      <c r="C92" s="262" t="s">
        <v>4496</v>
      </c>
      <c r="D92" s="262"/>
      <c r="E92" s="262"/>
      <c r="F92" s="285" t="s">
        <v>4474</v>
      </c>
      <c r="G92" s="286"/>
      <c r="H92" s="262" t="s">
        <v>4497</v>
      </c>
      <c r="I92" s="262" t="s">
        <v>4470</v>
      </c>
      <c r="J92" s="262">
        <v>255</v>
      </c>
      <c r="K92" s="276"/>
    </row>
    <row r="93" s="1" customFormat="1" ht="15" customHeight="1">
      <c r="B93" s="287"/>
      <c r="C93" s="262" t="s">
        <v>4498</v>
      </c>
      <c r="D93" s="262"/>
      <c r="E93" s="262"/>
      <c r="F93" s="285" t="s">
        <v>4468</v>
      </c>
      <c r="G93" s="286"/>
      <c r="H93" s="262" t="s">
        <v>4499</v>
      </c>
      <c r="I93" s="262" t="s">
        <v>4500</v>
      </c>
      <c r="J93" s="262"/>
      <c r="K93" s="276"/>
    </row>
    <row r="94" s="1" customFormat="1" ht="15" customHeight="1">
      <c r="B94" s="287"/>
      <c r="C94" s="262" t="s">
        <v>4501</v>
      </c>
      <c r="D94" s="262"/>
      <c r="E94" s="262"/>
      <c r="F94" s="285" t="s">
        <v>4468</v>
      </c>
      <c r="G94" s="286"/>
      <c r="H94" s="262" t="s">
        <v>4502</v>
      </c>
      <c r="I94" s="262" t="s">
        <v>4503</v>
      </c>
      <c r="J94" s="262"/>
      <c r="K94" s="276"/>
    </row>
    <row r="95" s="1" customFormat="1" ht="15" customHeight="1">
      <c r="B95" s="287"/>
      <c r="C95" s="262" t="s">
        <v>4504</v>
      </c>
      <c r="D95" s="262"/>
      <c r="E95" s="262"/>
      <c r="F95" s="285" t="s">
        <v>4468</v>
      </c>
      <c r="G95" s="286"/>
      <c r="H95" s="262" t="s">
        <v>4504</v>
      </c>
      <c r="I95" s="262" t="s">
        <v>4503</v>
      </c>
      <c r="J95" s="262"/>
      <c r="K95" s="276"/>
    </row>
    <row r="96" s="1" customFormat="1" ht="15" customHeight="1">
      <c r="B96" s="287"/>
      <c r="C96" s="262" t="s">
        <v>38</v>
      </c>
      <c r="D96" s="262"/>
      <c r="E96" s="262"/>
      <c r="F96" s="285" t="s">
        <v>4468</v>
      </c>
      <c r="G96" s="286"/>
      <c r="H96" s="262" t="s">
        <v>4505</v>
      </c>
      <c r="I96" s="262" t="s">
        <v>4503</v>
      </c>
      <c r="J96" s="262"/>
      <c r="K96" s="276"/>
    </row>
    <row r="97" s="1" customFormat="1" ht="15" customHeight="1">
      <c r="B97" s="287"/>
      <c r="C97" s="262" t="s">
        <v>48</v>
      </c>
      <c r="D97" s="262"/>
      <c r="E97" s="262"/>
      <c r="F97" s="285" t="s">
        <v>4468</v>
      </c>
      <c r="G97" s="286"/>
      <c r="H97" s="262" t="s">
        <v>4506</v>
      </c>
      <c r="I97" s="262" t="s">
        <v>4503</v>
      </c>
      <c r="J97" s="262"/>
      <c r="K97" s="276"/>
    </row>
    <row r="98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="1" customFormat="1" ht="18.75" customHeight="1">
      <c r="B100" s="270"/>
      <c r="C100" s="270"/>
      <c r="D100" s="270"/>
      <c r="E100" s="270"/>
      <c r="F100" s="270"/>
      <c r="G100" s="270"/>
      <c r="H100" s="270"/>
      <c r="I100" s="270"/>
      <c r="J100" s="270"/>
      <c r="K100" s="270"/>
    </row>
    <row r="101" s="1" customFormat="1" ht="7.5" customHeight="1">
      <c r="B101" s="271"/>
      <c r="C101" s="272"/>
      <c r="D101" s="272"/>
      <c r="E101" s="272"/>
      <c r="F101" s="272"/>
      <c r="G101" s="272"/>
      <c r="H101" s="272"/>
      <c r="I101" s="272"/>
      <c r="J101" s="272"/>
      <c r="K101" s="273"/>
    </row>
    <row r="102" s="1" customFormat="1" ht="45" customHeight="1">
      <c r="B102" s="274"/>
      <c r="C102" s="275" t="s">
        <v>4507</v>
      </c>
      <c r="D102" s="275"/>
      <c r="E102" s="275"/>
      <c r="F102" s="275"/>
      <c r="G102" s="275"/>
      <c r="H102" s="275"/>
      <c r="I102" s="275"/>
      <c r="J102" s="275"/>
      <c r="K102" s="276"/>
    </row>
    <row r="103" s="1" customFormat="1" ht="17.25" customHeight="1">
      <c r="B103" s="274"/>
      <c r="C103" s="277" t="s">
        <v>4462</v>
      </c>
      <c r="D103" s="277"/>
      <c r="E103" s="277"/>
      <c r="F103" s="277" t="s">
        <v>4463</v>
      </c>
      <c r="G103" s="278"/>
      <c r="H103" s="277" t="s">
        <v>54</v>
      </c>
      <c r="I103" s="277" t="s">
        <v>57</v>
      </c>
      <c r="J103" s="277" t="s">
        <v>4464</v>
      </c>
      <c r="K103" s="276"/>
    </row>
    <row r="104" s="1" customFormat="1" ht="17.25" customHeight="1">
      <c r="B104" s="274"/>
      <c r="C104" s="279" t="s">
        <v>4465</v>
      </c>
      <c r="D104" s="279"/>
      <c r="E104" s="279"/>
      <c r="F104" s="280" t="s">
        <v>4466</v>
      </c>
      <c r="G104" s="281"/>
      <c r="H104" s="279"/>
      <c r="I104" s="279"/>
      <c r="J104" s="279" t="s">
        <v>4467</v>
      </c>
      <c r="K104" s="276"/>
    </row>
    <row r="105" s="1" customFormat="1" ht="5.25" customHeight="1">
      <c r="B105" s="274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="1" customFormat="1" ht="15" customHeight="1">
      <c r="B106" s="274"/>
      <c r="C106" s="262" t="s">
        <v>53</v>
      </c>
      <c r="D106" s="284"/>
      <c r="E106" s="284"/>
      <c r="F106" s="285" t="s">
        <v>4468</v>
      </c>
      <c r="G106" s="262"/>
      <c r="H106" s="262" t="s">
        <v>4508</v>
      </c>
      <c r="I106" s="262" t="s">
        <v>4470</v>
      </c>
      <c r="J106" s="262">
        <v>20</v>
      </c>
      <c r="K106" s="276"/>
    </row>
    <row r="107" s="1" customFormat="1" ht="15" customHeight="1">
      <c r="B107" s="274"/>
      <c r="C107" s="262" t="s">
        <v>4471</v>
      </c>
      <c r="D107" s="262"/>
      <c r="E107" s="262"/>
      <c r="F107" s="285" t="s">
        <v>4468</v>
      </c>
      <c r="G107" s="262"/>
      <c r="H107" s="262" t="s">
        <v>4508</v>
      </c>
      <c r="I107" s="262" t="s">
        <v>4470</v>
      </c>
      <c r="J107" s="262">
        <v>120</v>
      </c>
      <c r="K107" s="276"/>
    </row>
    <row r="108" s="1" customFormat="1" ht="15" customHeight="1">
      <c r="B108" s="287"/>
      <c r="C108" s="262" t="s">
        <v>4473</v>
      </c>
      <c r="D108" s="262"/>
      <c r="E108" s="262"/>
      <c r="F108" s="285" t="s">
        <v>4474</v>
      </c>
      <c r="G108" s="262"/>
      <c r="H108" s="262" t="s">
        <v>4508</v>
      </c>
      <c r="I108" s="262" t="s">
        <v>4470</v>
      </c>
      <c r="J108" s="262">
        <v>50</v>
      </c>
      <c r="K108" s="276"/>
    </row>
    <row r="109" s="1" customFormat="1" ht="15" customHeight="1">
      <c r="B109" s="287"/>
      <c r="C109" s="262" t="s">
        <v>4476</v>
      </c>
      <c r="D109" s="262"/>
      <c r="E109" s="262"/>
      <c r="F109" s="285" t="s">
        <v>4468</v>
      </c>
      <c r="G109" s="262"/>
      <c r="H109" s="262" t="s">
        <v>4508</v>
      </c>
      <c r="I109" s="262" t="s">
        <v>4478</v>
      </c>
      <c r="J109" s="262"/>
      <c r="K109" s="276"/>
    </row>
    <row r="110" s="1" customFormat="1" ht="15" customHeight="1">
      <c r="B110" s="287"/>
      <c r="C110" s="262" t="s">
        <v>4487</v>
      </c>
      <c r="D110" s="262"/>
      <c r="E110" s="262"/>
      <c r="F110" s="285" t="s">
        <v>4474</v>
      </c>
      <c r="G110" s="262"/>
      <c r="H110" s="262" t="s">
        <v>4508</v>
      </c>
      <c r="I110" s="262" t="s">
        <v>4470</v>
      </c>
      <c r="J110" s="262">
        <v>50</v>
      </c>
      <c r="K110" s="276"/>
    </row>
    <row r="111" s="1" customFormat="1" ht="15" customHeight="1">
      <c r="B111" s="287"/>
      <c r="C111" s="262" t="s">
        <v>4495</v>
      </c>
      <c r="D111" s="262"/>
      <c r="E111" s="262"/>
      <c r="F111" s="285" t="s">
        <v>4474</v>
      </c>
      <c r="G111" s="262"/>
      <c r="H111" s="262" t="s">
        <v>4508</v>
      </c>
      <c r="I111" s="262" t="s">
        <v>4470</v>
      </c>
      <c r="J111" s="262">
        <v>50</v>
      </c>
      <c r="K111" s="276"/>
    </row>
    <row r="112" s="1" customFormat="1" ht="15" customHeight="1">
      <c r="B112" s="287"/>
      <c r="C112" s="262" t="s">
        <v>4493</v>
      </c>
      <c r="D112" s="262"/>
      <c r="E112" s="262"/>
      <c r="F112" s="285" t="s">
        <v>4474</v>
      </c>
      <c r="G112" s="262"/>
      <c r="H112" s="262" t="s">
        <v>4508</v>
      </c>
      <c r="I112" s="262" t="s">
        <v>4470</v>
      </c>
      <c r="J112" s="262">
        <v>50</v>
      </c>
      <c r="K112" s="276"/>
    </row>
    <row r="113" s="1" customFormat="1" ht="15" customHeight="1">
      <c r="B113" s="287"/>
      <c r="C113" s="262" t="s">
        <v>53</v>
      </c>
      <c r="D113" s="262"/>
      <c r="E113" s="262"/>
      <c r="F113" s="285" t="s">
        <v>4468</v>
      </c>
      <c r="G113" s="262"/>
      <c r="H113" s="262" t="s">
        <v>4509</v>
      </c>
      <c r="I113" s="262" t="s">
        <v>4470</v>
      </c>
      <c r="J113" s="262">
        <v>20</v>
      </c>
      <c r="K113" s="276"/>
    </row>
    <row r="114" s="1" customFormat="1" ht="15" customHeight="1">
      <c r="B114" s="287"/>
      <c r="C114" s="262" t="s">
        <v>4510</v>
      </c>
      <c r="D114" s="262"/>
      <c r="E114" s="262"/>
      <c r="F114" s="285" t="s">
        <v>4468</v>
      </c>
      <c r="G114" s="262"/>
      <c r="H114" s="262" t="s">
        <v>4511</v>
      </c>
      <c r="I114" s="262" t="s">
        <v>4470</v>
      </c>
      <c r="J114" s="262">
        <v>120</v>
      </c>
      <c r="K114" s="276"/>
    </row>
    <row r="115" s="1" customFormat="1" ht="15" customHeight="1">
      <c r="B115" s="287"/>
      <c r="C115" s="262" t="s">
        <v>38</v>
      </c>
      <c r="D115" s="262"/>
      <c r="E115" s="262"/>
      <c r="F115" s="285" t="s">
        <v>4468</v>
      </c>
      <c r="G115" s="262"/>
      <c r="H115" s="262" t="s">
        <v>4512</v>
      </c>
      <c r="I115" s="262" t="s">
        <v>4503</v>
      </c>
      <c r="J115" s="262"/>
      <c r="K115" s="276"/>
    </row>
    <row r="116" s="1" customFormat="1" ht="15" customHeight="1">
      <c r="B116" s="287"/>
      <c r="C116" s="262" t="s">
        <v>48</v>
      </c>
      <c r="D116" s="262"/>
      <c r="E116" s="262"/>
      <c r="F116" s="285" t="s">
        <v>4468</v>
      </c>
      <c r="G116" s="262"/>
      <c r="H116" s="262" t="s">
        <v>4513</v>
      </c>
      <c r="I116" s="262" t="s">
        <v>4503</v>
      </c>
      <c r="J116" s="262"/>
      <c r="K116" s="276"/>
    </row>
    <row r="117" s="1" customFormat="1" ht="15" customHeight="1">
      <c r="B117" s="287"/>
      <c r="C117" s="262" t="s">
        <v>57</v>
      </c>
      <c r="D117" s="262"/>
      <c r="E117" s="262"/>
      <c r="F117" s="285" t="s">
        <v>4468</v>
      </c>
      <c r="G117" s="262"/>
      <c r="H117" s="262" t="s">
        <v>4514</v>
      </c>
      <c r="I117" s="262" t="s">
        <v>4515</v>
      </c>
      <c r="J117" s="262"/>
      <c r="K117" s="276"/>
    </row>
    <row r="118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="1" customFormat="1" ht="18.75" customHeight="1">
      <c r="B120" s="270"/>
      <c r="C120" s="270"/>
      <c r="D120" s="270"/>
      <c r="E120" s="270"/>
      <c r="F120" s="270"/>
      <c r="G120" s="270"/>
      <c r="H120" s="270"/>
      <c r="I120" s="270"/>
      <c r="J120" s="270"/>
      <c r="K120" s="270"/>
    </row>
    <row r="12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="1" customFormat="1" ht="45" customHeight="1">
      <c r="B122" s="303"/>
      <c r="C122" s="253" t="s">
        <v>4516</v>
      </c>
      <c r="D122" s="253"/>
      <c r="E122" s="253"/>
      <c r="F122" s="253"/>
      <c r="G122" s="253"/>
      <c r="H122" s="253"/>
      <c r="I122" s="253"/>
      <c r="J122" s="253"/>
      <c r="K122" s="304"/>
    </row>
    <row r="123" s="1" customFormat="1" ht="17.25" customHeight="1">
      <c r="B123" s="305"/>
      <c r="C123" s="277" t="s">
        <v>4462</v>
      </c>
      <c r="D123" s="277"/>
      <c r="E123" s="277"/>
      <c r="F123" s="277" t="s">
        <v>4463</v>
      </c>
      <c r="G123" s="278"/>
      <c r="H123" s="277" t="s">
        <v>54</v>
      </c>
      <c r="I123" s="277" t="s">
        <v>57</v>
      </c>
      <c r="J123" s="277" t="s">
        <v>4464</v>
      </c>
      <c r="K123" s="306"/>
    </row>
    <row r="124" s="1" customFormat="1" ht="17.25" customHeight="1">
      <c r="B124" s="305"/>
      <c r="C124" s="279" t="s">
        <v>4465</v>
      </c>
      <c r="D124" s="279"/>
      <c r="E124" s="279"/>
      <c r="F124" s="280" t="s">
        <v>4466</v>
      </c>
      <c r="G124" s="281"/>
      <c r="H124" s="279"/>
      <c r="I124" s="279"/>
      <c r="J124" s="279" t="s">
        <v>4467</v>
      </c>
      <c r="K124" s="306"/>
    </row>
    <row r="125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="1" customFormat="1" ht="15" customHeight="1">
      <c r="B126" s="307"/>
      <c r="C126" s="262" t="s">
        <v>4471</v>
      </c>
      <c r="D126" s="284"/>
      <c r="E126" s="284"/>
      <c r="F126" s="285" t="s">
        <v>4468</v>
      </c>
      <c r="G126" s="262"/>
      <c r="H126" s="262" t="s">
        <v>4508</v>
      </c>
      <c r="I126" s="262" t="s">
        <v>4470</v>
      </c>
      <c r="J126" s="262">
        <v>120</v>
      </c>
      <c r="K126" s="310"/>
    </row>
    <row r="127" s="1" customFormat="1" ht="15" customHeight="1">
      <c r="B127" s="307"/>
      <c r="C127" s="262" t="s">
        <v>4517</v>
      </c>
      <c r="D127" s="262"/>
      <c r="E127" s="262"/>
      <c r="F127" s="285" t="s">
        <v>4468</v>
      </c>
      <c r="G127" s="262"/>
      <c r="H127" s="262" t="s">
        <v>4518</v>
      </c>
      <c r="I127" s="262" t="s">
        <v>4470</v>
      </c>
      <c r="J127" s="262" t="s">
        <v>4519</v>
      </c>
      <c r="K127" s="310"/>
    </row>
    <row r="128" s="1" customFormat="1" ht="15" customHeight="1">
      <c r="B128" s="307"/>
      <c r="C128" s="262" t="s">
        <v>4416</v>
      </c>
      <c r="D128" s="262"/>
      <c r="E128" s="262"/>
      <c r="F128" s="285" t="s">
        <v>4468</v>
      </c>
      <c r="G128" s="262"/>
      <c r="H128" s="262" t="s">
        <v>4520</v>
      </c>
      <c r="I128" s="262" t="s">
        <v>4470</v>
      </c>
      <c r="J128" s="262" t="s">
        <v>4519</v>
      </c>
      <c r="K128" s="310"/>
    </row>
    <row r="129" s="1" customFormat="1" ht="15" customHeight="1">
      <c r="B129" s="307"/>
      <c r="C129" s="262" t="s">
        <v>4479</v>
      </c>
      <c r="D129" s="262"/>
      <c r="E129" s="262"/>
      <c r="F129" s="285" t="s">
        <v>4474</v>
      </c>
      <c r="G129" s="262"/>
      <c r="H129" s="262" t="s">
        <v>4480</v>
      </c>
      <c r="I129" s="262" t="s">
        <v>4470</v>
      </c>
      <c r="J129" s="262">
        <v>15</v>
      </c>
      <c r="K129" s="310"/>
    </row>
    <row r="130" s="1" customFormat="1" ht="15" customHeight="1">
      <c r="B130" s="307"/>
      <c r="C130" s="288" t="s">
        <v>4481</v>
      </c>
      <c r="D130" s="288"/>
      <c r="E130" s="288"/>
      <c r="F130" s="289" t="s">
        <v>4474</v>
      </c>
      <c r="G130" s="288"/>
      <c r="H130" s="288" t="s">
        <v>4482</v>
      </c>
      <c r="I130" s="288" t="s">
        <v>4470</v>
      </c>
      <c r="J130" s="288">
        <v>15</v>
      </c>
      <c r="K130" s="310"/>
    </row>
    <row r="131" s="1" customFormat="1" ht="15" customHeight="1">
      <c r="B131" s="307"/>
      <c r="C131" s="288" t="s">
        <v>4483</v>
      </c>
      <c r="D131" s="288"/>
      <c r="E131" s="288"/>
      <c r="F131" s="289" t="s">
        <v>4474</v>
      </c>
      <c r="G131" s="288"/>
      <c r="H131" s="288" t="s">
        <v>4484</v>
      </c>
      <c r="I131" s="288" t="s">
        <v>4470</v>
      </c>
      <c r="J131" s="288">
        <v>20</v>
      </c>
      <c r="K131" s="310"/>
    </row>
    <row r="132" s="1" customFormat="1" ht="15" customHeight="1">
      <c r="B132" s="307"/>
      <c r="C132" s="288" t="s">
        <v>4485</v>
      </c>
      <c r="D132" s="288"/>
      <c r="E132" s="288"/>
      <c r="F132" s="289" t="s">
        <v>4474</v>
      </c>
      <c r="G132" s="288"/>
      <c r="H132" s="288" t="s">
        <v>4486</v>
      </c>
      <c r="I132" s="288" t="s">
        <v>4470</v>
      </c>
      <c r="J132" s="288">
        <v>20</v>
      </c>
      <c r="K132" s="310"/>
    </row>
    <row r="133" s="1" customFormat="1" ht="15" customHeight="1">
      <c r="B133" s="307"/>
      <c r="C133" s="262" t="s">
        <v>4473</v>
      </c>
      <c r="D133" s="262"/>
      <c r="E133" s="262"/>
      <c r="F133" s="285" t="s">
        <v>4474</v>
      </c>
      <c r="G133" s="262"/>
      <c r="H133" s="262" t="s">
        <v>4508</v>
      </c>
      <c r="I133" s="262" t="s">
        <v>4470</v>
      </c>
      <c r="J133" s="262">
        <v>50</v>
      </c>
      <c r="K133" s="310"/>
    </row>
    <row r="134" s="1" customFormat="1" ht="15" customHeight="1">
      <c r="B134" s="307"/>
      <c r="C134" s="262" t="s">
        <v>4487</v>
      </c>
      <c r="D134" s="262"/>
      <c r="E134" s="262"/>
      <c r="F134" s="285" t="s">
        <v>4474</v>
      </c>
      <c r="G134" s="262"/>
      <c r="H134" s="262" t="s">
        <v>4508</v>
      </c>
      <c r="I134" s="262" t="s">
        <v>4470</v>
      </c>
      <c r="J134" s="262">
        <v>50</v>
      </c>
      <c r="K134" s="310"/>
    </row>
    <row r="135" s="1" customFormat="1" ht="15" customHeight="1">
      <c r="B135" s="307"/>
      <c r="C135" s="262" t="s">
        <v>4493</v>
      </c>
      <c r="D135" s="262"/>
      <c r="E135" s="262"/>
      <c r="F135" s="285" t="s">
        <v>4474</v>
      </c>
      <c r="G135" s="262"/>
      <c r="H135" s="262" t="s">
        <v>4508</v>
      </c>
      <c r="I135" s="262" t="s">
        <v>4470</v>
      </c>
      <c r="J135" s="262">
        <v>50</v>
      </c>
      <c r="K135" s="310"/>
    </row>
    <row r="136" s="1" customFormat="1" ht="15" customHeight="1">
      <c r="B136" s="307"/>
      <c r="C136" s="262" t="s">
        <v>4495</v>
      </c>
      <c r="D136" s="262"/>
      <c r="E136" s="262"/>
      <c r="F136" s="285" t="s">
        <v>4474</v>
      </c>
      <c r="G136" s="262"/>
      <c r="H136" s="262" t="s">
        <v>4508</v>
      </c>
      <c r="I136" s="262" t="s">
        <v>4470</v>
      </c>
      <c r="J136" s="262">
        <v>50</v>
      </c>
      <c r="K136" s="310"/>
    </row>
    <row r="137" s="1" customFormat="1" ht="15" customHeight="1">
      <c r="B137" s="307"/>
      <c r="C137" s="262" t="s">
        <v>4496</v>
      </c>
      <c r="D137" s="262"/>
      <c r="E137" s="262"/>
      <c r="F137" s="285" t="s">
        <v>4474</v>
      </c>
      <c r="G137" s="262"/>
      <c r="H137" s="262" t="s">
        <v>4521</v>
      </c>
      <c r="I137" s="262" t="s">
        <v>4470</v>
      </c>
      <c r="J137" s="262">
        <v>255</v>
      </c>
      <c r="K137" s="310"/>
    </row>
    <row r="138" s="1" customFormat="1" ht="15" customHeight="1">
      <c r="B138" s="307"/>
      <c r="C138" s="262" t="s">
        <v>4498</v>
      </c>
      <c r="D138" s="262"/>
      <c r="E138" s="262"/>
      <c r="F138" s="285" t="s">
        <v>4468</v>
      </c>
      <c r="G138" s="262"/>
      <c r="H138" s="262" t="s">
        <v>4522</v>
      </c>
      <c r="I138" s="262" t="s">
        <v>4500</v>
      </c>
      <c r="J138" s="262"/>
      <c r="K138" s="310"/>
    </row>
    <row r="139" s="1" customFormat="1" ht="15" customHeight="1">
      <c r="B139" s="307"/>
      <c r="C139" s="262" t="s">
        <v>4501</v>
      </c>
      <c r="D139" s="262"/>
      <c r="E139" s="262"/>
      <c r="F139" s="285" t="s">
        <v>4468</v>
      </c>
      <c r="G139" s="262"/>
      <c r="H139" s="262" t="s">
        <v>4523</v>
      </c>
      <c r="I139" s="262" t="s">
        <v>4503</v>
      </c>
      <c r="J139" s="262"/>
      <c r="K139" s="310"/>
    </row>
    <row r="140" s="1" customFormat="1" ht="15" customHeight="1">
      <c r="B140" s="307"/>
      <c r="C140" s="262" t="s">
        <v>4504</v>
      </c>
      <c r="D140" s="262"/>
      <c r="E140" s="262"/>
      <c r="F140" s="285" t="s">
        <v>4468</v>
      </c>
      <c r="G140" s="262"/>
      <c r="H140" s="262" t="s">
        <v>4504</v>
      </c>
      <c r="I140" s="262" t="s">
        <v>4503</v>
      </c>
      <c r="J140" s="262"/>
      <c r="K140" s="310"/>
    </row>
    <row r="141" s="1" customFormat="1" ht="15" customHeight="1">
      <c r="B141" s="307"/>
      <c r="C141" s="262" t="s">
        <v>38</v>
      </c>
      <c r="D141" s="262"/>
      <c r="E141" s="262"/>
      <c r="F141" s="285" t="s">
        <v>4468</v>
      </c>
      <c r="G141" s="262"/>
      <c r="H141" s="262" t="s">
        <v>4524</v>
      </c>
      <c r="I141" s="262" t="s">
        <v>4503</v>
      </c>
      <c r="J141" s="262"/>
      <c r="K141" s="310"/>
    </row>
    <row r="142" s="1" customFormat="1" ht="15" customHeight="1">
      <c r="B142" s="307"/>
      <c r="C142" s="262" t="s">
        <v>4525</v>
      </c>
      <c r="D142" s="262"/>
      <c r="E142" s="262"/>
      <c r="F142" s="285" t="s">
        <v>4468</v>
      </c>
      <c r="G142" s="262"/>
      <c r="H142" s="262" t="s">
        <v>4526</v>
      </c>
      <c r="I142" s="262" t="s">
        <v>4503</v>
      </c>
      <c r="J142" s="262"/>
      <c r="K142" s="310"/>
    </row>
    <row r="143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="1" customFormat="1" ht="18.75" customHeight="1">
      <c r="B145" s="270"/>
      <c r="C145" s="270"/>
      <c r="D145" s="270"/>
      <c r="E145" s="270"/>
      <c r="F145" s="270"/>
      <c r="G145" s="270"/>
      <c r="H145" s="270"/>
      <c r="I145" s="270"/>
      <c r="J145" s="270"/>
      <c r="K145" s="270"/>
    </row>
    <row r="146" s="1" customFormat="1" ht="7.5" customHeight="1">
      <c r="B146" s="271"/>
      <c r="C146" s="272"/>
      <c r="D146" s="272"/>
      <c r="E146" s="272"/>
      <c r="F146" s="272"/>
      <c r="G146" s="272"/>
      <c r="H146" s="272"/>
      <c r="I146" s="272"/>
      <c r="J146" s="272"/>
      <c r="K146" s="273"/>
    </row>
    <row r="147" s="1" customFormat="1" ht="45" customHeight="1">
      <c r="B147" s="274"/>
      <c r="C147" s="275" t="s">
        <v>4527</v>
      </c>
      <c r="D147" s="275"/>
      <c r="E147" s="275"/>
      <c r="F147" s="275"/>
      <c r="G147" s="275"/>
      <c r="H147" s="275"/>
      <c r="I147" s="275"/>
      <c r="J147" s="275"/>
      <c r="K147" s="276"/>
    </row>
    <row r="148" s="1" customFormat="1" ht="17.25" customHeight="1">
      <c r="B148" s="274"/>
      <c r="C148" s="277" t="s">
        <v>4462</v>
      </c>
      <c r="D148" s="277"/>
      <c r="E148" s="277"/>
      <c r="F148" s="277" t="s">
        <v>4463</v>
      </c>
      <c r="G148" s="278"/>
      <c r="H148" s="277" t="s">
        <v>54</v>
      </c>
      <c r="I148" s="277" t="s">
        <v>57</v>
      </c>
      <c r="J148" s="277" t="s">
        <v>4464</v>
      </c>
      <c r="K148" s="276"/>
    </row>
    <row r="149" s="1" customFormat="1" ht="17.25" customHeight="1">
      <c r="B149" s="274"/>
      <c r="C149" s="279" t="s">
        <v>4465</v>
      </c>
      <c r="D149" s="279"/>
      <c r="E149" s="279"/>
      <c r="F149" s="280" t="s">
        <v>4466</v>
      </c>
      <c r="G149" s="281"/>
      <c r="H149" s="279"/>
      <c r="I149" s="279"/>
      <c r="J149" s="279" t="s">
        <v>4467</v>
      </c>
      <c r="K149" s="276"/>
    </row>
    <row r="150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="1" customFormat="1" ht="15" customHeight="1">
      <c r="B151" s="287"/>
      <c r="C151" s="314" t="s">
        <v>4471</v>
      </c>
      <c r="D151" s="262"/>
      <c r="E151" s="262"/>
      <c r="F151" s="315" t="s">
        <v>4468</v>
      </c>
      <c r="G151" s="262"/>
      <c r="H151" s="314" t="s">
        <v>4508</v>
      </c>
      <c r="I151" s="314" t="s">
        <v>4470</v>
      </c>
      <c r="J151" s="314">
        <v>120</v>
      </c>
      <c r="K151" s="310"/>
    </row>
    <row r="152" s="1" customFormat="1" ht="15" customHeight="1">
      <c r="B152" s="287"/>
      <c r="C152" s="314" t="s">
        <v>4517</v>
      </c>
      <c r="D152" s="262"/>
      <c r="E152" s="262"/>
      <c r="F152" s="315" t="s">
        <v>4468</v>
      </c>
      <c r="G152" s="262"/>
      <c r="H152" s="314" t="s">
        <v>4528</v>
      </c>
      <c r="I152" s="314" t="s">
        <v>4470</v>
      </c>
      <c r="J152" s="314" t="s">
        <v>4519</v>
      </c>
      <c r="K152" s="310"/>
    </row>
    <row r="153" s="1" customFormat="1" ht="15" customHeight="1">
      <c r="B153" s="287"/>
      <c r="C153" s="314" t="s">
        <v>4416</v>
      </c>
      <c r="D153" s="262"/>
      <c r="E153" s="262"/>
      <c r="F153" s="315" t="s">
        <v>4468</v>
      </c>
      <c r="G153" s="262"/>
      <c r="H153" s="314" t="s">
        <v>4529</v>
      </c>
      <c r="I153" s="314" t="s">
        <v>4470</v>
      </c>
      <c r="J153" s="314" t="s">
        <v>4519</v>
      </c>
      <c r="K153" s="310"/>
    </row>
    <row r="154" s="1" customFormat="1" ht="15" customHeight="1">
      <c r="B154" s="287"/>
      <c r="C154" s="314" t="s">
        <v>4473</v>
      </c>
      <c r="D154" s="262"/>
      <c r="E154" s="262"/>
      <c r="F154" s="315" t="s">
        <v>4474</v>
      </c>
      <c r="G154" s="262"/>
      <c r="H154" s="314" t="s">
        <v>4508</v>
      </c>
      <c r="I154" s="314" t="s">
        <v>4470</v>
      </c>
      <c r="J154" s="314">
        <v>50</v>
      </c>
      <c r="K154" s="310"/>
    </row>
    <row r="155" s="1" customFormat="1" ht="15" customHeight="1">
      <c r="B155" s="287"/>
      <c r="C155" s="314" t="s">
        <v>4476</v>
      </c>
      <c r="D155" s="262"/>
      <c r="E155" s="262"/>
      <c r="F155" s="315" t="s">
        <v>4468</v>
      </c>
      <c r="G155" s="262"/>
      <c r="H155" s="314" t="s">
        <v>4508</v>
      </c>
      <c r="I155" s="314" t="s">
        <v>4478</v>
      </c>
      <c r="J155" s="314"/>
      <c r="K155" s="310"/>
    </row>
    <row r="156" s="1" customFormat="1" ht="15" customHeight="1">
      <c r="B156" s="287"/>
      <c r="C156" s="314" t="s">
        <v>4487</v>
      </c>
      <c r="D156" s="262"/>
      <c r="E156" s="262"/>
      <c r="F156" s="315" t="s">
        <v>4474</v>
      </c>
      <c r="G156" s="262"/>
      <c r="H156" s="314" t="s">
        <v>4508</v>
      </c>
      <c r="I156" s="314" t="s">
        <v>4470</v>
      </c>
      <c r="J156" s="314">
        <v>50</v>
      </c>
      <c r="K156" s="310"/>
    </row>
    <row r="157" s="1" customFormat="1" ht="15" customHeight="1">
      <c r="B157" s="287"/>
      <c r="C157" s="314" t="s">
        <v>4495</v>
      </c>
      <c r="D157" s="262"/>
      <c r="E157" s="262"/>
      <c r="F157" s="315" t="s">
        <v>4474</v>
      </c>
      <c r="G157" s="262"/>
      <c r="H157" s="314" t="s">
        <v>4508</v>
      </c>
      <c r="I157" s="314" t="s">
        <v>4470</v>
      </c>
      <c r="J157" s="314">
        <v>50</v>
      </c>
      <c r="K157" s="310"/>
    </row>
    <row r="158" s="1" customFormat="1" ht="15" customHeight="1">
      <c r="B158" s="287"/>
      <c r="C158" s="314" t="s">
        <v>4493</v>
      </c>
      <c r="D158" s="262"/>
      <c r="E158" s="262"/>
      <c r="F158" s="315" t="s">
        <v>4474</v>
      </c>
      <c r="G158" s="262"/>
      <c r="H158" s="314" t="s">
        <v>4508</v>
      </c>
      <c r="I158" s="314" t="s">
        <v>4470</v>
      </c>
      <c r="J158" s="314">
        <v>50</v>
      </c>
      <c r="K158" s="310"/>
    </row>
    <row r="159" s="1" customFormat="1" ht="15" customHeight="1">
      <c r="B159" s="287"/>
      <c r="C159" s="314" t="s">
        <v>93</v>
      </c>
      <c r="D159" s="262"/>
      <c r="E159" s="262"/>
      <c r="F159" s="315" t="s">
        <v>4468</v>
      </c>
      <c r="G159" s="262"/>
      <c r="H159" s="314" t="s">
        <v>4530</v>
      </c>
      <c r="I159" s="314" t="s">
        <v>4470</v>
      </c>
      <c r="J159" s="314" t="s">
        <v>4531</v>
      </c>
      <c r="K159" s="310"/>
    </row>
    <row r="160" s="1" customFormat="1" ht="15" customHeight="1">
      <c r="B160" s="287"/>
      <c r="C160" s="314" t="s">
        <v>4532</v>
      </c>
      <c r="D160" s="262"/>
      <c r="E160" s="262"/>
      <c r="F160" s="315" t="s">
        <v>4468</v>
      </c>
      <c r="G160" s="262"/>
      <c r="H160" s="314" t="s">
        <v>4533</v>
      </c>
      <c r="I160" s="314" t="s">
        <v>4503</v>
      </c>
      <c r="J160" s="314"/>
      <c r="K160" s="310"/>
    </row>
    <row r="161" s="1" customFormat="1" ht="15" customHeight="1">
      <c r="B161" s="316"/>
      <c r="C161" s="296"/>
      <c r="D161" s="296"/>
      <c r="E161" s="296"/>
      <c r="F161" s="296"/>
      <c r="G161" s="296"/>
      <c r="H161" s="296"/>
      <c r="I161" s="296"/>
      <c r="J161" s="296"/>
      <c r="K161" s="317"/>
    </row>
    <row r="162" s="1" customFormat="1" ht="18.75" customHeight="1">
      <c r="B162" s="298"/>
      <c r="C162" s="308"/>
      <c r="D162" s="308"/>
      <c r="E162" s="308"/>
      <c r="F162" s="318"/>
      <c r="G162" s="308"/>
      <c r="H162" s="308"/>
      <c r="I162" s="308"/>
      <c r="J162" s="308"/>
      <c r="K162" s="298"/>
    </row>
    <row r="163" s="1" customFormat="1" ht="18.75" customHeight="1">
      <c r="B163" s="270"/>
      <c r="C163" s="270"/>
      <c r="D163" s="270"/>
      <c r="E163" s="270"/>
      <c r="F163" s="270"/>
      <c r="G163" s="270"/>
      <c r="H163" s="270"/>
      <c r="I163" s="270"/>
      <c r="J163" s="270"/>
      <c r="K163" s="270"/>
    </row>
    <row r="164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="1" customFormat="1" ht="45" customHeight="1">
      <c r="B165" s="252"/>
      <c r="C165" s="253" t="s">
        <v>4534</v>
      </c>
      <c r="D165" s="253"/>
      <c r="E165" s="253"/>
      <c r="F165" s="253"/>
      <c r="G165" s="253"/>
      <c r="H165" s="253"/>
      <c r="I165" s="253"/>
      <c r="J165" s="253"/>
      <c r="K165" s="254"/>
    </row>
    <row r="166" s="1" customFormat="1" ht="17.25" customHeight="1">
      <c r="B166" s="252"/>
      <c r="C166" s="277" t="s">
        <v>4462</v>
      </c>
      <c r="D166" s="277"/>
      <c r="E166" s="277"/>
      <c r="F166" s="277" t="s">
        <v>4463</v>
      </c>
      <c r="G166" s="319"/>
      <c r="H166" s="320" t="s">
        <v>54</v>
      </c>
      <c r="I166" s="320" t="s">
        <v>57</v>
      </c>
      <c r="J166" s="277" t="s">
        <v>4464</v>
      </c>
      <c r="K166" s="254"/>
    </row>
    <row r="167" s="1" customFormat="1" ht="17.25" customHeight="1">
      <c r="B167" s="255"/>
      <c r="C167" s="279" t="s">
        <v>4465</v>
      </c>
      <c r="D167" s="279"/>
      <c r="E167" s="279"/>
      <c r="F167" s="280" t="s">
        <v>4466</v>
      </c>
      <c r="G167" s="321"/>
      <c r="H167" s="322"/>
      <c r="I167" s="322"/>
      <c r="J167" s="279" t="s">
        <v>4467</v>
      </c>
      <c r="K167" s="257"/>
    </row>
    <row r="168" s="1" customFormat="1" ht="5.25" customHeight="1">
      <c r="B168" s="287"/>
      <c r="C168" s="282"/>
      <c r="D168" s="282"/>
      <c r="E168" s="282"/>
      <c r="F168" s="282"/>
      <c r="G168" s="283"/>
      <c r="H168" s="282"/>
      <c r="I168" s="282"/>
      <c r="J168" s="282"/>
      <c r="K168" s="310"/>
    </row>
    <row r="169" s="1" customFormat="1" ht="15" customHeight="1">
      <c r="B169" s="287"/>
      <c r="C169" s="262" t="s">
        <v>4471</v>
      </c>
      <c r="D169" s="262"/>
      <c r="E169" s="262"/>
      <c r="F169" s="285" t="s">
        <v>4468</v>
      </c>
      <c r="G169" s="262"/>
      <c r="H169" s="262" t="s">
        <v>4508</v>
      </c>
      <c r="I169" s="262" t="s">
        <v>4470</v>
      </c>
      <c r="J169" s="262">
        <v>120</v>
      </c>
      <c r="K169" s="310"/>
    </row>
    <row r="170" s="1" customFormat="1" ht="15" customHeight="1">
      <c r="B170" s="287"/>
      <c r="C170" s="262" t="s">
        <v>4517</v>
      </c>
      <c r="D170" s="262"/>
      <c r="E170" s="262"/>
      <c r="F170" s="285" t="s">
        <v>4468</v>
      </c>
      <c r="G170" s="262"/>
      <c r="H170" s="262" t="s">
        <v>4518</v>
      </c>
      <c r="I170" s="262" t="s">
        <v>4470</v>
      </c>
      <c r="J170" s="262" t="s">
        <v>4519</v>
      </c>
      <c r="K170" s="310"/>
    </row>
    <row r="171" s="1" customFormat="1" ht="15" customHeight="1">
      <c r="B171" s="287"/>
      <c r="C171" s="262" t="s">
        <v>4416</v>
      </c>
      <c r="D171" s="262"/>
      <c r="E171" s="262"/>
      <c r="F171" s="285" t="s">
        <v>4468</v>
      </c>
      <c r="G171" s="262"/>
      <c r="H171" s="262" t="s">
        <v>4535</v>
      </c>
      <c r="I171" s="262" t="s">
        <v>4470</v>
      </c>
      <c r="J171" s="262" t="s">
        <v>4519</v>
      </c>
      <c r="K171" s="310"/>
    </row>
    <row r="172" s="1" customFormat="1" ht="15" customHeight="1">
      <c r="B172" s="287"/>
      <c r="C172" s="262" t="s">
        <v>4473</v>
      </c>
      <c r="D172" s="262"/>
      <c r="E172" s="262"/>
      <c r="F172" s="285" t="s">
        <v>4474</v>
      </c>
      <c r="G172" s="262"/>
      <c r="H172" s="262" t="s">
        <v>4535</v>
      </c>
      <c r="I172" s="262" t="s">
        <v>4470</v>
      </c>
      <c r="J172" s="262">
        <v>50</v>
      </c>
      <c r="K172" s="310"/>
    </row>
    <row r="173" s="1" customFormat="1" ht="15" customHeight="1">
      <c r="B173" s="287"/>
      <c r="C173" s="262" t="s">
        <v>4476</v>
      </c>
      <c r="D173" s="262"/>
      <c r="E173" s="262"/>
      <c r="F173" s="285" t="s">
        <v>4468</v>
      </c>
      <c r="G173" s="262"/>
      <c r="H173" s="262" t="s">
        <v>4535</v>
      </c>
      <c r="I173" s="262" t="s">
        <v>4478</v>
      </c>
      <c r="J173" s="262"/>
      <c r="K173" s="310"/>
    </row>
    <row r="174" s="1" customFormat="1" ht="15" customHeight="1">
      <c r="B174" s="287"/>
      <c r="C174" s="262" t="s">
        <v>4487</v>
      </c>
      <c r="D174" s="262"/>
      <c r="E174" s="262"/>
      <c r="F174" s="285" t="s">
        <v>4474</v>
      </c>
      <c r="G174" s="262"/>
      <c r="H174" s="262" t="s">
        <v>4535</v>
      </c>
      <c r="I174" s="262" t="s">
        <v>4470</v>
      </c>
      <c r="J174" s="262">
        <v>50</v>
      </c>
      <c r="K174" s="310"/>
    </row>
    <row r="175" s="1" customFormat="1" ht="15" customHeight="1">
      <c r="B175" s="287"/>
      <c r="C175" s="262" t="s">
        <v>4495</v>
      </c>
      <c r="D175" s="262"/>
      <c r="E175" s="262"/>
      <c r="F175" s="285" t="s">
        <v>4474</v>
      </c>
      <c r="G175" s="262"/>
      <c r="H175" s="262" t="s">
        <v>4535</v>
      </c>
      <c r="I175" s="262" t="s">
        <v>4470</v>
      </c>
      <c r="J175" s="262">
        <v>50</v>
      </c>
      <c r="K175" s="310"/>
    </row>
    <row r="176" s="1" customFormat="1" ht="15" customHeight="1">
      <c r="B176" s="287"/>
      <c r="C176" s="262" t="s">
        <v>4493</v>
      </c>
      <c r="D176" s="262"/>
      <c r="E176" s="262"/>
      <c r="F176" s="285" t="s">
        <v>4474</v>
      </c>
      <c r="G176" s="262"/>
      <c r="H176" s="262" t="s">
        <v>4535</v>
      </c>
      <c r="I176" s="262" t="s">
        <v>4470</v>
      </c>
      <c r="J176" s="262">
        <v>50</v>
      </c>
      <c r="K176" s="310"/>
    </row>
    <row r="177" s="1" customFormat="1" ht="15" customHeight="1">
      <c r="B177" s="287"/>
      <c r="C177" s="262" t="s">
        <v>103</v>
      </c>
      <c r="D177" s="262"/>
      <c r="E177" s="262"/>
      <c r="F177" s="285" t="s">
        <v>4468</v>
      </c>
      <c r="G177" s="262"/>
      <c r="H177" s="262" t="s">
        <v>4536</v>
      </c>
      <c r="I177" s="262" t="s">
        <v>4537</v>
      </c>
      <c r="J177" s="262"/>
      <c r="K177" s="310"/>
    </row>
    <row r="178" s="1" customFormat="1" ht="15" customHeight="1">
      <c r="B178" s="287"/>
      <c r="C178" s="262" t="s">
        <v>57</v>
      </c>
      <c r="D178" s="262"/>
      <c r="E178" s="262"/>
      <c r="F178" s="285" t="s">
        <v>4468</v>
      </c>
      <c r="G178" s="262"/>
      <c r="H178" s="262" t="s">
        <v>4538</v>
      </c>
      <c r="I178" s="262" t="s">
        <v>4539</v>
      </c>
      <c r="J178" s="262">
        <v>1</v>
      </c>
      <c r="K178" s="310"/>
    </row>
    <row r="179" s="1" customFormat="1" ht="15" customHeight="1">
      <c r="B179" s="287"/>
      <c r="C179" s="262" t="s">
        <v>53</v>
      </c>
      <c r="D179" s="262"/>
      <c r="E179" s="262"/>
      <c r="F179" s="285" t="s">
        <v>4468</v>
      </c>
      <c r="G179" s="262"/>
      <c r="H179" s="262" t="s">
        <v>4540</v>
      </c>
      <c r="I179" s="262" t="s">
        <v>4470</v>
      </c>
      <c r="J179" s="262">
        <v>20</v>
      </c>
      <c r="K179" s="310"/>
    </row>
    <row r="180" s="1" customFormat="1" ht="15" customHeight="1">
      <c r="B180" s="287"/>
      <c r="C180" s="262" t="s">
        <v>54</v>
      </c>
      <c r="D180" s="262"/>
      <c r="E180" s="262"/>
      <c r="F180" s="285" t="s">
        <v>4468</v>
      </c>
      <c r="G180" s="262"/>
      <c r="H180" s="262" t="s">
        <v>4541</v>
      </c>
      <c r="I180" s="262" t="s">
        <v>4470</v>
      </c>
      <c r="J180" s="262">
        <v>255</v>
      </c>
      <c r="K180" s="310"/>
    </row>
    <row r="181" s="1" customFormat="1" ht="15" customHeight="1">
      <c r="B181" s="287"/>
      <c r="C181" s="262" t="s">
        <v>104</v>
      </c>
      <c r="D181" s="262"/>
      <c r="E181" s="262"/>
      <c r="F181" s="285" t="s">
        <v>4468</v>
      </c>
      <c r="G181" s="262"/>
      <c r="H181" s="262" t="s">
        <v>4432</v>
      </c>
      <c r="I181" s="262" t="s">
        <v>4470</v>
      </c>
      <c r="J181" s="262">
        <v>10</v>
      </c>
      <c r="K181" s="310"/>
    </row>
    <row r="182" s="1" customFormat="1" ht="15" customHeight="1">
      <c r="B182" s="287"/>
      <c r="C182" s="262" t="s">
        <v>105</v>
      </c>
      <c r="D182" s="262"/>
      <c r="E182" s="262"/>
      <c r="F182" s="285" t="s">
        <v>4468</v>
      </c>
      <c r="G182" s="262"/>
      <c r="H182" s="262" t="s">
        <v>4542</v>
      </c>
      <c r="I182" s="262" t="s">
        <v>4503</v>
      </c>
      <c r="J182" s="262"/>
      <c r="K182" s="310"/>
    </row>
    <row r="183" s="1" customFormat="1" ht="15" customHeight="1">
      <c r="B183" s="287"/>
      <c r="C183" s="262" t="s">
        <v>4543</v>
      </c>
      <c r="D183" s="262"/>
      <c r="E183" s="262"/>
      <c r="F183" s="285" t="s">
        <v>4468</v>
      </c>
      <c r="G183" s="262"/>
      <c r="H183" s="262" t="s">
        <v>4544</v>
      </c>
      <c r="I183" s="262" t="s">
        <v>4503</v>
      </c>
      <c r="J183" s="262"/>
      <c r="K183" s="310"/>
    </row>
    <row r="184" s="1" customFormat="1" ht="15" customHeight="1">
      <c r="B184" s="287"/>
      <c r="C184" s="262" t="s">
        <v>4532</v>
      </c>
      <c r="D184" s="262"/>
      <c r="E184" s="262"/>
      <c r="F184" s="285" t="s">
        <v>4468</v>
      </c>
      <c r="G184" s="262"/>
      <c r="H184" s="262" t="s">
        <v>4545</v>
      </c>
      <c r="I184" s="262" t="s">
        <v>4503</v>
      </c>
      <c r="J184" s="262"/>
      <c r="K184" s="310"/>
    </row>
    <row r="185" s="1" customFormat="1" ht="15" customHeight="1">
      <c r="B185" s="287"/>
      <c r="C185" s="262" t="s">
        <v>107</v>
      </c>
      <c r="D185" s="262"/>
      <c r="E185" s="262"/>
      <c r="F185" s="285" t="s">
        <v>4474</v>
      </c>
      <c r="G185" s="262"/>
      <c r="H185" s="262" t="s">
        <v>4546</v>
      </c>
      <c r="I185" s="262" t="s">
        <v>4470</v>
      </c>
      <c r="J185" s="262">
        <v>50</v>
      </c>
      <c r="K185" s="310"/>
    </row>
    <row r="186" s="1" customFormat="1" ht="15" customHeight="1">
      <c r="B186" s="287"/>
      <c r="C186" s="262" t="s">
        <v>4547</v>
      </c>
      <c r="D186" s="262"/>
      <c r="E186" s="262"/>
      <c r="F186" s="285" t="s">
        <v>4474</v>
      </c>
      <c r="G186" s="262"/>
      <c r="H186" s="262" t="s">
        <v>4548</v>
      </c>
      <c r="I186" s="262" t="s">
        <v>4549</v>
      </c>
      <c r="J186" s="262"/>
      <c r="K186" s="310"/>
    </row>
    <row r="187" s="1" customFormat="1" ht="15" customHeight="1">
      <c r="B187" s="287"/>
      <c r="C187" s="262" t="s">
        <v>4550</v>
      </c>
      <c r="D187" s="262"/>
      <c r="E187" s="262"/>
      <c r="F187" s="285" t="s">
        <v>4474</v>
      </c>
      <c r="G187" s="262"/>
      <c r="H187" s="262" t="s">
        <v>4551</v>
      </c>
      <c r="I187" s="262" t="s">
        <v>4549</v>
      </c>
      <c r="J187" s="262"/>
      <c r="K187" s="310"/>
    </row>
    <row r="188" s="1" customFormat="1" ht="15" customHeight="1">
      <c r="B188" s="287"/>
      <c r="C188" s="262" t="s">
        <v>4552</v>
      </c>
      <c r="D188" s="262"/>
      <c r="E188" s="262"/>
      <c r="F188" s="285" t="s">
        <v>4474</v>
      </c>
      <c r="G188" s="262"/>
      <c r="H188" s="262" t="s">
        <v>4553</v>
      </c>
      <c r="I188" s="262" t="s">
        <v>4549</v>
      </c>
      <c r="J188" s="262"/>
      <c r="K188" s="310"/>
    </row>
    <row r="189" s="1" customFormat="1" ht="15" customHeight="1">
      <c r="B189" s="287"/>
      <c r="C189" s="323" t="s">
        <v>4554</v>
      </c>
      <c r="D189" s="262"/>
      <c r="E189" s="262"/>
      <c r="F189" s="285" t="s">
        <v>4474</v>
      </c>
      <c r="G189" s="262"/>
      <c r="H189" s="262" t="s">
        <v>4555</v>
      </c>
      <c r="I189" s="262" t="s">
        <v>4556</v>
      </c>
      <c r="J189" s="324" t="s">
        <v>4557</v>
      </c>
      <c r="K189" s="310"/>
    </row>
    <row r="190" s="1" customFormat="1" ht="15" customHeight="1">
      <c r="B190" s="287"/>
      <c r="C190" s="323" t="s">
        <v>42</v>
      </c>
      <c r="D190" s="262"/>
      <c r="E190" s="262"/>
      <c r="F190" s="285" t="s">
        <v>4468</v>
      </c>
      <c r="G190" s="262"/>
      <c r="H190" s="259" t="s">
        <v>4558</v>
      </c>
      <c r="I190" s="262" t="s">
        <v>4559</v>
      </c>
      <c r="J190" s="262"/>
      <c r="K190" s="310"/>
    </row>
    <row r="191" s="1" customFormat="1" ht="15" customHeight="1">
      <c r="B191" s="287"/>
      <c r="C191" s="323" t="s">
        <v>4560</v>
      </c>
      <c r="D191" s="262"/>
      <c r="E191" s="262"/>
      <c r="F191" s="285" t="s">
        <v>4468</v>
      </c>
      <c r="G191" s="262"/>
      <c r="H191" s="262" t="s">
        <v>4561</v>
      </c>
      <c r="I191" s="262" t="s">
        <v>4503</v>
      </c>
      <c r="J191" s="262"/>
      <c r="K191" s="310"/>
    </row>
    <row r="192" s="1" customFormat="1" ht="15" customHeight="1">
      <c r="B192" s="287"/>
      <c r="C192" s="323" t="s">
        <v>4562</v>
      </c>
      <c r="D192" s="262"/>
      <c r="E192" s="262"/>
      <c r="F192" s="285" t="s">
        <v>4468</v>
      </c>
      <c r="G192" s="262"/>
      <c r="H192" s="262" t="s">
        <v>4563</v>
      </c>
      <c r="I192" s="262" t="s">
        <v>4503</v>
      </c>
      <c r="J192" s="262"/>
      <c r="K192" s="310"/>
    </row>
    <row r="193" s="1" customFormat="1" ht="15" customHeight="1">
      <c r="B193" s="287"/>
      <c r="C193" s="323" t="s">
        <v>4564</v>
      </c>
      <c r="D193" s="262"/>
      <c r="E193" s="262"/>
      <c r="F193" s="285" t="s">
        <v>4474</v>
      </c>
      <c r="G193" s="262"/>
      <c r="H193" s="262" t="s">
        <v>4565</v>
      </c>
      <c r="I193" s="262" t="s">
        <v>4503</v>
      </c>
      <c r="J193" s="262"/>
      <c r="K193" s="310"/>
    </row>
    <row r="194" s="1" customFormat="1" ht="15" customHeight="1">
      <c r="B194" s="316"/>
      <c r="C194" s="325"/>
      <c r="D194" s="296"/>
      <c r="E194" s="296"/>
      <c r="F194" s="296"/>
      <c r="G194" s="296"/>
      <c r="H194" s="296"/>
      <c r="I194" s="296"/>
      <c r="J194" s="296"/>
      <c r="K194" s="317"/>
    </row>
    <row r="195" s="1" customFormat="1" ht="18.75" customHeight="1">
      <c r="B195" s="298"/>
      <c r="C195" s="308"/>
      <c r="D195" s="308"/>
      <c r="E195" s="308"/>
      <c r="F195" s="318"/>
      <c r="G195" s="308"/>
      <c r="H195" s="308"/>
      <c r="I195" s="308"/>
      <c r="J195" s="308"/>
      <c r="K195" s="298"/>
    </row>
    <row r="196" s="1" customFormat="1" ht="18.75" customHeight="1">
      <c r="B196" s="298"/>
      <c r="C196" s="308"/>
      <c r="D196" s="308"/>
      <c r="E196" s="308"/>
      <c r="F196" s="318"/>
      <c r="G196" s="308"/>
      <c r="H196" s="308"/>
      <c r="I196" s="308"/>
      <c r="J196" s="308"/>
      <c r="K196" s="298"/>
    </row>
    <row r="197" s="1" customFormat="1" ht="18.75" customHeight="1">
      <c r="B197" s="270"/>
      <c r="C197" s="270"/>
      <c r="D197" s="270"/>
      <c r="E197" s="270"/>
      <c r="F197" s="270"/>
      <c r="G197" s="270"/>
      <c r="H197" s="270"/>
      <c r="I197" s="270"/>
      <c r="J197" s="270"/>
      <c r="K197" s="270"/>
    </row>
    <row r="198" s="1" customFormat="1" ht="13.5">
      <c r="B198" s="249"/>
      <c r="C198" s="250"/>
      <c r="D198" s="250"/>
      <c r="E198" s="250"/>
      <c r="F198" s="250"/>
      <c r="G198" s="250"/>
      <c r="H198" s="250"/>
      <c r="I198" s="250"/>
      <c r="J198" s="250"/>
      <c r="K198" s="251"/>
    </row>
    <row r="199" s="1" customFormat="1" ht="21">
      <c r="B199" s="252"/>
      <c r="C199" s="253" t="s">
        <v>4566</v>
      </c>
      <c r="D199" s="253"/>
      <c r="E199" s="253"/>
      <c r="F199" s="253"/>
      <c r="G199" s="253"/>
      <c r="H199" s="253"/>
      <c r="I199" s="253"/>
      <c r="J199" s="253"/>
      <c r="K199" s="254"/>
    </row>
    <row r="200" s="1" customFormat="1" ht="25.5" customHeight="1">
      <c r="B200" s="252"/>
      <c r="C200" s="326" t="s">
        <v>4567</v>
      </c>
      <c r="D200" s="326"/>
      <c r="E200" s="326"/>
      <c r="F200" s="326" t="s">
        <v>4568</v>
      </c>
      <c r="G200" s="327"/>
      <c r="H200" s="326" t="s">
        <v>4569</v>
      </c>
      <c r="I200" s="326"/>
      <c r="J200" s="326"/>
      <c r="K200" s="254"/>
    </row>
    <row r="201" s="1" customFormat="1" ht="5.25" customHeight="1">
      <c r="B201" s="287"/>
      <c r="C201" s="282"/>
      <c r="D201" s="282"/>
      <c r="E201" s="282"/>
      <c r="F201" s="282"/>
      <c r="G201" s="308"/>
      <c r="H201" s="282"/>
      <c r="I201" s="282"/>
      <c r="J201" s="282"/>
      <c r="K201" s="310"/>
    </row>
    <row r="202" s="1" customFormat="1" ht="15" customHeight="1">
      <c r="B202" s="287"/>
      <c r="C202" s="262" t="s">
        <v>4559</v>
      </c>
      <c r="D202" s="262"/>
      <c r="E202" s="262"/>
      <c r="F202" s="285" t="s">
        <v>43</v>
      </c>
      <c r="G202" s="262"/>
      <c r="H202" s="262" t="s">
        <v>4570</v>
      </c>
      <c r="I202" s="262"/>
      <c r="J202" s="262"/>
      <c r="K202" s="310"/>
    </row>
    <row r="203" s="1" customFormat="1" ht="15" customHeight="1">
      <c r="B203" s="287"/>
      <c r="C203" s="262"/>
      <c r="D203" s="262"/>
      <c r="E203" s="262"/>
      <c r="F203" s="285" t="s">
        <v>44</v>
      </c>
      <c r="G203" s="262"/>
      <c r="H203" s="262" t="s">
        <v>4571</v>
      </c>
      <c r="I203" s="262"/>
      <c r="J203" s="262"/>
      <c r="K203" s="310"/>
    </row>
    <row r="204" s="1" customFormat="1" ht="15" customHeight="1">
      <c r="B204" s="287"/>
      <c r="C204" s="262"/>
      <c r="D204" s="262"/>
      <c r="E204" s="262"/>
      <c r="F204" s="285" t="s">
        <v>47</v>
      </c>
      <c r="G204" s="262"/>
      <c r="H204" s="262" t="s">
        <v>4572</v>
      </c>
      <c r="I204" s="262"/>
      <c r="J204" s="262"/>
      <c r="K204" s="310"/>
    </row>
    <row r="205" s="1" customFormat="1" ht="15" customHeight="1">
      <c r="B205" s="287"/>
      <c r="C205" s="262"/>
      <c r="D205" s="262"/>
      <c r="E205" s="262"/>
      <c r="F205" s="285" t="s">
        <v>45</v>
      </c>
      <c r="G205" s="262"/>
      <c r="H205" s="262" t="s">
        <v>4573</v>
      </c>
      <c r="I205" s="262"/>
      <c r="J205" s="262"/>
      <c r="K205" s="310"/>
    </row>
    <row r="206" s="1" customFormat="1" ht="15" customHeight="1">
      <c r="B206" s="287"/>
      <c r="C206" s="262"/>
      <c r="D206" s="262"/>
      <c r="E206" s="262"/>
      <c r="F206" s="285" t="s">
        <v>46</v>
      </c>
      <c r="G206" s="262"/>
      <c r="H206" s="262" t="s">
        <v>4574</v>
      </c>
      <c r="I206" s="262"/>
      <c r="J206" s="262"/>
      <c r="K206" s="310"/>
    </row>
    <row r="207" s="1" customFormat="1" ht="15" customHeight="1">
      <c r="B207" s="287"/>
      <c r="C207" s="262"/>
      <c r="D207" s="262"/>
      <c r="E207" s="262"/>
      <c r="F207" s="285"/>
      <c r="G207" s="262"/>
      <c r="H207" s="262"/>
      <c r="I207" s="262"/>
      <c r="J207" s="262"/>
      <c r="K207" s="310"/>
    </row>
    <row r="208" s="1" customFormat="1" ht="15" customHeight="1">
      <c r="B208" s="287"/>
      <c r="C208" s="262" t="s">
        <v>4515</v>
      </c>
      <c r="D208" s="262"/>
      <c r="E208" s="262"/>
      <c r="F208" s="285" t="s">
        <v>79</v>
      </c>
      <c r="G208" s="262"/>
      <c r="H208" s="262" t="s">
        <v>4575</v>
      </c>
      <c r="I208" s="262"/>
      <c r="J208" s="262"/>
      <c r="K208" s="310"/>
    </row>
    <row r="209" s="1" customFormat="1" ht="15" customHeight="1">
      <c r="B209" s="287"/>
      <c r="C209" s="262"/>
      <c r="D209" s="262"/>
      <c r="E209" s="262"/>
      <c r="F209" s="285" t="s">
        <v>4410</v>
      </c>
      <c r="G209" s="262"/>
      <c r="H209" s="262" t="s">
        <v>4411</v>
      </c>
      <c r="I209" s="262"/>
      <c r="J209" s="262"/>
      <c r="K209" s="310"/>
    </row>
    <row r="210" s="1" customFormat="1" ht="15" customHeight="1">
      <c r="B210" s="287"/>
      <c r="C210" s="262"/>
      <c r="D210" s="262"/>
      <c r="E210" s="262"/>
      <c r="F210" s="285" t="s">
        <v>4408</v>
      </c>
      <c r="G210" s="262"/>
      <c r="H210" s="262" t="s">
        <v>4576</v>
      </c>
      <c r="I210" s="262"/>
      <c r="J210" s="262"/>
      <c r="K210" s="310"/>
    </row>
    <row r="211" s="1" customFormat="1" ht="15" customHeight="1">
      <c r="B211" s="328"/>
      <c r="C211" s="262"/>
      <c r="D211" s="262"/>
      <c r="E211" s="262"/>
      <c r="F211" s="285" t="s">
        <v>4412</v>
      </c>
      <c r="G211" s="323"/>
      <c r="H211" s="314" t="s">
        <v>4413</v>
      </c>
      <c r="I211" s="314"/>
      <c r="J211" s="314"/>
      <c r="K211" s="329"/>
    </row>
    <row r="212" s="1" customFormat="1" ht="15" customHeight="1">
      <c r="B212" s="328"/>
      <c r="C212" s="262"/>
      <c r="D212" s="262"/>
      <c r="E212" s="262"/>
      <c r="F212" s="285" t="s">
        <v>4414</v>
      </c>
      <c r="G212" s="323"/>
      <c r="H212" s="314" t="s">
        <v>4391</v>
      </c>
      <c r="I212" s="314"/>
      <c r="J212" s="314"/>
      <c r="K212" s="329"/>
    </row>
    <row r="213" s="1" customFormat="1" ht="15" customHeight="1">
      <c r="B213" s="328"/>
      <c r="C213" s="262"/>
      <c r="D213" s="262"/>
      <c r="E213" s="262"/>
      <c r="F213" s="285"/>
      <c r="G213" s="323"/>
      <c r="H213" s="314"/>
      <c r="I213" s="314"/>
      <c r="J213" s="314"/>
      <c r="K213" s="329"/>
    </row>
    <row r="214" s="1" customFormat="1" ht="15" customHeight="1">
      <c r="B214" s="328"/>
      <c r="C214" s="262" t="s">
        <v>4539</v>
      </c>
      <c r="D214" s="262"/>
      <c r="E214" s="262"/>
      <c r="F214" s="285">
        <v>1</v>
      </c>
      <c r="G214" s="323"/>
      <c r="H214" s="314" t="s">
        <v>4577</v>
      </c>
      <c r="I214" s="314"/>
      <c r="J214" s="314"/>
      <c r="K214" s="329"/>
    </row>
    <row r="215" s="1" customFormat="1" ht="15" customHeight="1">
      <c r="B215" s="328"/>
      <c r="C215" s="262"/>
      <c r="D215" s="262"/>
      <c r="E215" s="262"/>
      <c r="F215" s="285">
        <v>2</v>
      </c>
      <c r="G215" s="323"/>
      <c r="H215" s="314" t="s">
        <v>4578</v>
      </c>
      <c r="I215" s="314"/>
      <c r="J215" s="314"/>
      <c r="K215" s="329"/>
    </row>
    <row r="216" s="1" customFormat="1" ht="15" customHeight="1">
      <c r="B216" s="328"/>
      <c r="C216" s="262"/>
      <c r="D216" s="262"/>
      <c r="E216" s="262"/>
      <c r="F216" s="285">
        <v>3</v>
      </c>
      <c r="G216" s="323"/>
      <c r="H216" s="314" t="s">
        <v>4579</v>
      </c>
      <c r="I216" s="314"/>
      <c r="J216" s="314"/>
      <c r="K216" s="329"/>
    </row>
    <row r="217" s="1" customFormat="1" ht="15" customHeight="1">
      <c r="B217" s="328"/>
      <c r="C217" s="262"/>
      <c r="D217" s="262"/>
      <c r="E217" s="262"/>
      <c r="F217" s="285">
        <v>4</v>
      </c>
      <c r="G217" s="323"/>
      <c r="H217" s="314" t="s">
        <v>4580</v>
      </c>
      <c r="I217" s="314"/>
      <c r="J217" s="314"/>
      <c r="K217" s="329"/>
    </row>
    <row r="218" s="1" customFormat="1" ht="12.75" customHeight="1">
      <c r="B218" s="330"/>
      <c r="C218" s="331"/>
      <c r="D218" s="331"/>
      <c r="E218" s="331"/>
      <c r="F218" s="331"/>
      <c r="G218" s="331"/>
      <c r="H218" s="331"/>
      <c r="I218" s="331"/>
      <c r="J218" s="331"/>
      <c r="K218" s="33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Petr, MBA</dc:creator>
  <cp:lastModifiedBy>Křehlík Petr, MBA</cp:lastModifiedBy>
  <dcterms:created xsi:type="dcterms:W3CDTF">2022-07-26T07:56:05Z</dcterms:created>
  <dcterms:modified xsi:type="dcterms:W3CDTF">2022-07-26T07:56:15Z</dcterms:modified>
</cp:coreProperties>
</file>