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Údržba a oprava v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'PS 01 - Údržba a oprava v...'!$C$79:$K$237</definedName>
    <definedName name="_xlnm.Print_Area" localSheetId="1">'PS 01 - Údržba a oprava v...'!$C$4:$J$39,'PS 01 - Údržba a oprava v...'!$C$45:$J$61,'PS 01 - Údržba a oprava v...'!$C$67:$K$237</definedName>
    <definedName name="_xlnm.Print_Titles" localSheetId="1">'PS 01 - Údržba a oprava v...'!$79:$79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77"/>
  <c r="J17"/>
  <c r="J15"/>
  <c r="E15"/>
  <c r="F54"/>
  <c r="J14"/>
  <c r="J12"/>
  <c r="J52"/>
  <c r="E7"/>
  <c r="E48"/>
  <c i="1" r="L50"/>
  <c r="AM50"/>
  <c r="AM49"/>
  <c r="L49"/>
  <c r="AM47"/>
  <c r="L47"/>
  <c r="L45"/>
  <c r="L44"/>
  <c i="2" r="J209"/>
  <c r="BK200"/>
  <c r="BK162"/>
  <c r="J122"/>
  <c r="BK106"/>
  <c r="J219"/>
  <c r="BK211"/>
  <c r="J139"/>
  <c r="J156"/>
  <c r="J179"/>
  <c r="J150"/>
  <c r="J166"/>
  <c r="J107"/>
  <c r="BK182"/>
  <c r="J137"/>
  <c r="J106"/>
  <c r="BK224"/>
  <c r="J180"/>
  <c r="J195"/>
  <c r="BK138"/>
  <c r="BK213"/>
  <c r="J108"/>
  <c r="BK199"/>
  <c r="J197"/>
  <c r="BK188"/>
  <c r="J169"/>
  <c r="BK145"/>
  <c r="J117"/>
  <c r="J85"/>
  <c r="BK136"/>
  <c r="J194"/>
  <c r="J146"/>
  <c r="J233"/>
  <c r="J202"/>
  <c r="J84"/>
  <c r="J201"/>
  <c r="J211"/>
  <c r="J109"/>
  <c r="J230"/>
  <c r="J176"/>
  <c r="J199"/>
  <c r="BK181"/>
  <c r="J157"/>
  <c r="J116"/>
  <c r="J207"/>
  <c r="BK197"/>
  <c r="J145"/>
  <c r="BK215"/>
  <c r="BK198"/>
  <c r="BK85"/>
  <c r="BK137"/>
  <c r="J125"/>
  <c r="J203"/>
  <c r="BK232"/>
  <c r="J123"/>
  <c r="J229"/>
  <c r="BK117"/>
  <c r="BK83"/>
  <c r="J152"/>
  <c r="BK217"/>
  <c r="BK131"/>
  <c r="BK183"/>
  <c r="J151"/>
  <c r="BK122"/>
  <c r="BK228"/>
  <c r="BK202"/>
  <c r="BK195"/>
  <c r="BK107"/>
  <c r="BK225"/>
  <c r="J210"/>
  <c r="BK132"/>
  <c r="J131"/>
  <c r="BK130"/>
  <c r="J124"/>
  <c r="BK229"/>
  <c r="BK176"/>
  <c r="BK194"/>
  <c r="J162"/>
  <c r="J144"/>
  <c r="BK108"/>
  <c r="J115"/>
  <c r="BK158"/>
  <c r="J237"/>
  <c r="BK237"/>
  <c r="J228"/>
  <c r="J225"/>
  <c r="BK216"/>
  <c r="J192"/>
  <c r="J132"/>
  <c r="J181"/>
  <c r="J213"/>
  <c r="BK94"/>
  <c r="J94"/>
  <c r="J177"/>
  <c r="BK143"/>
  <c r="J174"/>
  <c i="1" r="AS54"/>
  <c i="2" r="BK192"/>
  <c r="J198"/>
  <c r="J212"/>
  <c r="BK177"/>
  <c r="BK234"/>
  <c r="BK157"/>
  <c r="BK212"/>
  <c r="J136"/>
  <c r="J231"/>
  <c r="J167"/>
  <c r="BK168"/>
  <c r="J93"/>
  <c r="BK156"/>
  <c r="BK219"/>
  <c r="BK167"/>
  <c r="BK193"/>
  <c r="BK174"/>
  <c r="J130"/>
  <c r="BK204"/>
  <c r="BK187"/>
  <c r="BK93"/>
  <c r="BK92"/>
  <c r="J83"/>
  <c r="BK169"/>
  <c r="BK175"/>
  <c r="J217"/>
  <c r="BK109"/>
  <c r="BK166"/>
  <c r="BK236"/>
  <c r="J178"/>
  <c r="BK146"/>
  <c r="BK233"/>
  <c r="J227"/>
  <c r="BK201"/>
  <c r="BK163"/>
  <c r="BK129"/>
  <c r="J218"/>
  <c r="J224"/>
  <c r="J86"/>
  <c r="J138"/>
  <c r="BK207"/>
  <c r="J92"/>
  <c r="BK152"/>
  <c r="BK205"/>
  <c r="J234"/>
  <c r="J168"/>
  <c r="BK235"/>
  <c r="J204"/>
  <c r="J236"/>
  <c r="BK230"/>
  <c r="BK139"/>
  <c r="BK227"/>
  <c r="J215"/>
  <c r="BK123"/>
  <c r="BK178"/>
  <c r="BK125"/>
  <c r="J82"/>
  <c r="J205"/>
  <c r="J183"/>
  <c r="BK150"/>
  <c r="BK144"/>
  <c r="BK206"/>
  <c r="J118"/>
  <c r="J214"/>
  <c r="BK226"/>
  <c r="BK86"/>
  <c r="BK214"/>
  <c r="J200"/>
  <c r="J182"/>
  <c r="J196"/>
  <c r="J206"/>
  <c r="BK82"/>
  <c r="J216"/>
  <c r="J188"/>
  <c r="J175"/>
  <c r="BK209"/>
  <c r="J235"/>
  <c r="BK203"/>
  <c r="BK179"/>
  <c r="BK124"/>
  <c r="BK210"/>
  <c r="J193"/>
  <c r="BK151"/>
  <c r="BK116"/>
  <c r="BK231"/>
  <c r="BK196"/>
  <c r="J226"/>
  <c r="BK180"/>
  <c r="J143"/>
  <c r="BK208"/>
  <c r="BK118"/>
  <c r="J232"/>
  <c r="BK84"/>
  <c r="J129"/>
  <c r="J208"/>
  <c r="BK218"/>
  <c r="J163"/>
  <c r="J187"/>
  <c r="J158"/>
  <c r="BK115"/>
  <c l="1" r="BK81"/>
  <c r="J81"/>
  <c r="J60"/>
  <c r="P81"/>
  <c r="P80"/>
  <c i="1" r="AU55"/>
  <c i="2" r="R81"/>
  <c r="R80"/>
  <c r="T81"/>
  <c r="T80"/>
  <c r="E70"/>
  <c r="J74"/>
  <c r="BE93"/>
  <c r="BE137"/>
  <c r="BE138"/>
  <c r="BE143"/>
  <c r="BE144"/>
  <c r="BE150"/>
  <c r="BE163"/>
  <c r="BE166"/>
  <c r="BE174"/>
  <c r="BE179"/>
  <c r="BE192"/>
  <c r="BE195"/>
  <c r="BE199"/>
  <c r="BE202"/>
  <c r="F55"/>
  <c r="F76"/>
  <c r="BE82"/>
  <c r="BE116"/>
  <c r="BE152"/>
  <c r="BE200"/>
  <c r="BE208"/>
  <c r="BE210"/>
  <c r="BE106"/>
  <c r="BE146"/>
  <c r="BE218"/>
  <c r="BE124"/>
  <c r="BE131"/>
  <c r="BE132"/>
  <c r="BE215"/>
  <c r="BE230"/>
  <c r="BE234"/>
  <c r="BE235"/>
  <c r="BE85"/>
  <c r="BE94"/>
  <c r="BE122"/>
  <c r="BE188"/>
  <c r="BE194"/>
  <c r="BE226"/>
  <c r="BE108"/>
  <c r="BE130"/>
  <c r="BE162"/>
  <c r="BE206"/>
  <c r="BE237"/>
  <c r="BE197"/>
  <c r="BE207"/>
  <c r="BE213"/>
  <c r="BE232"/>
  <c r="BE236"/>
  <c r="BE86"/>
  <c r="BE109"/>
  <c r="BE117"/>
  <c r="BE169"/>
  <c r="BE182"/>
  <c r="BE203"/>
  <c r="BE145"/>
  <c r="BE181"/>
  <c r="BE216"/>
  <c r="BE228"/>
  <c r="BE92"/>
  <c r="BE136"/>
  <c r="BE187"/>
  <c r="BE212"/>
  <c r="BE217"/>
  <c r="BE225"/>
  <c r="BE233"/>
  <c r="BE125"/>
  <c r="BE151"/>
  <c r="BE167"/>
  <c r="BE176"/>
  <c r="BE183"/>
  <c r="BE209"/>
  <c r="BE229"/>
  <c r="BE107"/>
  <c r="BE118"/>
  <c r="BE123"/>
  <c r="BE129"/>
  <c r="BE157"/>
  <c r="BE175"/>
  <c r="BE201"/>
  <c r="BE205"/>
  <c r="BE211"/>
  <c r="BE219"/>
  <c r="BE227"/>
  <c r="BE231"/>
  <c r="J54"/>
  <c r="BE83"/>
  <c r="BE84"/>
  <c r="BE115"/>
  <c r="BE139"/>
  <c r="BE156"/>
  <c r="BE158"/>
  <c r="BE168"/>
  <c r="BE177"/>
  <c r="BE178"/>
  <c r="BE180"/>
  <c r="BE193"/>
  <c r="BE196"/>
  <c r="BE198"/>
  <c r="BE204"/>
  <c r="BE214"/>
  <c r="BE224"/>
  <c i="1" r="AU54"/>
  <c i="2" r="F36"/>
  <c i="1" r="BC55"/>
  <c r="BC54"/>
  <c r="AY54"/>
  <c i="2" r="F35"/>
  <c i="1" r="BB55"/>
  <c r="BB54"/>
  <c r="W31"/>
  <c i="2" r="F34"/>
  <c i="1" r="BA55"/>
  <c r="BA54"/>
  <c r="AW54"/>
  <c r="AK30"/>
  <c i="2" r="J34"/>
  <c i="1" r="AW55"/>
  <c i="2" r="F37"/>
  <c i="1" r="BD55"/>
  <c r="BD54"/>
  <c r="W33"/>
  <c i="2" l="1" r="BK80"/>
  <c r="J80"/>
  <c r="J59"/>
  <c i="1" r="W30"/>
  <c r="AX54"/>
  <c i="2" r="J33"/>
  <c i="1" r="AV55"/>
  <c r="AT55"/>
  <c r="W32"/>
  <c i="2" r="F33"/>
  <c i="1" r="AZ55"/>
  <c r="AZ54"/>
  <c r="W29"/>
  <c i="2" l="1" r="J30"/>
  <c i="1" r="AG55"/>
  <c r="AG54"/>
  <c r="AK26"/>
  <c r="AV54"/>
  <c r="AK29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<sst xmlns="http://schemas.openxmlformats.org/spreadsheetml/2006/main">
  <si>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</si>
  <si>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</si>
  <si>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</si>
  <si>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</si>
  <si>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</si>
  <si>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{958b983d-a7a6-49d4-aee9-34be7e9fca27}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</si>
  <si>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</si>
  <si>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</si>
  <si>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</si>
  <si>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</si>
  <si>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</si>
  <si>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</si>
  <si>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</si>
  <si>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</si>
  <si>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20220623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</si>
  <si>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</si>
  <si>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</si>
  <si>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a oprava výměnných dílů zabezpečovacího zařízení v obvodu SSZT 2022 - oblast Olomouc</t>
  </si>
  <si>
    <t>KSO:</t>
  </si>
  <si>
    <t/>
  </si>
  <si>
    <t>CC-CZ:</t>
  </si>
  <si>
    <t>Místo:</t>
  </si>
  <si>
    <t>Oblastní ředitelství Ostrava</t>
  </si>
  <si>
    <t>Datum:</t>
  </si>
  <si>
    <t>22. 6. 2022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</si>
  <si>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</si>
  <si>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</si>
  <si>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</si>
  <si>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</si>
  <si>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</si>
  <si>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</si>
  <si>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</si>
  <si>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</si>
  <si>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</si>
  <si>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</si>
  <si>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František Jachan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</si>
  <si>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</si>
  <si>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</si>
  <si>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</si>
  <si>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</si>
  <si>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</si>
  <si>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</si>
  <si>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</si>
  <si>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</si>
  <si>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</si>
  <si>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</si>
  <si>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</si>
  <si>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</si>
  <si>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</si>
  <si>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</si>
  <si>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</si>
  <si>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</si>
  <si>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</si>
  <si>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</si>
  <si>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</si>
  <si>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</si>
  <si>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</si>
  <si>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</si>
  <si>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</si>
  <si>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</si>
  <si>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</si>
  <si>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</si>
  <si>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</si>
  <si>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</si>
  <si>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</si>
  <si>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</si>
  <si>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</si>
  <si>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</si>
  <si>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</si>
  <si>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</si>
  <si>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</si>
  <si>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</si>
  <si>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</si>
  <si>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</si>
  <si>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</si>
  <si>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</si>
  <si>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</si>
  <si>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</si>
  <si>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Údržba a oprava výměnných dílů zabezpečovacího zařízení obvod SSZT Olomouc 2023 - 6/2024</t>
  </si>
  <si>
    <t>PRO</t>
  </si>
  <si>
    <t>1</t>
  </si>
  <si>
    <t>{f507aa1c-5b95-4057-bf86-5b05bdfffcf6}</t>
  </si>
  <si>
    <t>2</t>
  </si>
  <si>
    <t>KRYCÍ LIST SOUPISU PRACÍ</t>
  </si>
  <si>
    <t>Objekt:</t>
  </si>
  <si>
    <t>PS 01 - Údržba a oprava výměnných dílů zabezpečovacího zařízení obvod SSZT Olomouc 2023 - 6/2024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</si>
  <si>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</si>
  <si>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</si>
  <si>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</si>
  <si>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</si>
  <si>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</si>
  <si>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</si>
  <si>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</si>
  <si>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</si>
  <si>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</si>
  <si>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</si>
  <si>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</si>
  <si>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</si>
  <si>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</si>
  <si>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</si>
  <si>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</si>
  <si>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</si>
  <si>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</si>
  <si>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</si>
  <si>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</si>
  <si>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</si>
  <si>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</si>
  <si>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</si>
  <si>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</si>
  <si>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7593323050</t>
  </si>
  <si>
    <t>Oprava desky Eprona</t>
  </si>
  <si>
    <t>kus</t>
  </si>
  <si>
    <t>Sborník UOŽI 01 2022</t>
  </si>
  <si>
    <t>2124397922</t>
  </si>
  <si>
    <t>7593323060</t>
  </si>
  <si>
    <t>Oprava měřící desky DISTA</t>
  </si>
  <si>
    <t>1230376882</t>
  </si>
  <si>
    <t>3</t>
  </si>
  <si>
    <t>7593323100</t>
  </si>
  <si>
    <t>Oprava časové jednotky CJP</t>
  </si>
  <si>
    <t>698784080</t>
  </si>
  <si>
    <t>7593323105</t>
  </si>
  <si>
    <t>Oprava časové jednotky CJS</t>
  </si>
  <si>
    <t>-631502946</t>
  </si>
  <si>
    <t>5</t>
  </si>
  <si>
    <t>7593333050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</si>
  <si>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</si>
  <si>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-1706037642</t>
  </si>
  <si>
    <t>VV</t>
  </si>
  <si>
    <t>43"KŠ1-600</t>
  </si>
  <si>
    <t>34"KŠ1-80</t>
  </si>
  <si>
    <t>1"KŠ1M-400</t>
  </si>
  <si>
    <t>1"KMŠ-450</t>
  </si>
  <si>
    <t>Součet</t>
  </si>
  <si>
    <t>6</t>
  </si>
  <si>
    <t>7593333051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</si>
  <si>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</si>
  <si>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2007186585</t>
  </si>
  <si>
    <t>7</t>
  </si>
  <si>
    <t>7593333060</t>
  </si>
  <si>
    <t>Oprava relé kombinovaného SKŠ1, SKPŠ - oprava se provádí podle přidružených předpisů k předpisu SŽDC (ČD) T115, pokud není popsána, pak podle technických podmínek výrobku</t>
  </si>
  <si>
    <t>924679116</t>
  </si>
  <si>
    <t>8</t>
  </si>
  <si>
    <t>7593333120</t>
  </si>
  <si>
    <t>Oprava relé malorozměrového NMŠ(M)1 - oprava se provádí podle přidružených předpisů k předpisu SŽDC (ČD) T115, pokud není popsána, pak podle technických podmínek výrobku</t>
  </si>
  <si>
    <t>-733159056</t>
  </si>
  <si>
    <t>12"NMŠ1-7000</t>
  </si>
  <si>
    <t>3941"NMŠ1-2000</t>
  </si>
  <si>
    <t>220"NMŠ1-2000 impulzní režim</t>
  </si>
  <si>
    <t>40"NMŠ1-3,4</t>
  </si>
  <si>
    <t>25"NMŠ1-10/3500</t>
  </si>
  <si>
    <t>192"NMŠ1-0,25/0,7</t>
  </si>
  <si>
    <t>694"NMŠM1-1500</t>
  </si>
  <si>
    <t>210"NMŠM1-1500 impulzní režim</t>
  </si>
  <si>
    <t>136"NMŠM1-750</t>
  </si>
  <si>
    <t>2"NMŠM1-10</t>
  </si>
  <si>
    <t>9</t>
  </si>
  <si>
    <t>7593333121</t>
  </si>
  <si>
    <t>Oprava relé malorozměrového NMŠ(M)1 včetně výměny táhla - oprava se provádí podle přidružených předpisů k předpisu SŽDC (ČD) T115, pokud není popsána, pak podle technických podmínek výrobku</t>
  </si>
  <si>
    <t>1668896785</t>
  </si>
  <si>
    <t>10</t>
  </si>
  <si>
    <t>7593333122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</si>
  <si>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</si>
  <si>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201571621</t>
  </si>
  <si>
    <t>11</t>
  </si>
  <si>
    <t>7593333123</t>
  </si>
  <si>
    <t>Oprava relé malorozměrového NMŠ(M)1 včetně výměny krytu - oprava se provádí podle přidružených předpisů k předpisu SŽDC (ČD) T115, pokud není popsána, pak podle technických podmínek výrobku</t>
  </si>
  <si>
    <t>1214187153</t>
  </si>
  <si>
    <t>12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</si>
  <si>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</si>
  <si>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</si>
  <si>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1237031324</t>
  </si>
  <si>
    <t>199"NMŠ2-4000</t>
  </si>
  <si>
    <t>568"NMŠ2-60</t>
  </si>
  <si>
    <t>42"NMŠM2-3500</t>
  </si>
  <si>
    <t>2"NMŠM2-0,42</t>
  </si>
  <si>
    <t>13</t>
  </si>
  <si>
    <t>7593333126</t>
  </si>
  <si>
    <t>Oprava relé malorozměrového NMŠ(M)2, OMŠ-74 RUS, OMŠ2-63 RUS, OMŠ2-60, výměny táhla - oprava se provádí podle přidružených předpisů k předpisu SŽDC (ČD) T115, pokud není popsána, pak podle technických podmínek výrobku</t>
  </si>
  <si>
    <t>-1552811498</t>
  </si>
  <si>
    <t>14</t>
  </si>
  <si>
    <t>7593333127</t>
  </si>
  <si>
    <t>Oprava relé malorozměrového NMŠ(M)2, OMŠ-74 RUS, OMŠ2-63 RUS, OMŠ2-60, výměny kontaktového svazku - oprava se provádí podle přidružených předpisů k předpisu SŽDC (ČD) T115, pokud není popsána, pak podle technických podmínek výrobku</t>
  </si>
  <si>
    <t>-500826829</t>
  </si>
  <si>
    <t>7593333128</t>
  </si>
  <si>
    <t>Oprava relé malorozměrového NMŠ(M)2, OMŠ-74 RUS, OMŠ2-63 RUS, OMŠ2-60,včetně výměny krytu - oprava se provádí podle přidružených předpisů k předpisu SŽDC (ČD) T115, pokud není popsána, pak podle technických podmínek výrobku</t>
  </si>
  <si>
    <t>385003863</t>
  </si>
  <si>
    <t>16</t>
  </si>
  <si>
    <t>7593333130</t>
  </si>
  <si>
    <t>Oprava relé malorozměrového SMŠ2 - oprava se provádí podle přidružených předpisů k předpisu SŽDC (ČD) T115, pokud není popsána, pak podle technických podmínek výrobku</t>
  </si>
  <si>
    <t>-1303050200</t>
  </si>
  <si>
    <t>26"SMŠ2-280/280</t>
  </si>
  <si>
    <t>1"SMŠ2-270/270</t>
  </si>
  <si>
    <t>17</t>
  </si>
  <si>
    <t>7593333131</t>
  </si>
  <si>
    <t>Oprava relé malorozměrového SMŠ2 včetně výměny táhla - oprava se provádí podle přidružených předpisů k předpisu SŽDC (ČD) T115, pokud není popsána, pak podle technických podmínek výrobku</t>
  </si>
  <si>
    <t>-738529632</t>
  </si>
  <si>
    <t>18</t>
  </si>
  <si>
    <t>7593333132</t>
  </si>
  <si>
    <t>Oprava relé malorozměrového SMŠ2 včetně výměny kontaktového svazku - oprava se provádí podle přidružených předpisů k předpisu SŽDC (ČD) T115, pokud není popsána, pak podle technických podmínek výrobku</t>
  </si>
  <si>
    <t>1117360300</t>
  </si>
  <si>
    <t>19</t>
  </si>
  <si>
    <t>7593333133</t>
  </si>
  <si>
    <t>Oprava relé malorozměrového SMŠ2 včetně výměny krytu - oprava se provádí podle přidružených předpisů k předpisu SŽDC (ČD) T115, pokud není popsána, pak podle technických podmínek výrobku</t>
  </si>
  <si>
    <t>-22991706</t>
  </si>
  <si>
    <t>20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</si>
  <si>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</si>
  <si>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</si>
  <si>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1376514689</t>
  </si>
  <si>
    <t>96"NMVŠ2-1000/1000</t>
  </si>
  <si>
    <t>10"NMŠ2G-3,4</t>
  </si>
  <si>
    <t>7593333136</t>
  </si>
  <si>
    <t>Oprava relé malorozměrového NMŠ2G, NMVŠ2, včetně výměny táhla - oprava se provádí podle přidružených předpisů k předpisu SŽDC (ČD) T115, pokud není popsána, pak podle technických podmínek výrobku</t>
  </si>
  <si>
    <t>840930153</t>
  </si>
  <si>
    <t>22</t>
  </si>
  <si>
    <t>7593333137</t>
  </si>
  <si>
    <t>Oprava relé malorozměrového NMŠ2G, NMVŠ2, včetně výměny kontaktového svazku - oprava se provádí podle přidružených předpisů k předpisu SŽDC (ČD) T115, pokud není popsána, pak podle technických podmínek výrobku</t>
  </si>
  <si>
    <t>-1080833006</t>
  </si>
  <si>
    <t>23</t>
  </si>
  <si>
    <t>7593333138</t>
  </si>
  <si>
    <t>Oprava relé malorozměrového NMŠ2G, NMVŠ2, včetně výměny krytu - oprava se provádí podle přidružených předpisů k předpisu SŽDC (ČD) T115, pokud není popsána, pak podle technických podmínek výrobku</t>
  </si>
  <si>
    <t>1918067996</t>
  </si>
  <si>
    <t>24</t>
  </si>
  <si>
    <t>7593333140</t>
  </si>
  <si>
    <t>Oprava relé malorozměrového NMŠ4 - oprava se provádí podle přidružených předpisů k předpisu SŽDC (ČD) T115, pokud není popsána, pak podle technických podmínek výrobku</t>
  </si>
  <si>
    <t>1453074869</t>
  </si>
  <si>
    <t>5"NMŠ4-90/1500</t>
  </si>
  <si>
    <t>2"NMŠ5-60</t>
  </si>
  <si>
    <t>25</t>
  </si>
  <si>
    <t>7593333141</t>
  </si>
  <si>
    <t>Oprava relé malorozměrového NMŠ4 včetně výměny táhla - oprava se provádí podle přidružených předpisů k předpisu SŽDC (ČD) T115, pokud není popsána, pak podle technických podmínek výrobku</t>
  </si>
  <si>
    <t>1036155537</t>
  </si>
  <si>
    <t>26</t>
  </si>
  <si>
    <t>7593333142</t>
  </si>
  <si>
    <t>Oprava relé malorozměrového NMŠ4 včetně výměny kontaktového svazku - oprava se provádí podle přidružených předpisů k předpisu SŽDC (ČD) T115, pokud není popsána, pak podle technických podmínek výrobku</t>
  </si>
  <si>
    <t>-421268836</t>
  </si>
  <si>
    <t>27</t>
  </si>
  <si>
    <t>7593333143</t>
  </si>
  <si>
    <t>Oprava relé malorozměrového NMŠ4 včetně výměny krytu - oprava se provádí podle přidružených předpisů k předpisu SŽDC (ČD) T115, pokud není popsána, pak podle technických podmínek výrobku</t>
  </si>
  <si>
    <t>-936666425</t>
  </si>
  <si>
    <t>28</t>
  </si>
  <si>
    <t>7593333145</t>
  </si>
  <si>
    <t>Oprava relé malorozměrového NMPŠ - oprava se provádí podle přidružených předpisů k předpisu SŽDC (ČD) T115, pokud není popsána, pak podle technických podmínek výrobku</t>
  </si>
  <si>
    <t>-614329783</t>
  </si>
  <si>
    <t>55"NMPŠ1-2000</t>
  </si>
  <si>
    <t>216"NMPŠ4-1000/200</t>
  </si>
  <si>
    <t>29</t>
  </si>
  <si>
    <t>7593333146</t>
  </si>
  <si>
    <t>Oprava relé malorozměrového NMPŠ včetně výměny táhla - oprava se provádí podle přidružených předpisů k předpisu SŽDC (ČD) T115, pokud není popsána, pak podle technických podmínek výrobku</t>
  </si>
  <si>
    <t>-406168930</t>
  </si>
  <si>
    <t>30</t>
  </si>
  <si>
    <t>7593333147</t>
  </si>
  <si>
    <t>Oprava relé malorozměrového NMPŠ včetně výměny kontaktového svazku - oprava se provádí podle přidružených předpisů k předpisu SŽDC (ČD) T115, pokud není popsána, pak podle technických podmínek výrobku</t>
  </si>
  <si>
    <t>1779543126</t>
  </si>
  <si>
    <t>31</t>
  </si>
  <si>
    <t>7593333148</t>
  </si>
  <si>
    <t>Oprava relé malorozměrového NMPŠ včetně výměny krytu - oprava se provádí podle přidružených předpisů k předpisu SŽDC (ČD) T115, pokud není popsána, pak podle technických podmínek výrobku</t>
  </si>
  <si>
    <t>-1784122356</t>
  </si>
  <si>
    <t>32</t>
  </si>
  <si>
    <t>7593333150</t>
  </si>
  <si>
    <t>Oprava relé malorozměrového NMŠT - oprava se provádí podle přidružených předpisů k předpisu SŽDC (ČD) T115, pokud není popsána, pak podle technických podmínek výrobku</t>
  </si>
  <si>
    <t>-397306730</t>
  </si>
  <si>
    <t>1"NMŠT-1800</t>
  </si>
  <si>
    <t>23"NMŠT-1440</t>
  </si>
  <si>
    <t>33</t>
  </si>
  <si>
    <t>7593333151</t>
  </si>
  <si>
    <t>Oprava relé malorozměrového NMŠT včetně výměny termodoteku - oprava se provádí podle přidružených předpisů k předpisu SŽDC (ČD) T115, pokud není popsána, pak podle technických podmínek výrobku</t>
  </si>
  <si>
    <t>-292728520</t>
  </si>
  <si>
    <t>34</t>
  </si>
  <si>
    <t>7593333152</t>
  </si>
  <si>
    <t>Oprava relé malorozměrového NMŠT včetně výměny krytu - oprava se provádí podle přidružených předpisů k předpisu SŽDC (ČD) T115, pokud není popsána, pak podle technických podmínek výrobku</t>
  </si>
  <si>
    <t>-962642607</t>
  </si>
  <si>
    <t>35</t>
  </si>
  <si>
    <t>7593333155</t>
  </si>
  <si>
    <t>Oprava relé malorozměrového TN, TT - oprava se provádí podle přidružených předpisů k předpisu SŽDC (ČD) T115, pokud není popsána, pak podle technických podmínek výrobku</t>
  </si>
  <si>
    <t>-1620926754</t>
  </si>
  <si>
    <t>170"TN1-1600</t>
  </si>
  <si>
    <t>75"TT1-600</t>
  </si>
  <si>
    <t>36</t>
  </si>
  <si>
    <t>7593333156</t>
  </si>
  <si>
    <t>Oprava relé malorozměrového TN, TT, repase - oprava se provádí podle přidružených předpisů k předpisu SŽDC (ČD) T115, pokud není popsána, pak podle technických podmínek výrobku</t>
  </si>
  <si>
    <t>-139241158</t>
  </si>
  <si>
    <t>37</t>
  </si>
  <si>
    <t>7593333185</t>
  </si>
  <si>
    <t>Oprava relé tepelného TMŠ2 - oprava se provádí podle přidružených předpisů k předpisu SŽDC (ČD) T115, pokud není popsána, pak podle technických podmínek výrobku</t>
  </si>
  <si>
    <t>1973081554</t>
  </si>
  <si>
    <t>38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</si>
  <si>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</si>
  <si>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</si>
  <si>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-1270620595</t>
  </si>
  <si>
    <t>4"TM-10</t>
  </si>
  <si>
    <t>8"TU-60</t>
  </si>
  <si>
    <t>39</t>
  </si>
  <si>
    <t>7593333192</t>
  </si>
  <si>
    <t>Oprava časového souboru UČJ - oprava se provádí podle přidružených předpisů k předpisu SŽDC (ČD) T115, pokud není popsána, pak podle technických podmínek výrobku</t>
  </si>
  <si>
    <t>899412704</t>
  </si>
  <si>
    <t>40</t>
  </si>
  <si>
    <t>7593333240</t>
  </si>
  <si>
    <t>Oprava relé TAZ-1, TAZ-1A, TAZ-2 - oprava se provádí podle přidružených předpisů k předpisu SŽDC (ČD) T115, pokud není popsána, pak podle technických podmínek výrobku</t>
  </si>
  <si>
    <t>-85960156</t>
  </si>
  <si>
    <t>51"TAZ-2</t>
  </si>
  <si>
    <t>41</t>
  </si>
  <si>
    <t>7593333241</t>
  </si>
  <si>
    <t>Oprava relé TAZ-1, TAZ-1A, TAZ-2 včetně výměny kontaktového svazku - oprava se provádí podle přidružených předpisů k předpisu SŽDC (ČD) T115, pokud není popsána, pak podle technických podmínek výrobku</t>
  </si>
  <si>
    <t>464054062</t>
  </si>
  <si>
    <t>42</t>
  </si>
  <si>
    <t>7593333242</t>
  </si>
  <si>
    <t>Oprava relé TAZ-1, TAZ-1A, TAZ-2 včetně výměny krytu - oprava se provádí podle přidružených předpisů k předpisu SŽDC (ČD) T115, pokud není popsána, pak podle technických podmínek výrobku</t>
  </si>
  <si>
    <t>-779324693</t>
  </si>
  <si>
    <t>43</t>
  </si>
  <si>
    <t>7593333275</t>
  </si>
  <si>
    <t>Oprava kodéru SMMS 1 - oprava se provádí podle přidružených předpisů k předpisu SŽDC (ČD) T115, pokud není popsána, pak podle technických podmínek výrobku</t>
  </si>
  <si>
    <t>-578228705</t>
  </si>
  <si>
    <t>44</t>
  </si>
  <si>
    <t>7593333320</t>
  </si>
  <si>
    <t>Oprava relé indukčního DSŠ - oprava se provádí podle přidružených předpisů k předpisu SŽDC (ČD) T115, pokud není popsána, pak podle technických podmínek výrobku</t>
  </si>
  <si>
    <t>1415091180</t>
  </si>
  <si>
    <t>44"DSŠ-12M</t>
  </si>
  <si>
    <t>35"DSŠ-12P</t>
  </si>
  <si>
    <t>95"DSŠ-12S</t>
  </si>
  <si>
    <t>45</t>
  </si>
  <si>
    <t>7593333321</t>
  </si>
  <si>
    <t>Oprava relé indukčního DSŠ včetně výměny výseče - oprava se provádí podle přidružených předpisů k předpisu SŽDC (ČD) T115, pokud není popsána, pak podle technických podmínek výrobku</t>
  </si>
  <si>
    <t>1708124354</t>
  </si>
  <si>
    <t>46</t>
  </si>
  <si>
    <t>7593333322</t>
  </si>
  <si>
    <t>Oprava relé indukčního DSŠ včetně výměny cívky - oprava se provádí podle přidružených předpisů k předpisu SŽDC (ČD) T115, pokud není popsána, pak podle technických podmínek výrobku</t>
  </si>
  <si>
    <t>652943995</t>
  </si>
  <si>
    <t>47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</si>
  <si>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</si>
  <si>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</si>
  <si>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782233977</t>
  </si>
  <si>
    <t>48</t>
  </si>
  <si>
    <t>7593333324</t>
  </si>
  <si>
    <t>Oprava relé indukčního DSŠ včetně výměny osového šroubu - oprava se provádí podle přidružených předpisů k předpisu SŽDC (ČD) T115, pokud není popsána, pak podle technických podmínek výrobku</t>
  </si>
  <si>
    <t>1292458708</t>
  </si>
  <si>
    <t>49</t>
  </si>
  <si>
    <t>7593333390</t>
  </si>
  <si>
    <t>Oprava reléové jednotky VÚD A - oprava se provádí podle přidružených předpisů k předpisu SŽDC (ČD) T115; pokud není popsána, pak podle technických podmínek výrobku</t>
  </si>
  <si>
    <t>679969546</t>
  </si>
  <si>
    <t>50</t>
  </si>
  <si>
    <t>7593333394</t>
  </si>
  <si>
    <t>Oprava reléové jednotky VÚD C - oprava se provádí podle přidružených předpisů k předpisu SŽDC (ČD) T115; pokud není popsána, pak podle technických podmínek výrobku</t>
  </si>
  <si>
    <t>411954616</t>
  </si>
  <si>
    <t>51</t>
  </si>
  <si>
    <t>7593333396</t>
  </si>
  <si>
    <t>Oprava reléové jednotky VÚD E-F - oprava se provádí podle přidružených předpisů k předpisu SŽDC (ČD) T115; pokud není popsána, pak podle technických podmínek výrobku</t>
  </si>
  <si>
    <t>-288317073</t>
  </si>
  <si>
    <t>52</t>
  </si>
  <si>
    <t>7593333398</t>
  </si>
  <si>
    <t>Oprava reléové jednotky VÚD BL1 - BL2 - oprava se provádí podle přidružených předpisů k předpisu SŽDC (ČD) T115; pokud není popsána, pak podle technických podmínek výrobku</t>
  </si>
  <si>
    <t>458805297</t>
  </si>
  <si>
    <t>53</t>
  </si>
  <si>
    <t>7593333410</t>
  </si>
  <si>
    <t>Oprava reléové jednotky VÚD L-Th. - oprava se provádí podle přidružených předpisů k předpisu SŽDC (ČD) T115; pokud není popsána, pak podle technických podmínek výrobku</t>
  </si>
  <si>
    <t>-1634894669</t>
  </si>
  <si>
    <t>54</t>
  </si>
  <si>
    <t>7593333416</t>
  </si>
  <si>
    <t>Oprava reléové jednotky VÚD A1, A2 (C1, C2) - oprava se provádí podle přidružených předpisů k předpisu SŽDC (ČD) T115; pokud není popsána, pak podle technických podmínek výrobku</t>
  </si>
  <si>
    <t>-1367686768</t>
  </si>
  <si>
    <t>20"A2</t>
  </si>
  <si>
    <t>12"C2</t>
  </si>
  <si>
    <t>55</t>
  </si>
  <si>
    <t>7593333422</t>
  </si>
  <si>
    <t>Oprava reléové jednotky VÚD OV - oprava se provádí podle přidružených předpisů k předpisu SŽDC (ČD) T115; pokud není popsána, pak podle technických podmínek výrobku</t>
  </si>
  <si>
    <t>-1280039727</t>
  </si>
  <si>
    <t>56</t>
  </si>
  <si>
    <t>7593333436</t>
  </si>
  <si>
    <t>Oprava reléové jednotky VÚD VO - oprava se provádí podle přidružených předpisů k předpisu SŽDC (ČD) T115; pokud není popsána, pak podle technických podmínek výrobku</t>
  </si>
  <si>
    <t>-234273588</t>
  </si>
  <si>
    <t>3"VOI</t>
  </si>
  <si>
    <t>3"VOIII</t>
  </si>
  <si>
    <t>57</t>
  </si>
  <si>
    <t>7593333438</t>
  </si>
  <si>
    <t>Oprava reléové jednotky VÚD P - oprava se provádí podle přidružených předpisů k předpisu SŽDC (ČD) T115; pokud není popsána, pak podle technických podmínek výrobku</t>
  </si>
  <si>
    <t>-218425566</t>
  </si>
  <si>
    <t>58</t>
  </si>
  <si>
    <t>7593333448</t>
  </si>
  <si>
    <t>Oprava reléové jednotky VÚD Q - oprava se provádí podle přidružených předpisů k předpisu SŽDC (ČD) T115; pokud není popsána, pak podle technických podmínek výrobku</t>
  </si>
  <si>
    <t>1906991607</t>
  </si>
  <si>
    <t>59</t>
  </si>
  <si>
    <t>7593333450</t>
  </si>
  <si>
    <t>Oprava reléové jednotky VÚD ND - oprava se provádí podle přidružených předpisů k předpisu SŽDC (ČD) T115; pokud není popsána, pak podle technických podmínek výrobku</t>
  </si>
  <si>
    <t>1103767620</t>
  </si>
  <si>
    <t>60</t>
  </si>
  <si>
    <t>7593333457</t>
  </si>
  <si>
    <t>Oprava reléové jednotky VÚD N - oprava se provádí podle přidružených předpisů k předpisu SŽDC (ČD) T115; pokud není popsána, pak podle technických podmínek výrobku</t>
  </si>
  <si>
    <t>-1363231608</t>
  </si>
  <si>
    <t>61</t>
  </si>
  <si>
    <t>7593333474</t>
  </si>
  <si>
    <t>Oprava reléové jednotky VÚD B - C - oprava se provádí podle přidružených předpisů k předpisu SŽDC (ČD) T115; pokud není popsána, pak podle technických podmínek výrobku</t>
  </si>
  <si>
    <t>1793234823</t>
  </si>
  <si>
    <t>62</t>
  </si>
  <si>
    <t>7593333492</t>
  </si>
  <si>
    <t>Oprava reléové jednotky VÚD TH1-TH2A - oprava se provádí podle přidružených předpisů k předpisu SŽDC (ČD) T115; pokud není popsána, pak podle technických podmínek výrobku</t>
  </si>
  <si>
    <t>1559295663</t>
  </si>
  <si>
    <t>63</t>
  </si>
  <si>
    <t>7593333494</t>
  </si>
  <si>
    <t>Oprava reléové jednotky VÚD C1-OC1 - oprava se provádí podle přidružených předpisů k předpisu SŽDC (ČD) T115; pokud není popsána, pak podle technických podmínek výrobku</t>
  </si>
  <si>
    <t>2032929907</t>
  </si>
  <si>
    <t>64</t>
  </si>
  <si>
    <t>7593333496</t>
  </si>
  <si>
    <t>Oprava reléové jednotky VÚD A1-OA1 - oprava se provádí podle přidružených předpisů k předpisu SŽDC (ČD) T115; pokud není popsána, pak podle technických podmínek výrobku</t>
  </si>
  <si>
    <t>-97988864</t>
  </si>
  <si>
    <t>65</t>
  </si>
  <si>
    <t>7593333498</t>
  </si>
  <si>
    <t>Oprava reléové jednotky VÚD K-X - oprava se provádí podle přidružených předpisů k předpisu SŽDC (ČD) T115; pokud není popsána, pak podle technických podmínek výrobku</t>
  </si>
  <si>
    <t>-823557549</t>
  </si>
  <si>
    <t>66</t>
  </si>
  <si>
    <t>7593333502</t>
  </si>
  <si>
    <t>Oprava reléové jednotky VÚD OT1-T1 - oprava se provádí podle přidružených předpisů k předpisu SŽDC (ČD) T115; pokud není popsána, pak podle technických podmínek výrobku</t>
  </si>
  <si>
    <t>1389897738</t>
  </si>
  <si>
    <t>67</t>
  </si>
  <si>
    <t>7593333512</t>
  </si>
  <si>
    <t>Oprava reléové jednotky VÚD R-S - oprava se provádí podle přidružených předpisů k předpisu SŽDC (ČD) T115; pokud není popsána, pak podle technických podmínek výrobku</t>
  </si>
  <si>
    <t>-1493946942</t>
  </si>
  <si>
    <t>68</t>
  </si>
  <si>
    <t>7593333514</t>
  </si>
  <si>
    <t>Oprava reléové jednotky VÚD OBL-ON - oprava se provádí podle přidružených předpisů k předpisu SŽDC (ČD) T115; pokud není popsána, pak podle technických podmínek výrobku</t>
  </si>
  <si>
    <t>481196930</t>
  </si>
  <si>
    <t>69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</si>
  <si>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</si>
  <si>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</si>
  <si>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1399862496</t>
  </si>
  <si>
    <t>70</t>
  </si>
  <si>
    <t>7593333547</t>
  </si>
  <si>
    <t>Oprava reléové sady A - oprava se provádí podle přidružených předpisů k předpisu SŽDC (ČD) T115, pokud není popsána, pak podle technických podmínek výrobku</t>
  </si>
  <si>
    <t>476299115</t>
  </si>
  <si>
    <t>71</t>
  </si>
  <si>
    <t>7593333549</t>
  </si>
  <si>
    <t>Oprava reléové sady B - oprava se provádí podle přidružených předpisů k předpisu SŽDC (ČD) T115, pokud není popsána, pak podle technických podmínek výrobku</t>
  </si>
  <si>
    <t>806913013</t>
  </si>
  <si>
    <t>72</t>
  </si>
  <si>
    <t>7593333551</t>
  </si>
  <si>
    <t>Oprava reléové sady C - oprava se provádí podle přidružených předpisů k předpisu SŽDC (ČD) T115, pokud není popsána, pak podle technických podmínek výrobku</t>
  </si>
  <si>
    <t>1869462306</t>
  </si>
  <si>
    <t>73</t>
  </si>
  <si>
    <t>7593333553</t>
  </si>
  <si>
    <t>Oprava reléové sady D - oprava se provádí podle přidružených předpisů k předpisu SŽDC (ČD) T115, pokud není popsána, pak podle technických podmínek výrobku</t>
  </si>
  <si>
    <t>1703139404</t>
  </si>
  <si>
    <t>74</t>
  </si>
  <si>
    <t>7593333555</t>
  </si>
  <si>
    <t>Oprava reléové sady H - oprava se provádí podle přidružených předpisů k předpisu SŽDC (ČD) T115, pokud není popsána, pak podle technických podmínek výrobku</t>
  </si>
  <si>
    <t>-11706857</t>
  </si>
  <si>
    <t>75</t>
  </si>
  <si>
    <t>7593333557</t>
  </si>
  <si>
    <t>Oprava reléové sady K - oprava se provádí podle přidružených předpisů k předpisu SŽDC (ČD) T115, pokud není popsána, pak podle technických podmínek výrobku</t>
  </si>
  <si>
    <t>2001857999</t>
  </si>
  <si>
    <t>76</t>
  </si>
  <si>
    <t>7593333561</t>
  </si>
  <si>
    <t>Oprava reléové sady M - oprava se provádí podle přidružených předpisů k předpisu SŽDC (ČD) T115, pokud není popsána, pak podle technických podmínek výrobku</t>
  </si>
  <si>
    <t>-2029758135</t>
  </si>
  <si>
    <t>77</t>
  </si>
  <si>
    <t>7593333563</t>
  </si>
  <si>
    <t>Oprava reléové sady OB1 - oprava se provádí podle přidružených předpisů k předpisu SŽDC (ČD) T115, pokud není popsána, pak podle technických podmínek výrobku</t>
  </si>
  <si>
    <t>-149267702</t>
  </si>
  <si>
    <t>78</t>
  </si>
  <si>
    <t>7593333565</t>
  </si>
  <si>
    <t>Oprava reléové sady Q - oprava se provádí podle přidružených předpisů k předpisu SŽDC (ČD) T115, pokud není popsána, pak podle technických podmínek výrobku</t>
  </si>
  <si>
    <t>-1662100063</t>
  </si>
  <si>
    <t>79</t>
  </si>
  <si>
    <t>7593333567</t>
  </si>
  <si>
    <t>Oprava reléové sady R - oprava se provádí podle přidružených předpisů k předpisu SŽDC (ČD) T115, pokud není popsána, pak podle technických podmínek výrobku</t>
  </si>
  <si>
    <t>465151902</t>
  </si>
  <si>
    <t>80</t>
  </si>
  <si>
    <t>7593333568</t>
  </si>
  <si>
    <t>Oprava reléové sady S - oprava se provádí podle přidružených předpisů k předpisu SŽDC (ČD) T115, pokud není popsána, pak podle technických podmínek výrobku</t>
  </si>
  <si>
    <t>-1304099368</t>
  </si>
  <si>
    <t>81</t>
  </si>
  <si>
    <t>7593333569</t>
  </si>
  <si>
    <t>Oprava reléové sady V, VT - oprava se provádí podle přidružených předpisů k předpisu SŽDC (ČD) T115, pokud není popsána, pak podle technických podmínek výrobku</t>
  </si>
  <si>
    <t>-363113663</t>
  </si>
  <si>
    <t>82</t>
  </si>
  <si>
    <t>7593333573</t>
  </si>
  <si>
    <t>Oprava reléové sady VS-2 - oprava se provádí podle přidružených předpisů k předpisu SŽDC (ČD) T115, pokud není popsána, pak podle technických podmínek výrobku</t>
  </si>
  <si>
    <t>-1075634306</t>
  </si>
  <si>
    <t>83</t>
  </si>
  <si>
    <t>7593333575</t>
  </si>
  <si>
    <t>Oprava reléové sady W - oprava se provádí podle přidružených předpisů k předpisu SŽDC (ČD) T115, pokud není popsána, pak podle technických podmínek výrobku</t>
  </si>
  <si>
    <t>-909145012</t>
  </si>
  <si>
    <t>84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</si>
  <si>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</si>
  <si>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</si>
  <si>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1446210446</t>
  </si>
  <si>
    <t>4"ASE 2</t>
  </si>
  <si>
    <t>4"ASE 3</t>
  </si>
  <si>
    <t>30"ASE 4</t>
  </si>
  <si>
    <t>85</t>
  </si>
  <si>
    <t>7593333640</t>
  </si>
  <si>
    <t>Oprava reléové jednotky EK1-N - oprava se provádí podle přidružených předpisů k předpisu SŽDC (ČD) T115, pokud není popsána, pak podle technických podmínek výrobku</t>
  </si>
  <si>
    <t>133922350</t>
  </si>
  <si>
    <t>86</t>
  </si>
  <si>
    <t>7593333642</t>
  </si>
  <si>
    <t>Oprava reléové jednotky EK1-sti/sti - oprava se provádí podle přidružených předpisů k předpisu SŽDC (ČD) T115, pokud není popsána, pak podle technických podmínek výrobku</t>
  </si>
  <si>
    <t>-1499629407</t>
  </si>
  <si>
    <t>87</t>
  </si>
  <si>
    <t>7593333644</t>
  </si>
  <si>
    <t>Oprava reléové jednotky EK1-ss/sti - oprava se provádí podle přidružených předpisů k předpisu SŽDC (ČD) T115, pokud není popsána, pak podle technických podmínek výrobku</t>
  </si>
  <si>
    <t>-147444501</t>
  </si>
  <si>
    <t>88</t>
  </si>
  <si>
    <t>7593333646</t>
  </si>
  <si>
    <t>Oprava reléové jednotky EK1-Dst - oprava se provádí podle přidružených předpisů k předpisu SŽDC (ČD) T115, pokud není popsána, pak podle technických podmínek výrobku</t>
  </si>
  <si>
    <t>1604211295</t>
  </si>
  <si>
    <t>89</t>
  </si>
  <si>
    <t>7593333648</t>
  </si>
  <si>
    <t>Oprava reléové jednotky EK1-Dss - oprava se provádí podle přidružených předpisů k předpisu SŽDC (ČD) T115, pokud není popsána, pak podle technických podmínek výrobku</t>
  </si>
  <si>
    <t>-62100283</t>
  </si>
  <si>
    <t>90</t>
  </si>
  <si>
    <t>7593333652</t>
  </si>
  <si>
    <t>Oprava reléové jednotky EK1-Z1 - oprava se provádí podle přidružených předpisů k předpisu SŽDC (ČD) T115, pokud není popsána, pak podle technických podmínek výrobku</t>
  </si>
  <si>
    <t>-1566928159</t>
  </si>
  <si>
    <t>91</t>
  </si>
  <si>
    <t>7593333680</t>
  </si>
  <si>
    <t>Oprava hlídače izolačního stavu HIS</t>
  </si>
  <si>
    <t>1124276300</t>
  </si>
  <si>
    <t>92</t>
  </si>
  <si>
    <t>7593333990</t>
  </si>
  <si>
    <t>Hodinová zúčtovací sazba pro opravu elektronických prvků a zařízení</t>
  </si>
  <si>
    <t>hod</t>
  </si>
  <si>
    <t>512</t>
  </si>
  <si>
    <t>624720756</t>
  </si>
  <si>
    <t>93</t>
  </si>
  <si>
    <t>M</t>
  </si>
  <si>
    <t>7593331260</t>
  </si>
  <si>
    <t xml:space="preserve">Výměnné díly Kryt relé DSŠ  (HM0404081990210)</t>
  </si>
  <si>
    <t>128</t>
  </si>
  <si>
    <t>406907475</t>
  </si>
  <si>
    <t>94</t>
  </si>
  <si>
    <t>7593331270</t>
  </si>
  <si>
    <t xml:space="preserve">Výměnné díly Těsnění ke krytu relé DSŠ  (HM0404081990057)</t>
  </si>
  <si>
    <t>-8500458</t>
  </si>
  <si>
    <t>95</t>
  </si>
  <si>
    <t>7593331160</t>
  </si>
  <si>
    <t>Výměnné díly Těsnění relé NMŠ</t>
  </si>
  <si>
    <t>1593735860</t>
  </si>
  <si>
    <t>96</t>
  </si>
  <si>
    <t>7593331210</t>
  </si>
  <si>
    <t>Výměnné díly Kontakt kyvný I relé NMŠ</t>
  </si>
  <si>
    <t>1417008515</t>
  </si>
  <si>
    <t>97</t>
  </si>
  <si>
    <t>7593331220</t>
  </si>
  <si>
    <t>Výměnné díly Kontakt kyvný II relé NMŠ</t>
  </si>
  <si>
    <t>1324738036</t>
  </si>
  <si>
    <t>98</t>
  </si>
  <si>
    <t>7593331230</t>
  </si>
  <si>
    <t>Výměnné díly Kontakt spodní relé NMŠ</t>
  </si>
  <si>
    <t>1536754785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</si>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</sst>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20220623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 a oprava výměnných dílů zabezpečovacího zařízení v obvodu SSZT 2022 - oblast Olomouc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Oblastní ředitelství Ostrava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22. 6. 2022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František Jachan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37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 01 - Údržba a oprava v...'!J30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 01 - Údržba a oprava v...'!P80</f>
        <v>0</v>
      </c>
      <c r="AV55" s="119">
        <f>'PS 01 - Údržba a oprava v...'!J33</f>
        <v>0</v>
      </c>
      <c r="AW55" s="119">
        <f>'PS 01 - Údržba a oprava v...'!J34</f>
        <v>0</v>
      </c>
      <c r="AX55" s="119">
        <f>'PS 01 - Údržba a oprava v...'!J35</f>
        <v>0</v>
      </c>
      <c r="AY55" s="119">
        <f>'PS 01 - Údržba a oprava v...'!J36</f>
        <v>0</v>
      </c>
      <c r="AZ55" s="119">
        <f>'PS 01 - Údržba a oprava v...'!F33</f>
        <v>0</v>
      </c>
      <c r="BA55" s="119">
        <f>'PS 01 - Údržba a oprava v...'!F34</f>
        <v>0</v>
      </c>
      <c r="BB55" s="119">
        <f>'PS 01 - Údržba a oprava v...'!F35</f>
        <v>0</v>
      </c>
      <c r="BC55" s="119">
        <f>'PS 01 - Údržba a oprava v...'!F36</f>
        <v>0</v>
      </c>
      <c r="BD55" s="121">
        <f>'PS 01 - Údržba a oprava v...'!F37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zjxeapb3cuQD7n/eDec1XtvX30bGFZIGH/mgIIVn8UogvA3v9lW+Rno4gfOse1AZnJN43Ze6IxaI1DwOVGDeKw==" hashValue="/0zvV1vGnpDkC83we3eR0W/Gqg0h7MLTGYeuzRStZJbddAp7AshAcuTEax9tScOvuRcikERnZU/B17euJx2pK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PS 01 - Údržba a oprava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82</v>
      </c>
    </row>
    <row r="4" s="1" customFormat="1" ht="24.96" customHeight="1">
      <c r="B4" s="19"/>
      <c r="D4" s="125" t="s">
        <v>83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26.25" customHeight="1">
      <c r="B7" s="19"/>
      <c r="E7" s="128" t="str">
        <f>'Rekapitulace zakázky'!K6</f>
        <v>Údržba a oprava výměnných dílů zabezpečovacího zařízení v obvodu SSZT 2022 - oblast Olomouc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84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30" t="s">
        <v>85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zakázky'!AN8</f>
        <v>22. 6. 2022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tr">
        <f>IF('Rekapitulace zakázky'!AN10="","",'Rekapitulace zakázky'!AN10)</f>
        <v/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tr">
        <f>IF('Rekapitulace zakázky'!E11="","",'Rekapitulace zakázky'!E11)</f>
        <v>Správa železnic, státní organizace</v>
      </c>
      <c r="F15" s="37"/>
      <c r="G15" s="37"/>
      <c r="H15" s="37"/>
      <c r="I15" s="127" t="s">
        <v>28</v>
      </c>
      <c r="J15" s="131" t="str">
        <f>IF('Rekapitulace zakázky'!AN11="","",'Rekapitulace zakázky'!AN11)</f>
        <v/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29</v>
      </c>
      <c r="E17" s="37"/>
      <c r="F17" s="37"/>
      <c r="G17" s="37"/>
      <c r="H17" s="37"/>
      <c r="I17" s="127" t="s">
        <v>26</v>
      </c>
      <c r="J17" s="32" t="str">
        <f>'Rekapitulace zakázky'!AN13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1"/>
      <c r="G18" s="131"/>
      <c r="H18" s="131"/>
      <c r="I18" s="127" t="s">
        <v>28</v>
      </c>
      <c r="J18" s="32" t="str">
        <f>'Rekapitulace zakázky'!AN14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31</v>
      </c>
      <c r="E20" s="37"/>
      <c r="F20" s="37"/>
      <c r="G20" s="37"/>
      <c r="H20" s="37"/>
      <c r="I20" s="127" t="s">
        <v>26</v>
      </c>
      <c r="J20" s="131" t="str">
        <f>IF('Rekapitulace zakázky'!AN16="","",'Rekapitulace zakázky'!AN16)</f>
        <v/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tr">
        <f>IF('Rekapitulace zakázky'!E17="","",'Rekapitulace zakázky'!E17)</f>
        <v xml:space="preserve"> </v>
      </c>
      <c r="F21" s="37"/>
      <c r="G21" s="37"/>
      <c r="H21" s="37"/>
      <c r="I21" s="127" t="s">
        <v>28</v>
      </c>
      <c r="J21" s="131" t="str">
        <f>IF('Rekapitulace zakázky'!AN17="","",'Rekapitulace zakázky'!AN17)</f>
        <v/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34</v>
      </c>
      <c r="E23" s="37"/>
      <c r="F23" s="37"/>
      <c r="G23" s="37"/>
      <c r="H23" s="37"/>
      <c r="I23" s="127" t="s">
        <v>26</v>
      </c>
      <c r="J23" s="131" t="s">
        <v>19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35</v>
      </c>
      <c r="F24" s="37"/>
      <c r="G24" s="37"/>
      <c r="H24" s="37"/>
      <c r="I24" s="127" t="s">
        <v>28</v>
      </c>
      <c r="J24" s="131" t="s">
        <v>19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36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38</v>
      </c>
      <c r="E30" s="37"/>
      <c r="F30" s="37"/>
      <c r="G30" s="37"/>
      <c r="H30" s="37"/>
      <c r="I30" s="37"/>
      <c r="J30" s="139">
        <f>ROUND(J80,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40</v>
      </c>
      <c r="G32" s="37"/>
      <c r="H32" s="37"/>
      <c r="I32" s="140" t="s">
        <v>39</v>
      </c>
      <c r="J32" s="140" t="s">
        <v>41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42</v>
      </c>
      <c r="E33" s="127" t="s">
        <v>43</v>
      </c>
      <c r="F33" s="142">
        <f>ROUND((SUM(BE80:BE237)),  2)</f>
        <v>0</v>
      </c>
      <c r="G33" s="37"/>
      <c r="H33" s="37"/>
      <c r="I33" s="143">
        <v>0.20999999999999999</v>
      </c>
      <c r="J33" s="142">
        <f>ROUND(((SUM(BE80:BE237))*I33),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44</v>
      </c>
      <c r="F34" s="142">
        <f>ROUND((SUM(BF80:BF237)),  2)</f>
        <v>0</v>
      </c>
      <c r="G34" s="37"/>
      <c r="H34" s="37"/>
      <c r="I34" s="143">
        <v>0.14999999999999999</v>
      </c>
      <c r="J34" s="142">
        <f>ROUND(((SUM(BF80:BF237))*I34),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45</v>
      </c>
      <c r="F35" s="142">
        <f>ROUND((SUM(BG80:BG237)),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46</v>
      </c>
      <c r="F36" s="142">
        <f>ROUND((SUM(BH80:BH237)),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47</v>
      </c>
      <c r="F37" s="142">
        <f>ROUND((SUM(BI80:BI237)),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48</v>
      </c>
      <c r="E39" s="146"/>
      <c r="F39" s="146"/>
      <c r="G39" s="147" t="s">
        <v>49</v>
      </c>
      <c r="H39" s="148" t="s">
        <v>50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86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5" t="str">
        <f>E7</f>
        <v>Údržba a oprava výměnných dílů zabezpečovacího zařízení v obvodu SSZT 2022 - oblast Olomouc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84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30" customHeight="1">
      <c r="A50" s="37"/>
      <c r="B50" s="38"/>
      <c r="C50" s="39"/>
      <c r="D50" s="39"/>
      <c r="E50" s="68" t="str">
        <f>E9</f>
        <v>PS 01 - Údržba a oprava výměnných dílů zabezpečovacího zařízení obvod SSZT Olomouc 2023 - 6/2024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Oblastní ředitelství Ostrava</v>
      </c>
      <c r="G52" s="39"/>
      <c r="H52" s="39"/>
      <c r="I52" s="31" t="s">
        <v>23</v>
      </c>
      <c r="J52" s="71" t="str">
        <f>IF(J12="","",J12)</f>
        <v>22. 6. 2022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31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František Jachan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87</v>
      </c>
      <c r="D57" s="157"/>
      <c r="E57" s="157"/>
      <c r="F57" s="157"/>
      <c r="G57" s="157"/>
      <c r="H57" s="157"/>
      <c r="I57" s="157"/>
      <c r="J57" s="158" t="s">
        <v>88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70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89</v>
      </c>
    </row>
    <row r="60" s="9" customFormat="1" ht="24.96" customHeight="1">
      <c r="A60" s="9"/>
      <c r="B60" s="160"/>
      <c r="C60" s="161"/>
      <c r="D60" s="162" t="s">
        <v>90</v>
      </c>
      <c r="E60" s="163"/>
      <c r="F60" s="163"/>
      <c r="G60" s="163"/>
      <c r="H60" s="163"/>
      <c r="I60" s="163"/>
      <c r="J60" s="164">
        <f>J81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2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2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2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91</v>
      </c>
      <c r="D67" s="39"/>
      <c r="E67" s="39"/>
      <c r="F67" s="39"/>
      <c r="G67" s="39"/>
      <c r="H67" s="39"/>
      <c r="I67" s="39"/>
      <c r="J67" s="39"/>
      <c r="K67" s="39"/>
      <c r="L67" s="12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2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5" t="str">
        <f>E7</f>
        <v>Údržba a oprava výměnných dílů zabezpečovacího zařízení v obvodu SSZT 2022 - oblast Olomouc</v>
      </c>
      <c r="F70" s="31"/>
      <c r="G70" s="31"/>
      <c r="H70" s="31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84</v>
      </c>
      <c r="D71" s="39"/>
      <c r="E71" s="39"/>
      <c r="F71" s="39"/>
      <c r="G71" s="39"/>
      <c r="H71" s="39"/>
      <c r="I71" s="39"/>
      <c r="J71" s="39"/>
      <c r="K71" s="3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30" customHeight="1">
      <c r="A72" s="37"/>
      <c r="B72" s="38"/>
      <c r="C72" s="39"/>
      <c r="D72" s="39"/>
      <c r="E72" s="68" t="str">
        <f>E9</f>
        <v>PS 01 - Údržba a oprava výměnných dílů zabezpečovacího zařízení obvod SSZT Olomouc 2023 - 6/2024</v>
      </c>
      <c r="F72" s="39"/>
      <c r="G72" s="39"/>
      <c r="H72" s="39"/>
      <c r="I72" s="39"/>
      <c r="J72" s="39"/>
      <c r="K72" s="3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Oblastní ředitelství Ostrava</v>
      </c>
      <c r="G74" s="39"/>
      <c r="H74" s="39"/>
      <c r="I74" s="31" t="s">
        <v>23</v>
      </c>
      <c r="J74" s="71" t="str">
        <f>IF(J12="","",J12)</f>
        <v>22. 6. 2022</v>
      </c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>Správa železnic, státní organizace</v>
      </c>
      <c r="G76" s="39"/>
      <c r="H76" s="39"/>
      <c r="I76" s="31" t="s">
        <v>31</v>
      </c>
      <c r="J76" s="35" t="str">
        <f>E21</f>
        <v xml:space="preserve"> </v>
      </c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29</v>
      </c>
      <c r="D77" s="39"/>
      <c r="E77" s="39"/>
      <c r="F77" s="26" t="str">
        <f>IF(E18="","",E18)</f>
        <v>Vyplň údaj</v>
      </c>
      <c r="G77" s="39"/>
      <c r="H77" s="39"/>
      <c r="I77" s="31" t="s">
        <v>34</v>
      </c>
      <c r="J77" s="35" t="str">
        <f>E24</f>
        <v>František Jachan</v>
      </c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66"/>
      <c r="B79" s="167"/>
      <c r="C79" s="168" t="s">
        <v>92</v>
      </c>
      <c r="D79" s="169" t="s">
        <v>57</v>
      </c>
      <c r="E79" s="169" t="s">
        <v>53</v>
      </c>
      <c r="F79" s="169" t="s">
        <v>54</v>
      </c>
      <c r="G79" s="169" t="s">
        <v>93</v>
      </c>
      <c r="H79" s="169" t="s">
        <v>94</v>
      </c>
      <c r="I79" s="169" t="s">
        <v>95</v>
      </c>
      <c r="J79" s="169" t="s">
        <v>88</v>
      </c>
      <c r="K79" s="170" t="s">
        <v>96</v>
      </c>
      <c r="L79" s="171"/>
      <c r="M79" s="91" t="s">
        <v>19</v>
      </c>
      <c r="N79" s="92" t="s">
        <v>42</v>
      </c>
      <c r="O79" s="92" t="s">
        <v>97</v>
      </c>
      <c r="P79" s="92" t="s">
        <v>98</v>
      </c>
      <c r="Q79" s="92" t="s">
        <v>99</v>
      </c>
      <c r="R79" s="92" t="s">
        <v>100</v>
      </c>
      <c r="S79" s="92" t="s">
        <v>101</v>
      </c>
      <c r="T79" s="93" t="s">
        <v>102</v>
      </c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</row>
    <row r="80" s="2" customFormat="1" ht="22.8" customHeight="1">
      <c r="A80" s="37"/>
      <c r="B80" s="38"/>
      <c r="C80" s="98" t="s">
        <v>103</v>
      </c>
      <c r="D80" s="39"/>
      <c r="E80" s="39"/>
      <c r="F80" s="39"/>
      <c r="G80" s="39"/>
      <c r="H80" s="39"/>
      <c r="I80" s="39"/>
      <c r="J80" s="172">
        <f>BK80</f>
        <v>0</v>
      </c>
      <c r="K80" s="39"/>
      <c r="L80" s="43"/>
      <c r="M80" s="94"/>
      <c r="N80" s="173"/>
      <c r="O80" s="95"/>
      <c r="P80" s="174">
        <f>P81</f>
        <v>0</v>
      </c>
      <c r="Q80" s="95"/>
      <c r="R80" s="174">
        <f>R81</f>
        <v>0</v>
      </c>
      <c r="S80" s="95"/>
      <c r="T80" s="175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71</v>
      </c>
      <c r="AU80" s="16" t="s">
        <v>89</v>
      </c>
      <c r="BK80" s="176">
        <f>BK81</f>
        <v>0</v>
      </c>
    </row>
    <row r="81" s="11" customFormat="1" ht="25.92" customHeight="1">
      <c r="A81" s="11"/>
      <c r="B81" s="177"/>
      <c r="C81" s="178"/>
      <c r="D81" s="179" t="s">
        <v>71</v>
      </c>
      <c r="E81" s="180" t="s">
        <v>104</v>
      </c>
      <c r="F81" s="180" t="s">
        <v>105</v>
      </c>
      <c r="G81" s="178"/>
      <c r="H81" s="178"/>
      <c r="I81" s="181"/>
      <c r="J81" s="182">
        <f>BK81</f>
        <v>0</v>
      </c>
      <c r="K81" s="178"/>
      <c r="L81" s="183"/>
      <c r="M81" s="184"/>
      <c r="N81" s="185"/>
      <c r="O81" s="185"/>
      <c r="P81" s="186">
        <f>SUM(P82:P237)</f>
        <v>0</v>
      </c>
      <c r="Q81" s="185"/>
      <c r="R81" s="186">
        <f>SUM(R82:R237)</f>
        <v>0</v>
      </c>
      <c r="S81" s="185"/>
      <c r="T81" s="187">
        <f>SUM(T82:T237)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8" t="s">
        <v>106</v>
      </c>
      <c r="AT81" s="189" t="s">
        <v>71</v>
      </c>
      <c r="AU81" s="189" t="s">
        <v>72</v>
      </c>
      <c r="AY81" s="188" t="s">
        <v>107</v>
      </c>
      <c r="BK81" s="190">
        <f>SUM(BK82:BK237)</f>
        <v>0</v>
      </c>
    </row>
    <row r="82" s="2" customFormat="1" ht="16.5" customHeight="1">
      <c r="A82" s="37"/>
      <c r="B82" s="38"/>
      <c r="C82" s="191" t="s">
        <v>80</v>
      </c>
      <c r="D82" s="191" t="s">
        <v>108</v>
      </c>
      <c r="E82" s="192" t="s">
        <v>109</v>
      </c>
      <c r="F82" s="193" t="s">
        <v>110</v>
      </c>
      <c r="G82" s="194" t="s">
        <v>111</v>
      </c>
      <c r="H82" s="195">
        <v>1</v>
      </c>
      <c r="I82" s="196"/>
      <c r="J82" s="197">
        <f>ROUND(I82*H82,2)</f>
        <v>0</v>
      </c>
      <c r="K82" s="193" t="s">
        <v>112</v>
      </c>
      <c r="L82" s="43"/>
      <c r="M82" s="198" t="s">
        <v>19</v>
      </c>
      <c r="N82" s="199" t="s">
        <v>43</v>
      </c>
      <c r="O82" s="83"/>
      <c r="P82" s="200">
        <f>O82*H82</f>
        <v>0</v>
      </c>
      <c r="Q82" s="200">
        <v>0</v>
      </c>
      <c r="R82" s="200">
        <f>Q82*H82</f>
        <v>0</v>
      </c>
      <c r="S82" s="200">
        <v>0</v>
      </c>
      <c r="T82" s="201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2" t="s">
        <v>106</v>
      </c>
      <c r="AT82" s="202" t="s">
        <v>108</v>
      </c>
      <c r="AU82" s="202" t="s">
        <v>80</v>
      </c>
      <c r="AY82" s="16" t="s">
        <v>107</v>
      </c>
      <c r="BE82" s="203">
        <f>IF(N82="základní",J82,0)</f>
        <v>0</v>
      </c>
      <c r="BF82" s="203">
        <f>IF(N82="snížená",J82,0)</f>
        <v>0</v>
      </c>
      <c r="BG82" s="203">
        <f>IF(N82="zákl. přenesená",J82,0)</f>
        <v>0</v>
      </c>
      <c r="BH82" s="203">
        <f>IF(N82="sníž. přenesená",J82,0)</f>
        <v>0</v>
      </c>
      <c r="BI82" s="203">
        <f>IF(N82="nulová",J82,0)</f>
        <v>0</v>
      </c>
      <c r="BJ82" s="16" t="s">
        <v>80</v>
      </c>
      <c r="BK82" s="203">
        <f>ROUND(I82*H82,2)</f>
        <v>0</v>
      </c>
      <c r="BL82" s="16" t="s">
        <v>106</v>
      </c>
      <c r="BM82" s="202" t="s">
        <v>113</v>
      </c>
    </row>
    <row r="83" s="2" customFormat="1" ht="16.5" customHeight="1">
      <c r="A83" s="37"/>
      <c r="B83" s="38"/>
      <c r="C83" s="191" t="s">
        <v>82</v>
      </c>
      <c r="D83" s="191" t="s">
        <v>108</v>
      </c>
      <c r="E83" s="192" t="s">
        <v>114</v>
      </c>
      <c r="F83" s="193" t="s">
        <v>115</v>
      </c>
      <c r="G83" s="194" t="s">
        <v>111</v>
      </c>
      <c r="H83" s="195">
        <v>1</v>
      </c>
      <c r="I83" s="196"/>
      <c r="J83" s="197">
        <f>ROUND(I83*H83,2)</f>
        <v>0</v>
      </c>
      <c r="K83" s="193" t="s">
        <v>112</v>
      </c>
      <c r="L83" s="43"/>
      <c r="M83" s="198" t="s">
        <v>19</v>
      </c>
      <c r="N83" s="199" t="s">
        <v>43</v>
      </c>
      <c r="O83" s="83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2" t="s">
        <v>106</v>
      </c>
      <c r="AT83" s="202" t="s">
        <v>108</v>
      </c>
      <c r="AU83" s="202" t="s">
        <v>80</v>
      </c>
      <c r="AY83" s="16" t="s">
        <v>107</v>
      </c>
      <c r="BE83" s="203">
        <f>IF(N83="základní",J83,0)</f>
        <v>0</v>
      </c>
      <c r="BF83" s="203">
        <f>IF(N83="snížená",J83,0)</f>
        <v>0</v>
      </c>
      <c r="BG83" s="203">
        <f>IF(N83="zákl. přenesená",J83,0)</f>
        <v>0</v>
      </c>
      <c r="BH83" s="203">
        <f>IF(N83="sníž. přenesená",J83,0)</f>
        <v>0</v>
      </c>
      <c r="BI83" s="203">
        <f>IF(N83="nulová",J83,0)</f>
        <v>0</v>
      </c>
      <c r="BJ83" s="16" t="s">
        <v>80</v>
      </c>
      <c r="BK83" s="203">
        <f>ROUND(I83*H83,2)</f>
        <v>0</v>
      </c>
      <c r="BL83" s="16" t="s">
        <v>106</v>
      </c>
      <c r="BM83" s="202" t="s">
        <v>116</v>
      </c>
    </row>
    <row r="84" s="2" customFormat="1" ht="16.5" customHeight="1">
      <c r="A84" s="37"/>
      <c r="B84" s="38"/>
      <c r="C84" s="191" t="s">
        <v>117</v>
      </c>
      <c r="D84" s="191" t="s">
        <v>108</v>
      </c>
      <c r="E84" s="192" t="s">
        <v>118</v>
      </c>
      <c r="F84" s="193" t="s">
        <v>119</v>
      </c>
      <c r="G84" s="194" t="s">
        <v>111</v>
      </c>
      <c r="H84" s="195">
        <v>1</v>
      </c>
      <c r="I84" s="196"/>
      <c r="J84" s="197">
        <f>ROUND(I84*H84,2)</f>
        <v>0</v>
      </c>
      <c r="K84" s="193" t="s">
        <v>112</v>
      </c>
      <c r="L84" s="43"/>
      <c r="M84" s="198" t="s">
        <v>19</v>
      </c>
      <c r="N84" s="199" t="s">
        <v>43</v>
      </c>
      <c r="O84" s="83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2" t="s">
        <v>106</v>
      </c>
      <c r="AT84" s="202" t="s">
        <v>108</v>
      </c>
      <c r="AU84" s="202" t="s">
        <v>80</v>
      </c>
      <c r="AY84" s="16" t="s">
        <v>107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16" t="s">
        <v>80</v>
      </c>
      <c r="BK84" s="203">
        <f>ROUND(I84*H84,2)</f>
        <v>0</v>
      </c>
      <c r="BL84" s="16" t="s">
        <v>106</v>
      </c>
      <c r="BM84" s="202" t="s">
        <v>120</v>
      </c>
    </row>
    <row r="85" s="2" customFormat="1" ht="16.5" customHeight="1">
      <c r="A85" s="37"/>
      <c r="B85" s="38"/>
      <c r="C85" s="191" t="s">
        <v>106</v>
      </c>
      <c r="D85" s="191" t="s">
        <v>108</v>
      </c>
      <c r="E85" s="192" t="s">
        <v>121</v>
      </c>
      <c r="F85" s="193" t="s">
        <v>122</v>
      </c>
      <c r="G85" s="194" t="s">
        <v>111</v>
      </c>
      <c r="H85" s="195">
        <v>1</v>
      </c>
      <c r="I85" s="196"/>
      <c r="J85" s="197">
        <f>ROUND(I85*H85,2)</f>
        <v>0</v>
      </c>
      <c r="K85" s="193" t="s">
        <v>112</v>
      </c>
      <c r="L85" s="43"/>
      <c r="M85" s="198" t="s">
        <v>19</v>
      </c>
      <c r="N85" s="199" t="s">
        <v>43</v>
      </c>
      <c r="O85" s="83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2" t="s">
        <v>106</v>
      </c>
      <c r="AT85" s="202" t="s">
        <v>108</v>
      </c>
      <c r="AU85" s="202" t="s">
        <v>80</v>
      </c>
      <c r="AY85" s="16" t="s">
        <v>107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16" t="s">
        <v>80</v>
      </c>
      <c r="BK85" s="203">
        <f>ROUND(I85*H85,2)</f>
        <v>0</v>
      </c>
      <c r="BL85" s="16" t="s">
        <v>106</v>
      </c>
      <c r="BM85" s="202" t="s">
        <v>123</v>
      </c>
    </row>
    <row r="86" s="2" customFormat="1" ht="66.75" customHeight="1">
      <c r="A86" s="37"/>
      <c r="B86" s="38"/>
      <c r="C86" s="191" t="s">
        <v>124</v>
      </c>
      <c r="D86" s="191" t="s">
        <v>108</v>
      </c>
      <c r="E86" s="192" t="s">
        <v>125</v>
      </c>
      <c r="F86" s="193" t="s">
        <v>126</v>
      </c>
      <c r="G86" s="194" t="s">
        <v>111</v>
      </c>
      <c r="H86" s="195">
        <v>79</v>
      </c>
      <c r="I86" s="196"/>
      <c r="J86" s="197">
        <f>ROUND(I86*H86,2)</f>
        <v>0</v>
      </c>
      <c r="K86" s="193" t="s">
        <v>112</v>
      </c>
      <c r="L86" s="43"/>
      <c r="M86" s="198" t="s">
        <v>19</v>
      </c>
      <c r="N86" s="199" t="s">
        <v>43</v>
      </c>
      <c r="O86" s="83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2" t="s">
        <v>106</v>
      </c>
      <c r="AT86" s="202" t="s">
        <v>108</v>
      </c>
      <c r="AU86" s="202" t="s">
        <v>80</v>
      </c>
      <c r="AY86" s="16" t="s">
        <v>107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6" t="s">
        <v>80</v>
      </c>
      <c r="BK86" s="203">
        <f>ROUND(I86*H86,2)</f>
        <v>0</v>
      </c>
      <c r="BL86" s="16" t="s">
        <v>106</v>
      </c>
      <c r="BM86" s="202" t="s">
        <v>127</v>
      </c>
    </row>
    <row r="87" s="12" customFormat="1">
      <c r="A87" s="12"/>
      <c r="B87" s="204"/>
      <c r="C87" s="205"/>
      <c r="D87" s="206" t="s">
        <v>128</v>
      </c>
      <c r="E87" s="207" t="s">
        <v>19</v>
      </c>
      <c r="F87" s="208" t="s">
        <v>129</v>
      </c>
      <c r="G87" s="205"/>
      <c r="H87" s="209">
        <v>43</v>
      </c>
      <c r="I87" s="210"/>
      <c r="J87" s="205"/>
      <c r="K87" s="205"/>
      <c r="L87" s="211"/>
      <c r="M87" s="212"/>
      <c r="N87" s="213"/>
      <c r="O87" s="213"/>
      <c r="P87" s="213"/>
      <c r="Q87" s="213"/>
      <c r="R87" s="213"/>
      <c r="S87" s="213"/>
      <c r="T87" s="214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15" t="s">
        <v>128</v>
      </c>
      <c r="AU87" s="215" t="s">
        <v>80</v>
      </c>
      <c r="AV87" s="12" t="s">
        <v>82</v>
      </c>
      <c r="AW87" s="12" t="s">
        <v>33</v>
      </c>
      <c r="AX87" s="12" t="s">
        <v>72</v>
      </c>
      <c r="AY87" s="215" t="s">
        <v>107</v>
      </c>
    </row>
    <row r="88" s="12" customFormat="1">
      <c r="A88" s="12"/>
      <c r="B88" s="204"/>
      <c r="C88" s="205"/>
      <c r="D88" s="206" t="s">
        <v>128</v>
      </c>
      <c r="E88" s="207" t="s">
        <v>19</v>
      </c>
      <c r="F88" s="208" t="s">
        <v>130</v>
      </c>
      <c r="G88" s="205"/>
      <c r="H88" s="209">
        <v>34</v>
      </c>
      <c r="I88" s="210"/>
      <c r="J88" s="205"/>
      <c r="K88" s="205"/>
      <c r="L88" s="211"/>
      <c r="M88" s="212"/>
      <c r="N88" s="213"/>
      <c r="O88" s="213"/>
      <c r="P88" s="213"/>
      <c r="Q88" s="213"/>
      <c r="R88" s="213"/>
      <c r="S88" s="213"/>
      <c r="T88" s="214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15" t="s">
        <v>128</v>
      </c>
      <c r="AU88" s="215" t="s">
        <v>80</v>
      </c>
      <c r="AV88" s="12" t="s">
        <v>82</v>
      </c>
      <c r="AW88" s="12" t="s">
        <v>33</v>
      </c>
      <c r="AX88" s="12" t="s">
        <v>72</v>
      </c>
      <c r="AY88" s="215" t="s">
        <v>107</v>
      </c>
    </row>
    <row r="89" s="12" customFormat="1">
      <c r="A89" s="12"/>
      <c r="B89" s="204"/>
      <c r="C89" s="205"/>
      <c r="D89" s="206" t="s">
        <v>128</v>
      </c>
      <c r="E89" s="207" t="s">
        <v>19</v>
      </c>
      <c r="F89" s="208" t="s">
        <v>131</v>
      </c>
      <c r="G89" s="205"/>
      <c r="H89" s="209">
        <v>1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15" t="s">
        <v>128</v>
      </c>
      <c r="AU89" s="215" t="s">
        <v>80</v>
      </c>
      <c r="AV89" s="12" t="s">
        <v>82</v>
      </c>
      <c r="AW89" s="12" t="s">
        <v>33</v>
      </c>
      <c r="AX89" s="12" t="s">
        <v>72</v>
      </c>
      <c r="AY89" s="215" t="s">
        <v>107</v>
      </c>
    </row>
    <row r="90" s="12" customFormat="1">
      <c r="A90" s="12"/>
      <c r="B90" s="204"/>
      <c r="C90" s="205"/>
      <c r="D90" s="206" t="s">
        <v>128</v>
      </c>
      <c r="E90" s="207" t="s">
        <v>19</v>
      </c>
      <c r="F90" s="208" t="s">
        <v>132</v>
      </c>
      <c r="G90" s="205"/>
      <c r="H90" s="209">
        <v>1</v>
      </c>
      <c r="I90" s="210"/>
      <c r="J90" s="205"/>
      <c r="K90" s="205"/>
      <c r="L90" s="211"/>
      <c r="M90" s="212"/>
      <c r="N90" s="213"/>
      <c r="O90" s="213"/>
      <c r="P90" s="213"/>
      <c r="Q90" s="213"/>
      <c r="R90" s="213"/>
      <c r="S90" s="213"/>
      <c r="T90" s="214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15" t="s">
        <v>128</v>
      </c>
      <c r="AU90" s="215" t="s">
        <v>80</v>
      </c>
      <c r="AV90" s="12" t="s">
        <v>82</v>
      </c>
      <c r="AW90" s="12" t="s">
        <v>33</v>
      </c>
      <c r="AX90" s="12" t="s">
        <v>72</v>
      </c>
      <c r="AY90" s="215" t="s">
        <v>107</v>
      </c>
    </row>
    <row r="91" s="13" customFormat="1">
      <c r="A91" s="13"/>
      <c r="B91" s="216"/>
      <c r="C91" s="217"/>
      <c r="D91" s="206" t="s">
        <v>128</v>
      </c>
      <c r="E91" s="218" t="s">
        <v>19</v>
      </c>
      <c r="F91" s="219" t="s">
        <v>133</v>
      </c>
      <c r="G91" s="217"/>
      <c r="H91" s="220">
        <v>79</v>
      </c>
      <c r="I91" s="221"/>
      <c r="J91" s="217"/>
      <c r="K91" s="217"/>
      <c r="L91" s="222"/>
      <c r="M91" s="223"/>
      <c r="N91" s="224"/>
      <c r="O91" s="224"/>
      <c r="P91" s="224"/>
      <c r="Q91" s="224"/>
      <c r="R91" s="224"/>
      <c r="S91" s="224"/>
      <c r="T91" s="22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6" t="s">
        <v>128</v>
      </c>
      <c r="AU91" s="226" t="s">
        <v>80</v>
      </c>
      <c r="AV91" s="13" t="s">
        <v>106</v>
      </c>
      <c r="AW91" s="13" t="s">
        <v>33</v>
      </c>
      <c r="AX91" s="13" t="s">
        <v>80</v>
      </c>
      <c r="AY91" s="226" t="s">
        <v>107</v>
      </c>
    </row>
    <row r="92" s="2" customFormat="1" ht="66.75" customHeight="1">
      <c r="A92" s="37"/>
      <c r="B92" s="38"/>
      <c r="C92" s="191" t="s">
        <v>134</v>
      </c>
      <c r="D92" s="191" t="s">
        <v>108</v>
      </c>
      <c r="E92" s="192" t="s">
        <v>135</v>
      </c>
      <c r="F92" s="193" t="s">
        <v>136</v>
      </c>
      <c r="G92" s="194" t="s">
        <v>111</v>
      </c>
      <c r="H92" s="195">
        <v>1</v>
      </c>
      <c r="I92" s="196"/>
      <c r="J92" s="197">
        <f>ROUND(I92*H92,2)</f>
        <v>0</v>
      </c>
      <c r="K92" s="193" t="s">
        <v>112</v>
      </c>
      <c r="L92" s="43"/>
      <c r="M92" s="198" t="s">
        <v>19</v>
      </c>
      <c r="N92" s="199" t="s">
        <v>43</v>
      </c>
      <c r="O92" s="83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2" t="s">
        <v>106</v>
      </c>
      <c r="AT92" s="202" t="s">
        <v>108</v>
      </c>
      <c r="AU92" s="202" t="s">
        <v>80</v>
      </c>
      <c r="AY92" s="16" t="s">
        <v>107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6" t="s">
        <v>80</v>
      </c>
      <c r="BK92" s="203">
        <f>ROUND(I92*H92,2)</f>
        <v>0</v>
      </c>
      <c r="BL92" s="16" t="s">
        <v>106</v>
      </c>
      <c r="BM92" s="202" t="s">
        <v>137</v>
      </c>
    </row>
    <row r="93" s="2" customFormat="1" ht="55.5" customHeight="1">
      <c r="A93" s="37"/>
      <c r="B93" s="38"/>
      <c r="C93" s="191" t="s">
        <v>138</v>
      </c>
      <c r="D93" s="191" t="s">
        <v>108</v>
      </c>
      <c r="E93" s="192" t="s">
        <v>139</v>
      </c>
      <c r="F93" s="193" t="s">
        <v>140</v>
      </c>
      <c r="G93" s="194" t="s">
        <v>111</v>
      </c>
      <c r="H93" s="195">
        <v>1</v>
      </c>
      <c r="I93" s="196"/>
      <c r="J93" s="197">
        <f>ROUND(I93*H93,2)</f>
        <v>0</v>
      </c>
      <c r="K93" s="193" t="s">
        <v>112</v>
      </c>
      <c r="L93" s="43"/>
      <c r="M93" s="198" t="s">
        <v>19</v>
      </c>
      <c r="N93" s="199" t="s">
        <v>43</v>
      </c>
      <c r="O93" s="83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2" t="s">
        <v>106</v>
      </c>
      <c r="AT93" s="202" t="s">
        <v>108</v>
      </c>
      <c r="AU93" s="202" t="s">
        <v>80</v>
      </c>
      <c r="AY93" s="16" t="s">
        <v>107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6" t="s">
        <v>80</v>
      </c>
      <c r="BK93" s="203">
        <f>ROUND(I93*H93,2)</f>
        <v>0</v>
      </c>
      <c r="BL93" s="16" t="s">
        <v>106</v>
      </c>
      <c r="BM93" s="202" t="s">
        <v>141</v>
      </c>
    </row>
    <row r="94" s="2" customFormat="1" ht="55.5" customHeight="1">
      <c r="A94" s="37"/>
      <c r="B94" s="38"/>
      <c r="C94" s="191" t="s">
        <v>142</v>
      </c>
      <c r="D94" s="191" t="s">
        <v>108</v>
      </c>
      <c r="E94" s="192" t="s">
        <v>143</v>
      </c>
      <c r="F94" s="193" t="s">
        <v>144</v>
      </c>
      <c r="G94" s="194" t="s">
        <v>111</v>
      </c>
      <c r="H94" s="195">
        <v>5472</v>
      </c>
      <c r="I94" s="196"/>
      <c r="J94" s="197">
        <f>ROUND(I94*H94,2)</f>
        <v>0</v>
      </c>
      <c r="K94" s="193" t="s">
        <v>112</v>
      </c>
      <c r="L94" s="43"/>
      <c r="M94" s="198" t="s">
        <v>19</v>
      </c>
      <c r="N94" s="199" t="s">
        <v>43</v>
      </c>
      <c r="O94" s="83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2" t="s">
        <v>106</v>
      </c>
      <c r="AT94" s="202" t="s">
        <v>108</v>
      </c>
      <c r="AU94" s="202" t="s">
        <v>80</v>
      </c>
      <c r="AY94" s="16" t="s">
        <v>107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6" t="s">
        <v>80</v>
      </c>
      <c r="BK94" s="203">
        <f>ROUND(I94*H94,2)</f>
        <v>0</v>
      </c>
      <c r="BL94" s="16" t="s">
        <v>106</v>
      </c>
      <c r="BM94" s="202" t="s">
        <v>145</v>
      </c>
    </row>
    <row r="95" s="12" customFormat="1">
      <c r="A95" s="12"/>
      <c r="B95" s="204"/>
      <c r="C95" s="205"/>
      <c r="D95" s="206" t="s">
        <v>128</v>
      </c>
      <c r="E95" s="207" t="s">
        <v>19</v>
      </c>
      <c r="F95" s="208" t="s">
        <v>146</v>
      </c>
      <c r="G95" s="205"/>
      <c r="H95" s="209">
        <v>12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15" t="s">
        <v>128</v>
      </c>
      <c r="AU95" s="215" t="s">
        <v>80</v>
      </c>
      <c r="AV95" s="12" t="s">
        <v>82</v>
      </c>
      <c r="AW95" s="12" t="s">
        <v>33</v>
      </c>
      <c r="AX95" s="12" t="s">
        <v>72</v>
      </c>
      <c r="AY95" s="215" t="s">
        <v>107</v>
      </c>
    </row>
    <row r="96" s="12" customFormat="1">
      <c r="A96" s="12"/>
      <c r="B96" s="204"/>
      <c r="C96" s="205"/>
      <c r="D96" s="206" t="s">
        <v>128</v>
      </c>
      <c r="E96" s="207" t="s">
        <v>19</v>
      </c>
      <c r="F96" s="208" t="s">
        <v>147</v>
      </c>
      <c r="G96" s="205"/>
      <c r="H96" s="209">
        <v>3941</v>
      </c>
      <c r="I96" s="210"/>
      <c r="J96" s="205"/>
      <c r="K96" s="205"/>
      <c r="L96" s="211"/>
      <c r="M96" s="212"/>
      <c r="N96" s="213"/>
      <c r="O96" s="213"/>
      <c r="P96" s="213"/>
      <c r="Q96" s="213"/>
      <c r="R96" s="213"/>
      <c r="S96" s="213"/>
      <c r="T96" s="214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15" t="s">
        <v>128</v>
      </c>
      <c r="AU96" s="215" t="s">
        <v>80</v>
      </c>
      <c r="AV96" s="12" t="s">
        <v>82</v>
      </c>
      <c r="AW96" s="12" t="s">
        <v>33</v>
      </c>
      <c r="AX96" s="12" t="s">
        <v>72</v>
      </c>
      <c r="AY96" s="215" t="s">
        <v>107</v>
      </c>
    </row>
    <row r="97" s="12" customFormat="1">
      <c r="A97" s="12"/>
      <c r="B97" s="204"/>
      <c r="C97" s="205"/>
      <c r="D97" s="206" t="s">
        <v>128</v>
      </c>
      <c r="E97" s="207" t="s">
        <v>19</v>
      </c>
      <c r="F97" s="208" t="s">
        <v>148</v>
      </c>
      <c r="G97" s="205"/>
      <c r="H97" s="209">
        <v>220</v>
      </c>
      <c r="I97" s="210"/>
      <c r="J97" s="205"/>
      <c r="K97" s="205"/>
      <c r="L97" s="211"/>
      <c r="M97" s="212"/>
      <c r="N97" s="213"/>
      <c r="O97" s="213"/>
      <c r="P97" s="213"/>
      <c r="Q97" s="213"/>
      <c r="R97" s="213"/>
      <c r="S97" s="213"/>
      <c r="T97" s="214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15" t="s">
        <v>128</v>
      </c>
      <c r="AU97" s="215" t="s">
        <v>80</v>
      </c>
      <c r="AV97" s="12" t="s">
        <v>82</v>
      </c>
      <c r="AW97" s="12" t="s">
        <v>33</v>
      </c>
      <c r="AX97" s="12" t="s">
        <v>72</v>
      </c>
      <c r="AY97" s="215" t="s">
        <v>107</v>
      </c>
    </row>
    <row r="98" s="12" customFormat="1">
      <c r="A98" s="12"/>
      <c r="B98" s="204"/>
      <c r="C98" s="205"/>
      <c r="D98" s="206" t="s">
        <v>128</v>
      </c>
      <c r="E98" s="207" t="s">
        <v>19</v>
      </c>
      <c r="F98" s="208" t="s">
        <v>149</v>
      </c>
      <c r="G98" s="205"/>
      <c r="H98" s="209">
        <v>40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15" t="s">
        <v>128</v>
      </c>
      <c r="AU98" s="215" t="s">
        <v>80</v>
      </c>
      <c r="AV98" s="12" t="s">
        <v>82</v>
      </c>
      <c r="AW98" s="12" t="s">
        <v>33</v>
      </c>
      <c r="AX98" s="12" t="s">
        <v>72</v>
      </c>
      <c r="AY98" s="215" t="s">
        <v>107</v>
      </c>
    </row>
    <row r="99" s="12" customFormat="1">
      <c r="A99" s="12"/>
      <c r="B99" s="204"/>
      <c r="C99" s="205"/>
      <c r="D99" s="206" t="s">
        <v>128</v>
      </c>
      <c r="E99" s="207" t="s">
        <v>19</v>
      </c>
      <c r="F99" s="208" t="s">
        <v>150</v>
      </c>
      <c r="G99" s="205"/>
      <c r="H99" s="209">
        <v>25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15" t="s">
        <v>128</v>
      </c>
      <c r="AU99" s="215" t="s">
        <v>80</v>
      </c>
      <c r="AV99" s="12" t="s">
        <v>82</v>
      </c>
      <c r="AW99" s="12" t="s">
        <v>33</v>
      </c>
      <c r="AX99" s="12" t="s">
        <v>72</v>
      </c>
      <c r="AY99" s="215" t="s">
        <v>107</v>
      </c>
    </row>
    <row r="100" s="12" customFormat="1">
      <c r="A100" s="12"/>
      <c r="B100" s="204"/>
      <c r="C100" s="205"/>
      <c r="D100" s="206" t="s">
        <v>128</v>
      </c>
      <c r="E100" s="207" t="s">
        <v>19</v>
      </c>
      <c r="F100" s="208" t="s">
        <v>151</v>
      </c>
      <c r="G100" s="205"/>
      <c r="H100" s="209">
        <v>192</v>
      </c>
      <c r="I100" s="210"/>
      <c r="J100" s="205"/>
      <c r="K100" s="205"/>
      <c r="L100" s="211"/>
      <c r="M100" s="212"/>
      <c r="N100" s="213"/>
      <c r="O100" s="213"/>
      <c r="P100" s="213"/>
      <c r="Q100" s="213"/>
      <c r="R100" s="213"/>
      <c r="S100" s="213"/>
      <c r="T100" s="214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15" t="s">
        <v>128</v>
      </c>
      <c r="AU100" s="215" t="s">
        <v>80</v>
      </c>
      <c r="AV100" s="12" t="s">
        <v>82</v>
      </c>
      <c r="AW100" s="12" t="s">
        <v>33</v>
      </c>
      <c r="AX100" s="12" t="s">
        <v>72</v>
      </c>
      <c r="AY100" s="215" t="s">
        <v>107</v>
      </c>
    </row>
    <row r="101" s="12" customFormat="1">
      <c r="A101" s="12"/>
      <c r="B101" s="204"/>
      <c r="C101" s="205"/>
      <c r="D101" s="206" t="s">
        <v>128</v>
      </c>
      <c r="E101" s="207" t="s">
        <v>19</v>
      </c>
      <c r="F101" s="208" t="s">
        <v>152</v>
      </c>
      <c r="G101" s="205"/>
      <c r="H101" s="209">
        <v>694</v>
      </c>
      <c r="I101" s="210"/>
      <c r="J101" s="205"/>
      <c r="K101" s="205"/>
      <c r="L101" s="211"/>
      <c r="M101" s="212"/>
      <c r="N101" s="213"/>
      <c r="O101" s="213"/>
      <c r="P101" s="213"/>
      <c r="Q101" s="213"/>
      <c r="R101" s="213"/>
      <c r="S101" s="213"/>
      <c r="T101" s="214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15" t="s">
        <v>128</v>
      </c>
      <c r="AU101" s="215" t="s">
        <v>80</v>
      </c>
      <c r="AV101" s="12" t="s">
        <v>82</v>
      </c>
      <c r="AW101" s="12" t="s">
        <v>33</v>
      </c>
      <c r="AX101" s="12" t="s">
        <v>72</v>
      </c>
      <c r="AY101" s="215" t="s">
        <v>107</v>
      </c>
    </row>
    <row r="102" s="12" customFormat="1">
      <c r="A102" s="12"/>
      <c r="B102" s="204"/>
      <c r="C102" s="205"/>
      <c r="D102" s="206" t="s">
        <v>128</v>
      </c>
      <c r="E102" s="207" t="s">
        <v>19</v>
      </c>
      <c r="F102" s="208" t="s">
        <v>153</v>
      </c>
      <c r="G102" s="205"/>
      <c r="H102" s="209">
        <v>210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15" t="s">
        <v>128</v>
      </c>
      <c r="AU102" s="215" t="s">
        <v>80</v>
      </c>
      <c r="AV102" s="12" t="s">
        <v>82</v>
      </c>
      <c r="AW102" s="12" t="s">
        <v>33</v>
      </c>
      <c r="AX102" s="12" t="s">
        <v>72</v>
      </c>
      <c r="AY102" s="215" t="s">
        <v>107</v>
      </c>
    </row>
    <row r="103" s="12" customFormat="1">
      <c r="A103" s="12"/>
      <c r="B103" s="204"/>
      <c r="C103" s="205"/>
      <c r="D103" s="206" t="s">
        <v>128</v>
      </c>
      <c r="E103" s="207" t="s">
        <v>19</v>
      </c>
      <c r="F103" s="208" t="s">
        <v>154</v>
      </c>
      <c r="G103" s="205"/>
      <c r="H103" s="209">
        <v>136</v>
      </c>
      <c r="I103" s="210"/>
      <c r="J103" s="205"/>
      <c r="K103" s="205"/>
      <c r="L103" s="211"/>
      <c r="M103" s="212"/>
      <c r="N103" s="213"/>
      <c r="O103" s="213"/>
      <c r="P103" s="213"/>
      <c r="Q103" s="213"/>
      <c r="R103" s="213"/>
      <c r="S103" s="213"/>
      <c r="T103" s="214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15" t="s">
        <v>128</v>
      </c>
      <c r="AU103" s="215" t="s">
        <v>80</v>
      </c>
      <c r="AV103" s="12" t="s">
        <v>82</v>
      </c>
      <c r="AW103" s="12" t="s">
        <v>33</v>
      </c>
      <c r="AX103" s="12" t="s">
        <v>72</v>
      </c>
      <c r="AY103" s="215" t="s">
        <v>107</v>
      </c>
    </row>
    <row r="104" s="12" customFormat="1">
      <c r="A104" s="12"/>
      <c r="B104" s="204"/>
      <c r="C104" s="205"/>
      <c r="D104" s="206" t="s">
        <v>128</v>
      </c>
      <c r="E104" s="207" t="s">
        <v>19</v>
      </c>
      <c r="F104" s="208" t="s">
        <v>155</v>
      </c>
      <c r="G104" s="205"/>
      <c r="H104" s="209">
        <v>2</v>
      </c>
      <c r="I104" s="210"/>
      <c r="J104" s="205"/>
      <c r="K104" s="205"/>
      <c r="L104" s="211"/>
      <c r="M104" s="212"/>
      <c r="N104" s="213"/>
      <c r="O104" s="213"/>
      <c r="P104" s="213"/>
      <c r="Q104" s="213"/>
      <c r="R104" s="213"/>
      <c r="S104" s="213"/>
      <c r="T104" s="214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15" t="s">
        <v>128</v>
      </c>
      <c r="AU104" s="215" t="s">
        <v>80</v>
      </c>
      <c r="AV104" s="12" t="s">
        <v>82</v>
      </c>
      <c r="AW104" s="12" t="s">
        <v>33</v>
      </c>
      <c r="AX104" s="12" t="s">
        <v>72</v>
      </c>
      <c r="AY104" s="215" t="s">
        <v>107</v>
      </c>
    </row>
    <row r="105" s="13" customFormat="1">
      <c r="A105" s="13"/>
      <c r="B105" s="216"/>
      <c r="C105" s="217"/>
      <c r="D105" s="206" t="s">
        <v>128</v>
      </c>
      <c r="E105" s="218" t="s">
        <v>19</v>
      </c>
      <c r="F105" s="219" t="s">
        <v>133</v>
      </c>
      <c r="G105" s="217"/>
      <c r="H105" s="220">
        <v>5472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128</v>
      </c>
      <c r="AU105" s="226" t="s">
        <v>80</v>
      </c>
      <c r="AV105" s="13" t="s">
        <v>106</v>
      </c>
      <c r="AW105" s="13" t="s">
        <v>33</v>
      </c>
      <c r="AX105" s="13" t="s">
        <v>80</v>
      </c>
      <c r="AY105" s="226" t="s">
        <v>107</v>
      </c>
    </row>
    <row r="106" s="2" customFormat="1" ht="55.5" customHeight="1">
      <c r="A106" s="37"/>
      <c r="B106" s="38"/>
      <c r="C106" s="191" t="s">
        <v>156</v>
      </c>
      <c r="D106" s="191" t="s">
        <v>108</v>
      </c>
      <c r="E106" s="192" t="s">
        <v>157</v>
      </c>
      <c r="F106" s="193" t="s">
        <v>158</v>
      </c>
      <c r="G106" s="194" t="s">
        <v>111</v>
      </c>
      <c r="H106" s="195">
        <v>1</v>
      </c>
      <c r="I106" s="196"/>
      <c r="J106" s="197">
        <f>ROUND(I106*H106,2)</f>
        <v>0</v>
      </c>
      <c r="K106" s="193" t="s">
        <v>112</v>
      </c>
      <c r="L106" s="43"/>
      <c r="M106" s="198" t="s">
        <v>19</v>
      </c>
      <c r="N106" s="199" t="s">
        <v>43</v>
      </c>
      <c r="O106" s="83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2" t="s">
        <v>106</v>
      </c>
      <c r="AT106" s="202" t="s">
        <v>108</v>
      </c>
      <c r="AU106" s="202" t="s">
        <v>80</v>
      </c>
      <c r="AY106" s="16" t="s">
        <v>107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6" t="s">
        <v>80</v>
      </c>
      <c r="BK106" s="203">
        <f>ROUND(I106*H106,2)</f>
        <v>0</v>
      </c>
      <c r="BL106" s="16" t="s">
        <v>106</v>
      </c>
      <c r="BM106" s="202" t="s">
        <v>159</v>
      </c>
    </row>
    <row r="107" s="2" customFormat="1" ht="62.7" customHeight="1">
      <c r="A107" s="37"/>
      <c r="B107" s="38"/>
      <c r="C107" s="191" t="s">
        <v>160</v>
      </c>
      <c r="D107" s="191" t="s">
        <v>108</v>
      </c>
      <c r="E107" s="192" t="s">
        <v>161</v>
      </c>
      <c r="F107" s="193" t="s">
        <v>162</v>
      </c>
      <c r="G107" s="194" t="s">
        <v>111</v>
      </c>
      <c r="H107" s="195">
        <v>1</v>
      </c>
      <c r="I107" s="196"/>
      <c r="J107" s="197">
        <f>ROUND(I107*H107,2)</f>
        <v>0</v>
      </c>
      <c r="K107" s="193" t="s">
        <v>112</v>
      </c>
      <c r="L107" s="43"/>
      <c r="M107" s="198" t="s">
        <v>19</v>
      </c>
      <c r="N107" s="199" t="s">
        <v>43</v>
      </c>
      <c r="O107" s="83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2" t="s">
        <v>106</v>
      </c>
      <c r="AT107" s="202" t="s">
        <v>108</v>
      </c>
      <c r="AU107" s="202" t="s">
        <v>80</v>
      </c>
      <c r="AY107" s="16" t="s">
        <v>107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6" t="s">
        <v>80</v>
      </c>
      <c r="BK107" s="203">
        <f>ROUND(I107*H107,2)</f>
        <v>0</v>
      </c>
      <c r="BL107" s="16" t="s">
        <v>106</v>
      </c>
      <c r="BM107" s="202" t="s">
        <v>163</v>
      </c>
    </row>
    <row r="108" s="2" customFormat="1" ht="55.5" customHeight="1">
      <c r="A108" s="37"/>
      <c r="B108" s="38"/>
      <c r="C108" s="191" t="s">
        <v>164</v>
      </c>
      <c r="D108" s="191" t="s">
        <v>108</v>
      </c>
      <c r="E108" s="192" t="s">
        <v>165</v>
      </c>
      <c r="F108" s="193" t="s">
        <v>166</v>
      </c>
      <c r="G108" s="194" t="s">
        <v>111</v>
      </c>
      <c r="H108" s="195">
        <v>1</v>
      </c>
      <c r="I108" s="196"/>
      <c r="J108" s="197">
        <f>ROUND(I108*H108,2)</f>
        <v>0</v>
      </c>
      <c r="K108" s="193" t="s">
        <v>112</v>
      </c>
      <c r="L108" s="43"/>
      <c r="M108" s="198" t="s">
        <v>19</v>
      </c>
      <c r="N108" s="199" t="s">
        <v>43</v>
      </c>
      <c r="O108" s="83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2" t="s">
        <v>106</v>
      </c>
      <c r="AT108" s="202" t="s">
        <v>108</v>
      </c>
      <c r="AU108" s="202" t="s">
        <v>80</v>
      </c>
      <c r="AY108" s="16" t="s">
        <v>107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6" t="s">
        <v>80</v>
      </c>
      <c r="BK108" s="203">
        <f>ROUND(I108*H108,2)</f>
        <v>0</v>
      </c>
      <c r="BL108" s="16" t="s">
        <v>106</v>
      </c>
      <c r="BM108" s="202" t="s">
        <v>167</v>
      </c>
    </row>
    <row r="109" s="2" customFormat="1" ht="66.75" customHeight="1">
      <c r="A109" s="37"/>
      <c r="B109" s="38"/>
      <c r="C109" s="191" t="s">
        <v>168</v>
      </c>
      <c r="D109" s="191" t="s">
        <v>108</v>
      </c>
      <c r="E109" s="192" t="s">
        <v>169</v>
      </c>
      <c r="F109" s="193" t="s">
        <v>170</v>
      </c>
      <c r="G109" s="194" t="s">
        <v>111</v>
      </c>
      <c r="H109" s="195">
        <v>811</v>
      </c>
      <c r="I109" s="196"/>
      <c r="J109" s="197">
        <f>ROUND(I109*H109,2)</f>
        <v>0</v>
      </c>
      <c r="K109" s="193" t="s">
        <v>112</v>
      </c>
      <c r="L109" s="43"/>
      <c r="M109" s="198" t="s">
        <v>19</v>
      </c>
      <c r="N109" s="199" t="s">
        <v>43</v>
      </c>
      <c r="O109" s="83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2" t="s">
        <v>106</v>
      </c>
      <c r="AT109" s="202" t="s">
        <v>108</v>
      </c>
      <c r="AU109" s="202" t="s">
        <v>80</v>
      </c>
      <c r="AY109" s="16" t="s">
        <v>107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6" t="s">
        <v>80</v>
      </c>
      <c r="BK109" s="203">
        <f>ROUND(I109*H109,2)</f>
        <v>0</v>
      </c>
      <c r="BL109" s="16" t="s">
        <v>106</v>
      </c>
      <c r="BM109" s="202" t="s">
        <v>171</v>
      </c>
    </row>
    <row r="110" s="12" customFormat="1">
      <c r="A110" s="12"/>
      <c r="B110" s="204"/>
      <c r="C110" s="205"/>
      <c r="D110" s="206" t="s">
        <v>128</v>
      </c>
      <c r="E110" s="207" t="s">
        <v>19</v>
      </c>
      <c r="F110" s="208" t="s">
        <v>172</v>
      </c>
      <c r="G110" s="205"/>
      <c r="H110" s="209">
        <v>199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15" t="s">
        <v>128</v>
      </c>
      <c r="AU110" s="215" t="s">
        <v>80</v>
      </c>
      <c r="AV110" s="12" t="s">
        <v>82</v>
      </c>
      <c r="AW110" s="12" t="s">
        <v>33</v>
      </c>
      <c r="AX110" s="12" t="s">
        <v>72</v>
      </c>
      <c r="AY110" s="215" t="s">
        <v>107</v>
      </c>
    </row>
    <row r="111" s="12" customFormat="1">
      <c r="A111" s="12"/>
      <c r="B111" s="204"/>
      <c r="C111" s="205"/>
      <c r="D111" s="206" t="s">
        <v>128</v>
      </c>
      <c r="E111" s="207" t="s">
        <v>19</v>
      </c>
      <c r="F111" s="208" t="s">
        <v>173</v>
      </c>
      <c r="G111" s="205"/>
      <c r="H111" s="209">
        <v>568</v>
      </c>
      <c r="I111" s="210"/>
      <c r="J111" s="205"/>
      <c r="K111" s="205"/>
      <c r="L111" s="211"/>
      <c r="M111" s="212"/>
      <c r="N111" s="213"/>
      <c r="O111" s="213"/>
      <c r="P111" s="213"/>
      <c r="Q111" s="213"/>
      <c r="R111" s="213"/>
      <c r="S111" s="213"/>
      <c r="T111" s="214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15" t="s">
        <v>128</v>
      </c>
      <c r="AU111" s="215" t="s">
        <v>80</v>
      </c>
      <c r="AV111" s="12" t="s">
        <v>82</v>
      </c>
      <c r="AW111" s="12" t="s">
        <v>33</v>
      </c>
      <c r="AX111" s="12" t="s">
        <v>72</v>
      </c>
      <c r="AY111" s="215" t="s">
        <v>107</v>
      </c>
    </row>
    <row r="112" s="12" customFormat="1">
      <c r="A112" s="12"/>
      <c r="B112" s="204"/>
      <c r="C112" s="205"/>
      <c r="D112" s="206" t="s">
        <v>128</v>
      </c>
      <c r="E112" s="207" t="s">
        <v>19</v>
      </c>
      <c r="F112" s="208" t="s">
        <v>174</v>
      </c>
      <c r="G112" s="205"/>
      <c r="H112" s="209">
        <v>42</v>
      </c>
      <c r="I112" s="210"/>
      <c r="J112" s="205"/>
      <c r="K112" s="205"/>
      <c r="L112" s="211"/>
      <c r="M112" s="212"/>
      <c r="N112" s="213"/>
      <c r="O112" s="213"/>
      <c r="P112" s="213"/>
      <c r="Q112" s="213"/>
      <c r="R112" s="213"/>
      <c r="S112" s="213"/>
      <c r="T112" s="214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15" t="s">
        <v>128</v>
      </c>
      <c r="AU112" s="215" t="s">
        <v>80</v>
      </c>
      <c r="AV112" s="12" t="s">
        <v>82</v>
      </c>
      <c r="AW112" s="12" t="s">
        <v>33</v>
      </c>
      <c r="AX112" s="12" t="s">
        <v>72</v>
      </c>
      <c r="AY112" s="215" t="s">
        <v>107</v>
      </c>
    </row>
    <row r="113" s="12" customFormat="1">
      <c r="A113" s="12"/>
      <c r="B113" s="204"/>
      <c r="C113" s="205"/>
      <c r="D113" s="206" t="s">
        <v>128</v>
      </c>
      <c r="E113" s="207" t="s">
        <v>19</v>
      </c>
      <c r="F113" s="208" t="s">
        <v>175</v>
      </c>
      <c r="G113" s="205"/>
      <c r="H113" s="209">
        <v>2</v>
      </c>
      <c r="I113" s="210"/>
      <c r="J113" s="205"/>
      <c r="K113" s="205"/>
      <c r="L113" s="211"/>
      <c r="M113" s="212"/>
      <c r="N113" s="213"/>
      <c r="O113" s="213"/>
      <c r="P113" s="213"/>
      <c r="Q113" s="213"/>
      <c r="R113" s="213"/>
      <c r="S113" s="213"/>
      <c r="T113" s="214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15" t="s">
        <v>128</v>
      </c>
      <c r="AU113" s="215" t="s">
        <v>80</v>
      </c>
      <c r="AV113" s="12" t="s">
        <v>82</v>
      </c>
      <c r="AW113" s="12" t="s">
        <v>33</v>
      </c>
      <c r="AX113" s="12" t="s">
        <v>72</v>
      </c>
      <c r="AY113" s="215" t="s">
        <v>107</v>
      </c>
    </row>
    <row r="114" s="13" customFormat="1">
      <c r="A114" s="13"/>
      <c r="B114" s="216"/>
      <c r="C114" s="217"/>
      <c r="D114" s="206" t="s">
        <v>128</v>
      </c>
      <c r="E114" s="218" t="s">
        <v>19</v>
      </c>
      <c r="F114" s="219" t="s">
        <v>133</v>
      </c>
      <c r="G114" s="217"/>
      <c r="H114" s="220">
        <v>811</v>
      </c>
      <c r="I114" s="221"/>
      <c r="J114" s="217"/>
      <c r="K114" s="217"/>
      <c r="L114" s="222"/>
      <c r="M114" s="223"/>
      <c r="N114" s="224"/>
      <c r="O114" s="224"/>
      <c r="P114" s="224"/>
      <c r="Q114" s="224"/>
      <c r="R114" s="224"/>
      <c r="S114" s="224"/>
      <c r="T114" s="22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6" t="s">
        <v>128</v>
      </c>
      <c r="AU114" s="226" t="s">
        <v>80</v>
      </c>
      <c r="AV114" s="13" t="s">
        <v>106</v>
      </c>
      <c r="AW114" s="13" t="s">
        <v>33</v>
      </c>
      <c r="AX114" s="13" t="s">
        <v>80</v>
      </c>
      <c r="AY114" s="226" t="s">
        <v>107</v>
      </c>
    </row>
    <row r="115" s="2" customFormat="1" ht="66.75" customHeight="1">
      <c r="A115" s="37"/>
      <c r="B115" s="38"/>
      <c r="C115" s="191" t="s">
        <v>176</v>
      </c>
      <c r="D115" s="191" t="s">
        <v>108</v>
      </c>
      <c r="E115" s="192" t="s">
        <v>177</v>
      </c>
      <c r="F115" s="193" t="s">
        <v>178</v>
      </c>
      <c r="G115" s="194" t="s">
        <v>111</v>
      </c>
      <c r="H115" s="195">
        <v>1</v>
      </c>
      <c r="I115" s="196"/>
      <c r="J115" s="197">
        <f>ROUND(I115*H115,2)</f>
        <v>0</v>
      </c>
      <c r="K115" s="193" t="s">
        <v>112</v>
      </c>
      <c r="L115" s="43"/>
      <c r="M115" s="198" t="s">
        <v>19</v>
      </c>
      <c r="N115" s="199" t="s">
        <v>43</v>
      </c>
      <c r="O115" s="83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2" t="s">
        <v>106</v>
      </c>
      <c r="AT115" s="202" t="s">
        <v>108</v>
      </c>
      <c r="AU115" s="202" t="s">
        <v>80</v>
      </c>
      <c r="AY115" s="16" t="s">
        <v>107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6" t="s">
        <v>80</v>
      </c>
      <c r="BK115" s="203">
        <f>ROUND(I115*H115,2)</f>
        <v>0</v>
      </c>
      <c r="BL115" s="16" t="s">
        <v>106</v>
      </c>
      <c r="BM115" s="202" t="s">
        <v>179</v>
      </c>
    </row>
    <row r="116" s="2" customFormat="1" ht="66.75" customHeight="1">
      <c r="A116" s="37"/>
      <c r="B116" s="38"/>
      <c r="C116" s="191" t="s">
        <v>180</v>
      </c>
      <c r="D116" s="191" t="s">
        <v>108</v>
      </c>
      <c r="E116" s="192" t="s">
        <v>181</v>
      </c>
      <c r="F116" s="193" t="s">
        <v>182</v>
      </c>
      <c r="G116" s="194" t="s">
        <v>111</v>
      </c>
      <c r="H116" s="195">
        <v>1</v>
      </c>
      <c r="I116" s="196"/>
      <c r="J116" s="197">
        <f>ROUND(I116*H116,2)</f>
        <v>0</v>
      </c>
      <c r="K116" s="193" t="s">
        <v>112</v>
      </c>
      <c r="L116" s="43"/>
      <c r="M116" s="198" t="s">
        <v>19</v>
      </c>
      <c r="N116" s="199" t="s">
        <v>43</v>
      </c>
      <c r="O116" s="83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2" t="s">
        <v>106</v>
      </c>
      <c r="AT116" s="202" t="s">
        <v>108</v>
      </c>
      <c r="AU116" s="202" t="s">
        <v>80</v>
      </c>
      <c r="AY116" s="16" t="s">
        <v>107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6" t="s">
        <v>80</v>
      </c>
      <c r="BK116" s="203">
        <f>ROUND(I116*H116,2)</f>
        <v>0</v>
      </c>
      <c r="BL116" s="16" t="s">
        <v>106</v>
      </c>
      <c r="BM116" s="202" t="s">
        <v>183</v>
      </c>
    </row>
    <row r="117" s="2" customFormat="1" ht="66.75" customHeight="1">
      <c r="A117" s="37"/>
      <c r="B117" s="38"/>
      <c r="C117" s="191" t="s">
        <v>8</v>
      </c>
      <c r="D117" s="191" t="s">
        <v>108</v>
      </c>
      <c r="E117" s="192" t="s">
        <v>184</v>
      </c>
      <c r="F117" s="193" t="s">
        <v>185</v>
      </c>
      <c r="G117" s="194" t="s">
        <v>111</v>
      </c>
      <c r="H117" s="195">
        <v>1</v>
      </c>
      <c r="I117" s="196"/>
      <c r="J117" s="197">
        <f>ROUND(I117*H117,2)</f>
        <v>0</v>
      </c>
      <c r="K117" s="193" t="s">
        <v>112</v>
      </c>
      <c r="L117" s="43"/>
      <c r="M117" s="198" t="s">
        <v>19</v>
      </c>
      <c r="N117" s="199" t="s">
        <v>43</v>
      </c>
      <c r="O117" s="83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2" t="s">
        <v>106</v>
      </c>
      <c r="AT117" s="202" t="s">
        <v>108</v>
      </c>
      <c r="AU117" s="202" t="s">
        <v>80</v>
      </c>
      <c r="AY117" s="16" t="s">
        <v>107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6" t="s">
        <v>80</v>
      </c>
      <c r="BK117" s="203">
        <f>ROUND(I117*H117,2)</f>
        <v>0</v>
      </c>
      <c r="BL117" s="16" t="s">
        <v>106</v>
      </c>
      <c r="BM117" s="202" t="s">
        <v>186</v>
      </c>
    </row>
    <row r="118" s="2" customFormat="1" ht="49.05" customHeight="1">
      <c r="A118" s="37"/>
      <c r="B118" s="38"/>
      <c r="C118" s="191" t="s">
        <v>187</v>
      </c>
      <c r="D118" s="191" t="s">
        <v>108</v>
      </c>
      <c r="E118" s="192" t="s">
        <v>188</v>
      </c>
      <c r="F118" s="193" t="s">
        <v>189</v>
      </c>
      <c r="G118" s="194" t="s">
        <v>111</v>
      </c>
      <c r="H118" s="195">
        <v>27</v>
      </c>
      <c r="I118" s="196"/>
      <c r="J118" s="197">
        <f>ROUND(I118*H118,2)</f>
        <v>0</v>
      </c>
      <c r="K118" s="193" t="s">
        <v>112</v>
      </c>
      <c r="L118" s="43"/>
      <c r="M118" s="198" t="s">
        <v>19</v>
      </c>
      <c r="N118" s="199" t="s">
        <v>43</v>
      </c>
      <c r="O118" s="83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2" t="s">
        <v>106</v>
      </c>
      <c r="AT118" s="202" t="s">
        <v>108</v>
      </c>
      <c r="AU118" s="202" t="s">
        <v>80</v>
      </c>
      <c r="AY118" s="16" t="s">
        <v>107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80</v>
      </c>
      <c r="BK118" s="203">
        <f>ROUND(I118*H118,2)</f>
        <v>0</v>
      </c>
      <c r="BL118" s="16" t="s">
        <v>106</v>
      </c>
      <c r="BM118" s="202" t="s">
        <v>190</v>
      </c>
    </row>
    <row r="119" s="12" customFormat="1">
      <c r="A119" s="12"/>
      <c r="B119" s="204"/>
      <c r="C119" s="205"/>
      <c r="D119" s="206" t="s">
        <v>128</v>
      </c>
      <c r="E119" s="207" t="s">
        <v>19</v>
      </c>
      <c r="F119" s="208" t="s">
        <v>191</v>
      </c>
      <c r="G119" s="205"/>
      <c r="H119" s="209">
        <v>26</v>
      </c>
      <c r="I119" s="210"/>
      <c r="J119" s="205"/>
      <c r="K119" s="205"/>
      <c r="L119" s="211"/>
      <c r="M119" s="212"/>
      <c r="N119" s="213"/>
      <c r="O119" s="213"/>
      <c r="P119" s="213"/>
      <c r="Q119" s="213"/>
      <c r="R119" s="213"/>
      <c r="S119" s="213"/>
      <c r="T119" s="214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15" t="s">
        <v>128</v>
      </c>
      <c r="AU119" s="215" t="s">
        <v>80</v>
      </c>
      <c r="AV119" s="12" t="s">
        <v>82</v>
      </c>
      <c r="AW119" s="12" t="s">
        <v>33</v>
      </c>
      <c r="AX119" s="12" t="s">
        <v>72</v>
      </c>
      <c r="AY119" s="215" t="s">
        <v>107</v>
      </c>
    </row>
    <row r="120" s="12" customFormat="1">
      <c r="A120" s="12"/>
      <c r="B120" s="204"/>
      <c r="C120" s="205"/>
      <c r="D120" s="206" t="s">
        <v>128</v>
      </c>
      <c r="E120" s="207" t="s">
        <v>19</v>
      </c>
      <c r="F120" s="208" t="s">
        <v>192</v>
      </c>
      <c r="G120" s="205"/>
      <c r="H120" s="209">
        <v>1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15" t="s">
        <v>128</v>
      </c>
      <c r="AU120" s="215" t="s">
        <v>80</v>
      </c>
      <c r="AV120" s="12" t="s">
        <v>82</v>
      </c>
      <c r="AW120" s="12" t="s">
        <v>33</v>
      </c>
      <c r="AX120" s="12" t="s">
        <v>72</v>
      </c>
      <c r="AY120" s="215" t="s">
        <v>107</v>
      </c>
    </row>
    <row r="121" s="13" customFormat="1">
      <c r="A121" s="13"/>
      <c r="B121" s="216"/>
      <c r="C121" s="217"/>
      <c r="D121" s="206" t="s">
        <v>128</v>
      </c>
      <c r="E121" s="218" t="s">
        <v>19</v>
      </c>
      <c r="F121" s="219" t="s">
        <v>133</v>
      </c>
      <c r="G121" s="217"/>
      <c r="H121" s="220">
        <v>27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6" t="s">
        <v>128</v>
      </c>
      <c r="AU121" s="226" t="s">
        <v>80</v>
      </c>
      <c r="AV121" s="13" t="s">
        <v>106</v>
      </c>
      <c r="AW121" s="13" t="s">
        <v>33</v>
      </c>
      <c r="AX121" s="13" t="s">
        <v>80</v>
      </c>
      <c r="AY121" s="226" t="s">
        <v>107</v>
      </c>
    </row>
    <row r="122" s="2" customFormat="1" ht="55.5" customHeight="1">
      <c r="A122" s="37"/>
      <c r="B122" s="38"/>
      <c r="C122" s="191" t="s">
        <v>193</v>
      </c>
      <c r="D122" s="191" t="s">
        <v>108</v>
      </c>
      <c r="E122" s="192" t="s">
        <v>194</v>
      </c>
      <c r="F122" s="193" t="s">
        <v>195</v>
      </c>
      <c r="G122" s="194" t="s">
        <v>111</v>
      </c>
      <c r="H122" s="195">
        <v>1</v>
      </c>
      <c r="I122" s="196"/>
      <c r="J122" s="197">
        <f>ROUND(I122*H122,2)</f>
        <v>0</v>
      </c>
      <c r="K122" s="193" t="s">
        <v>112</v>
      </c>
      <c r="L122" s="43"/>
      <c r="M122" s="198" t="s">
        <v>19</v>
      </c>
      <c r="N122" s="199" t="s">
        <v>43</v>
      </c>
      <c r="O122" s="83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2" t="s">
        <v>106</v>
      </c>
      <c r="AT122" s="202" t="s">
        <v>108</v>
      </c>
      <c r="AU122" s="202" t="s">
        <v>80</v>
      </c>
      <c r="AY122" s="16" t="s">
        <v>107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6" t="s">
        <v>80</v>
      </c>
      <c r="BK122" s="203">
        <f>ROUND(I122*H122,2)</f>
        <v>0</v>
      </c>
      <c r="BL122" s="16" t="s">
        <v>106</v>
      </c>
      <c r="BM122" s="202" t="s">
        <v>196</v>
      </c>
    </row>
    <row r="123" s="2" customFormat="1" ht="62.7" customHeight="1">
      <c r="A123" s="37"/>
      <c r="B123" s="38"/>
      <c r="C123" s="191" t="s">
        <v>197</v>
      </c>
      <c r="D123" s="191" t="s">
        <v>108</v>
      </c>
      <c r="E123" s="192" t="s">
        <v>198</v>
      </c>
      <c r="F123" s="193" t="s">
        <v>199</v>
      </c>
      <c r="G123" s="194" t="s">
        <v>111</v>
      </c>
      <c r="H123" s="195">
        <v>1</v>
      </c>
      <c r="I123" s="196"/>
      <c r="J123" s="197">
        <f>ROUND(I123*H123,2)</f>
        <v>0</v>
      </c>
      <c r="K123" s="193" t="s">
        <v>112</v>
      </c>
      <c r="L123" s="43"/>
      <c r="M123" s="198" t="s">
        <v>19</v>
      </c>
      <c r="N123" s="199" t="s">
        <v>43</v>
      </c>
      <c r="O123" s="83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2" t="s">
        <v>106</v>
      </c>
      <c r="AT123" s="202" t="s">
        <v>108</v>
      </c>
      <c r="AU123" s="202" t="s">
        <v>80</v>
      </c>
      <c r="AY123" s="16" t="s">
        <v>107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6" t="s">
        <v>80</v>
      </c>
      <c r="BK123" s="203">
        <f>ROUND(I123*H123,2)</f>
        <v>0</v>
      </c>
      <c r="BL123" s="16" t="s">
        <v>106</v>
      </c>
      <c r="BM123" s="202" t="s">
        <v>200</v>
      </c>
    </row>
    <row r="124" s="2" customFormat="1" ht="55.5" customHeight="1">
      <c r="A124" s="37"/>
      <c r="B124" s="38"/>
      <c r="C124" s="191" t="s">
        <v>201</v>
      </c>
      <c r="D124" s="191" t="s">
        <v>108</v>
      </c>
      <c r="E124" s="192" t="s">
        <v>202</v>
      </c>
      <c r="F124" s="193" t="s">
        <v>203</v>
      </c>
      <c r="G124" s="194" t="s">
        <v>111</v>
      </c>
      <c r="H124" s="195">
        <v>1</v>
      </c>
      <c r="I124" s="196"/>
      <c r="J124" s="197">
        <f>ROUND(I124*H124,2)</f>
        <v>0</v>
      </c>
      <c r="K124" s="193" t="s">
        <v>112</v>
      </c>
      <c r="L124" s="43"/>
      <c r="M124" s="198" t="s">
        <v>19</v>
      </c>
      <c r="N124" s="199" t="s">
        <v>43</v>
      </c>
      <c r="O124" s="83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2" t="s">
        <v>106</v>
      </c>
      <c r="AT124" s="202" t="s">
        <v>108</v>
      </c>
      <c r="AU124" s="202" t="s">
        <v>80</v>
      </c>
      <c r="AY124" s="16" t="s">
        <v>107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6" t="s">
        <v>80</v>
      </c>
      <c r="BK124" s="203">
        <f>ROUND(I124*H124,2)</f>
        <v>0</v>
      </c>
      <c r="BL124" s="16" t="s">
        <v>106</v>
      </c>
      <c r="BM124" s="202" t="s">
        <v>204</v>
      </c>
    </row>
    <row r="125" s="2" customFormat="1" ht="55.5" customHeight="1">
      <c r="A125" s="37"/>
      <c r="B125" s="38"/>
      <c r="C125" s="191" t="s">
        <v>205</v>
      </c>
      <c r="D125" s="191" t="s">
        <v>108</v>
      </c>
      <c r="E125" s="192" t="s">
        <v>206</v>
      </c>
      <c r="F125" s="193" t="s">
        <v>207</v>
      </c>
      <c r="G125" s="194" t="s">
        <v>111</v>
      </c>
      <c r="H125" s="195">
        <v>106</v>
      </c>
      <c r="I125" s="196"/>
      <c r="J125" s="197">
        <f>ROUND(I125*H125,2)</f>
        <v>0</v>
      </c>
      <c r="K125" s="193" t="s">
        <v>112</v>
      </c>
      <c r="L125" s="43"/>
      <c r="M125" s="198" t="s">
        <v>19</v>
      </c>
      <c r="N125" s="199" t="s">
        <v>43</v>
      </c>
      <c r="O125" s="83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2" t="s">
        <v>106</v>
      </c>
      <c r="AT125" s="202" t="s">
        <v>108</v>
      </c>
      <c r="AU125" s="202" t="s">
        <v>80</v>
      </c>
      <c r="AY125" s="16" t="s">
        <v>107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80</v>
      </c>
      <c r="BK125" s="203">
        <f>ROUND(I125*H125,2)</f>
        <v>0</v>
      </c>
      <c r="BL125" s="16" t="s">
        <v>106</v>
      </c>
      <c r="BM125" s="202" t="s">
        <v>208</v>
      </c>
    </row>
    <row r="126" s="12" customFormat="1">
      <c r="A126" s="12"/>
      <c r="B126" s="204"/>
      <c r="C126" s="205"/>
      <c r="D126" s="206" t="s">
        <v>128</v>
      </c>
      <c r="E126" s="207" t="s">
        <v>19</v>
      </c>
      <c r="F126" s="208" t="s">
        <v>209</v>
      </c>
      <c r="G126" s="205"/>
      <c r="H126" s="209">
        <v>96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15" t="s">
        <v>128</v>
      </c>
      <c r="AU126" s="215" t="s">
        <v>80</v>
      </c>
      <c r="AV126" s="12" t="s">
        <v>82</v>
      </c>
      <c r="AW126" s="12" t="s">
        <v>33</v>
      </c>
      <c r="AX126" s="12" t="s">
        <v>72</v>
      </c>
      <c r="AY126" s="215" t="s">
        <v>107</v>
      </c>
    </row>
    <row r="127" s="12" customFormat="1">
      <c r="A127" s="12"/>
      <c r="B127" s="204"/>
      <c r="C127" s="205"/>
      <c r="D127" s="206" t="s">
        <v>128</v>
      </c>
      <c r="E127" s="207" t="s">
        <v>19</v>
      </c>
      <c r="F127" s="208" t="s">
        <v>210</v>
      </c>
      <c r="G127" s="205"/>
      <c r="H127" s="209">
        <v>10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15" t="s">
        <v>128</v>
      </c>
      <c r="AU127" s="215" t="s">
        <v>80</v>
      </c>
      <c r="AV127" s="12" t="s">
        <v>82</v>
      </c>
      <c r="AW127" s="12" t="s">
        <v>33</v>
      </c>
      <c r="AX127" s="12" t="s">
        <v>72</v>
      </c>
      <c r="AY127" s="215" t="s">
        <v>107</v>
      </c>
    </row>
    <row r="128" s="13" customFormat="1">
      <c r="A128" s="13"/>
      <c r="B128" s="216"/>
      <c r="C128" s="217"/>
      <c r="D128" s="206" t="s">
        <v>128</v>
      </c>
      <c r="E128" s="218" t="s">
        <v>19</v>
      </c>
      <c r="F128" s="219" t="s">
        <v>133</v>
      </c>
      <c r="G128" s="217"/>
      <c r="H128" s="220">
        <v>106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6" t="s">
        <v>128</v>
      </c>
      <c r="AU128" s="226" t="s">
        <v>80</v>
      </c>
      <c r="AV128" s="13" t="s">
        <v>106</v>
      </c>
      <c r="AW128" s="13" t="s">
        <v>33</v>
      </c>
      <c r="AX128" s="13" t="s">
        <v>80</v>
      </c>
      <c r="AY128" s="226" t="s">
        <v>107</v>
      </c>
    </row>
    <row r="129" s="2" customFormat="1" ht="55.5" customHeight="1">
      <c r="A129" s="37"/>
      <c r="B129" s="38"/>
      <c r="C129" s="191" t="s">
        <v>7</v>
      </c>
      <c r="D129" s="191" t="s">
        <v>108</v>
      </c>
      <c r="E129" s="192" t="s">
        <v>211</v>
      </c>
      <c r="F129" s="193" t="s">
        <v>212</v>
      </c>
      <c r="G129" s="194" t="s">
        <v>111</v>
      </c>
      <c r="H129" s="195">
        <v>1</v>
      </c>
      <c r="I129" s="196"/>
      <c r="J129" s="197">
        <f>ROUND(I129*H129,2)</f>
        <v>0</v>
      </c>
      <c r="K129" s="193" t="s">
        <v>112</v>
      </c>
      <c r="L129" s="43"/>
      <c r="M129" s="198" t="s">
        <v>19</v>
      </c>
      <c r="N129" s="199" t="s">
        <v>43</v>
      </c>
      <c r="O129" s="83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2" t="s">
        <v>106</v>
      </c>
      <c r="AT129" s="202" t="s">
        <v>108</v>
      </c>
      <c r="AU129" s="202" t="s">
        <v>80</v>
      </c>
      <c r="AY129" s="16" t="s">
        <v>107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80</v>
      </c>
      <c r="BK129" s="203">
        <f>ROUND(I129*H129,2)</f>
        <v>0</v>
      </c>
      <c r="BL129" s="16" t="s">
        <v>106</v>
      </c>
      <c r="BM129" s="202" t="s">
        <v>213</v>
      </c>
    </row>
    <row r="130" s="2" customFormat="1" ht="62.7" customHeight="1">
      <c r="A130" s="37"/>
      <c r="B130" s="38"/>
      <c r="C130" s="191" t="s">
        <v>214</v>
      </c>
      <c r="D130" s="191" t="s">
        <v>108</v>
      </c>
      <c r="E130" s="192" t="s">
        <v>215</v>
      </c>
      <c r="F130" s="193" t="s">
        <v>216</v>
      </c>
      <c r="G130" s="194" t="s">
        <v>111</v>
      </c>
      <c r="H130" s="195">
        <v>1</v>
      </c>
      <c r="I130" s="196"/>
      <c r="J130" s="197">
        <f>ROUND(I130*H130,2)</f>
        <v>0</v>
      </c>
      <c r="K130" s="193" t="s">
        <v>112</v>
      </c>
      <c r="L130" s="43"/>
      <c r="M130" s="198" t="s">
        <v>19</v>
      </c>
      <c r="N130" s="199" t="s">
        <v>43</v>
      </c>
      <c r="O130" s="83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2" t="s">
        <v>106</v>
      </c>
      <c r="AT130" s="202" t="s">
        <v>108</v>
      </c>
      <c r="AU130" s="202" t="s">
        <v>80</v>
      </c>
      <c r="AY130" s="16" t="s">
        <v>107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6" t="s">
        <v>80</v>
      </c>
      <c r="BK130" s="203">
        <f>ROUND(I130*H130,2)</f>
        <v>0</v>
      </c>
      <c r="BL130" s="16" t="s">
        <v>106</v>
      </c>
      <c r="BM130" s="202" t="s">
        <v>217</v>
      </c>
    </row>
    <row r="131" s="2" customFormat="1" ht="55.5" customHeight="1">
      <c r="A131" s="37"/>
      <c r="B131" s="38"/>
      <c r="C131" s="191" t="s">
        <v>218</v>
      </c>
      <c r="D131" s="191" t="s">
        <v>108</v>
      </c>
      <c r="E131" s="192" t="s">
        <v>219</v>
      </c>
      <c r="F131" s="193" t="s">
        <v>220</v>
      </c>
      <c r="G131" s="194" t="s">
        <v>111</v>
      </c>
      <c r="H131" s="195">
        <v>1</v>
      </c>
      <c r="I131" s="196"/>
      <c r="J131" s="197">
        <f>ROUND(I131*H131,2)</f>
        <v>0</v>
      </c>
      <c r="K131" s="193" t="s">
        <v>112</v>
      </c>
      <c r="L131" s="43"/>
      <c r="M131" s="198" t="s">
        <v>19</v>
      </c>
      <c r="N131" s="199" t="s">
        <v>43</v>
      </c>
      <c r="O131" s="83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2" t="s">
        <v>106</v>
      </c>
      <c r="AT131" s="202" t="s">
        <v>108</v>
      </c>
      <c r="AU131" s="202" t="s">
        <v>80</v>
      </c>
      <c r="AY131" s="16" t="s">
        <v>107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80</v>
      </c>
      <c r="BK131" s="203">
        <f>ROUND(I131*H131,2)</f>
        <v>0</v>
      </c>
      <c r="BL131" s="16" t="s">
        <v>106</v>
      </c>
      <c r="BM131" s="202" t="s">
        <v>221</v>
      </c>
    </row>
    <row r="132" s="2" customFormat="1" ht="55.5" customHeight="1">
      <c r="A132" s="37"/>
      <c r="B132" s="38"/>
      <c r="C132" s="191" t="s">
        <v>222</v>
      </c>
      <c r="D132" s="191" t="s">
        <v>108</v>
      </c>
      <c r="E132" s="192" t="s">
        <v>223</v>
      </c>
      <c r="F132" s="193" t="s">
        <v>224</v>
      </c>
      <c r="G132" s="194" t="s">
        <v>111</v>
      </c>
      <c r="H132" s="195">
        <v>7</v>
      </c>
      <c r="I132" s="196"/>
      <c r="J132" s="197">
        <f>ROUND(I132*H132,2)</f>
        <v>0</v>
      </c>
      <c r="K132" s="193" t="s">
        <v>112</v>
      </c>
      <c r="L132" s="43"/>
      <c r="M132" s="198" t="s">
        <v>19</v>
      </c>
      <c r="N132" s="199" t="s">
        <v>43</v>
      </c>
      <c r="O132" s="83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2" t="s">
        <v>106</v>
      </c>
      <c r="AT132" s="202" t="s">
        <v>108</v>
      </c>
      <c r="AU132" s="202" t="s">
        <v>80</v>
      </c>
      <c r="AY132" s="16" t="s">
        <v>107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6" t="s">
        <v>80</v>
      </c>
      <c r="BK132" s="203">
        <f>ROUND(I132*H132,2)</f>
        <v>0</v>
      </c>
      <c r="BL132" s="16" t="s">
        <v>106</v>
      </c>
      <c r="BM132" s="202" t="s">
        <v>225</v>
      </c>
    </row>
    <row r="133" s="12" customFormat="1">
      <c r="A133" s="12"/>
      <c r="B133" s="204"/>
      <c r="C133" s="205"/>
      <c r="D133" s="206" t="s">
        <v>128</v>
      </c>
      <c r="E133" s="207" t="s">
        <v>19</v>
      </c>
      <c r="F133" s="208" t="s">
        <v>226</v>
      </c>
      <c r="G133" s="205"/>
      <c r="H133" s="209">
        <v>5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15" t="s">
        <v>128</v>
      </c>
      <c r="AU133" s="215" t="s">
        <v>80</v>
      </c>
      <c r="AV133" s="12" t="s">
        <v>82</v>
      </c>
      <c r="AW133" s="12" t="s">
        <v>33</v>
      </c>
      <c r="AX133" s="12" t="s">
        <v>72</v>
      </c>
      <c r="AY133" s="215" t="s">
        <v>107</v>
      </c>
    </row>
    <row r="134" s="12" customFormat="1">
      <c r="A134" s="12"/>
      <c r="B134" s="204"/>
      <c r="C134" s="205"/>
      <c r="D134" s="206" t="s">
        <v>128</v>
      </c>
      <c r="E134" s="207" t="s">
        <v>19</v>
      </c>
      <c r="F134" s="208" t="s">
        <v>227</v>
      </c>
      <c r="G134" s="205"/>
      <c r="H134" s="209">
        <v>2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15" t="s">
        <v>128</v>
      </c>
      <c r="AU134" s="215" t="s">
        <v>80</v>
      </c>
      <c r="AV134" s="12" t="s">
        <v>82</v>
      </c>
      <c r="AW134" s="12" t="s">
        <v>33</v>
      </c>
      <c r="AX134" s="12" t="s">
        <v>72</v>
      </c>
      <c r="AY134" s="215" t="s">
        <v>107</v>
      </c>
    </row>
    <row r="135" s="13" customFormat="1">
      <c r="A135" s="13"/>
      <c r="B135" s="216"/>
      <c r="C135" s="217"/>
      <c r="D135" s="206" t="s">
        <v>128</v>
      </c>
      <c r="E135" s="218" t="s">
        <v>19</v>
      </c>
      <c r="F135" s="219" t="s">
        <v>133</v>
      </c>
      <c r="G135" s="217"/>
      <c r="H135" s="220">
        <v>7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6" t="s">
        <v>128</v>
      </c>
      <c r="AU135" s="226" t="s">
        <v>80</v>
      </c>
      <c r="AV135" s="13" t="s">
        <v>106</v>
      </c>
      <c r="AW135" s="13" t="s">
        <v>33</v>
      </c>
      <c r="AX135" s="13" t="s">
        <v>80</v>
      </c>
      <c r="AY135" s="226" t="s">
        <v>107</v>
      </c>
    </row>
    <row r="136" s="2" customFormat="1" ht="55.5" customHeight="1">
      <c r="A136" s="37"/>
      <c r="B136" s="38"/>
      <c r="C136" s="191" t="s">
        <v>228</v>
      </c>
      <c r="D136" s="191" t="s">
        <v>108</v>
      </c>
      <c r="E136" s="192" t="s">
        <v>229</v>
      </c>
      <c r="F136" s="193" t="s">
        <v>230</v>
      </c>
      <c r="G136" s="194" t="s">
        <v>111</v>
      </c>
      <c r="H136" s="195">
        <v>1</v>
      </c>
      <c r="I136" s="196"/>
      <c r="J136" s="197">
        <f>ROUND(I136*H136,2)</f>
        <v>0</v>
      </c>
      <c r="K136" s="193" t="s">
        <v>112</v>
      </c>
      <c r="L136" s="43"/>
      <c r="M136" s="198" t="s">
        <v>19</v>
      </c>
      <c r="N136" s="199" t="s">
        <v>43</v>
      </c>
      <c r="O136" s="83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2" t="s">
        <v>106</v>
      </c>
      <c r="AT136" s="202" t="s">
        <v>108</v>
      </c>
      <c r="AU136" s="202" t="s">
        <v>80</v>
      </c>
      <c r="AY136" s="16" t="s">
        <v>107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6" t="s">
        <v>80</v>
      </c>
      <c r="BK136" s="203">
        <f>ROUND(I136*H136,2)</f>
        <v>0</v>
      </c>
      <c r="BL136" s="16" t="s">
        <v>106</v>
      </c>
      <c r="BM136" s="202" t="s">
        <v>231</v>
      </c>
    </row>
    <row r="137" s="2" customFormat="1" ht="62.7" customHeight="1">
      <c r="A137" s="37"/>
      <c r="B137" s="38"/>
      <c r="C137" s="191" t="s">
        <v>232</v>
      </c>
      <c r="D137" s="191" t="s">
        <v>108</v>
      </c>
      <c r="E137" s="192" t="s">
        <v>233</v>
      </c>
      <c r="F137" s="193" t="s">
        <v>234</v>
      </c>
      <c r="G137" s="194" t="s">
        <v>111</v>
      </c>
      <c r="H137" s="195">
        <v>1</v>
      </c>
      <c r="I137" s="196"/>
      <c r="J137" s="197">
        <f>ROUND(I137*H137,2)</f>
        <v>0</v>
      </c>
      <c r="K137" s="193" t="s">
        <v>112</v>
      </c>
      <c r="L137" s="43"/>
      <c r="M137" s="198" t="s">
        <v>19</v>
      </c>
      <c r="N137" s="199" t="s">
        <v>43</v>
      </c>
      <c r="O137" s="83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2" t="s">
        <v>106</v>
      </c>
      <c r="AT137" s="202" t="s">
        <v>108</v>
      </c>
      <c r="AU137" s="202" t="s">
        <v>80</v>
      </c>
      <c r="AY137" s="16" t="s">
        <v>107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80</v>
      </c>
      <c r="BK137" s="203">
        <f>ROUND(I137*H137,2)</f>
        <v>0</v>
      </c>
      <c r="BL137" s="16" t="s">
        <v>106</v>
      </c>
      <c r="BM137" s="202" t="s">
        <v>235</v>
      </c>
    </row>
    <row r="138" s="2" customFormat="1" ht="55.5" customHeight="1">
      <c r="A138" s="37"/>
      <c r="B138" s="38"/>
      <c r="C138" s="191" t="s">
        <v>236</v>
      </c>
      <c r="D138" s="191" t="s">
        <v>108</v>
      </c>
      <c r="E138" s="192" t="s">
        <v>237</v>
      </c>
      <c r="F138" s="193" t="s">
        <v>238</v>
      </c>
      <c r="G138" s="194" t="s">
        <v>111</v>
      </c>
      <c r="H138" s="195">
        <v>1</v>
      </c>
      <c r="I138" s="196"/>
      <c r="J138" s="197">
        <f>ROUND(I138*H138,2)</f>
        <v>0</v>
      </c>
      <c r="K138" s="193" t="s">
        <v>112</v>
      </c>
      <c r="L138" s="43"/>
      <c r="M138" s="198" t="s">
        <v>19</v>
      </c>
      <c r="N138" s="199" t="s">
        <v>43</v>
      </c>
      <c r="O138" s="83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2" t="s">
        <v>106</v>
      </c>
      <c r="AT138" s="202" t="s">
        <v>108</v>
      </c>
      <c r="AU138" s="202" t="s">
        <v>80</v>
      </c>
      <c r="AY138" s="16" t="s">
        <v>107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6" t="s">
        <v>80</v>
      </c>
      <c r="BK138" s="203">
        <f>ROUND(I138*H138,2)</f>
        <v>0</v>
      </c>
      <c r="BL138" s="16" t="s">
        <v>106</v>
      </c>
      <c r="BM138" s="202" t="s">
        <v>239</v>
      </c>
    </row>
    <row r="139" s="2" customFormat="1" ht="55.5" customHeight="1">
      <c r="A139" s="37"/>
      <c r="B139" s="38"/>
      <c r="C139" s="191" t="s">
        <v>240</v>
      </c>
      <c r="D139" s="191" t="s">
        <v>108</v>
      </c>
      <c r="E139" s="192" t="s">
        <v>241</v>
      </c>
      <c r="F139" s="193" t="s">
        <v>242</v>
      </c>
      <c r="G139" s="194" t="s">
        <v>111</v>
      </c>
      <c r="H139" s="195">
        <v>271</v>
      </c>
      <c r="I139" s="196"/>
      <c r="J139" s="197">
        <f>ROUND(I139*H139,2)</f>
        <v>0</v>
      </c>
      <c r="K139" s="193" t="s">
        <v>112</v>
      </c>
      <c r="L139" s="43"/>
      <c r="M139" s="198" t="s">
        <v>19</v>
      </c>
      <c r="N139" s="199" t="s">
        <v>43</v>
      </c>
      <c r="O139" s="83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2" t="s">
        <v>106</v>
      </c>
      <c r="AT139" s="202" t="s">
        <v>108</v>
      </c>
      <c r="AU139" s="202" t="s">
        <v>80</v>
      </c>
      <c r="AY139" s="16" t="s">
        <v>107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80</v>
      </c>
      <c r="BK139" s="203">
        <f>ROUND(I139*H139,2)</f>
        <v>0</v>
      </c>
      <c r="BL139" s="16" t="s">
        <v>106</v>
      </c>
      <c r="BM139" s="202" t="s">
        <v>243</v>
      </c>
    </row>
    <row r="140" s="12" customFormat="1">
      <c r="A140" s="12"/>
      <c r="B140" s="204"/>
      <c r="C140" s="205"/>
      <c r="D140" s="206" t="s">
        <v>128</v>
      </c>
      <c r="E140" s="207" t="s">
        <v>19</v>
      </c>
      <c r="F140" s="208" t="s">
        <v>244</v>
      </c>
      <c r="G140" s="205"/>
      <c r="H140" s="209">
        <v>55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15" t="s">
        <v>128</v>
      </c>
      <c r="AU140" s="215" t="s">
        <v>80</v>
      </c>
      <c r="AV140" s="12" t="s">
        <v>82</v>
      </c>
      <c r="AW140" s="12" t="s">
        <v>33</v>
      </c>
      <c r="AX140" s="12" t="s">
        <v>72</v>
      </c>
      <c r="AY140" s="215" t="s">
        <v>107</v>
      </c>
    </row>
    <row r="141" s="12" customFormat="1">
      <c r="A141" s="12"/>
      <c r="B141" s="204"/>
      <c r="C141" s="205"/>
      <c r="D141" s="206" t="s">
        <v>128</v>
      </c>
      <c r="E141" s="207" t="s">
        <v>19</v>
      </c>
      <c r="F141" s="208" t="s">
        <v>245</v>
      </c>
      <c r="G141" s="205"/>
      <c r="H141" s="209">
        <v>216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15" t="s">
        <v>128</v>
      </c>
      <c r="AU141" s="215" t="s">
        <v>80</v>
      </c>
      <c r="AV141" s="12" t="s">
        <v>82</v>
      </c>
      <c r="AW141" s="12" t="s">
        <v>33</v>
      </c>
      <c r="AX141" s="12" t="s">
        <v>72</v>
      </c>
      <c r="AY141" s="215" t="s">
        <v>107</v>
      </c>
    </row>
    <row r="142" s="13" customFormat="1">
      <c r="A142" s="13"/>
      <c r="B142" s="216"/>
      <c r="C142" s="217"/>
      <c r="D142" s="206" t="s">
        <v>128</v>
      </c>
      <c r="E142" s="218" t="s">
        <v>19</v>
      </c>
      <c r="F142" s="219" t="s">
        <v>133</v>
      </c>
      <c r="G142" s="217"/>
      <c r="H142" s="220">
        <v>271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128</v>
      </c>
      <c r="AU142" s="226" t="s">
        <v>80</v>
      </c>
      <c r="AV142" s="13" t="s">
        <v>106</v>
      </c>
      <c r="AW142" s="13" t="s">
        <v>33</v>
      </c>
      <c r="AX142" s="13" t="s">
        <v>80</v>
      </c>
      <c r="AY142" s="226" t="s">
        <v>107</v>
      </c>
    </row>
    <row r="143" s="2" customFormat="1" ht="55.5" customHeight="1">
      <c r="A143" s="37"/>
      <c r="B143" s="38"/>
      <c r="C143" s="191" t="s">
        <v>246</v>
      </c>
      <c r="D143" s="191" t="s">
        <v>108</v>
      </c>
      <c r="E143" s="192" t="s">
        <v>247</v>
      </c>
      <c r="F143" s="193" t="s">
        <v>248</v>
      </c>
      <c r="G143" s="194" t="s">
        <v>111</v>
      </c>
      <c r="H143" s="195">
        <v>1</v>
      </c>
      <c r="I143" s="196"/>
      <c r="J143" s="197">
        <f>ROUND(I143*H143,2)</f>
        <v>0</v>
      </c>
      <c r="K143" s="193" t="s">
        <v>112</v>
      </c>
      <c r="L143" s="43"/>
      <c r="M143" s="198" t="s">
        <v>19</v>
      </c>
      <c r="N143" s="199" t="s">
        <v>43</v>
      </c>
      <c r="O143" s="83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2" t="s">
        <v>106</v>
      </c>
      <c r="AT143" s="202" t="s">
        <v>108</v>
      </c>
      <c r="AU143" s="202" t="s">
        <v>80</v>
      </c>
      <c r="AY143" s="16" t="s">
        <v>107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6" t="s">
        <v>80</v>
      </c>
      <c r="BK143" s="203">
        <f>ROUND(I143*H143,2)</f>
        <v>0</v>
      </c>
      <c r="BL143" s="16" t="s">
        <v>106</v>
      </c>
      <c r="BM143" s="202" t="s">
        <v>249</v>
      </c>
    </row>
    <row r="144" s="2" customFormat="1" ht="62.7" customHeight="1">
      <c r="A144" s="37"/>
      <c r="B144" s="38"/>
      <c r="C144" s="191" t="s">
        <v>250</v>
      </c>
      <c r="D144" s="191" t="s">
        <v>108</v>
      </c>
      <c r="E144" s="192" t="s">
        <v>251</v>
      </c>
      <c r="F144" s="193" t="s">
        <v>252</v>
      </c>
      <c r="G144" s="194" t="s">
        <v>111</v>
      </c>
      <c r="H144" s="195">
        <v>1</v>
      </c>
      <c r="I144" s="196"/>
      <c r="J144" s="197">
        <f>ROUND(I144*H144,2)</f>
        <v>0</v>
      </c>
      <c r="K144" s="193" t="s">
        <v>112</v>
      </c>
      <c r="L144" s="43"/>
      <c r="M144" s="198" t="s">
        <v>19</v>
      </c>
      <c r="N144" s="199" t="s">
        <v>43</v>
      </c>
      <c r="O144" s="83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2" t="s">
        <v>106</v>
      </c>
      <c r="AT144" s="202" t="s">
        <v>108</v>
      </c>
      <c r="AU144" s="202" t="s">
        <v>80</v>
      </c>
      <c r="AY144" s="16" t="s">
        <v>107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6" t="s">
        <v>80</v>
      </c>
      <c r="BK144" s="203">
        <f>ROUND(I144*H144,2)</f>
        <v>0</v>
      </c>
      <c r="BL144" s="16" t="s">
        <v>106</v>
      </c>
      <c r="BM144" s="202" t="s">
        <v>253</v>
      </c>
    </row>
    <row r="145" s="2" customFormat="1" ht="55.5" customHeight="1">
      <c r="A145" s="37"/>
      <c r="B145" s="38"/>
      <c r="C145" s="191" t="s">
        <v>254</v>
      </c>
      <c r="D145" s="191" t="s">
        <v>108</v>
      </c>
      <c r="E145" s="192" t="s">
        <v>255</v>
      </c>
      <c r="F145" s="193" t="s">
        <v>256</v>
      </c>
      <c r="G145" s="194" t="s">
        <v>111</v>
      </c>
      <c r="H145" s="195">
        <v>1</v>
      </c>
      <c r="I145" s="196"/>
      <c r="J145" s="197">
        <f>ROUND(I145*H145,2)</f>
        <v>0</v>
      </c>
      <c r="K145" s="193" t="s">
        <v>112</v>
      </c>
      <c r="L145" s="43"/>
      <c r="M145" s="198" t="s">
        <v>19</v>
      </c>
      <c r="N145" s="199" t="s">
        <v>43</v>
      </c>
      <c r="O145" s="83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2" t="s">
        <v>106</v>
      </c>
      <c r="AT145" s="202" t="s">
        <v>108</v>
      </c>
      <c r="AU145" s="202" t="s">
        <v>80</v>
      </c>
      <c r="AY145" s="16" t="s">
        <v>107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6" t="s">
        <v>80</v>
      </c>
      <c r="BK145" s="203">
        <f>ROUND(I145*H145,2)</f>
        <v>0</v>
      </c>
      <c r="BL145" s="16" t="s">
        <v>106</v>
      </c>
      <c r="BM145" s="202" t="s">
        <v>257</v>
      </c>
    </row>
    <row r="146" s="2" customFormat="1" ht="55.5" customHeight="1">
      <c r="A146" s="37"/>
      <c r="B146" s="38"/>
      <c r="C146" s="191" t="s">
        <v>258</v>
      </c>
      <c r="D146" s="191" t="s">
        <v>108</v>
      </c>
      <c r="E146" s="192" t="s">
        <v>259</v>
      </c>
      <c r="F146" s="193" t="s">
        <v>260</v>
      </c>
      <c r="G146" s="194" t="s">
        <v>111</v>
      </c>
      <c r="H146" s="195">
        <v>24</v>
      </c>
      <c r="I146" s="196"/>
      <c r="J146" s="197">
        <f>ROUND(I146*H146,2)</f>
        <v>0</v>
      </c>
      <c r="K146" s="193" t="s">
        <v>112</v>
      </c>
      <c r="L146" s="43"/>
      <c r="M146" s="198" t="s">
        <v>19</v>
      </c>
      <c r="N146" s="199" t="s">
        <v>43</v>
      </c>
      <c r="O146" s="83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2" t="s">
        <v>106</v>
      </c>
      <c r="AT146" s="202" t="s">
        <v>108</v>
      </c>
      <c r="AU146" s="202" t="s">
        <v>80</v>
      </c>
      <c r="AY146" s="16" t="s">
        <v>107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6" t="s">
        <v>80</v>
      </c>
      <c r="BK146" s="203">
        <f>ROUND(I146*H146,2)</f>
        <v>0</v>
      </c>
      <c r="BL146" s="16" t="s">
        <v>106</v>
      </c>
      <c r="BM146" s="202" t="s">
        <v>261</v>
      </c>
    </row>
    <row r="147" s="12" customFormat="1">
      <c r="A147" s="12"/>
      <c r="B147" s="204"/>
      <c r="C147" s="205"/>
      <c r="D147" s="206" t="s">
        <v>128</v>
      </c>
      <c r="E147" s="207" t="s">
        <v>19</v>
      </c>
      <c r="F147" s="208" t="s">
        <v>262</v>
      </c>
      <c r="G147" s="205"/>
      <c r="H147" s="209">
        <v>1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15" t="s">
        <v>128</v>
      </c>
      <c r="AU147" s="215" t="s">
        <v>80</v>
      </c>
      <c r="AV147" s="12" t="s">
        <v>82</v>
      </c>
      <c r="AW147" s="12" t="s">
        <v>33</v>
      </c>
      <c r="AX147" s="12" t="s">
        <v>72</v>
      </c>
      <c r="AY147" s="215" t="s">
        <v>107</v>
      </c>
    </row>
    <row r="148" s="12" customFormat="1">
      <c r="A148" s="12"/>
      <c r="B148" s="204"/>
      <c r="C148" s="205"/>
      <c r="D148" s="206" t="s">
        <v>128</v>
      </c>
      <c r="E148" s="207" t="s">
        <v>19</v>
      </c>
      <c r="F148" s="208" t="s">
        <v>263</v>
      </c>
      <c r="G148" s="205"/>
      <c r="H148" s="209">
        <v>23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15" t="s">
        <v>128</v>
      </c>
      <c r="AU148" s="215" t="s">
        <v>80</v>
      </c>
      <c r="AV148" s="12" t="s">
        <v>82</v>
      </c>
      <c r="AW148" s="12" t="s">
        <v>33</v>
      </c>
      <c r="AX148" s="12" t="s">
        <v>72</v>
      </c>
      <c r="AY148" s="215" t="s">
        <v>107</v>
      </c>
    </row>
    <row r="149" s="13" customFormat="1">
      <c r="A149" s="13"/>
      <c r="B149" s="216"/>
      <c r="C149" s="217"/>
      <c r="D149" s="206" t="s">
        <v>128</v>
      </c>
      <c r="E149" s="218" t="s">
        <v>19</v>
      </c>
      <c r="F149" s="219" t="s">
        <v>133</v>
      </c>
      <c r="G149" s="217"/>
      <c r="H149" s="220">
        <v>24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6" t="s">
        <v>128</v>
      </c>
      <c r="AU149" s="226" t="s">
        <v>80</v>
      </c>
      <c r="AV149" s="13" t="s">
        <v>106</v>
      </c>
      <c r="AW149" s="13" t="s">
        <v>33</v>
      </c>
      <c r="AX149" s="13" t="s">
        <v>80</v>
      </c>
      <c r="AY149" s="226" t="s">
        <v>107</v>
      </c>
    </row>
    <row r="150" s="2" customFormat="1" ht="55.5" customHeight="1">
      <c r="A150" s="37"/>
      <c r="B150" s="38"/>
      <c r="C150" s="191" t="s">
        <v>264</v>
      </c>
      <c r="D150" s="191" t="s">
        <v>108</v>
      </c>
      <c r="E150" s="192" t="s">
        <v>265</v>
      </c>
      <c r="F150" s="193" t="s">
        <v>266</v>
      </c>
      <c r="G150" s="194" t="s">
        <v>111</v>
      </c>
      <c r="H150" s="195">
        <v>1</v>
      </c>
      <c r="I150" s="196"/>
      <c r="J150" s="197">
        <f>ROUND(I150*H150,2)</f>
        <v>0</v>
      </c>
      <c r="K150" s="193" t="s">
        <v>112</v>
      </c>
      <c r="L150" s="43"/>
      <c r="M150" s="198" t="s">
        <v>19</v>
      </c>
      <c r="N150" s="199" t="s">
        <v>43</v>
      </c>
      <c r="O150" s="83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2" t="s">
        <v>106</v>
      </c>
      <c r="AT150" s="202" t="s">
        <v>108</v>
      </c>
      <c r="AU150" s="202" t="s">
        <v>80</v>
      </c>
      <c r="AY150" s="16" t="s">
        <v>107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6" t="s">
        <v>80</v>
      </c>
      <c r="BK150" s="203">
        <f>ROUND(I150*H150,2)</f>
        <v>0</v>
      </c>
      <c r="BL150" s="16" t="s">
        <v>106</v>
      </c>
      <c r="BM150" s="202" t="s">
        <v>267</v>
      </c>
    </row>
    <row r="151" s="2" customFormat="1" ht="55.5" customHeight="1">
      <c r="A151" s="37"/>
      <c r="B151" s="38"/>
      <c r="C151" s="191" t="s">
        <v>268</v>
      </c>
      <c r="D151" s="191" t="s">
        <v>108</v>
      </c>
      <c r="E151" s="192" t="s">
        <v>269</v>
      </c>
      <c r="F151" s="193" t="s">
        <v>270</v>
      </c>
      <c r="G151" s="194" t="s">
        <v>111</v>
      </c>
      <c r="H151" s="195">
        <v>1</v>
      </c>
      <c r="I151" s="196"/>
      <c r="J151" s="197">
        <f>ROUND(I151*H151,2)</f>
        <v>0</v>
      </c>
      <c r="K151" s="193" t="s">
        <v>112</v>
      </c>
      <c r="L151" s="43"/>
      <c r="M151" s="198" t="s">
        <v>19</v>
      </c>
      <c r="N151" s="199" t="s">
        <v>43</v>
      </c>
      <c r="O151" s="83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2" t="s">
        <v>106</v>
      </c>
      <c r="AT151" s="202" t="s">
        <v>108</v>
      </c>
      <c r="AU151" s="202" t="s">
        <v>80</v>
      </c>
      <c r="AY151" s="16" t="s">
        <v>107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6" t="s">
        <v>80</v>
      </c>
      <c r="BK151" s="203">
        <f>ROUND(I151*H151,2)</f>
        <v>0</v>
      </c>
      <c r="BL151" s="16" t="s">
        <v>106</v>
      </c>
      <c r="BM151" s="202" t="s">
        <v>271</v>
      </c>
    </row>
    <row r="152" s="2" customFormat="1" ht="55.5" customHeight="1">
      <c r="A152" s="37"/>
      <c r="B152" s="38"/>
      <c r="C152" s="191" t="s">
        <v>272</v>
      </c>
      <c r="D152" s="191" t="s">
        <v>108</v>
      </c>
      <c r="E152" s="192" t="s">
        <v>273</v>
      </c>
      <c r="F152" s="193" t="s">
        <v>274</v>
      </c>
      <c r="G152" s="194" t="s">
        <v>111</v>
      </c>
      <c r="H152" s="195">
        <v>245</v>
      </c>
      <c r="I152" s="196"/>
      <c r="J152" s="197">
        <f>ROUND(I152*H152,2)</f>
        <v>0</v>
      </c>
      <c r="K152" s="193" t="s">
        <v>112</v>
      </c>
      <c r="L152" s="43"/>
      <c r="M152" s="198" t="s">
        <v>19</v>
      </c>
      <c r="N152" s="199" t="s">
        <v>43</v>
      </c>
      <c r="O152" s="83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2" t="s">
        <v>106</v>
      </c>
      <c r="AT152" s="202" t="s">
        <v>108</v>
      </c>
      <c r="AU152" s="202" t="s">
        <v>80</v>
      </c>
      <c r="AY152" s="16" t="s">
        <v>107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6" t="s">
        <v>80</v>
      </c>
      <c r="BK152" s="203">
        <f>ROUND(I152*H152,2)</f>
        <v>0</v>
      </c>
      <c r="BL152" s="16" t="s">
        <v>106</v>
      </c>
      <c r="BM152" s="202" t="s">
        <v>275</v>
      </c>
    </row>
    <row r="153" s="12" customFormat="1">
      <c r="A153" s="12"/>
      <c r="B153" s="204"/>
      <c r="C153" s="205"/>
      <c r="D153" s="206" t="s">
        <v>128</v>
      </c>
      <c r="E153" s="207" t="s">
        <v>19</v>
      </c>
      <c r="F153" s="208" t="s">
        <v>276</v>
      </c>
      <c r="G153" s="205"/>
      <c r="H153" s="209">
        <v>170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15" t="s">
        <v>128</v>
      </c>
      <c r="AU153" s="215" t="s">
        <v>80</v>
      </c>
      <c r="AV153" s="12" t="s">
        <v>82</v>
      </c>
      <c r="AW153" s="12" t="s">
        <v>33</v>
      </c>
      <c r="AX153" s="12" t="s">
        <v>72</v>
      </c>
      <c r="AY153" s="215" t="s">
        <v>107</v>
      </c>
    </row>
    <row r="154" s="12" customFormat="1">
      <c r="A154" s="12"/>
      <c r="B154" s="204"/>
      <c r="C154" s="205"/>
      <c r="D154" s="206" t="s">
        <v>128</v>
      </c>
      <c r="E154" s="207" t="s">
        <v>19</v>
      </c>
      <c r="F154" s="208" t="s">
        <v>277</v>
      </c>
      <c r="G154" s="205"/>
      <c r="H154" s="209">
        <v>75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15" t="s">
        <v>128</v>
      </c>
      <c r="AU154" s="215" t="s">
        <v>80</v>
      </c>
      <c r="AV154" s="12" t="s">
        <v>82</v>
      </c>
      <c r="AW154" s="12" t="s">
        <v>33</v>
      </c>
      <c r="AX154" s="12" t="s">
        <v>72</v>
      </c>
      <c r="AY154" s="215" t="s">
        <v>107</v>
      </c>
    </row>
    <row r="155" s="13" customFormat="1">
      <c r="A155" s="13"/>
      <c r="B155" s="216"/>
      <c r="C155" s="217"/>
      <c r="D155" s="206" t="s">
        <v>128</v>
      </c>
      <c r="E155" s="218" t="s">
        <v>19</v>
      </c>
      <c r="F155" s="219" t="s">
        <v>133</v>
      </c>
      <c r="G155" s="217"/>
      <c r="H155" s="220">
        <v>245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128</v>
      </c>
      <c r="AU155" s="226" t="s">
        <v>80</v>
      </c>
      <c r="AV155" s="13" t="s">
        <v>106</v>
      </c>
      <c r="AW155" s="13" t="s">
        <v>33</v>
      </c>
      <c r="AX155" s="13" t="s">
        <v>80</v>
      </c>
      <c r="AY155" s="226" t="s">
        <v>107</v>
      </c>
    </row>
    <row r="156" s="2" customFormat="1" ht="55.5" customHeight="1">
      <c r="A156" s="37"/>
      <c r="B156" s="38"/>
      <c r="C156" s="191" t="s">
        <v>278</v>
      </c>
      <c r="D156" s="191" t="s">
        <v>108</v>
      </c>
      <c r="E156" s="192" t="s">
        <v>279</v>
      </c>
      <c r="F156" s="193" t="s">
        <v>280</v>
      </c>
      <c r="G156" s="194" t="s">
        <v>111</v>
      </c>
      <c r="H156" s="195">
        <v>1</v>
      </c>
      <c r="I156" s="196"/>
      <c r="J156" s="197">
        <f>ROUND(I156*H156,2)</f>
        <v>0</v>
      </c>
      <c r="K156" s="193" t="s">
        <v>112</v>
      </c>
      <c r="L156" s="43"/>
      <c r="M156" s="198" t="s">
        <v>19</v>
      </c>
      <c r="N156" s="199" t="s">
        <v>43</v>
      </c>
      <c r="O156" s="83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2" t="s">
        <v>106</v>
      </c>
      <c r="AT156" s="202" t="s">
        <v>108</v>
      </c>
      <c r="AU156" s="202" t="s">
        <v>80</v>
      </c>
      <c r="AY156" s="16" t="s">
        <v>107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6" t="s">
        <v>80</v>
      </c>
      <c r="BK156" s="203">
        <f>ROUND(I156*H156,2)</f>
        <v>0</v>
      </c>
      <c r="BL156" s="16" t="s">
        <v>106</v>
      </c>
      <c r="BM156" s="202" t="s">
        <v>281</v>
      </c>
    </row>
    <row r="157" s="2" customFormat="1" ht="49.05" customHeight="1">
      <c r="A157" s="37"/>
      <c r="B157" s="38"/>
      <c r="C157" s="191" t="s">
        <v>282</v>
      </c>
      <c r="D157" s="191" t="s">
        <v>108</v>
      </c>
      <c r="E157" s="192" t="s">
        <v>283</v>
      </c>
      <c r="F157" s="193" t="s">
        <v>284</v>
      </c>
      <c r="G157" s="194" t="s">
        <v>111</v>
      </c>
      <c r="H157" s="195">
        <v>1</v>
      </c>
      <c r="I157" s="196"/>
      <c r="J157" s="197">
        <f>ROUND(I157*H157,2)</f>
        <v>0</v>
      </c>
      <c r="K157" s="193" t="s">
        <v>112</v>
      </c>
      <c r="L157" s="43"/>
      <c r="M157" s="198" t="s">
        <v>19</v>
      </c>
      <c r="N157" s="199" t="s">
        <v>43</v>
      </c>
      <c r="O157" s="83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2" t="s">
        <v>106</v>
      </c>
      <c r="AT157" s="202" t="s">
        <v>108</v>
      </c>
      <c r="AU157" s="202" t="s">
        <v>80</v>
      </c>
      <c r="AY157" s="16" t="s">
        <v>107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6" t="s">
        <v>80</v>
      </c>
      <c r="BK157" s="203">
        <f>ROUND(I157*H157,2)</f>
        <v>0</v>
      </c>
      <c r="BL157" s="16" t="s">
        <v>106</v>
      </c>
      <c r="BM157" s="202" t="s">
        <v>285</v>
      </c>
    </row>
    <row r="158" s="2" customFormat="1" ht="55.5" customHeight="1">
      <c r="A158" s="37"/>
      <c r="B158" s="38"/>
      <c r="C158" s="191" t="s">
        <v>286</v>
      </c>
      <c r="D158" s="191" t="s">
        <v>108</v>
      </c>
      <c r="E158" s="192" t="s">
        <v>287</v>
      </c>
      <c r="F158" s="193" t="s">
        <v>288</v>
      </c>
      <c r="G158" s="194" t="s">
        <v>111</v>
      </c>
      <c r="H158" s="195">
        <v>12</v>
      </c>
      <c r="I158" s="196"/>
      <c r="J158" s="197">
        <f>ROUND(I158*H158,2)</f>
        <v>0</v>
      </c>
      <c r="K158" s="193" t="s">
        <v>112</v>
      </c>
      <c r="L158" s="43"/>
      <c r="M158" s="198" t="s">
        <v>19</v>
      </c>
      <c r="N158" s="199" t="s">
        <v>43</v>
      </c>
      <c r="O158" s="83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2" t="s">
        <v>106</v>
      </c>
      <c r="AT158" s="202" t="s">
        <v>108</v>
      </c>
      <c r="AU158" s="202" t="s">
        <v>80</v>
      </c>
      <c r="AY158" s="16" t="s">
        <v>107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6" t="s">
        <v>80</v>
      </c>
      <c r="BK158" s="203">
        <f>ROUND(I158*H158,2)</f>
        <v>0</v>
      </c>
      <c r="BL158" s="16" t="s">
        <v>106</v>
      </c>
      <c r="BM158" s="202" t="s">
        <v>289</v>
      </c>
    </row>
    <row r="159" s="12" customFormat="1">
      <c r="A159" s="12"/>
      <c r="B159" s="204"/>
      <c r="C159" s="205"/>
      <c r="D159" s="206" t="s">
        <v>128</v>
      </c>
      <c r="E159" s="207" t="s">
        <v>19</v>
      </c>
      <c r="F159" s="208" t="s">
        <v>290</v>
      </c>
      <c r="G159" s="205"/>
      <c r="H159" s="209">
        <v>4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15" t="s">
        <v>128</v>
      </c>
      <c r="AU159" s="215" t="s">
        <v>80</v>
      </c>
      <c r="AV159" s="12" t="s">
        <v>82</v>
      </c>
      <c r="AW159" s="12" t="s">
        <v>33</v>
      </c>
      <c r="AX159" s="12" t="s">
        <v>72</v>
      </c>
      <c r="AY159" s="215" t="s">
        <v>107</v>
      </c>
    </row>
    <row r="160" s="12" customFormat="1">
      <c r="A160" s="12"/>
      <c r="B160" s="204"/>
      <c r="C160" s="205"/>
      <c r="D160" s="206" t="s">
        <v>128</v>
      </c>
      <c r="E160" s="207" t="s">
        <v>19</v>
      </c>
      <c r="F160" s="208" t="s">
        <v>291</v>
      </c>
      <c r="G160" s="205"/>
      <c r="H160" s="209">
        <v>8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15" t="s">
        <v>128</v>
      </c>
      <c r="AU160" s="215" t="s">
        <v>80</v>
      </c>
      <c r="AV160" s="12" t="s">
        <v>82</v>
      </c>
      <c r="AW160" s="12" t="s">
        <v>33</v>
      </c>
      <c r="AX160" s="12" t="s">
        <v>72</v>
      </c>
      <c r="AY160" s="215" t="s">
        <v>107</v>
      </c>
    </row>
    <row r="161" s="13" customFormat="1">
      <c r="A161" s="13"/>
      <c r="B161" s="216"/>
      <c r="C161" s="217"/>
      <c r="D161" s="206" t="s">
        <v>128</v>
      </c>
      <c r="E161" s="218" t="s">
        <v>19</v>
      </c>
      <c r="F161" s="219" t="s">
        <v>133</v>
      </c>
      <c r="G161" s="217"/>
      <c r="H161" s="220">
        <v>12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6" t="s">
        <v>128</v>
      </c>
      <c r="AU161" s="226" t="s">
        <v>80</v>
      </c>
      <c r="AV161" s="13" t="s">
        <v>106</v>
      </c>
      <c r="AW161" s="13" t="s">
        <v>33</v>
      </c>
      <c r="AX161" s="13" t="s">
        <v>80</v>
      </c>
      <c r="AY161" s="226" t="s">
        <v>107</v>
      </c>
    </row>
    <row r="162" s="2" customFormat="1" ht="49.05" customHeight="1">
      <c r="A162" s="37"/>
      <c r="B162" s="38"/>
      <c r="C162" s="191" t="s">
        <v>292</v>
      </c>
      <c r="D162" s="191" t="s">
        <v>108</v>
      </c>
      <c r="E162" s="192" t="s">
        <v>293</v>
      </c>
      <c r="F162" s="193" t="s">
        <v>294</v>
      </c>
      <c r="G162" s="194" t="s">
        <v>111</v>
      </c>
      <c r="H162" s="195">
        <v>8</v>
      </c>
      <c r="I162" s="196"/>
      <c r="J162" s="197">
        <f>ROUND(I162*H162,2)</f>
        <v>0</v>
      </c>
      <c r="K162" s="193" t="s">
        <v>112</v>
      </c>
      <c r="L162" s="43"/>
      <c r="M162" s="198" t="s">
        <v>19</v>
      </c>
      <c r="N162" s="199" t="s">
        <v>43</v>
      </c>
      <c r="O162" s="83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2" t="s">
        <v>106</v>
      </c>
      <c r="AT162" s="202" t="s">
        <v>108</v>
      </c>
      <c r="AU162" s="202" t="s">
        <v>80</v>
      </c>
      <c r="AY162" s="16" t="s">
        <v>107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6" t="s">
        <v>80</v>
      </c>
      <c r="BK162" s="203">
        <f>ROUND(I162*H162,2)</f>
        <v>0</v>
      </c>
      <c r="BL162" s="16" t="s">
        <v>106</v>
      </c>
      <c r="BM162" s="202" t="s">
        <v>295</v>
      </c>
    </row>
    <row r="163" s="2" customFormat="1" ht="49.05" customHeight="1">
      <c r="A163" s="37"/>
      <c r="B163" s="38"/>
      <c r="C163" s="191" t="s">
        <v>296</v>
      </c>
      <c r="D163" s="191" t="s">
        <v>108</v>
      </c>
      <c r="E163" s="192" t="s">
        <v>297</v>
      </c>
      <c r="F163" s="193" t="s">
        <v>298</v>
      </c>
      <c r="G163" s="194" t="s">
        <v>111</v>
      </c>
      <c r="H163" s="195">
        <v>51</v>
      </c>
      <c r="I163" s="196"/>
      <c r="J163" s="197">
        <f>ROUND(I163*H163,2)</f>
        <v>0</v>
      </c>
      <c r="K163" s="193" t="s">
        <v>112</v>
      </c>
      <c r="L163" s="43"/>
      <c r="M163" s="198" t="s">
        <v>19</v>
      </c>
      <c r="N163" s="199" t="s">
        <v>43</v>
      </c>
      <c r="O163" s="83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2" t="s">
        <v>106</v>
      </c>
      <c r="AT163" s="202" t="s">
        <v>108</v>
      </c>
      <c r="AU163" s="202" t="s">
        <v>80</v>
      </c>
      <c r="AY163" s="16" t="s">
        <v>107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6" t="s">
        <v>80</v>
      </c>
      <c r="BK163" s="203">
        <f>ROUND(I163*H163,2)</f>
        <v>0</v>
      </c>
      <c r="BL163" s="16" t="s">
        <v>106</v>
      </c>
      <c r="BM163" s="202" t="s">
        <v>299</v>
      </c>
    </row>
    <row r="164" s="12" customFormat="1">
      <c r="A164" s="12"/>
      <c r="B164" s="204"/>
      <c r="C164" s="205"/>
      <c r="D164" s="206" t="s">
        <v>128</v>
      </c>
      <c r="E164" s="207" t="s">
        <v>19</v>
      </c>
      <c r="F164" s="208" t="s">
        <v>300</v>
      </c>
      <c r="G164" s="205"/>
      <c r="H164" s="209">
        <v>51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15" t="s">
        <v>128</v>
      </c>
      <c r="AU164" s="215" t="s">
        <v>80</v>
      </c>
      <c r="AV164" s="12" t="s">
        <v>82</v>
      </c>
      <c r="AW164" s="12" t="s">
        <v>33</v>
      </c>
      <c r="AX164" s="12" t="s">
        <v>72</v>
      </c>
      <c r="AY164" s="215" t="s">
        <v>107</v>
      </c>
    </row>
    <row r="165" s="13" customFormat="1">
      <c r="A165" s="13"/>
      <c r="B165" s="216"/>
      <c r="C165" s="217"/>
      <c r="D165" s="206" t="s">
        <v>128</v>
      </c>
      <c r="E165" s="218" t="s">
        <v>19</v>
      </c>
      <c r="F165" s="219" t="s">
        <v>133</v>
      </c>
      <c r="G165" s="217"/>
      <c r="H165" s="220">
        <v>51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6" t="s">
        <v>128</v>
      </c>
      <c r="AU165" s="226" t="s">
        <v>80</v>
      </c>
      <c r="AV165" s="13" t="s">
        <v>106</v>
      </c>
      <c r="AW165" s="13" t="s">
        <v>33</v>
      </c>
      <c r="AX165" s="13" t="s">
        <v>80</v>
      </c>
      <c r="AY165" s="226" t="s">
        <v>107</v>
      </c>
    </row>
    <row r="166" s="2" customFormat="1" ht="62.7" customHeight="1">
      <c r="A166" s="37"/>
      <c r="B166" s="38"/>
      <c r="C166" s="191" t="s">
        <v>301</v>
      </c>
      <c r="D166" s="191" t="s">
        <v>108</v>
      </c>
      <c r="E166" s="192" t="s">
        <v>302</v>
      </c>
      <c r="F166" s="193" t="s">
        <v>303</v>
      </c>
      <c r="G166" s="194" t="s">
        <v>111</v>
      </c>
      <c r="H166" s="195">
        <v>1</v>
      </c>
      <c r="I166" s="196"/>
      <c r="J166" s="197">
        <f>ROUND(I166*H166,2)</f>
        <v>0</v>
      </c>
      <c r="K166" s="193" t="s">
        <v>112</v>
      </c>
      <c r="L166" s="43"/>
      <c r="M166" s="198" t="s">
        <v>19</v>
      </c>
      <c r="N166" s="199" t="s">
        <v>43</v>
      </c>
      <c r="O166" s="83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2" t="s">
        <v>106</v>
      </c>
      <c r="AT166" s="202" t="s">
        <v>108</v>
      </c>
      <c r="AU166" s="202" t="s">
        <v>80</v>
      </c>
      <c r="AY166" s="16" t="s">
        <v>107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6" t="s">
        <v>80</v>
      </c>
      <c r="BK166" s="203">
        <f>ROUND(I166*H166,2)</f>
        <v>0</v>
      </c>
      <c r="BL166" s="16" t="s">
        <v>106</v>
      </c>
      <c r="BM166" s="202" t="s">
        <v>304</v>
      </c>
    </row>
    <row r="167" s="2" customFormat="1" ht="55.5" customHeight="1">
      <c r="A167" s="37"/>
      <c r="B167" s="38"/>
      <c r="C167" s="191" t="s">
        <v>305</v>
      </c>
      <c r="D167" s="191" t="s">
        <v>108</v>
      </c>
      <c r="E167" s="192" t="s">
        <v>306</v>
      </c>
      <c r="F167" s="193" t="s">
        <v>307</v>
      </c>
      <c r="G167" s="194" t="s">
        <v>111</v>
      </c>
      <c r="H167" s="195">
        <v>1</v>
      </c>
      <c r="I167" s="196"/>
      <c r="J167" s="197">
        <f>ROUND(I167*H167,2)</f>
        <v>0</v>
      </c>
      <c r="K167" s="193" t="s">
        <v>112</v>
      </c>
      <c r="L167" s="43"/>
      <c r="M167" s="198" t="s">
        <v>19</v>
      </c>
      <c r="N167" s="199" t="s">
        <v>43</v>
      </c>
      <c r="O167" s="83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2" t="s">
        <v>106</v>
      </c>
      <c r="AT167" s="202" t="s">
        <v>108</v>
      </c>
      <c r="AU167" s="202" t="s">
        <v>80</v>
      </c>
      <c r="AY167" s="16" t="s">
        <v>107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6" t="s">
        <v>80</v>
      </c>
      <c r="BK167" s="203">
        <f>ROUND(I167*H167,2)</f>
        <v>0</v>
      </c>
      <c r="BL167" s="16" t="s">
        <v>106</v>
      </c>
      <c r="BM167" s="202" t="s">
        <v>308</v>
      </c>
    </row>
    <row r="168" s="2" customFormat="1" ht="49.05" customHeight="1">
      <c r="A168" s="37"/>
      <c r="B168" s="38"/>
      <c r="C168" s="191" t="s">
        <v>309</v>
      </c>
      <c r="D168" s="191" t="s">
        <v>108</v>
      </c>
      <c r="E168" s="192" t="s">
        <v>310</v>
      </c>
      <c r="F168" s="193" t="s">
        <v>311</v>
      </c>
      <c r="G168" s="194" t="s">
        <v>111</v>
      </c>
      <c r="H168" s="195">
        <v>6</v>
      </c>
      <c r="I168" s="196"/>
      <c r="J168" s="197">
        <f>ROUND(I168*H168,2)</f>
        <v>0</v>
      </c>
      <c r="K168" s="193" t="s">
        <v>112</v>
      </c>
      <c r="L168" s="43"/>
      <c r="M168" s="198" t="s">
        <v>19</v>
      </c>
      <c r="N168" s="199" t="s">
        <v>43</v>
      </c>
      <c r="O168" s="83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2" t="s">
        <v>106</v>
      </c>
      <c r="AT168" s="202" t="s">
        <v>108</v>
      </c>
      <c r="AU168" s="202" t="s">
        <v>80</v>
      </c>
      <c r="AY168" s="16" t="s">
        <v>107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6" t="s">
        <v>80</v>
      </c>
      <c r="BK168" s="203">
        <f>ROUND(I168*H168,2)</f>
        <v>0</v>
      </c>
      <c r="BL168" s="16" t="s">
        <v>106</v>
      </c>
      <c r="BM168" s="202" t="s">
        <v>312</v>
      </c>
    </row>
    <row r="169" s="2" customFormat="1" ht="49.05" customHeight="1">
      <c r="A169" s="37"/>
      <c r="B169" s="38"/>
      <c r="C169" s="191" t="s">
        <v>313</v>
      </c>
      <c r="D169" s="191" t="s">
        <v>108</v>
      </c>
      <c r="E169" s="192" t="s">
        <v>314</v>
      </c>
      <c r="F169" s="193" t="s">
        <v>315</v>
      </c>
      <c r="G169" s="194" t="s">
        <v>111</v>
      </c>
      <c r="H169" s="195">
        <v>174</v>
      </c>
      <c r="I169" s="196"/>
      <c r="J169" s="197">
        <f>ROUND(I169*H169,2)</f>
        <v>0</v>
      </c>
      <c r="K169" s="193" t="s">
        <v>112</v>
      </c>
      <c r="L169" s="43"/>
      <c r="M169" s="198" t="s">
        <v>19</v>
      </c>
      <c r="N169" s="199" t="s">
        <v>43</v>
      </c>
      <c r="O169" s="83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2" t="s">
        <v>106</v>
      </c>
      <c r="AT169" s="202" t="s">
        <v>108</v>
      </c>
      <c r="AU169" s="202" t="s">
        <v>80</v>
      </c>
      <c r="AY169" s="16" t="s">
        <v>107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6" t="s">
        <v>80</v>
      </c>
      <c r="BK169" s="203">
        <f>ROUND(I169*H169,2)</f>
        <v>0</v>
      </c>
      <c r="BL169" s="16" t="s">
        <v>106</v>
      </c>
      <c r="BM169" s="202" t="s">
        <v>316</v>
      </c>
    </row>
    <row r="170" s="12" customFormat="1">
      <c r="A170" s="12"/>
      <c r="B170" s="204"/>
      <c r="C170" s="205"/>
      <c r="D170" s="206" t="s">
        <v>128</v>
      </c>
      <c r="E170" s="207" t="s">
        <v>19</v>
      </c>
      <c r="F170" s="208" t="s">
        <v>317</v>
      </c>
      <c r="G170" s="205"/>
      <c r="H170" s="209">
        <v>44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15" t="s">
        <v>128</v>
      </c>
      <c r="AU170" s="215" t="s">
        <v>80</v>
      </c>
      <c r="AV170" s="12" t="s">
        <v>82</v>
      </c>
      <c r="AW170" s="12" t="s">
        <v>33</v>
      </c>
      <c r="AX170" s="12" t="s">
        <v>72</v>
      </c>
      <c r="AY170" s="215" t="s">
        <v>107</v>
      </c>
    </row>
    <row r="171" s="12" customFormat="1">
      <c r="A171" s="12"/>
      <c r="B171" s="204"/>
      <c r="C171" s="205"/>
      <c r="D171" s="206" t="s">
        <v>128</v>
      </c>
      <c r="E171" s="207" t="s">
        <v>19</v>
      </c>
      <c r="F171" s="208" t="s">
        <v>318</v>
      </c>
      <c r="G171" s="205"/>
      <c r="H171" s="209">
        <v>35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15" t="s">
        <v>128</v>
      </c>
      <c r="AU171" s="215" t="s">
        <v>80</v>
      </c>
      <c r="AV171" s="12" t="s">
        <v>82</v>
      </c>
      <c r="AW171" s="12" t="s">
        <v>33</v>
      </c>
      <c r="AX171" s="12" t="s">
        <v>72</v>
      </c>
      <c r="AY171" s="215" t="s">
        <v>107</v>
      </c>
    </row>
    <row r="172" s="12" customFormat="1">
      <c r="A172" s="12"/>
      <c r="B172" s="204"/>
      <c r="C172" s="205"/>
      <c r="D172" s="206" t="s">
        <v>128</v>
      </c>
      <c r="E172" s="207" t="s">
        <v>19</v>
      </c>
      <c r="F172" s="208" t="s">
        <v>319</v>
      </c>
      <c r="G172" s="205"/>
      <c r="H172" s="209">
        <v>95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15" t="s">
        <v>128</v>
      </c>
      <c r="AU172" s="215" t="s">
        <v>80</v>
      </c>
      <c r="AV172" s="12" t="s">
        <v>82</v>
      </c>
      <c r="AW172" s="12" t="s">
        <v>33</v>
      </c>
      <c r="AX172" s="12" t="s">
        <v>72</v>
      </c>
      <c r="AY172" s="215" t="s">
        <v>107</v>
      </c>
    </row>
    <row r="173" s="13" customFormat="1">
      <c r="A173" s="13"/>
      <c r="B173" s="216"/>
      <c r="C173" s="217"/>
      <c r="D173" s="206" t="s">
        <v>128</v>
      </c>
      <c r="E173" s="218" t="s">
        <v>19</v>
      </c>
      <c r="F173" s="219" t="s">
        <v>133</v>
      </c>
      <c r="G173" s="217"/>
      <c r="H173" s="220">
        <v>174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6" t="s">
        <v>128</v>
      </c>
      <c r="AU173" s="226" t="s">
        <v>80</v>
      </c>
      <c r="AV173" s="13" t="s">
        <v>106</v>
      </c>
      <c r="AW173" s="13" t="s">
        <v>33</v>
      </c>
      <c r="AX173" s="13" t="s">
        <v>80</v>
      </c>
      <c r="AY173" s="226" t="s">
        <v>107</v>
      </c>
    </row>
    <row r="174" s="2" customFormat="1" ht="55.5" customHeight="1">
      <c r="A174" s="37"/>
      <c r="B174" s="38"/>
      <c r="C174" s="191" t="s">
        <v>320</v>
      </c>
      <c r="D174" s="191" t="s">
        <v>108</v>
      </c>
      <c r="E174" s="192" t="s">
        <v>321</v>
      </c>
      <c r="F174" s="193" t="s">
        <v>322</v>
      </c>
      <c r="G174" s="194" t="s">
        <v>111</v>
      </c>
      <c r="H174" s="195">
        <v>1</v>
      </c>
      <c r="I174" s="196"/>
      <c r="J174" s="197">
        <f>ROUND(I174*H174,2)</f>
        <v>0</v>
      </c>
      <c r="K174" s="193" t="s">
        <v>112</v>
      </c>
      <c r="L174" s="43"/>
      <c r="M174" s="198" t="s">
        <v>19</v>
      </c>
      <c r="N174" s="199" t="s">
        <v>43</v>
      </c>
      <c r="O174" s="83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2" t="s">
        <v>106</v>
      </c>
      <c r="AT174" s="202" t="s">
        <v>108</v>
      </c>
      <c r="AU174" s="202" t="s">
        <v>80</v>
      </c>
      <c r="AY174" s="16" t="s">
        <v>107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6" t="s">
        <v>80</v>
      </c>
      <c r="BK174" s="203">
        <f>ROUND(I174*H174,2)</f>
        <v>0</v>
      </c>
      <c r="BL174" s="16" t="s">
        <v>106</v>
      </c>
      <c r="BM174" s="202" t="s">
        <v>323</v>
      </c>
    </row>
    <row r="175" s="2" customFormat="1" ht="55.5" customHeight="1">
      <c r="A175" s="37"/>
      <c r="B175" s="38"/>
      <c r="C175" s="191" t="s">
        <v>324</v>
      </c>
      <c r="D175" s="191" t="s">
        <v>108</v>
      </c>
      <c r="E175" s="192" t="s">
        <v>325</v>
      </c>
      <c r="F175" s="193" t="s">
        <v>326</v>
      </c>
      <c r="G175" s="194" t="s">
        <v>111</v>
      </c>
      <c r="H175" s="195">
        <v>1</v>
      </c>
      <c r="I175" s="196"/>
      <c r="J175" s="197">
        <f>ROUND(I175*H175,2)</f>
        <v>0</v>
      </c>
      <c r="K175" s="193" t="s">
        <v>112</v>
      </c>
      <c r="L175" s="43"/>
      <c r="M175" s="198" t="s">
        <v>19</v>
      </c>
      <c r="N175" s="199" t="s">
        <v>43</v>
      </c>
      <c r="O175" s="83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2" t="s">
        <v>106</v>
      </c>
      <c r="AT175" s="202" t="s">
        <v>108</v>
      </c>
      <c r="AU175" s="202" t="s">
        <v>80</v>
      </c>
      <c r="AY175" s="16" t="s">
        <v>107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6" t="s">
        <v>80</v>
      </c>
      <c r="BK175" s="203">
        <f>ROUND(I175*H175,2)</f>
        <v>0</v>
      </c>
      <c r="BL175" s="16" t="s">
        <v>106</v>
      </c>
      <c r="BM175" s="202" t="s">
        <v>327</v>
      </c>
    </row>
    <row r="176" s="2" customFormat="1" ht="55.5" customHeight="1">
      <c r="A176" s="37"/>
      <c r="B176" s="38"/>
      <c r="C176" s="191" t="s">
        <v>328</v>
      </c>
      <c r="D176" s="191" t="s">
        <v>108</v>
      </c>
      <c r="E176" s="192" t="s">
        <v>329</v>
      </c>
      <c r="F176" s="193" t="s">
        <v>330</v>
      </c>
      <c r="G176" s="194" t="s">
        <v>111</v>
      </c>
      <c r="H176" s="195">
        <v>1</v>
      </c>
      <c r="I176" s="196"/>
      <c r="J176" s="197">
        <f>ROUND(I176*H176,2)</f>
        <v>0</v>
      </c>
      <c r="K176" s="193" t="s">
        <v>112</v>
      </c>
      <c r="L176" s="43"/>
      <c r="M176" s="198" t="s">
        <v>19</v>
      </c>
      <c r="N176" s="199" t="s">
        <v>43</v>
      </c>
      <c r="O176" s="83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2" t="s">
        <v>106</v>
      </c>
      <c r="AT176" s="202" t="s">
        <v>108</v>
      </c>
      <c r="AU176" s="202" t="s">
        <v>80</v>
      </c>
      <c r="AY176" s="16" t="s">
        <v>107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6" t="s">
        <v>80</v>
      </c>
      <c r="BK176" s="203">
        <f>ROUND(I176*H176,2)</f>
        <v>0</v>
      </c>
      <c r="BL176" s="16" t="s">
        <v>106</v>
      </c>
      <c r="BM176" s="202" t="s">
        <v>331</v>
      </c>
    </row>
    <row r="177" s="2" customFormat="1" ht="55.5" customHeight="1">
      <c r="A177" s="37"/>
      <c r="B177" s="38"/>
      <c r="C177" s="191" t="s">
        <v>332</v>
      </c>
      <c r="D177" s="191" t="s">
        <v>108</v>
      </c>
      <c r="E177" s="192" t="s">
        <v>333</v>
      </c>
      <c r="F177" s="193" t="s">
        <v>334</v>
      </c>
      <c r="G177" s="194" t="s">
        <v>111</v>
      </c>
      <c r="H177" s="195">
        <v>1</v>
      </c>
      <c r="I177" s="196"/>
      <c r="J177" s="197">
        <f>ROUND(I177*H177,2)</f>
        <v>0</v>
      </c>
      <c r="K177" s="193" t="s">
        <v>112</v>
      </c>
      <c r="L177" s="43"/>
      <c r="M177" s="198" t="s">
        <v>19</v>
      </c>
      <c r="N177" s="199" t="s">
        <v>43</v>
      </c>
      <c r="O177" s="83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2" t="s">
        <v>106</v>
      </c>
      <c r="AT177" s="202" t="s">
        <v>108</v>
      </c>
      <c r="AU177" s="202" t="s">
        <v>80</v>
      </c>
      <c r="AY177" s="16" t="s">
        <v>107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6" t="s">
        <v>80</v>
      </c>
      <c r="BK177" s="203">
        <f>ROUND(I177*H177,2)</f>
        <v>0</v>
      </c>
      <c r="BL177" s="16" t="s">
        <v>106</v>
      </c>
      <c r="BM177" s="202" t="s">
        <v>335</v>
      </c>
    </row>
    <row r="178" s="2" customFormat="1" ht="49.05" customHeight="1">
      <c r="A178" s="37"/>
      <c r="B178" s="38"/>
      <c r="C178" s="191" t="s">
        <v>336</v>
      </c>
      <c r="D178" s="191" t="s">
        <v>108</v>
      </c>
      <c r="E178" s="192" t="s">
        <v>337</v>
      </c>
      <c r="F178" s="193" t="s">
        <v>338</v>
      </c>
      <c r="G178" s="194" t="s">
        <v>111</v>
      </c>
      <c r="H178" s="195">
        <v>8</v>
      </c>
      <c r="I178" s="196"/>
      <c r="J178" s="197">
        <f>ROUND(I178*H178,2)</f>
        <v>0</v>
      </c>
      <c r="K178" s="193" t="s">
        <v>112</v>
      </c>
      <c r="L178" s="43"/>
      <c r="M178" s="198" t="s">
        <v>19</v>
      </c>
      <c r="N178" s="199" t="s">
        <v>43</v>
      </c>
      <c r="O178" s="83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2" t="s">
        <v>106</v>
      </c>
      <c r="AT178" s="202" t="s">
        <v>108</v>
      </c>
      <c r="AU178" s="202" t="s">
        <v>80</v>
      </c>
      <c r="AY178" s="16" t="s">
        <v>107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6" t="s">
        <v>80</v>
      </c>
      <c r="BK178" s="203">
        <f>ROUND(I178*H178,2)</f>
        <v>0</v>
      </c>
      <c r="BL178" s="16" t="s">
        <v>106</v>
      </c>
      <c r="BM178" s="202" t="s">
        <v>339</v>
      </c>
    </row>
    <row r="179" s="2" customFormat="1" ht="49.05" customHeight="1">
      <c r="A179" s="37"/>
      <c r="B179" s="38"/>
      <c r="C179" s="191" t="s">
        <v>340</v>
      </c>
      <c r="D179" s="191" t="s">
        <v>108</v>
      </c>
      <c r="E179" s="192" t="s">
        <v>341</v>
      </c>
      <c r="F179" s="193" t="s">
        <v>342</v>
      </c>
      <c r="G179" s="194" t="s">
        <v>111</v>
      </c>
      <c r="H179" s="195">
        <v>2</v>
      </c>
      <c r="I179" s="196"/>
      <c r="J179" s="197">
        <f>ROUND(I179*H179,2)</f>
        <v>0</v>
      </c>
      <c r="K179" s="193" t="s">
        <v>112</v>
      </c>
      <c r="L179" s="43"/>
      <c r="M179" s="198" t="s">
        <v>19</v>
      </c>
      <c r="N179" s="199" t="s">
        <v>43</v>
      </c>
      <c r="O179" s="83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2" t="s">
        <v>106</v>
      </c>
      <c r="AT179" s="202" t="s">
        <v>108</v>
      </c>
      <c r="AU179" s="202" t="s">
        <v>80</v>
      </c>
      <c r="AY179" s="16" t="s">
        <v>107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6" t="s">
        <v>80</v>
      </c>
      <c r="BK179" s="203">
        <f>ROUND(I179*H179,2)</f>
        <v>0</v>
      </c>
      <c r="BL179" s="16" t="s">
        <v>106</v>
      </c>
      <c r="BM179" s="202" t="s">
        <v>343</v>
      </c>
    </row>
    <row r="180" s="2" customFormat="1" ht="49.05" customHeight="1">
      <c r="A180" s="37"/>
      <c r="B180" s="38"/>
      <c r="C180" s="191" t="s">
        <v>344</v>
      </c>
      <c r="D180" s="191" t="s">
        <v>108</v>
      </c>
      <c r="E180" s="192" t="s">
        <v>345</v>
      </c>
      <c r="F180" s="193" t="s">
        <v>346</v>
      </c>
      <c r="G180" s="194" t="s">
        <v>111</v>
      </c>
      <c r="H180" s="195">
        <v>20</v>
      </c>
      <c r="I180" s="196"/>
      <c r="J180" s="197">
        <f>ROUND(I180*H180,2)</f>
        <v>0</v>
      </c>
      <c r="K180" s="193" t="s">
        <v>112</v>
      </c>
      <c r="L180" s="43"/>
      <c r="M180" s="198" t="s">
        <v>19</v>
      </c>
      <c r="N180" s="199" t="s">
        <v>43</v>
      </c>
      <c r="O180" s="83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2" t="s">
        <v>106</v>
      </c>
      <c r="AT180" s="202" t="s">
        <v>108</v>
      </c>
      <c r="AU180" s="202" t="s">
        <v>80</v>
      </c>
      <c r="AY180" s="16" t="s">
        <v>107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6" t="s">
        <v>80</v>
      </c>
      <c r="BK180" s="203">
        <f>ROUND(I180*H180,2)</f>
        <v>0</v>
      </c>
      <c r="BL180" s="16" t="s">
        <v>106</v>
      </c>
      <c r="BM180" s="202" t="s">
        <v>347</v>
      </c>
    </row>
    <row r="181" s="2" customFormat="1" ht="55.5" customHeight="1">
      <c r="A181" s="37"/>
      <c r="B181" s="38"/>
      <c r="C181" s="191" t="s">
        <v>348</v>
      </c>
      <c r="D181" s="191" t="s">
        <v>108</v>
      </c>
      <c r="E181" s="192" t="s">
        <v>349</v>
      </c>
      <c r="F181" s="193" t="s">
        <v>350</v>
      </c>
      <c r="G181" s="194" t="s">
        <v>111</v>
      </c>
      <c r="H181" s="195">
        <v>23</v>
      </c>
      <c r="I181" s="196"/>
      <c r="J181" s="197">
        <f>ROUND(I181*H181,2)</f>
        <v>0</v>
      </c>
      <c r="K181" s="193" t="s">
        <v>112</v>
      </c>
      <c r="L181" s="43"/>
      <c r="M181" s="198" t="s">
        <v>19</v>
      </c>
      <c r="N181" s="199" t="s">
        <v>43</v>
      </c>
      <c r="O181" s="83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2" t="s">
        <v>106</v>
      </c>
      <c r="AT181" s="202" t="s">
        <v>108</v>
      </c>
      <c r="AU181" s="202" t="s">
        <v>80</v>
      </c>
      <c r="AY181" s="16" t="s">
        <v>107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6" t="s">
        <v>80</v>
      </c>
      <c r="BK181" s="203">
        <f>ROUND(I181*H181,2)</f>
        <v>0</v>
      </c>
      <c r="BL181" s="16" t="s">
        <v>106</v>
      </c>
      <c r="BM181" s="202" t="s">
        <v>351</v>
      </c>
    </row>
    <row r="182" s="2" customFormat="1" ht="49.05" customHeight="1">
      <c r="A182" s="37"/>
      <c r="B182" s="38"/>
      <c r="C182" s="191" t="s">
        <v>352</v>
      </c>
      <c r="D182" s="191" t="s">
        <v>108</v>
      </c>
      <c r="E182" s="192" t="s">
        <v>353</v>
      </c>
      <c r="F182" s="193" t="s">
        <v>354</v>
      </c>
      <c r="G182" s="194" t="s">
        <v>111</v>
      </c>
      <c r="H182" s="195">
        <v>2</v>
      </c>
      <c r="I182" s="196"/>
      <c r="J182" s="197">
        <f>ROUND(I182*H182,2)</f>
        <v>0</v>
      </c>
      <c r="K182" s="193" t="s">
        <v>112</v>
      </c>
      <c r="L182" s="43"/>
      <c r="M182" s="198" t="s">
        <v>19</v>
      </c>
      <c r="N182" s="199" t="s">
        <v>43</v>
      </c>
      <c r="O182" s="83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2" t="s">
        <v>106</v>
      </c>
      <c r="AT182" s="202" t="s">
        <v>108</v>
      </c>
      <c r="AU182" s="202" t="s">
        <v>80</v>
      </c>
      <c r="AY182" s="16" t="s">
        <v>107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6" t="s">
        <v>80</v>
      </c>
      <c r="BK182" s="203">
        <f>ROUND(I182*H182,2)</f>
        <v>0</v>
      </c>
      <c r="BL182" s="16" t="s">
        <v>106</v>
      </c>
      <c r="BM182" s="202" t="s">
        <v>355</v>
      </c>
    </row>
    <row r="183" s="2" customFormat="1" ht="55.5" customHeight="1">
      <c r="A183" s="37"/>
      <c r="B183" s="38"/>
      <c r="C183" s="191" t="s">
        <v>356</v>
      </c>
      <c r="D183" s="191" t="s">
        <v>108</v>
      </c>
      <c r="E183" s="192" t="s">
        <v>357</v>
      </c>
      <c r="F183" s="193" t="s">
        <v>358</v>
      </c>
      <c r="G183" s="194" t="s">
        <v>111</v>
      </c>
      <c r="H183" s="195">
        <v>32</v>
      </c>
      <c r="I183" s="196"/>
      <c r="J183" s="197">
        <f>ROUND(I183*H183,2)</f>
        <v>0</v>
      </c>
      <c r="K183" s="193" t="s">
        <v>112</v>
      </c>
      <c r="L183" s="43"/>
      <c r="M183" s="198" t="s">
        <v>19</v>
      </c>
      <c r="N183" s="199" t="s">
        <v>43</v>
      </c>
      <c r="O183" s="83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2" t="s">
        <v>106</v>
      </c>
      <c r="AT183" s="202" t="s">
        <v>108</v>
      </c>
      <c r="AU183" s="202" t="s">
        <v>80</v>
      </c>
      <c r="AY183" s="16" t="s">
        <v>107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6" t="s">
        <v>80</v>
      </c>
      <c r="BK183" s="203">
        <f>ROUND(I183*H183,2)</f>
        <v>0</v>
      </c>
      <c r="BL183" s="16" t="s">
        <v>106</v>
      </c>
      <c r="BM183" s="202" t="s">
        <v>359</v>
      </c>
    </row>
    <row r="184" s="12" customFormat="1">
      <c r="A184" s="12"/>
      <c r="B184" s="204"/>
      <c r="C184" s="205"/>
      <c r="D184" s="206" t="s">
        <v>128</v>
      </c>
      <c r="E184" s="207" t="s">
        <v>19</v>
      </c>
      <c r="F184" s="208" t="s">
        <v>360</v>
      </c>
      <c r="G184" s="205"/>
      <c r="H184" s="209">
        <v>20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15" t="s">
        <v>128</v>
      </c>
      <c r="AU184" s="215" t="s">
        <v>80</v>
      </c>
      <c r="AV184" s="12" t="s">
        <v>82</v>
      </c>
      <c r="AW184" s="12" t="s">
        <v>33</v>
      </c>
      <c r="AX184" s="12" t="s">
        <v>72</v>
      </c>
      <c r="AY184" s="215" t="s">
        <v>107</v>
      </c>
    </row>
    <row r="185" s="12" customFormat="1">
      <c r="A185" s="12"/>
      <c r="B185" s="204"/>
      <c r="C185" s="205"/>
      <c r="D185" s="206" t="s">
        <v>128</v>
      </c>
      <c r="E185" s="207" t="s">
        <v>19</v>
      </c>
      <c r="F185" s="208" t="s">
        <v>361</v>
      </c>
      <c r="G185" s="205"/>
      <c r="H185" s="209">
        <v>12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15" t="s">
        <v>128</v>
      </c>
      <c r="AU185" s="215" t="s">
        <v>80</v>
      </c>
      <c r="AV185" s="12" t="s">
        <v>82</v>
      </c>
      <c r="AW185" s="12" t="s">
        <v>33</v>
      </c>
      <c r="AX185" s="12" t="s">
        <v>72</v>
      </c>
      <c r="AY185" s="215" t="s">
        <v>107</v>
      </c>
    </row>
    <row r="186" s="13" customFormat="1">
      <c r="A186" s="13"/>
      <c r="B186" s="216"/>
      <c r="C186" s="217"/>
      <c r="D186" s="206" t="s">
        <v>128</v>
      </c>
      <c r="E186" s="218" t="s">
        <v>19</v>
      </c>
      <c r="F186" s="219" t="s">
        <v>133</v>
      </c>
      <c r="G186" s="217"/>
      <c r="H186" s="220">
        <v>32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6" t="s">
        <v>128</v>
      </c>
      <c r="AU186" s="226" t="s">
        <v>80</v>
      </c>
      <c r="AV186" s="13" t="s">
        <v>106</v>
      </c>
      <c r="AW186" s="13" t="s">
        <v>33</v>
      </c>
      <c r="AX186" s="13" t="s">
        <v>80</v>
      </c>
      <c r="AY186" s="226" t="s">
        <v>107</v>
      </c>
    </row>
    <row r="187" s="2" customFormat="1" ht="49.05" customHeight="1">
      <c r="A187" s="37"/>
      <c r="B187" s="38"/>
      <c r="C187" s="191" t="s">
        <v>362</v>
      </c>
      <c r="D187" s="191" t="s">
        <v>108</v>
      </c>
      <c r="E187" s="192" t="s">
        <v>363</v>
      </c>
      <c r="F187" s="193" t="s">
        <v>364</v>
      </c>
      <c r="G187" s="194" t="s">
        <v>111</v>
      </c>
      <c r="H187" s="195">
        <v>20</v>
      </c>
      <c r="I187" s="196"/>
      <c r="J187" s="197">
        <f>ROUND(I187*H187,2)</f>
        <v>0</v>
      </c>
      <c r="K187" s="193" t="s">
        <v>112</v>
      </c>
      <c r="L187" s="43"/>
      <c r="M187" s="198" t="s">
        <v>19</v>
      </c>
      <c r="N187" s="199" t="s">
        <v>43</v>
      </c>
      <c r="O187" s="83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2" t="s">
        <v>106</v>
      </c>
      <c r="AT187" s="202" t="s">
        <v>108</v>
      </c>
      <c r="AU187" s="202" t="s">
        <v>80</v>
      </c>
      <c r="AY187" s="16" t="s">
        <v>107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6" t="s">
        <v>80</v>
      </c>
      <c r="BK187" s="203">
        <f>ROUND(I187*H187,2)</f>
        <v>0</v>
      </c>
      <c r="BL187" s="16" t="s">
        <v>106</v>
      </c>
      <c r="BM187" s="202" t="s">
        <v>365</v>
      </c>
    </row>
    <row r="188" s="2" customFormat="1" ht="49.05" customHeight="1">
      <c r="A188" s="37"/>
      <c r="B188" s="38"/>
      <c r="C188" s="191" t="s">
        <v>366</v>
      </c>
      <c r="D188" s="191" t="s">
        <v>108</v>
      </c>
      <c r="E188" s="192" t="s">
        <v>367</v>
      </c>
      <c r="F188" s="193" t="s">
        <v>368</v>
      </c>
      <c r="G188" s="194" t="s">
        <v>111</v>
      </c>
      <c r="H188" s="195">
        <v>6</v>
      </c>
      <c r="I188" s="196"/>
      <c r="J188" s="197">
        <f>ROUND(I188*H188,2)</f>
        <v>0</v>
      </c>
      <c r="K188" s="193" t="s">
        <v>112</v>
      </c>
      <c r="L188" s="43"/>
      <c r="M188" s="198" t="s">
        <v>19</v>
      </c>
      <c r="N188" s="199" t="s">
        <v>43</v>
      </c>
      <c r="O188" s="83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2" t="s">
        <v>106</v>
      </c>
      <c r="AT188" s="202" t="s">
        <v>108</v>
      </c>
      <c r="AU188" s="202" t="s">
        <v>80</v>
      </c>
      <c r="AY188" s="16" t="s">
        <v>107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6" t="s">
        <v>80</v>
      </c>
      <c r="BK188" s="203">
        <f>ROUND(I188*H188,2)</f>
        <v>0</v>
      </c>
      <c r="BL188" s="16" t="s">
        <v>106</v>
      </c>
      <c r="BM188" s="202" t="s">
        <v>369</v>
      </c>
    </row>
    <row r="189" s="12" customFormat="1">
      <c r="A189" s="12"/>
      <c r="B189" s="204"/>
      <c r="C189" s="205"/>
      <c r="D189" s="206" t="s">
        <v>128</v>
      </c>
      <c r="E189" s="207" t="s">
        <v>19</v>
      </c>
      <c r="F189" s="208" t="s">
        <v>370</v>
      </c>
      <c r="G189" s="205"/>
      <c r="H189" s="209">
        <v>3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15" t="s">
        <v>128</v>
      </c>
      <c r="AU189" s="215" t="s">
        <v>80</v>
      </c>
      <c r="AV189" s="12" t="s">
        <v>82</v>
      </c>
      <c r="AW189" s="12" t="s">
        <v>33</v>
      </c>
      <c r="AX189" s="12" t="s">
        <v>72</v>
      </c>
      <c r="AY189" s="215" t="s">
        <v>107</v>
      </c>
    </row>
    <row r="190" s="12" customFormat="1">
      <c r="A190" s="12"/>
      <c r="B190" s="204"/>
      <c r="C190" s="205"/>
      <c r="D190" s="206" t="s">
        <v>128</v>
      </c>
      <c r="E190" s="207" t="s">
        <v>19</v>
      </c>
      <c r="F190" s="208" t="s">
        <v>371</v>
      </c>
      <c r="G190" s="205"/>
      <c r="H190" s="209">
        <v>3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15" t="s">
        <v>128</v>
      </c>
      <c r="AU190" s="215" t="s">
        <v>80</v>
      </c>
      <c r="AV190" s="12" t="s">
        <v>82</v>
      </c>
      <c r="AW190" s="12" t="s">
        <v>33</v>
      </c>
      <c r="AX190" s="12" t="s">
        <v>72</v>
      </c>
      <c r="AY190" s="215" t="s">
        <v>107</v>
      </c>
    </row>
    <row r="191" s="13" customFormat="1">
      <c r="A191" s="13"/>
      <c r="B191" s="216"/>
      <c r="C191" s="217"/>
      <c r="D191" s="206" t="s">
        <v>128</v>
      </c>
      <c r="E191" s="218" t="s">
        <v>19</v>
      </c>
      <c r="F191" s="219" t="s">
        <v>133</v>
      </c>
      <c r="G191" s="217"/>
      <c r="H191" s="220">
        <v>6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6" t="s">
        <v>128</v>
      </c>
      <c r="AU191" s="226" t="s">
        <v>80</v>
      </c>
      <c r="AV191" s="13" t="s">
        <v>106</v>
      </c>
      <c r="AW191" s="13" t="s">
        <v>33</v>
      </c>
      <c r="AX191" s="13" t="s">
        <v>80</v>
      </c>
      <c r="AY191" s="226" t="s">
        <v>107</v>
      </c>
    </row>
    <row r="192" s="2" customFormat="1" ht="49.05" customHeight="1">
      <c r="A192" s="37"/>
      <c r="B192" s="38"/>
      <c r="C192" s="191" t="s">
        <v>372</v>
      </c>
      <c r="D192" s="191" t="s">
        <v>108</v>
      </c>
      <c r="E192" s="192" t="s">
        <v>373</v>
      </c>
      <c r="F192" s="193" t="s">
        <v>374</v>
      </c>
      <c r="G192" s="194" t="s">
        <v>111</v>
      </c>
      <c r="H192" s="195">
        <v>20</v>
      </c>
      <c r="I192" s="196"/>
      <c r="J192" s="197">
        <f>ROUND(I192*H192,2)</f>
        <v>0</v>
      </c>
      <c r="K192" s="193" t="s">
        <v>112</v>
      </c>
      <c r="L192" s="43"/>
      <c r="M192" s="198" t="s">
        <v>19</v>
      </c>
      <c r="N192" s="199" t="s">
        <v>43</v>
      </c>
      <c r="O192" s="83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2" t="s">
        <v>106</v>
      </c>
      <c r="AT192" s="202" t="s">
        <v>108</v>
      </c>
      <c r="AU192" s="202" t="s">
        <v>80</v>
      </c>
      <c r="AY192" s="16" t="s">
        <v>107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6" t="s">
        <v>80</v>
      </c>
      <c r="BK192" s="203">
        <f>ROUND(I192*H192,2)</f>
        <v>0</v>
      </c>
      <c r="BL192" s="16" t="s">
        <v>106</v>
      </c>
      <c r="BM192" s="202" t="s">
        <v>375</v>
      </c>
    </row>
    <row r="193" s="2" customFormat="1" ht="49.05" customHeight="1">
      <c r="A193" s="37"/>
      <c r="B193" s="38"/>
      <c r="C193" s="191" t="s">
        <v>376</v>
      </c>
      <c r="D193" s="191" t="s">
        <v>108</v>
      </c>
      <c r="E193" s="192" t="s">
        <v>377</v>
      </c>
      <c r="F193" s="193" t="s">
        <v>378</v>
      </c>
      <c r="G193" s="194" t="s">
        <v>111</v>
      </c>
      <c r="H193" s="195">
        <v>6</v>
      </c>
      <c r="I193" s="196"/>
      <c r="J193" s="197">
        <f>ROUND(I193*H193,2)</f>
        <v>0</v>
      </c>
      <c r="K193" s="193" t="s">
        <v>112</v>
      </c>
      <c r="L193" s="43"/>
      <c r="M193" s="198" t="s">
        <v>19</v>
      </c>
      <c r="N193" s="199" t="s">
        <v>43</v>
      </c>
      <c r="O193" s="83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2" t="s">
        <v>106</v>
      </c>
      <c r="AT193" s="202" t="s">
        <v>108</v>
      </c>
      <c r="AU193" s="202" t="s">
        <v>80</v>
      </c>
      <c r="AY193" s="16" t="s">
        <v>107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6" t="s">
        <v>80</v>
      </c>
      <c r="BK193" s="203">
        <f>ROUND(I193*H193,2)</f>
        <v>0</v>
      </c>
      <c r="BL193" s="16" t="s">
        <v>106</v>
      </c>
      <c r="BM193" s="202" t="s">
        <v>379</v>
      </c>
    </row>
    <row r="194" s="2" customFormat="1" ht="49.05" customHeight="1">
      <c r="A194" s="37"/>
      <c r="B194" s="38"/>
      <c r="C194" s="191" t="s">
        <v>380</v>
      </c>
      <c r="D194" s="191" t="s">
        <v>108</v>
      </c>
      <c r="E194" s="192" t="s">
        <v>381</v>
      </c>
      <c r="F194" s="193" t="s">
        <v>382</v>
      </c>
      <c r="G194" s="194" t="s">
        <v>111</v>
      </c>
      <c r="H194" s="195">
        <v>60</v>
      </c>
      <c r="I194" s="196"/>
      <c r="J194" s="197">
        <f>ROUND(I194*H194,2)</f>
        <v>0</v>
      </c>
      <c r="K194" s="193" t="s">
        <v>112</v>
      </c>
      <c r="L194" s="43"/>
      <c r="M194" s="198" t="s">
        <v>19</v>
      </c>
      <c r="N194" s="199" t="s">
        <v>43</v>
      </c>
      <c r="O194" s="83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2" t="s">
        <v>106</v>
      </c>
      <c r="AT194" s="202" t="s">
        <v>108</v>
      </c>
      <c r="AU194" s="202" t="s">
        <v>80</v>
      </c>
      <c r="AY194" s="16" t="s">
        <v>107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6" t="s">
        <v>80</v>
      </c>
      <c r="BK194" s="203">
        <f>ROUND(I194*H194,2)</f>
        <v>0</v>
      </c>
      <c r="BL194" s="16" t="s">
        <v>106</v>
      </c>
      <c r="BM194" s="202" t="s">
        <v>383</v>
      </c>
    </row>
    <row r="195" s="2" customFormat="1" ht="49.05" customHeight="1">
      <c r="A195" s="37"/>
      <c r="B195" s="38"/>
      <c r="C195" s="191" t="s">
        <v>384</v>
      </c>
      <c r="D195" s="191" t="s">
        <v>108</v>
      </c>
      <c r="E195" s="192" t="s">
        <v>385</v>
      </c>
      <c r="F195" s="193" t="s">
        <v>386</v>
      </c>
      <c r="G195" s="194" t="s">
        <v>111</v>
      </c>
      <c r="H195" s="195">
        <v>2</v>
      </c>
      <c r="I195" s="196"/>
      <c r="J195" s="197">
        <f>ROUND(I195*H195,2)</f>
        <v>0</v>
      </c>
      <c r="K195" s="193" t="s">
        <v>112</v>
      </c>
      <c r="L195" s="43"/>
      <c r="M195" s="198" t="s">
        <v>19</v>
      </c>
      <c r="N195" s="199" t="s">
        <v>43</v>
      </c>
      <c r="O195" s="83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2" t="s">
        <v>106</v>
      </c>
      <c r="AT195" s="202" t="s">
        <v>108</v>
      </c>
      <c r="AU195" s="202" t="s">
        <v>80</v>
      </c>
      <c r="AY195" s="16" t="s">
        <v>107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6" t="s">
        <v>80</v>
      </c>
      <c r="BK195" s="203">
        <f>ROUND(I195*H195,2)</f>
        <v>0</v>
      </c>
      <c r="BL195" s="16" t="s">
        <v>106</v>
      </c>
      <c r="BM195" s="202" t="s">
        <v>387</v>
      </c>
    </row>
    <row r="196" s="2" customFormat="1" ht="55.5" customHeight="1">
      <c r="A196" s="37"/>
      <c r="B196" s="38"/>
      <c r="C196" s="191" t="s">
        <v>388</v>
      </c>
      <c r="D196" s="191" t="s">
        <v>108</v>
      </c>
      <c r="E196" s="192" t="s">
        <v>389</v>
      </c>
      <c r="F196" s="193" t="s">
        <v>390</v>
      </c>
      <c r="G196" s="194" t="s">
        <v>111</v>
      </c>
      <c r="H196" s="195">
        <v>12</v>
      </c>
      <c r="I196" s="196"/>
      <c r="J196" s="197">
        <f>ROUND(I196*H196,2)</f>
        <v>0</v>
      </c>
      <c r="K196" s="193" t="s">
        <v>112</v>
      </c>
      <c r="L196" s="43"/>
      <c r="M196" s="198" t="s">
        <v>19</v>
      </c>
      <c r="N196" s="199" t="s">
        <v>43</v>
      </c>
      <c r="O196" s="83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2" t="s">
        <v>106</v>
      </c>
      <c r="AT196" s="202" t="s">
        <v>108</v>
      </c>
      <c r="AU196" s="202" t="s">
        <v>80</v>
      </c>
      <c r="AY196" s="16" t="s">
        <v>107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6" t="s">
        <v>80</v>
      </c>
      <c r="BK196" s="203">
        <f>ROUND(I196*H196,2)</f>
        <v>0</v>
      </c>
      <c r="BL196" s="16" t="s">
        <v>106</v>
      </c>
      <c r="BM196" s="202" t="s">
        <v>391</v>
      </c>
    </row>
    <row r="197" s="2" customFormat="1" ht="55.5" customHeight="1">
      <c r="A197" s="37"/>
      <c r="B197" s="38"/>
      <c r="C197" s="191" t="s">
        <v>392</v>
      </c>
      <c r="D197" s="191" t="s">
        <v>108</v>
      </c>
      <c r="E197" s="192" t="s">
        <v>393</v>
      </c>
      <c r="F197" s="193" t="s">
        <v>394</v>
      </c>
      <c r="G197" s="194" t="s">
        <v>111</v>
      </c>
      <c r="H197" s="195">
        <v>12</v>
      </c>
      <c r="I197" s="196"/>
      <c r="J197" s="197">
        <f>ROUND(I197*H197,2)</f>
        <v>0</v>
      </c>
      <c r="K197" s="193" t="s">
        <v>112</v>
      </c>
      <c r="L197" s="43"/>
      <c r="M197" s="198" t="s">
        <v>19</v>
      </c>
      <c r="N197" s="199" t="s">
        <v>43</v>
      </c>
      <c r="O197" s="83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2" t="s">
        <v>106</v>
      </c>
      <c r="AT197" s="202" t="s">
        <v>108</v>
      </c>
      <c r="AU197" s="202" t="s">
        <v>80</v>
      </c>
      <c r="AY197" s="16" t="s">
        <v>107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6" t="s">
        <v>80</v>
      </c>
      <c r="BK197" s="203">
        <f>ROUND(I197*H197,2)</f>
        <v>0</v>
      </c>
      <c r="BL197" s="16" t="s">
        <v>106</v>
      </c>
      <c r="BM197" s="202" t="s">
        <v>395</v>
      </c>
    </row>
    <row r="198" s="2" customFormat="1" ht="55.5" customHeight="1">
      <c r="A198" s="37"/>
      <c r="B198" s="38"/>
      <c r="C198" s="191" t="s">
        <v>396</v>
      </c>
      <c r="D198" s="191" t="s">
        <v>108</v>
      </c>
      <c r="E198" s="192" t="s">
        <v>397</v>
      </c>
      <c r="F198" s="193" t="s">
        <v>398</v>
      </c>
      <c r="G198" s="194" t="s">
        <v>111</v>
      </c>
      <c r="H198" s="195">
        <v>9</v>
      </c>
      <c r="I198" s="196"/>
      <c r="J198" s="197">
        <f>ROUND(I198*H198,2)</f>
        <v>0</v>
      </c>
      <c r="K198" s="193" t="s">
        <v>112</v>
      </c>
      <c r="L198" s="43"/>
      <c r="M198" s="198" t="s">
        <v>19</v>
      </c>
      <c r="N198" s="199" t="s">
        <v>43</v>
      </c>
      <c r="O198" s="83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2" t="s">
        <v>106</v>
      </c>
      <c r="AT198" s="202" t="s">
        <v>108</v>
      </c>
      <c r="AU198" s="202" t="s">
        <v>80</v>
      </c>
      <c r="AY198" s="16" t="s">
        <v>107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6" t="s">
        <v>80</v>
      </c>
      <c r="BK198" s="203">
        <f>ROUND(I198*H198,2)</f>
        <v>0</v>
      </c>
      <c r="BL198" s="16" t="s">
        <v>106</v>
      </c>
      <c r="BM198" s="202" t="s">
        <v>399</v>
      </c>
    </row>
    <row r="199" s="2" customFormat="1" ht="55.5" customHeight="1">
      <c r="A199" s="37"/>
      <c r="B199" s="38"/>
      <c r="C199" s="191" t="s">
        <v>400</v>
      </c>
      <c r="D199" s="191" t="s">
        <v>108</v>
      </c>
      <c r="E199" s="192" t="s">
        <v>401</v>
      </c>
      <c r="F199" s="193" t="s">
        <v>402</v>
      </c>
      <c r="G199" s="194" t="s">
        <v>111</v>
      </c>
      <c r="H199" s="195">
        <v>12</v>
      </c>
      <c r="I199" s="196"/>
      <c r="J199" s="197">
        <f>ROUND(I199*H199,2)</f>
        <v>0</v>
      </c>
      <c r="K199" s="193" t="s">
        <v>112</v>
      </c>
      <c r="L199" s="43"/>
      <c r="M199" s="198" t="s">
        <v>19</v>
      </c>
      <c r="N199" s="199" t="s">
        <v>43</v>
      </c>
      <c r="O199" s="83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2" t="s">
        <v>106</v>
      </c>
      <c r="AT199" s="202" t="s">
        <v>108</v>
      </c>
      <c r="AU199" s="202" t="s">
        <v>80</v>
      </c>
      <c r="AY199" s="16" t="s">
        <v>107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6" t="s">
        <v>80</v>
      </c>
      <c r="BK199" s="203">
        <f>ROUND(I199*H199,2)</f>
        <v>0</v>
      </c>
      <c r="BL199" s="16" t="s">
        <v>106</v>
      </c>
      <c r="BM199" s="202" t="s">
        <v>403</v>
      </c>
    </row>
    <row r="200" s="2" customFormat="1" ht="49.05" customHeight="1">
      <c r="A200" s="37"/>
      <c r="B200" s="38"/>
      <c r="C200" s="191" t="s">
        <v>404</v>
      </c>
      <c r="D200" s="191" t="s">
        <v>108</v>
      </c>
      <c r="E200" s="192" t="s">
        <v>405</v>
      </c>
      <c r="F200" s="193" t="s">
        <v>406</v>
      </c>
      <c r="G200" s="194" t="s">
        <v>111</v>
      </c>
      <c r="H200" s="195">
        <v>12</v>
      </c>
      <c r="I200" s="196"/>
      <c r="J200" s="197">
        <f>ROUND(I200*H200,2)</f>
        <v>0</v>
      </c>
      <c r="K200" s="193" t="s">
        <v>112</v>
      </c>
      <c r="L200" s="43"/>
      <c r="M200" s="198" t="s">
        <v>19</v>
      </c>
      <c r="N200" s="199" t="s">
        <v>43</v>
      </c>
      <c r="O200" s="83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2" t="s">
        <v>106</v>
      </c>
      <c r="AT200" s="202" t="s">
        <v>108</v>
      </c>
      <c r="AU200" s="202" t="s">
        <v>80</v>
      </c>
      <c r="AY200" s="16" t="s">
        <v>107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6" t="s">
        <v>80</v>
      </c>
      <c r="BK200" s="203">
        <f>ROUND(I200*H200,2)</f>
        <v>0</v>
      </c>
      <c r="BL200" s="16" t="s">
        <v>106</v>
      </c>
      <c r="BM200" s="202" t="s">
        <v>407</v>
      </c>
    </row>
    <row r="201" s="2" customFormat="1" ht="55.5" customHeight="1">
      <c r="A201" s="37"/>
      <c r="B201" s="38"/>
      <c r="C201" s="191" t="s">
        <v>408</v>
      </c>
      <c r="D201" s="191" t="s">
        <v>108</v>
      </c>
      <c r="E201" s="192" t="s">
        <v>409</v>
      </c>
      <c r="F201" s="193" t="s">
        <v>410</v>
      </c>
      <c r="G201" s="194" t="s">
        <v>111</v>
      </c>
      <c r="H201" s="195">
        <v>6</v>
      </c>
      <c r="I201" s="196"/>
      <c r="J201" s="197">
        <f>ROUND(I201*H201,2)</f>
        <v>0</v>
      </c>
      <c r="K201" s="193" t="s">
        <v>112</v>
      </c>
      <c r="L201" s="43"/>
      <c r="M201" s="198" t="s">
        <v>19</v>
      </c>
      <c r="N201" s="199" t="s">
        <v>43</v>
      </c>
      <c r="O201" s="83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2" t="s">
        <v>106</v>
      </c>
      <c r="AT201" s="202" t="s">
        <v>108</v>
      </c>
      <c r="AU201" s="202" t="s">
        <v>80</v>
      </c>
      <c r="AY201" s="16" t="s">
        <v>107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6" t="s">
        <v>80</v>
      </c>
      <c r="BK201" s="203">
        <f>ROUND(I201*H201,2)</f>
        <v>0</v>
      </c>
      <c r="BL201" s="16" t="s">
        <v>106</v>
      </c>
      <c r="BM201" s="202" t="s">
        <v>411</v>
      </c>
    </row>
    <row r="202" s="2" customFormat="1" ht="49.05" customHeight="1">
      <c r="A202" s="37"/>
      <c r="B202" s="38"/>
      <c r="C202" s="191" t="s">
        <v>412</v>
      </c>
      <c r="D202" s="191" t="s">
        <v>108</v>
      </c>
      <c r="E202" s="192" t="s">
        <v>413</v>
      </c>
      <c r="F202" s="193" t="s">
        <v>414</v>
      </c>
      <c r="G202" s="194" t="s">
        <v>111</v>
      </c>
      <c r="H202" s="195">
        <v>3</v>
      </c>
      <c r="I202" s="196"/>
      <c r="J202" s="197">
        <f>ROUND(I202*H202,2)</f>
        <v>0</v>
      </c>
      <c r="K202" s="193" t="s">
        <v>112</v>
      </c>
      <c r="L202" s="43"/>
      <c r="M202" s="198" t="s">
        <v>19</v>
      </c>
      <c r="N202" s="199" t="s">
        <v>43</v>
      </c>
      <c r="O202" s="83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2" t="s">
        <v>106</v>
      </c>
      <c r="AT202" s="202" t="s">
        <v>108</v>
      </c>
      <c r="AU202" s="202" t="s">
        <v>80</v>
      </c>
      <c r="AY202" s="16" t="s">
        <v>107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6" t="s">
        <v>80</v>
      </c>
      <c r="BK202" s="203">
        <f>ROUND(I202*H202,2)</f>
        <v>0</v>
      </c>
      <c r="BL202" s="16" t="s">
        <v>106</v>
      </c>
      <c r="BM202" s="202" t="s">
        <v>415</v>
      </c>
    </row>
    <row r="203" s="2" customFormat="1" ht="55.5" customHeight="1">
      <c r="A203" s="37"/>
      <c r="B203" s="38"/>
      <c r="C203" s="191" t="s">
        <v>416</v>
      </c>
      <c r="D203" s="191" t="s">
        <v>108</v>
      </c>
      <c r="E203" s="192" t="s">
        <v>417</v>
      </c>
      <c r="F203" s="193" t="s">
        <v>418</v>
      </c>
      <c r="G203" s="194" t="s">
        <v>111</v>
      </c>
      <c r="H203" s="195">
        <v>6</v>
      </c>
      <c r="I203" s="196"/>
      <c r="J203" s="197">
        <f>ROUND(I203*H203,2)</f>
        <v>0</v>
      </c>
      <c r="K203" s="193" t="s">
        <v>112</v>
      </c>
      <c r="L203" s="43"/>
      <c r="M203" s="198" t="s">
        <v>19</v>
      </c>
      <c r="N203" s="199" t="s">
        <v>43</v>
      </c>
      <c r="O203" s="83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2" t="s">
        <v>106</v>
      </c>
      <c r="AT203" s="202" t="s">
        <v>108</v>
      </c>
      <c r="AU203" s="202" t="s">
        <v>80</v>
      </c>
      <c r="AY203" s="16" t="s">
        <v>107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6" t="s">
        <v>80</v>
      </c>
      <c r="BK203" s="203">
        <f>ROUND(I203*H203,2)</f>
        <v>0</v>
      </c>
      <c r="BL203" s="16" t="s">
        <v>106</v>
      </c>
      <c r="BM203" s="202" t="s">
        <v>419</v>
      </c>
    </row>
    <row r="204" s="2" customFormat="1" ht="55.5" customHeight="1">
      <c r="A204" s="37"/>
      <c r="B204" s="38"/>
      <c r="C204" s="191" t="s">
        <v>420</v>
      </c>
      <c r="D204" s="191" t="s">
        <v>108</v>
      </c>
      <c r="E204" s="192" t="s">
        <v>421</v>
      </c>
      <c r="F204" s="193" t="s">
        <v>422</v>
      </c>
      <c r="G204" s="194" t="s">
        <v>111</v>
      </c>
      <c r="H204" s="195">
        <v>4</v>
      </c>
      <c r="I204" s="196"/>
      <c r="J204" s="197">
        <f>ROUND(I204*H204,2)</f>
        <v>0</v>
      </c>
      <c r="K204" s="193" t="s">
        <v>112</v>
      </c>
      <c r="L204" s="43"/>
      <c r="M204" s="198" t="s">
        <v>19</v>
      </c>
      <c r="N204" s="199" t="s">
        <v>43</v>
      </c>
      <c r="O204" s="83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2" t="s">
        <v>106</v>
      </c>
      <c r="AT204" s="202" t="s">
        <v>108</v>
      </c>
      <c r="AU204" s="202" t="s">
        <v>80</v>
      </c>
      <c r="AY204" s="16" t="s">
        <v>107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6" t="s">
        <v>80</v>
      </c>
      <c r="BK204" s="203">
        <f>ROUND(I204*H204,2)</f>
        <v>0</v>
      </c>
      <c r="BL204" s="16" t="s">
        <v>106</v>
      </c>
      <c r="BM204" s="202" t="s">
        <v>423</v>
      </c>
    </row>
    <row r="205" s="2" customFormat="1" ht="49.05" customHeight="1">
      <c r="A205" s="37"/>
      <c r="B205" s="38"/>
      <c r="C205" s="191" t="s">
        <v>424</v>
      </c>
      <c r="D205" s="191" t="s">
        <v>108</v>
      </c>
      <c r="E205" s="192" t="s">
        <v>425</v>
      </c>
      <c r="F205" s="193" t="s">
        <v>426</v>
      </c>
      <c r="G205" s="194" t="s">
        <v>111</v>
      </c>
      <c r="H205" s="195">
        <v>11</v>
      </c>
      <c r="I205" s="196"/>
      <c r="J205" s="197">
        <f>ROUND(I205*H205,2)</f>
        <v>0</v>
      </c>
      <c r="K205" s="193" t="s">
        <v>112</v>
      </c>
      <c r="L205" s="43"/>
      <c r="M205" s="198" t="s">
        <v>19</v>
      </c>
      <c r="N205" s="199" t="s">
        <v>43</v>
      </c>
      <c r="O205" s="83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2" t="s">
        <v>106</v>
      </c>
      <c r="AT205" s="202" t="s">
        <v>108</v>
      </c>
      <c r="AU205" s="202" t="s">
        <v>80</v>
      </c>
      <c r="AY205" s="16" t="s">
        <v>107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6" t="s">
        <v>80</v>
      </c>
      <c r="BK205" s="203">
        <f>ROUND(I205*H205,2)</f>
        <v>0</v>
      </c>
      <c r="BL205" s="16" t="s">
        <v>106</v>
      </c>
      <c r="BM205" s="202" t="s">
        <v>427</v>
      </c>
    </row>
    <row r="206" s="2" customFormat="1" ht="49.05" customHeight="1">
      <c r="A206" s="37"/>
      <c r="B206" s="38"/>
      <c r="C206" s="191" t="s">
        <v>428</v>
      </c>
      <c r="D206" s="191" t="s">
        <v>108</v>
      </c>
      <c r="E206" s="192" t="s">
        <v>429</v>
      </c>
      <c r="F206" s="193" t="s">
        <v>430</v>
      </c>
      <c r="G206" s="194" t="s">
        <v>111</v>
      </c>
      <c r="H206" s="195">
        <v>13</v>
      </c>
      <c r="I206" s="196"/>
      <c r="J206" s="197">
        <f>ROUND(I206*H206,2)</f>
        <v>0</v>
      </c>
      <c r="K206" s="193" t="s">
        <v>112</v>
      </c>
      <c r="L206" s="43"/>
      <c r="M206" s="198" t="s">
        <v>19</v>
      </c>
      <c r="N206" s="199" t="s">
        <v>43</v>
      </c>
      <c r="O206" s="83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2" t="s">
        <v>106</v>
      </c>
      <c r="AT206" s="202" t="s">
        <v>108</v>
      </c>
      <c r="AU206" s="202" t="s">
        <v>80</v>
      </c>
      <c r="AY206" s="16" t="s">
        <v>107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6" t="s">
        <v>80</v>
      </c>
      <c r="BK206" s="203">
        <f>ROUND(I206*H206,2)</f>
        <v>0</v>
      </c>
      <c r="BL206" s="16" t="s">
        <v>106</v>
      </c>
      <c r="BM206" s="202" t="s">
        <v>431</v>
      </c>
    </row>
    <row r="207" s="2" customFormat="1" ht="49.05" customHeight="1">
      <c r="A207" s="37"/>
      <c r="B207" s="38"/>
      <c r="C207" s="191" t="s">
        <v>432</v>
      </c>
      <c r="D207" s="191" t="s">
        <v>108</v>
      </c>
      <c r="E207" s="192" t="s">
        <v>433</v>
      </c>
      <c r="F207" s="193" t="s">
        <v>434</v>
      </c>
      <c r="G207" s="194" t="s">
        <v>111</v>
      </c>
      <c r="H207" s="195">
        <v>19</v>
      </c>
      <c r="I207" s="196"/>
      <c r="J207" s="197">
        <f>ROUND(I207*H207,2)</f>
        <v>0</v>
      </c>
      <c r="K207" s="193" t="s">
        <v>112</v>
      </c>
      <c r="L207" s="43"/>
      <c r="M207" s="198" t="s">
        <v>19</v>
      </c>
      <c r="N207" s="199" t="s">
        <v>43</v>
      </c>
      <c r="O207" s="83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2" t="s">
        <v>106</v>
      </c>
      <c r="AT207" s="202" t="s">
        <v>108</v>
      </c>
      <c r="AU207" s="202" t="s">
        <v>80</v>
      </c>
      <c r="AY207" s="16" t="s">
        <v>107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6" t="s">
        <v>80</v>
      </c>
      <c r="BK207" s="203">
        <f>ROUND(I207*H207,2)</f>
        <v>0</v>
      </c>
      <c r="BL207" s="16" t="s">
        <v>106</v>
      </c>
      <c r="BM207" s="202" t="s">
        <v>435</v>
      </c>
    </row>
    <row r="208" s="2" customFormat="1" ht="49.05" customHeight="1">
      <c r="A208" s="37"/>
      <c r="B208" s="38"/>
      <c r="C208" s="191" t="s">
        <v>436</v>
      </c>
      <c r="D208" s="191" t="s">
        <v>108</v>
      </c>
      <c r="E208" s="192" t="s">
        <v>437</v>
      </c>
      <c r="F208" s="193" t="s">
        <v>438</v>
      </c>
      <c r="G208" s="194" t="s">
        <v>111</v>
      </c>
      <c r="H208" s="195">
        <v>18</v>
      </c>
      <c r="I208" s="196"/>
      <c r="J208" s="197">
        <f>ROUND(I208*H208,2)</f>
        <v>0</v>
      </c>
      <c r="K208" s="193" t="s">
        <v>112</v>
      </c>
      <c r="L208" s="43"/>
      <c r="M208" s="198" t="s">
        <v>19</v>
      </c>
      <c r="N208" s="199" t="s">
        <v>43</v>
      </c>
      <c r="O208" s="83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2" t="s">
        <v>106</v>
      </c>
      <c r="AT208" s="202" t="s">
        <v>108</v>
      </c>
      <c r="AU208" s="202" t="s">
        <v>80</v>
      </c>
      <c r="AY208" s="16" t="s">
        <v>107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6" t="s">
        <v>80</v>
      </c>
      <c r="BK208" s="203">
        <f>ROUND(I208*H208,2)</f>
        <v>0</v>
      </c>
      <c r="BL208" s="16" t="s">
        <v>106</v>
      </c>
      <c r="BM208" s="202" t="s">
        <v>439</v>
      </c>
    </row>
    <row r="209" s="2" customFormat="1" ht="49.05" customHeight="1">
      <c r="A209" s="37"/>
      <c r="B209" s="38"/>
      <c r="C209" s="191" t="s">
        <v>440</v>
      </c>
      <c r="D209" s="191" t="s">
        <v>108</v>
      </c>
      <c r="E209" s="192" t="s">
        <v>441</v>
      </c>
      <c r="F209" s="193" t="s">
        <v>442</v>
      </c>
      <c r="G209" s="194" t="s">
        <v>111</v>
      </c>
      <c r="H209" s="195">
        <v>45</v>
      </c>
      <c r="I209" s="196"/>
      <c r="J209" s="197">
        <f>ROUND(I209*H209,2)</f>
        <v>0</v>
      </c>
      <c r="K209" s="193" t="s">
        <v>112</v>
      </c>
      <c r="L209" s="43"/>
      <c r="M209" s="198" t="s">
        <v>19</v>
      </c>
      <c r="N209" s="199" t="s">
        <v>43</v>
      </c>
      <c r="O209" s="83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2" t="s">
        <v>106</v>
      </c>
      <c r="AT209" s="202" t="s">
        <v>108</v>
      </c>
      <c r="AU209" s="202" t="s">
        <v>80</v>
      </c>
      <c r="AY209" s="16" t="s">
        <v>107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6" t="s">
        <v>80</v>
      </c>
      <c r="BK209" s="203">
        <f>ROUND(I209*H209,2)</f>
        <v>0</v>
      </c>
      <c r="BL209" s="16" t="s">
        <v>106</v>
      </c>
      <c r="BM209" s="202" t="s">
        <v>443</v>
      </c>
    </row>
    <row r="210" s="2" customFormat="1" ht="49.05" customHeight="1">
      <c r="A210" s="37"/>
      <c r="B210" s="38"/>
      <c r="C210" s="191" t="s">
        <v>444</v>
      </c>
      <c r="D210" s="191" t="s">
        <v>108</v>
      </c>
      <c r="E210" s="192" t="s">
        <v>445</v>
      </c>
      <c r="F210" s="193" t="s">
        <v>446</v>
      </c>
      <c r="G210" s="194" t="s">
        <v>111</v>
      </c>
      <c r="H210" s="195">
        <v>13</v>
      </c>
      <c r="I210" s="196"/>
      <c r="J210" s="197">
        <f>ROUND(I210*H210,2)</f>
        <v>0</v>
      </c>
      <c r="K210" s="193" t="s">
        <v>112</v>
      </c>
      <c r="L210" s="43"/>
      <c r="M210" s="198" t="s">
        <v>19</v>
      </c>
      <c r="N210" s="199" t="s">
        <v>43</v>
      </c>
      <c r="O210" s="83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2" t="s">
        <v>106</v>
      </c>
      <c r="AT210" s="202" t="s">
        <v>108</v>
      </c>
      <c r="AU210" s="202" t="s">
        <v>80</v>
      </c>
      <c r="AY210" s="16" t="s">
        <v>107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6" t="s">
        <v>80</v>
      </c>
      <c r="BK210" s="203">
        <f>ROUND(I210*H210,2)</f>
        <v>0</v>
      </c>
      <c r="BL210" s="16" t="s">
        <v>106</v>
      </c>
      <c r="BM210" s="202" t="s">
        <v>447</v>
      </c>
    </row>
    <row r="211" s="2" customFormat="1" ht="49.05" customHeight="1">
      <c r="A211" s="37"/>
      <c r="B211" s="38"/>
      <c r="C211" s="191" t="s">
        <v>448</v>
      </c>
      <c r="D211" s="191" t="s">
        <v>108</v>
      </c>
      <c r="E211" s="192" t="s">
        <v>449</v>
      </c>
      <c r="F211" s="193" t="s">
        <v>450</v>
      </c>
      <c r="G211" s="194" t="s">
        <v>111</v>
      </c>
      <c r="H211" s="195">
        <v>14</v>
      </c>
      <c r="I211" s="196"/>
      <c r="J211" s="197">
        <f>ROUND(I211*H211,2)</f>
        <v>0</v>
      </c>
      <c r="K211" s="193" t="s">
        <v>112</v>
      </c>
      <c r="L211" s="43"/>
      <c r="M211" s="198" t="s">
        <v>19</v>
      </c>
      <c r="N211" s="199" t="s">
        <v>43</v>
      </c>
      <c r="O211" s="83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2" t="s">
        <v>106</v>
      </c>
      <c r="AT211" s="202" t="s">
        <v>108</v>
      </c>
      <c r="AU211" s="202" t="s">
        <v>80</v>
      </c>
      <c r="AY211" s="16" t="s">
        <v>107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6" t="s">
        <v>80</v>
      </c>
      <c r="BK211" s="203">
        <f>ROUND(I211*H211,2)</f>
        <v>0</v>
      </c>
      <c r="BL211" s="16" t="s">
        <v>106</v>
      </c>
      <c r="BM211" s="202" t="s">
        <v>451</v>
      </c>
    </row>
    <row r="212" s="2" customFormat="1" ht="49.05" customHeight="1">
      <c r="A212" s="37"/>
      <c r="B212" s="38"/>
      <c r="C212" s="191" t="s">
        <v>452</v>
      </c>
      <c r="D212" s="191" t="s">
        <v>108</v>
      </c>
      <c r="E212" s="192" t="s">
        <v>453</v>
      </c>
      <c r="F212" s="193" t="s">
        <v>454</v>
      </c>
      <c r="G212" s="194" t="s">
        <v>111</v>
      </c>
      <c r="H212" s="195">
        <v>2</v>
      </c>
      <c r="I212" s="196"/>
      <c r="J212" s="197">
        <f>ROUND(I212*H212,2)</f>
        <v>0</v>
      </c>
      <c r="K212" s="193" t="s">
        <v>112</v>
      </c>
      <c r="L212" s="43"/>
      <c r="M212" s="198" t="s">
        <v>19</v>
      </c>
      <c r="N212" s="199" t="s">
        <v>43</v>
      </c>
      <c r="O212" s="83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2" t="s">
        <v>106</v>
      </c>
      <c r="AT212" s="202" t="s">
        <v>108</v>
      </c>
      <c r="AU212" s="202" t="s">
        <v>80</v>
      </c>
      <c r="AY212" s="16" t="s">
        <v>107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6" t="s">
        <v>80</v>
      </c>
      <c r="BK212" s="203">
        <f>ROUND(I212*H212,2)</f>
        <v>0</v>
      </c>
      <c r="BL212" s="16" t="s">
        <v>106</v>
      </c>
      <c r="BM212" s="202" t="s">
        <v>455</v>
      </c>
    </row>
    <row r="213" s="2" customFormat="1" ht="49.05" customHeight="1">
      <c r="A213" s="37"/>
      <c r="B213" s="38"/>
      <c r="C213" s="191" t="s">
        <v>456</v>
      </c>
      <c r="D213" s="191" t="s">
        <v>108</v>
      </c>
      <c r="E213" s="192" t="s">
        <v>457</v>
      </c>
      <c r="F213" s="193" t="s">
        <v>458</v>
      </c>
      <c r="G213" s="194" t="s">
        <v>111</v>
      </c>
      <c r="H213" s="195">
        <v>58</v>
      </c>
      <c r="I213" s="196"/>
      <c r="J213" s="197">
        <f>ROUND(I213*H213,2)</f>
        <v>0</v>
      </c>
      <c r="K213" s="193" t="s">
        <v>112</v>
      </c>
      <c r="L213" s="43"/>
      <c r="M213" s="198" t="s">
        <v>19</v>
      </c>
      <c r="N213" s="199" t="s">
        <v>43</v>
      </c>
      <c r="O213" s="83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2" t="s">
        <v>106</v>
      </c>
      <c r="AT213" s="202" t="s">
        <v>108</v>
      </c>
      <c r="AU213" s="202" t="s">
        <v>80</v>
      </c>
      <c r="AY213" s="16" t="s">
        <v>107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6" t="s">
        <v>80</v>
      </c>
      <c r="BK213" s="203">
        <f>ROUND(I213*H213,2)</f>
        <v>0</v>
      </c>
      <c r="BL213" s="16" t="s">
        <v>106</v>
      </c>
      <c r="BM213" s="202" t="s">
        <v>459</v>
      </c>
    </row>
    <row r="214" s="2" customFormat="1" ht="49.05" customHeight="1">
      <c r="A214" s="37"/>
      <c r="B214" s="38"/>
      <c r="C214" s="191" t="s">
        <v>460</v>
      </c>
      <c r="D214" s="191" t="s">
        <v>108</v>
      </c>
      <c r="E214" s="192" t="s">
        <v>461</v>
      </c>
      <c r="F214" s="193" t="s">
        <v>462</v>
      </c>
      <c r="G214" s="194" t="s">
        <v>111</v>
      </c>
      <c r="H214" s="195">
        <v>4</v>
      </c>
      <c r="I214" s="196"/>
      <c r="J214" s="197">
        <f>ROUND(I214*H214,2)</f>
        <v>0</v>
      </c>
      <c r="K214" s="193" t="s">
        <v>112</v>
      </c>
      <c r="L214" s="43"/>
      <c r="M214" s="198" t="s">
        <v>19</v>
      </c>
      <c r="N214" s="199" t="s">
        <v>43</v>
      </c>
      <c r="O214" s="83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2" t="s">
        <v>106</v>
      </c>
      <c r="AT214" s="202" t="s">
        <v>108</v>
      </c>
      <c r="AU214" s="202" t="s">
        <v>80</v>
      </c>
      <c r="AY214" s="16" t="s">
        <v>107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6" t="s">
        <v>80</v>
      </c>
      <c r="BK214" s="203">
        <f>ROUND(I214*H214,2)</f>
        <v>0</v>
      </c>
      <c r="BL214" s="16" t="s">
        <v>106</v>
      </c>
      <c r="BM214" s="202" t="s">
        <v>463</v>
      </c>
    </row>
    <row r="215" s="2" customFormat="1" ht="49.05" customHeight="1">
      <c r="A215" s="37"/>
      <c r="B215" s="38"/>
      <c r="C215" s="191" t="s">
        <v>464</v>
      </c>
      <c r="D215" s="191" t="s">
        <v>108</v>
      </c>
      <c r="E215" s="192" t="s">
        <v>465</v>
      </c>
      <c r="F215" s="193" t="s">
        <v>466</v>
      </c>
      <c r="G215" s="194" t="s">
        <v>111</v>
      </c>
      <c r="H215" s="195">
        <v>45</v>
      </c>
      <c r="I215" s="196"/>
      <c r="J215" s="197">
        <f>ROUND(I215*H215,2)</f>
        <v>0</v>
      </c>
      <c r="K215" s="193" t="s">
        <v>112</v>
      </c>
      <c r="L215" s="43"/>
      <c r="M215" s="198" t="s">
        <v>19</v>
      </c>
      <c r="N215" s="199" t="s">
        <v>43</v>
      </c>
      <c r="O215" s="83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2" t="s">
        <v>106</v>
      </c>
      <c r="AT215" s="202" t="s">
        <v>108</v>
      </c>
      <c r="AU215" s="202" t="s">
        <v>80</v>
      </c>
      <c r="AY215" s="16" t="s">
        <v>107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6" t="s">
        <v>80</v>
      </c>
      <c r="BK215" s="203">
        <f>ROUND(I215*H215,2)</f>
        <v>0</v>
      </c>
      <c r="BL215" s="16" t="s">
        <v>106</v>
      </c>
      <c r="BM215" s="202" t="s">
        <v>467</v>
      </c>
    </row>
    <row r="216" s="2" customFormat="1" ht="49.05" customHeight="1">
      <c r="A216" s="37"/>
      <c r="B216" s="38"/>
      <c r="C216" s="191" t="s">
        <v>468</v>
      </c>
      <c r="D216" s="191" t="s">
        <v>108</v>
      </c>
      <c r="E216" s="192" t="s">
        <v>469</v>
      </c>
      <c r="F216" s="193" t="s">
        <v>470</v>
      </c>
      <c r="G216" s="194" t="s">
        <v>111</v>
      </c>
      <c r="H216" s="195">
        <v>45</v>
      </c>
      <c r="I216" s="196"/>
      <c r="J216" s="197">
        <f>ROUND(I216*H216,2)</f>
        <v>0</v>
      </c>
      <c r="K216" s="193" t="s">
        <v>112</v>
      </c>
      <c r="L216" s="43"/>
      <c r="M216" s="198" t="s">
        <v>19</v>
      </c>
      <c r="N216" s="199" t="s">
        <v>43</v>
      </c>
      <c r="O216" s="83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2" t="s">
        <v>106</v>
      </c>
      <c r="AT216" s="202" t="s">
        <v>108</v>
      </c>
      <c r="AU216" s="202" t="s">
        <v>80</v>
      </c>
      <c r="AY216" s="16" t="s">
        <v>107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6" t="s">
        <v>80</v>
      </c>
      <c r="BK216" s="203">
        <f>ROUND(I216*H216,2)</f>
        <v>0</v>
      </c>
      <c r="BL216" s="16" t="s">
        <v>106</v>
      </c>
      <c r="BM216" s="202" t="s">
        <v>471</v>
      </c>
    </row>
    <row r="217" s="2" customFormat="1" ht="49.05" customHeight="1">
      <c r="A217" s="37"/>
      <c r="B217" s="38"/>
      <c r="C217" s="191" t="s">
        <v>472</v>
      </c>
      <c r="D217" s="191" t="s">
        <v>108</v>
      </c>
      <c r="E217" s="192" t="s">
        <v>473</v>
      </c>
      <c r="F217" s="193" t="s">
        <v>474</v>
      </c>
      <c r="G217" s="194" t="s">
        <v>111</v>
      </c>
      <c r="H217" s="195">
        <v>7</v>
      </c>
      <c r="I217" s="196"/>
      <c r="J217" s="197">
        <f>ROUND(I217*H217,2)</f>
        <v>0</v>
      </c>
      <c r="K217" s="193" t="s">
        <v>112</v>
      </c>
      <c r="L217" s="43"/>
      <c r="M217" s="198" t="s">
        <v>19</v>
      </c>
      <c r="N217" s="199" t="s">
        <v>43</v>
      </c>
      <c r="O217" s="83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2" t="s">
        <v>106</v>
      </c>
      <c r="AT217" s="202" t="s">
        <v>108</v>
      </c>
      <c r="AU217" s="202" t="s">
        <v>80</v>
      </c>
      <c r="AY217" s="16" t="s">
        <v>107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6" t="s">
        <v>80</v>
      </c>
      <c r="BK217" s="203">
        <f>ROUND(I217*H217,2)</f>
        <v>0</v>
      </c>
      <c r="BL217" s="16" t="s">
        <v>106</v>
      </c>
      <c r="BM217" s="202" t="s">
        <v>475</v>
      </c>
    </row>
    <row r="218" s="2" customFormat="1" ht="49.05" customHeight="1">
      <c r="A218" s="37"/>
      <c r="B218" s="38"/>
      <c r="C218" s="191" t="s">
        <v>476</v>
      </c>
      <c r="D218" s="191" t="s">
        <v>108</v>
      </c>
      <c r="E218" s="192" t="s">
        <v>477</v>
      </c>
      <c r="F218" s="193" t="s">
        <v>478</v>
      </c>
      <c r="G218" s="194" t="s">
        <v>111</v>
      </c>
      <c r="H218" s="195">
        <v>7</v>
      </c>
      <c r="I218" s="196"/>
      <c r="J218" s="197">
        <f>ROUND(I218*H218,2)</f>
        <v>0</v>
      </c>
      <c r="K218" s="193" t="s">
        <v>112</v>
      </c>
      <c r="L218" s="43"/>
      <c r="M218" s="198" t="s">
        <v>19</v>
      </c>
      <c r="N218" s="199" t="s">
        <v>43</v>
      </c>
      <c r="O218" s="83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2" t="s">
        <v>106</v>
      </c>
      <c r="AT218" s="202" t="s">
        <v>108</v>
      </c>
      <c r="AU218" s="202" t="s">
        <v>80</v>
      </c>
      <c r="AY218" s="16" t="s">
        <v>107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6" t="s">
        <v>80</v>
      </c>
      <c r="BK218" s="203">
        <f>ROUND(I218*H218,2)</f>
        <v>0</v>
      </c>
      <c r="BL218" s="16" t="s">
        <v>106</v>
      </c>
      <c r="BM218" s="202" t="s">
        <v>479</v>
      </c>
    </row>
    <row r="219" s="2" customFormat="1" ht="55.5" customHeight="1">
      <c r="A219" s="37"/>
      <c r="B219" s="38"/>
      <c r="C219" s="191" t="s">
        <v>480</v>
      </c>
      <c r="D219" s="191" t="s">
        <v>108</v>
      </c>
      <c r="E219" s="192" t="s">
        <v>481</v>
      </c>
      <c r="F219" s="193" t="s">
        <v>482</v>
      </c>
      <c r="G219" s="194" t="s">
        <v>111</v>
      </c>
      <c r="H219" s="195">
        <v>38</v>
      </c>
      <c r="I219" s="196"/>
      <c r="J219" s="197">
        <f>ROUND(I219*H219,2)</f>
        <v>0</v>
      </c>
      <c r="K219" s="193" t="s">
        <v>112</v>
      </c>
      <c r="L219" s="43"/>
      <c r="M219" s="198" t="s">
        <v>19</v>
      </c>
      <c r="N219" s="199" t="s">
        <v>43</v>
      </c>
      <c r="O219" s="83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2" t="s">
        <v>106</v>
      </c>
      <c r="AT219" s="202" t="s">
        <v>108</v>
      </c>
      <c r="AU219" s="202" t="s">
        <v>80</v>
      </c>
      <c r="AY219" s="16" t="s">
        <v>107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6" t="s">
        <v>80</v>
      </c>
      <c r="BK219" s="203">
        <f>ROUND(I219*H219,2)</f>
        <v>0</v>
      </c>
      <c r="BL219" s="16" t="s">
        <v>106</v>
      </c>
      <c r="BM219" s="202" t="s">
        <v>483</v>
      </c>
    </row>
    <row r="220" s="12" customFormat="1">
      <c r="A220" s="12"/>
      <c r="B220" s="204"/>
      <c r="C220" s="205"/>
      <c r="D220" s="206" t="s">
        <v>128</v>
      </c>
      <c r="E220" s="207" t="s">
        <v>19</v>
      </c>
      <c r="F220" s="208" t="s">
        <v>484</v>
      </c>
      <c r="G220" s="205"/>
      <c r="H220" s="209">
        <v>4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15" t="s">
        <v>128</v>
      </c>
      <c r="AU220" s="215" t="s">
        <v>80</v>
      </c>
      <c r="AV220" s="12" t="s">
        <v>82</v>
      </c>
      <c r="AW220" s="12" t="s">
        <v>33</v>
      </c>
      <c r="AX220" s="12" t="s">
        <v>72</v>
      </c>
      <c r="AY220" s="215" t="s">
        <v>107</v>
      </c>
    </row>
    <row r="221" s="12" customFormat="1">
      <c r="A221" s="12"/>
      <c r="B221" s="204"/>
      <c r="C221" s="205"/>
      <c r="D221" s="206" t="s">
        <v>128</v>
      </c>
      <c r="E221" s="207" t="s">
        <v>19</v>
      </c>
      <c r="F221" s="208" t="s">
        <v>485</v>
      </c>
      <c r="G221" s="205"/>
      <c r="H221" s="209">
        <v>4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15" t="s">
        <v>128</v>
      </c>
      <c r="AU221" s="215" t="s">
        <v>80</v>
      </c>
      <c r="AV221" s="12" t="s">
        <v>82</v>
      </c>
      <c r="AW221" s="12" t="s">
        <v>33</v>
      </c>
      <c r="AX221" s="12" t="s">
        <v>72</v>
      </c>
      <c r="AY221" s="215" t="s">
        <v>107</v>
      </c>
    </row>
    <row r="222" s="12" customFormat="1">
      <c r="A222" s="12"/>
      <c r="B222" s="204"/>
      <c r="C222" s="205"/>
      <c r="D222" s="206" t="s">
        <v>128</v>
      </c>
      <c r="E222" s="207" t="s">
        <v>19</v>
      </c>
      <c r="F222" s="208" t="s">
        <v>486</v>
      </c>
      <c r="G222" s="205"/>
      <c r="H222" s="209">
        <v>30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15" t="s">
        <v>128</v>
      </c>
      <c r="AU222" s="215" t="s">
        <v>80</v>
      </c>
      <c r="AV222" s="12" t="s">
        <v>82</v>
      </c>
      <c r="AW222" s="12" t="s">
        <v>33</v>
      </c>
      <c r="AX222" s="12" t="s">
        <v>72</v>
      </c>
      <c r="AY222" s="215" t="s">
        <v>107</v>
      </c>
    </row>
    <row r="223" s="13" customFormat="1">
      <c r="A223" s="13"/>
      <c r="B223" s="216"/>
      <c r="C223" s="217"/>
      <c r="D223" s="206" t="s">
        <v>128</v>
      </c>
      <c r="E223" s="218" t="s">
        <v>19</v>
      </c>
      <c r="F223" s="219" t="s">
        <v>133</v>
      </c>
      <c r="G223" s="217"/>
      <c r="H223" s="220">
        <v>38</v>
      </c>
      <c r="I223" s="221"/>
      <c r="J223" s="217"/>
      <c r="K223" s="217"/>
      <c r="L223" s="222"/>
      <c r="M223" s="223"/>
      <c r="N223" s="224"/>
      <c r="O223" s="224"/>
      <c r="P223" s="224"/>
      <c r="Q223" s="224"/>
      <c r="R223" s="224"/>
      <c r="S223" s="224"/>
      <c r="T223" s="22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6" t="s">
        <v>128</v>
      </c>
      <c r="AU223" s="226" t="s">
        <v>80</v>
      </c>
      <c r="AV223" s="13" t="s">
        <v>106</v>
      </c>
      <c r="AW223" s="13" t="s">
        <v>33</v>
      </c>
      <c r="AX223" s="13" t="s">
        <v>80</v>
      </c>
      <c r="AY223" s="226" t="s">
        <v>107</v>
      </c>
    </row>
    <row r="224" s="2" customFormat="1" ht="49.05" customHeight="1">
      <c r="A224" s="37"/>
      <c r="B224" s="38"/>
      <c r="C224" s="191" t="s">
        <v>487</v>
      </c>
      <c r="D224" s="191" t="s">
        <v>108</v>
      </c>
      <c r="E224" s="192" t="s">
        <v>488</v>
      </c>
      <c r="F224" s="193" t="s">
        <v>489</v>
      </c>
      <c r="G224" s="194" t="s">
        <v>111</v>
      </c>
      <c r="H224" s="195">
        <v>2</v>
      </c>
      <c r="I224" s="196"/>
      <c r="J224" s="197">
        <f>ROUND(I224*H224,2)</f>
        <v>0</v>
      </c>
      <c r="K224" s="193" t="s">
        <v>112</v>
      </c>
      <c r="L224" s="43"/>
      <c r="M224" s="198" t="s">
        <v>19</v>
      </c>
      <c r="N224" s="199" t="s">
        <v>43</v>
      </c>
      <c r="O224" s="83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2" t="s">
        <v>106</v>
      </c>
      <c r="AT224" s="202" t="s">
        <v>108</v>
      </c>
      <c r="AU224" s="202" t="s">
        <v>80</v>
      </c>
      <c r="AY224" s="16" t="s">
        <v>107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6" t="s">
        <v>80</v>
      </c>
      <c r="BK224" s="203">
        <f>ROUND(I224*H224,2)</f>
        <v>0</v>
      </c>
      <c r="BL224" s="16" t="s">
        <v>106</v>
      </c>
      <c r="BM224" s="202" t="s">
        <v>490</v>
      </c>
    </row>
    <row r="225" s="2" customFormat="1" ht="49.05" customHeight="1">
      <c r="A225" s="37"/>
      <c r="B225" s="38"/>
      <c r="C225" s="191" t="s">
        <v>491</v>
      </c>
      <c r="D225" s="191" t="s">
        <v>108</v>
      </c>
      <c r="E225" s="192" t="s">
        <v>492</v>
      </c>
      <c r="F225" s="193" t="s">
        <v>493</v>
      </c>
      <c r="G225" s="194" t="s">
        <v>111</v>
      </c>
      <c r="H225" s="195">
        <v>5</v>
      </c>
      <c r="I225" s="196"/>
      <c r="J225" s="197">
        <f>ROUND(I225*H225,2)</f>
        <v>0</v>
      </c>
      <c r="K225" s="193" t="s">
        <v>112</v>
      </c>
      <c r="L225" s="43"/>
      <c r="M225" s="198" t="s">
        <v>19</v>
      </c>
      <c r="N225" s="199" t="s">
        <v>43</v>
      </c>
      <c r="O225" s="83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2" t="s">
        <v>106</v>
      </c>
      <c r="AT225" s="202" t="s">
        <v>108</v>
      </c>
      <c r="AU225" s="202" t="s">
        <v>80</v>
      </c>
      <c r="AY225" s="16" t="s">
        <v>107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6" t="s">
        <v>80</v>
      </c>
      <c r="BK225" s="203">
        <f>ROUND(I225*H225,2)</f>
        <v>0</v>
      </c>
      <c r="BL225" s="16" t="s">
        <v>106</v>
      </c>
      <c r="BM225" s="202" t="s">
        <v>494</v>
      </c>
    </row>
    <row r="226" s="2" customFormat="1" ht="49.05" customHeight="1">
      <c r="A226" s="37"/>
      <c r="B226" s="38"/>
      <c r="C226" s="191" t="s">
        <v>495</v>
      </c>
      <c r="D226" s="191" t="s">
        <v>108</v>
      </c>
      <c r="E226" s="192" t="s">
        <v>496</v>
      </c>
      <c r="F226" s="193" t="s">
        <v>497</v>
      </c>
      <c r="G226" s="194" t="s">
        <v>111</v>
      </c>
      <c r="H226" s="195">
        <v>5</v>
      </c>
      <c r="I226" s="196"/>
      <c r="J226" s="197">
        <f>ROUND(I226*H226,2)</f>
        <v>0</v>
      </c>
      <c r="K226" s="193" t="s">
        <v>112</v>
      </c>
      <c r="L226" s="43"/>
      <c r="M226" s="198" t="s">
        <v>19</v>
      </c>
      <c r="N226" s="199" t="s">
        <v>43</v>
      </c>
      <c r="O226" s="83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2" t="s">
        <v>106</v>
      </c>
      <c r="AT226" s="202" t="s">
        <v>108</v>
      </c>
      <c r="AU226" s="202" t="s">
        <v>80</v>
      </c>
      <c r="AY226" s="16" t="s">
        <v>107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6" t="s">
        <v>80</v>
      </c>
      <c r="BK226" s="203">
        <f>ROUND(I226*H226,2)</f>
        <v>0</v>
      </c>
      <c r="BL226" s="16" t="s">
        <v>106</v>
      </c>
      <c r="BM226" s="202" t="s">
        <v>498</v>
      </c>
    </row>
    <row r="227" s="2" customFormat="1" ht="49.05" customHeight="1">
      <c r="A227" s="37"/>
      <c r="B227" s="38"/>
      <c r="C227" s="191" t="s">
        <v>499</v>
      </c>
      <c r="D227" s="191" t="s">
        <v>108</v>
      </c>
      <c r="E227" s="192" t="s">
        <v>500</v>
      </c>
      <c r="F227" s="193" t="s">
        <v>501</v>
      </c>
      <c r="G227" s="194" t="s">
        <v>111</v>
      </c>
      <c r="H227" s="195">
        <v>5</v>
      </c>
      <c r="I227" s="196"/>
      <c r="J227" s="197">
        <f>ROUND(I227*H227,2)</f>
        <v>0</v>
      </c>
      <c r="K227" s="193" t="s">
        <v>112</v>
      </c>
      <c r="L227" s="43"/>
      <c r="M227" s="198" t="s">
        <v>19</v>
      </c>
      <c r="N227" s="199" t="s">
        <v>43</v>
      </c>
      <c r="O227" s="83"/>
      <c r="P227" s="200">
        <f>O227*H227</f>
        <v>0</v>
      </c>
      <c r="Q227" s="200">
        <v>0</v>
      </c>
      <c r="R227" s="200">
        <f>Q227*H227</f>
        <v>0</v>
      </c>
      <c r="S227" s="200">
        <v>0</v>
      </c>
      <c r="T227" s="20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2" t="s">
        <v>106</v>
      </c>
      <c r="AT227" s="202" t="s">
        <v>108</v>
      </c>
      <c r="AU227" s="202" t="s">
        <v>80</v>
      </c>
      <c r="AY227" s="16" t="s">
        <v>107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6" t="s">
        <v>80</v>
      </c>
      <c r="BK227" s="203">
        <f>ROUND(I227*H227,2)</f>
        <v>0</v>
      </c>
      <c r="BL227" s="16" t="s">
        <v>106</v>
      </c>
      <c r="BM227" s="202" t="s">
        <v>502</v>
      </c>
    </row>
    <row r="228" s="2" customFormat="1" ht="49.05" customHeight="1">
      <c r="A228" s="37"/>
      <c r="B228" s="38"/>
      <c r="C228" s="191" t="s">
        <v>503</v>
      </c>
      <c r="D228" s="191" t="s">
        <v>108</v>
      </c>
      <c r="E228" s="192" t="s">
        <v>504</v>
      </c>
      <c r="F228" s="193" t="s">
        <v>505</v>
      </c>
      <c r="G228" s="194" t="s">
        <v>111</v>
      </c>
      <c r="H228" s="195">
        <v>5</v>
      </c>
      <c r="I228" s="196"/>
      <c r="J228" s="197">
        <f>ROUND(I228*H228,2)</f>
        <v>0</v>
      </c>
      <c r="K228" s="193" t="s">
        <v>112</v>
      </c>
      <c r="L228" s="43"/>
      <c r="M228" s="198" t="s">
        <v>19</v>
      </c>
      <c r="N228" s="199" t="s">
        <v>43</v>
      </c>
      <c r="O228" s="83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2" t="s">
        <v>106</v>
      </c>
      <c r="AT228" s="202" t="s">
        <v>108</v>
      </c>
      <c r="AU228" s="202" t="s">
        <v>80</v>
      </c>
      <c r="AY228" s="16" t="s">
        <v>107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6" t="s">
        <v>80</v>
      </c>
      <c r="BK228" s="203">
        <f>ROUND(I228*H228,2)</f>
        <v>0</v>
      </c>
      <c r="BL228" s="16" t="s">
        <v>106</v>
      </c>
      <c r="BM228" s="202" t="s">
        <v>506</v>
      </c>
    </row>
    <row r="229" s="2" customFormat="1" ht="49.05" customHeight="1">
      <c r="A229" s="37"/>
      <c r="B229" s="38"/>
      <c r="C229" s="191" t="s">
        <v>507</v>
      </c>
      <c r="D229" s="191" t="s">
        <v>108</v>
      </c>
      <c r="E229" s="192" t="s">
        <v>508</v>
      </c>
      <c r="F229" s="193" t="s">
        <v>509</v>
      </c>
      <c r="G229" s="194" t="s">
        <v>111</v>
      </c>
      <c r="H229" s="195">
        <v>2</v>
      </c>
      <c r="I229" s="196"/>
      <c r="J229" s="197">
        <f>ROUND(I229*H229,2)</f>
        <v>0</v>
      </c>
      <c r="K229" s="193" t="s">
        <v>112</v>
      </c>
      <c r="L229" s="43"/>
      <c r="M229" s="198" t="s">
        <v>19</v>
      </c>
      <c r="N229" s="199" t="s">
        <v>43</v>
      </c>
      <c r="O229" s="83"/>
      <c r="P229" s="200">
        <f>O229*H229</f>
        <v>0</v>
      </c>
      <c r="Q229" s="200">
        <v>0</v>
      </c>
      <c r="R229" s="200">
        <f>Q229*H229</f>
        <v>0</v>
      </c>
      <c r="S229" s="200">
        <v>0</v>
      </c>
      <c r="T229" s="20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2" t="s">
        <v>106</v>
      </c>
      <c r="AT229" s="202" t="s">
        <v>108</v>
      </c>
      <c r="AU229" s="202" t="s">
        <v>80</v>
      </c>
      <c r="AY229" s="16" t="s">
        <v>107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6" t="s">
        <v>80</v>
      </c>
      <c r="BK229" s="203">
        <f>ROUND(I229*H229,2)</f>
        <v>0</v>
      </c>
      <c r="BL229" s="16" t="s">
        <v>106</v>
      </c>
      <c r="BM229" s="202" t="s">
        <v>510</v>
      </c>
    </row>
    <row r="230" s="2" customFormat="1" ht="16.5" customHeight="1">
      <c r="A230" s="37"/>
      <c r="B230" s="38"/>
      <c r="C230" s="191" t="s">
        <v>511</v>
      </c>
      <c r="D230" s="191" t="s">
        <v>108</v>
      </c>
      <c r="E230" s="192" t="s">
        <v>512</v>
      </c>
      <c r="F230" s="193" t="s">
        <v>513</v>
      </c>
      <c r="G230" s="194" t="s">
        <v>111</v>
      </c>
      <c r="H230" s="195">
        <v>15</v>
      </c>
      <c r="I230" s="196"/>
      <c r="J230" s="197">
        <f>ROUND(I230*H230,2)</f>
        <v>0</v>
      </c>
      <c r="K230" s="193" t="s">
        <v>112</v>
      </c>
      <c r="L230" s="43"/>
      <c r="M230" s="198" t="s">
        <v>19</v>
      </c>
      <c r="N230" s="199" t="s">
        <v>43</v>
      </c>
      <c r="O230" s="83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2" t="s">
        <v>106</v>
      </c>
      <c r="AT230" s="202" t="s">
        <v>108</v>
      </c>
      <c r="AU230" s="202" t="s">
        <v>80</v>
      </c>
      <c r="AY230" s="16" t="s">
        <v>107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6" t="s">
        <v>80</v>
      </c>
      <c r="BK230" s="203">
        <f>ROUND(I230*H230,2)</f>
        <v>0</v>
      </c>
      <c r="BL230" s="16" t="s">
        <v>106</v>
      </c>
      <c r="BM230" s="202" t="s">
        <v>514</v>
      </c>
    </row>
    <row r="231" s="2" customFormat="1" ht="24.15" customHeight="1">
      <c r="A231" s="37"/>
      <c r="B231" s="38"/>
      <c r="C231" s="191" t="s">
        <v>515</v>
      </c>
      <c r="D231" s="191" t="s">
        <v>108</v>
      </c>
      <c r="E231" s="192" t="s">
        <v>516</v>
      </c>
      <c r="F231" s="193" t="s">
        <v>517</v>
      </c>
      <c r="G231" s="194" t="s">
        <v>518</v>
      </c>
      <c r="H231" s="195">
        <v>300</v>
      </c>
      <c r="I231" s="196"/>
      <c r="J231" s="197">
        <f>ROUND(I231*H231,2)</f>
        <v>0</v>
      </c>
      <c r="K231" s="193" t="s">
        <v>112</v>
      </c>
      <c r="L231" s="43"/>
      <c r="M231" s="198" t="s">
        <v>19</v>
      </c>
      <c r="N231" s="199" t="s">
        <v>43</v>
      </c>
      <c r="O231" s="83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2" t="s">
        <v>519</v>
      </c>
      <c r="AT231" s="202" t="s">
        <v>108</v>
      </c>
      <c r="AU231" s="202" t="s">
        <v>80</v>
      </c>
      <c r="AY231" s="16" t="s">
        <v>107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6" t="s">
        <v>80</v>
      </c>
      <c r="BK231" s="203">
        <f>ROUND(I231*H231,2)</f>
        <v>0</v>
      </c>
      <c r="BL231" s="16" t="s">
        <v>519</v>
      </c>
      <c r="BM231" s="202" t="s">
        <v>520</v>
      </c>
    </row>
    <row r="232" s="2" customFormat="1" ht="21.75" customHeight="1">
      <c r="A232" s="37"/>
      <c r="B232" s="38"/>
      <c r="C232" s="227" t="s">
        <v>521</v>
      </c>
      <c r="D232" s="227" t="s">
        <v>522</v>
      </c>
      <c r="E232" s="228" t="s">
        <v>523</v>
      </c>
      <c r="F232" s="229" t="s">
        <v>524</v>
      </c>
      <c r="G232" s="230" t="s">
        <v>111</v>
      </c>
      <c r="H232" s="231">
        <v>100</v>
      </c>
      <c r="I232" s="232"/>
      <c r="J232" s="233">
        <f>ROUND(I232*H232,2)</f>
        <v>0</v>
      </c>
      <c r="K232" s="229" t="s">
        <v>112</v>
      </c>
      <c r="L232" s="234"/>
      <c r="M232" s="235" t="s">
        <v>19</v>
      </c>
      <c r="N232" s="236" t="s">
        <v>43</v>
      </c>
      <c r="O232" s="83"/>
      <c r="P232" s="200">
        <f>O232*H232</f>
        <v>0</v>
      </c>
      <c r="Q232" s="200">
        <v>0</v>
      </c>
      <c r="R232" s="200">
        <f>Q232*H232</f>
        <v>0</v>
      </c>
      <c r="S232" s="200">
        <v>0</v>
      </c>
      <c r="T232" s="20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2" t="s">
        <v>525</v>
      </c>
      <c r="AT232" s="202" t="s">
        <v>522</v>
      </c>
      <c r="AU232" s="202" t="s">
        <v>80</v>
      </c>
      <c r="AY232" s="16" t="s">
        <v>107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6" t="s">
        <v>80</v>
      </c>
      <c r="BK232" s="203">
        <f>ROUND(I232*H232,2)</f>
        <v>0</v>
      </c>
      <c r="BL232" s="16" t="s">
        <v>525</v>
      </c>
      <c r="BM232" s="202" t="s">
        <v>526</v>
      </c>
    </row>
    <row r="233" s="2" customFormat="1" ht="24.15" customHeight="1">
      <c r="A233" s="37"/>
      <c r="B233" s="38"/>
      <c r="C233" s="227" t="s">
        <v>527</v>
      </c>
      <c r="D233" s="227" t="s">
        <v>522</v>
      </c>
      <c r="E233" s="228" t="s">
        <v>528</v>
      </c>
      <c r="F233" s="229" t="s">
        <v>529</v>
      </c>
      <c r="G233" s="230" t="s">
        <v>111</v>
      </c>
      <c r="H233" s="231">
        <v>100</v>
      </c>
      <c r="I233" s="232"/>
      <c r="J233" s="233">
        <f>ROUND(I233*H233,2)</f>
        <v>0</v>
      </c>
      <c r="K233" s="229" t="s">
        <v>112</v>
      </c>
      <c r="L233" s="234"/>
      <c r="M233" s="235" t="s">
        <v>19</v>
      </c>
      <c r="N233" s="236" t="s">
        <v>43</v>
      </c>
      <c r="O233" s="83"/>
      <c r="P233" s="200">
        <f>O233*H233</f>
        <v>0</v>
      </c>
      <c r="Q233" s="200">
        <v>0</v>
      </c>
      <c r="R233" s="200">
        <f>Q233*H233</f>
        <v>0</v>
      </c>
      <c r="S233" s="200">
        <v>0</v>
      </c>
      <c r="T233" s="20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2" t="s">
        <v>525</v>
      </c>
      <c r="AT233" s="202" t="s">
        <v>522</v>
      </c>
      <c r="AU233" s="202" t="s">
        <v>80</v>
      </c>
      <c r="AY233" s="16" t="s">
        <v>107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6" t="s">
        <v>80</v>
      </c>
      <c r="BK233" s="203">
        <f>ROUND(I233*H233,2)</f>
        <v>0</v>
      </c>
      <c r="BL233" s="16" t="s">
        <v>525</v>
      </c>
      <c r="BM233" s="202" t="s">
        <v>530</v>
      </c>
    </row>
    <row r="234" s="2" customFormat="1" ht="16.5" customHeight="1">
      <c r="A234" s="37"/>
      <c r="B234" s="38"/>
      <c r="C234" s="227" t="s">
        <v>531</v>
      </c>
      <c r="D234" s="227" t="s">
        <v>522</v>
      </c>
      <c r="E234" s="228" t="s">
        <v>532</v>
      </c>
      <c r="F234" s="229" t="s">
        <v>533</v>
      </c>
      <c r="G234" s="230" t="s">
        <v>111</v>
      </c>
      <c r="H234" s="231">
        <v>15</v>
      </c>
      <c r="I234" s="232"/>
      <c r="J234" s="233">
        <f>ROUND(I234*H234,2)</f>
        <v>0</v>
      </c>
      <c r="K234" s="229" t="s">
        <v>112</v>
      </c>
      <c r="L234" s="234"/>
      <c r="M234" s="235" t="s">
        <v>19</v>
      </c>
      <c r="N234" s="236" t="s">
        <v>43</v>
      </c>
      <c r="O234" s="83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2" t="s">
        <v>525</v>
      </c>
      <c r="AT234" s="202" t="s">
        <v>522</v>
      </c>
      <c r="AU234" s="202" t="s">
        <v>80</v>
      </c>
      <c r="AY234" s="16" t="s">
        <v>107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6" t="s">
        <v>80</v>
      </c>
      <c r="BK234" s="203">
        <f>ROUND(I234*H234,2)</f>
        <v>0</v>
      </c>
      <c r="BL234" s="16" t="s">
        <v>525</v>
      </c>
      <c r="BM234" s="202" t="s">
        <v>534</v>
      </c>
    </row>
    <row r="235" s="2" customFormat="1" ht="16.5" customHeight="1">
      <c r="A235" s="37"/>
      <c r="B235" s="38"/>
      <c r="C235" s="227" t="s">
        <v>535</v>
      </c>
      <c r="D235" s="227" t="s">
        <v>522</v>
      </c>
      <c r="E235" s="228" t="s">
        <v>536</v>
      </c>
      <c r="F235" s="229" t="s">
        <v>537</v>
      </c>
      <c r="G235" s="230" t="s">
        <v>111</v>
      </c>
      <c r="H235" s="231">
        <v>30</v>
      </c>
      <c r="I235" s="232"/>
      <c r="J235" s="233">
        <f>ROUND(I235*H235,2)</f>
        <v>0</v>
      </c>
      <c r="K235" s="229" t="s">
        <v>112</v>
      </c>
      <c r="L235" s="234"/>
      <c r="M235" s="235" t="s">
        <v>19</v>
      </c>
      <c r="N235" s="236" t="s">
        <v>43</v>
      </c>
      <c r="O235" s="83"/>
      <c r="P235" s="200">
        <f>O235*H235</f>
        <v>0</v>
      </c>
      <c r="Q235" s="200">
        <v>0</v>
      </c>
      <c r="R235" s="200">
        <f>Q235*H235</f>
        <v>0</v>
      </c>
      <c r="S235" s="200">
        <v>0</v>
      </c>
      <c r="T235" s="20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2" t="s">
        <v>525</v>
      </c>
      <c r="AT235" s="202" t="s">
        <v>522</v>
      </c>
      <c r="AU235" s="202" t="s">
        <v>80</v>
      </c>
      <c r="AY235" s="16" t="s">
        <v>107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6" t="s">
        <v>80</v>
      </c>
      <c r="BK235" s="203">
        <f>ROUND(I235*H235,2)</f>
        <v>0</v>
      </c>
      <c r="BL235" s="16" t="s">
        <v>525</v>
      </c>
      <c r="BM235" s="202" t="s">
        <v>538</v>
      </c>
    </row>
    <row r="236" s="2" customFormat="1" ht="16.5" customHeight="1">
      <c r="A236" s="37"/>
      <c r="B236" s="38"/>
      <c r="C236" s="227" t="s">
        <v>539</v>
      </c>
      <c r="D236" s="227" t="s">
        <v>522</v>
      </c>
      <c r="E236" s="228" t="s">
        <v>540</v>
      </c>
      <c r="F236" s="229" t="s">
        <v>541</v>
      </c>
      <c r="G236" s="230" t="s">
        <v>111</v>
      </c>
      <c r="H236" s="231">
        <v>50</v>
      </c>
      <c r="I236" s="232"/>
      <c r="J236" s="233">
        <f>ROUND(I236*H236,2)</f>
        <v>0</v>
      </c>
      <c r="K236" s="229" t="s">
        <v>112</v>
      </c>
      <c r="L236" s="234"/>
      <c r="M236" s="235" t="s">
        <v>19</v>
      </c>
      <c r="N236" s="236" t="s">
        <v>43</v>
      </c>
      <c r="O236" s="83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2" t="s">
        <v>525</v>
      </c>
      <c r="AT236" s="202" t="s">
        <v>522</v>
      </c>
      <c r="AU236" s="202" t="s">
        <v>80</v>
      </c>
      <c r="AY236" s="16" t="s">
        <v>107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6" t="s">
        <v>80</v>
      </c>
      <c r="BK236" s="203">
        <f>ROUND(I236*H236,2)</f>
        <v>0</v>
      </c>
      <c r="BL236" s="16" t="s">
        <v>525</v>
      </c>
      <c r="BM236" s="202" t="s">
        <v>542</v>
      </c>
    </row>
    <row r="237" s="2" customFormat="1" ht="16.5" customHeight="1">
      <c r="A237" s="37"/>
      <c r="B237" s="38"/>
      <c r="C237" s="227" t="s">
        <v>543</v>
      </c>
      <c r="D237" s="227" t="s">
        <v>522</v>
      </c>
      <c r="E237" s="228" t="s">
        <v>544</v>
      </c>
      <c r="F237" s="229" t="s">
        <v>545</v>
      </c>
      <c r="G237" s="230" t="s">
        <v>111</v>
      </c>
      <c r="H237" s="231">
        <v>50</v>
      </c>
      <c r="I237" s="232"/>
      <c r="J237" s="233">
        <f>ROUND(I237*H237,2)</f>
        <v>0</v>
      </c>
      <c r="K237" s="229" t="s">
        <v>112</v>
      </c>
      <c r="L237" s="234"/>
      <c r="M237" s="237" t="s">
        <v>19</v>
      </c>
      <c r="N237" s="238" t="s">
        <v>43</v>
      </c>
      <c r="O237" s="239"/>
      <c r="P237" s="240">
        <f>O237*H237</f>
        <v>0</v>
      </c>
      <c r="Q237" s="240">
        <v>0</v>
      </c>
      <c r="R237" s="240">
        <f>Q237*H237</f>
        <v>0</v>
      </c>
      <c r="S237" s="240">
        <v>0</v>
      </c>
      <c r="T237" s="24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2" t="s">
        <v>525</v>
      </c>
      <c r="AT237" s="202" t="s">
        <v>522</v>
      </c>
      <c r="AU237" s="202" t="s">
        <v>80</v>
      </c>
      <c r="AY237" s="16" t="s">
        <v>107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6" t="s">
        <v>80</v>
      </c>
      <c r="BK237" s="203">
        <f>ROUND(I237*H237,2)</f>
        <v>0</v>
      </c>
      <c r="BL237" s="16" t="s">
        <v>525</v>
      </c>
      <c r="BM237" s="202" t="s">
        <v>546</v>
      </c>
    </row>
    <row r="238" s="2" customFormat="1" ht="6.96" customHeight="1">
      <c r="A238" s="37"/>
      <c r="B238" s="58"/>
      <c r="C238" s="59"/>
      <c r="D238" s="59"/>
      <c r="E238" s="59"/>
      <c r="F238" s="59"/>
      <c r="G238" s="59"/>
      <c r="H238" s="59"/>
      <c r="I238" s="59"/>
      <c r="J238" s="59"/>
      <c r="K238" s="59"/>
      <c r="L238" s="43"/>
      <c r="M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</row>
  </sheetData>
  <sheetProtection sheet="1" autoFilter="0" formatColumns="0" formatRows="0" objects="1" scenarios="1" spinCount="100000" saltValue="3drCghBiptN/4Q6pEdO46JWacCk5L/j4dhTJ3dX+NH8NYIKzVcTait2QFFq3eCoZjKrTYXwEKmLNu8J2Q6rvYg==" hashValue="t961HvbE2CWVtsG+1QApykzIOQQFKvF6FvkxV3C1DMetig2C4OaIHTi9lC3VrnnIrJ+J7iF77N2K2CUMXOopdA==" algorithmName="SHA-512" password="CC35"/>
  <autoFilter ref="C79:K23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4" customFormat="1" ht="45" customHeight="1">
      <c r="B3" s="246"/>
      <c r="C3" s="247" t="s">
        <v>547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548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549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550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551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552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553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554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555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556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557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558</v>
      </c>
      <c r="F18" s="253" t="s">
        <v>559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560</v>
      </c>
      <c r="F19" s="253" t="s">
        <v>561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79</v>
      </c>
      <c r="F20" s="253" t="s">
        <v>562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563</v>
      </c>
      <c r="F21" s="253" t="s">
        <v>564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104</v>
      </c>
      <c r="F22" s="253" t="s">
        <v>105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565</v>
      </c>
      <c r="F23" s="253" t="s">
        <v>566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567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568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569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570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571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572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573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574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575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92</v>
      </c>
      <c r="F36" s="253"/>
      <c r="G36" s="253" t="s">
        <v>576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577</v>
      </c>
      <c r="F37" s="253"/>
      <c r="G37" s="253" t="s">
        <v>578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53</v>
      </c>
      <c r="F38" s="253"/>
      <c r="G38" s="253" t="s">
        <v>579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54</v>
      </c>
      <c r="F39" s="253"/>
      <c r="G39" s="253" t="s">
        <v>580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93</v>
      </c>
      <c r="F40" s="253"/>
      <c r="G40" s="253" t="s">
        <v>581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94</v>
      </c>
      <c r="F41" s="253"/>
      <c r="G41" s="253" t="s">
        <v>582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583</v>
      </c>
      <c r="F42" s="253"/>
      <c r="G42" s="253" t="s">
        <v>584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585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586</v>
      </c>
      <c r="F44" s="253"/>
      <c r="G44" s="253" t="s">
        <v>587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96</v>
      </c>
      <c r="F45" s="253"/>
      <c r="G45" s="253" t="s">
        <v>588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589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590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591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592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593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594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595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596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597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598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599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600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601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602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603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604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605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606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607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608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609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610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611</v>
      </c>
      <c r="D76" s="271"/>
      <c r="E76" s="271"/>
      <c r="F76" s="271" t="s">
        <v>612</v>
      </c>
      <c r="G76" s="272"/>
      <c r="H76" s="271" t="s">
        <v>54</v>
      </c>
      <c r="I76" s="271" t="s">
        <v>57</v>
      </c>
      <c r="J76" s="271" t="s">
        <v>613</v>
      </c>
      <c r="K76" s="270"/>
    </row>
    <row r="77" s="1" customFormat="1" ht="17.25" customHeight="1">
      <c r="B77" s="268"/>
      <c r="C77" s="273" t="s">
        <v>614</v>
      </c>
      <c r="D77" s="273"/>
      <c r="E77" s="273"/>
      <c r="F77" s="274" t="s">
        <v>615</v>
      </c>
      <c r="G77" s="275"/>
      <c r="H77" s="273"/>
      <c r="I77" s="273"/>
      <c r="J77" s="273" t="s">
        <v>616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53</v>
      </c>
      <c r="D79" s="278"/>
      <c r="E79" s="278"/>
      <c r="F79" s="279" t="s">
        <v>617</v>
      </c>
      <c r="G79" s="280"/>
      <c r="H79" s="256" t="s">
        <v>618</v>
      </c>
      <c r="I79" s="256" t="s">
        <v>619</v>
      </c>
      <c r="J79" s="256">
        <v>20</v>
      </c>
      <c r="K79" s="270"/>
    </row>
    <row r="80" s="1" customFormat="1" ht="15" customHeight="1">
      <c r="B80" s="268"/>
      <c r="C80" s="256" t="s">
        <v>620</v>
      </c>
      <c r="D80" s="256"/>
      <c r="E80" s="256"/>
      <c r="F80" s="279" t="s">
        <v>617</v>
      </c>
      <c r="G80" s="280"/>
      <c r="H80" s="256" t="s">
        <v>621</v>
      </c>
      <c r="I80" s="256" t="s">
        <v>619</v>
      </c>
      <c r="J80" s="256">
        <v>120</v>
      </c>
      <c r="K80" s="270"/>
    </row>
    <row r="81" s="1" customFormat="1" ht="15" customHeight="1">
      <c r="B81" s="281"/>
      <c r="C81" s="256" t="s">
        <v>622</v>
      </c>
      <c r="D81" s="256"/>
      <c r="E81" s="256"/>
      <c r="F81" s="279" t="s">
        <v>623</v>
      </c>
      <c r="G81" s="280"/>
      <c r="H81" s="256" t="s">
        <v>624</v>
      </c>
      <c r="I81" s="256" t="s">
        <v>619</v>
      </c>
      <c r="J81" s="256">
        <v>50</v>
      </c>
      <c r="K81" s="270"/>
    </row>
    <row r="82" s="1" customFormat="1" ht="15" customHeight="1">
      <c r="B82" s="281"/>
      <c r="C82" s="256" t="s">
        <v>625</v>
      </c>
      <c r="D82" s="256"/>
      <c r="E82" s="256"/>
      <c r="F82" s="279" t="s">
        <v>617</v>
      </c>
      <c r="G82" s="280"/>
      <c r="H82" s="256" t="s">
        <v>626</v>
      </c>
      <c r="I82" s="256" t="s">
        <v>627</v>
      </c>
      <c r="J82" s="256"/>
      <c r="K82" s="270"/>
    </row>
    <row r="83" s="1" customFormat="1" ht="15" customHeight="1">
      <c r="B83" s="281"/>
      <c r="C83" s="282" t="s">
        <v>628</v>
      </c>
      <c r="D83" s="282"/>
      <c r="E83" s="282"/>
      <c r="F83" s="283" t="s">
        <v>623</v>
      </c>
      <c r="G83" s="282"/>
      <c r="H83" s="282" t="s">
        <v>629</v>
      </c>
      <c r="I83" s="282" t="s">
        <v>619</v>
      </c>
      <c r="J83" s="282">
        <v>15</v>
      </c>
      <c r="K83" s="270"/>
    </row>
    <row r="84" s="1" customFormat="1" ht="15" customHeight="1">
      <c r="B84" s="281"/>
      <c r="C84" s="282" t="s">
        <v>630</v>
      </c>
      <c r="D84" s="282"/>
      <c r="E84" s="282"/>
      <c r="F84" s="283" t="s">
        <v>623</v>
      </c>
      <c r="G84" s="282"/>
      <c r="H84" s="282" t="s">
        <v>631</v>
      </c>
      <c r="I84" s="282" t="s">
        <v>619</v>
      </c>
      <c r="J84" s="282">
        <v>15</v>
      </c>
      <c r="K84" s="270"/>
    </row>
    <row r="85" s="1" customFormat="1" ht="15" customHeight="1">
      <c r="B85" s="281"/>
      <c r="C85" s="282" t="s">
        <v>632</v>
      </c>
      <c r="D85" s="282"/>
      <c r="E85" s="282"/>
      <c r="F85" s="283" t="s">
        <v>623</v>
      </c>
      <c r="G85" s="282"/>
      <c r="H85" s="282" t="s">
        <v>633</v>
      </c>
      <c r="I85" s="282" t="s">
        <v>619</v>
      </c>
      <c r="J85" s="282">
        <v>20</v>
      </c>
      <c r="K85" s="270"/>
    </row>
    <row r="86" s="1" customFormat="1" ht="15" customHeight="1">
      <c r="B86" s="281"/>
      <c r="C86" s="282" t="s">
        <v>634</v>
      </c>
      <c r="D86" s="282"/>
      <c r="E86" s="282"/>
      <c r="F86" s="283" t="s">
        <v>623</v>
      </c>
      <c r="G86" s="282"/>
      <c r="H86" s="282" t="s">
        <v>635</v>
      </c>
      <c r="I86" s="282" t="s">
        <v>619</v>
      </c>
      <c r="J86" s="282">
        <v>20</v>
      </c>
      <c r="K86" s="270"/>
    </row>
    <row r="87" s="1" customFormat="1" ht="15" customHeight="1">
      <c r="B87" s="281"/>
      <c r="C87" s="256" t="s">
        <v>636</v>
      </c>
      <c r="D87" s="256"/>
      <c r="E87" s="256"/>
      <c r="F87" s="279" t="s">
        <v>623</v>
      </c>
      <c r="G87" s="280"/>
      <c r="H87" s="256" t="s">
        <v>637</v>
      </c>
      <c r="I87" s="256" t="s">
        <v>619</v>
      </c>
      <c r="J87" s="256">
        <v>50</v>
      </c>
      <c r="K87" s="270"/>
    </row>
    <row r="88" s="1" customFormat="1" ht="15" customHeight="1">
      <c r="B88" s="281"/>
      <c r="C88" s="256" t="s">
        <v>638</v>
      </c>
      <c r="D88" s="256"/>
      <c r="E88" s="256"/>
      <c r="F88" s="279" t="s">
        <v>623</v>
      </c>
      <c r="G88" s="280"/>
      <c r="H88" s="256" t="s">
        <v>639</v>
      </c>
      <c r="I88" s="256" t="s">
        <v>619</v>
      </c>
      <c r="J88" s="256">
        <v>20</v>
      </c>
      <c r="K88" s="270"/>
    </row>
    <row r="89" s="1" customFormat="1" ht="15" customHeight="1">
      <c r="B89" s="281"/>
      <c r="C89" s="256" t="s">
        <v>640</v>
      </c>
      <c r="D89" s="256"/>
      <c r="E89" s="256"/>
      <c r="F89" s="279" t="s">
        <v>623</v>
      </c>
      <c r="G89" s="280"/>
      <c r="H89" s="256" t="s">
        <v>641</v>
      </c>
      <c r="I89" s="256" t="s">
        <v>619</v>
      </c>
      <c r="J89" s="256">
        <v>20</v>
      </c>
      <c r="K89" s="270"/>
    </row>
    <row r="90" s="1" customFormat="1" ht="15" customHeight="1">
      <c r="B90" s="281"/>
      <c r="C90" s="256" t="s">
        <v>642</v>
      </c>
      <c r="D90" s="256"/>
      <c r="E90" s="256"/>
      <c r="F90" s="279" t="s">
        <v>623</v>
      </c>
      <c r="G90" s="280"/>
      <c r="H90" s="256" t="s">
        <v>643</v>
      </c>
      <c r="I90" s="256" t="s">
        <v>619</v>
      </c>
      <c r="J90" s="256">
        <v>50</v>
      </c>
      <c r="K90" s="270"/>
    </row>
    <row r="91" s="1" customFormat="1" ht="15" customHeight="1">
      <c r="B91" s="281"/>
      <c r="C91" s="256" t="s">
        <v>644</v>
      </c>
      <c r="D91" s="256"/>
      <c r="E91" s="256"/>
      <c r="F91" s="279" t="s">
        <v>623</v>
      </c>
      <c r="G91" s="280"/>
      <c r="H91" s="256" t="s">
        <v>644</v>
      </c>
      <c r="I91" s="256" t="s">
        <v>619</v>
      </c>
      <c r="J91" s="256">
        <v>50</v>
      </c>
      <c r="K91" s="270"/>
    </row>
    <row r="92" s="1" customFormat="1" ht="15" customHeight="1">
      <c r="B92" s="281"/>
      <c r="C92" s="256" t="s">
        <v>645</v>
      </c>
      <c r="D92" s="256"/>
      <c r="E92" s="256"/>
      <c r="F92" s="279" t="s">
        <v>623</v>
      </c>
      <c r="G92" s="280"/>
      <c r="H92" s="256" t="s">
        <v>646</v>
      </c>
      <c r="I92" s="256" t="s">
        <v>619</v>
      </c>
      <c r="J92" s="256">
        <v>255</v>
      </c>
      <c r="K92" s="270"/>
    </row>
    <row r="93" s="1" customFormat="1" ht="15" customHeight="1">
      <c r="B93" s="281"/>
      <c r="C93" s="256" t="s">
        <v>647</v>
      </c>
      <c r="D93" s="256"/>
      <c r="E93" s="256"/>
      <c r="F93" s="279" t="s">
        <v>617</v>
      </c>
      <c r="G93" s="280"/>
      <c r="H93" s="256" t="s">
        <v>648</v>
      </c>
      <c r="I93" s="256" t="s">
        <v>649</v>
      </c>
      <c r="J93" s="256"/>
      <c r="K93" s="270"/>
    </row>
    <row r="94" s="1" customFormat="1" ht="15" customHeight="1">
      <c r="B94" s="281"/>
      <c r="C94" s="256" t="s">
        <v>650</v>
      </c>
      <c r="D94" s="256"/>
      <c r="E94" s="256"/>
      <c r="F94" s="279" t="s">
        <v>617</v>
      </c>
      <c r="G94" s="280"/>
      <c r="H94" s="256" t="s">
        <v>651</v>
      </c>
      <c r="I94" s="256" t="s">
        <v>652</v>
      </c>
      <c r="J94" s="256"/>
      <c r="K94" s="270"/>
    </row>
    <row r="95" s="1" customFormat="1" ht="15" customHeight="1">
      <c r="B95" s="281"/>
      <c r="C95" s="256" t="s">
        <v>653</v>
      </c>
      <c r="D95" s="256"/>
      <c r="E95" s="256"/>
      <c r="F95" s="279" t="s">
        <v>617</v>
      </c>
      <c r="G95" s="280"/>
      <c r="H95" s="256" t="s">
        <v>653</v>
      </c>
      <c r="I95" s="256" t="s">
        <v>652</v>
      </c>
      <c r="J95" s="256"/>
      <c r="K95" s="270"/>
    </row>
    <row r="96" s="1" customFormat="1" ht="15" customHeight="1">
      <c r="B96" s="281"/>
      <c r="C96" s="256" t="s">
        <v>38</v>
      </c>
      <c r="D96" s="256"/>
      <c r="E96" s="256"/>
      <c r="F96" s="279" t="s">
        <v>617</v>
      </c>
      <c r="G96" s="280"/>
      <c r="H96" s="256" t="s">
        <v>654</v>
      </c>
      <c r="I96" s="256" t="s">
        <v>652</v>
      </c>
      <c r="J96" s="256"/>
      <c r="K96" s="270"/>
    </row>
    <row r="97" s="1" customFormat="1" ht="15" customHeight="1">
      <c r="B97" s="281"/>
      <c r="C97" s="256" t="s">
        <v>48</v>
      </c>
      <c r="D97" s="256"/>
      <c r="E97" s="256"/>
      <c r="F97" s="279" t="s">
        <v>617</v>
      </c>
      <c r="G97" s="280"/>
      <c r="H97" s="256" t="s">
        <v>655</v>
      </c>
      <c r="I97" s="256" t="s">
        <v>652</v>
      </c>
      <c r="J97" s="256"/>
      <c r="K97" s="270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656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611</v>
      </c>
      <c r="D103" s="271"/>
      <c r="E103" s="271"/>
      <c r="F103" s="271" t="s">
        <v>612</v>
      </c>
      <c r="G103" s="272"/>
      <c r="H103" s="271" t="s">
        <v>54</v>
      </c>
      <c r="I103" s="271" t="s">
        <v>57</v>
      </c>
      <c r="J103" s="271" t="s">
        <v>613</v>
      </c>
      <c r="K103" s="270"/>
    </row>
    <row r="104" s="1" customFormat="1" ht="17.25" customHeight="1">
      <c r="B104" s="268"/>
      <c r="C104" s="273" t="s">
        <v>614</v>
      </c>
      <c r="D104" s="273"/>
      <c r="E104" s="273"/>
      <c r="F104" s="274" t="s">
        <v>615</v>
      </c>
      <c r="G104" s="275"/>
      <c r="H104" s="273"/>
      <c r="I104" s="273"/>
      <c r="J104" s="273" t="s">
        <v>616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="1" customFormat="1" ht="15" customHeight="1">
      <c r="B106" s="268"/>
      <c r="C106" s="256" t="s">
        <v>53</v>
      </c>
      <c r="D106" s="278"/>
      <c r="E106" s="278"/>
      <c r="F106" s="279" t="s">
        <v>617</v>
      </c>
      <c r="G106" s="256"/>
      <c r="H106" s="256" t="s">
        <v>657</v>
      </c>
      <c r="I106" s="256" t="s">
        <v>619</v>
      </c>
      <c r="J106" s="256">
        <v>20</v>
      </c>
      <c r="K106" s="270"/>
    </row>
    <row r="107" s="1" customFormat="1" ht="15" customHeight="1">
      <c r="B107" s="268"/>
      <c r="C107" s="256" t="s">
        <v>620</v>
      </c>
      <c r="D107" s="256"/>
      <c r="E107" s="256"/>
      <c r="F107" s="279" t="s">
        <v>617</v>
      </c>
      <c r="G107" s="256"/>
      <c r="H107" s="256" t="s">
        <v>657</v>
      </c>
      <c r="I107" s="256" t="s">
        <v>619</v>
      </c>
      <c r="J107" s="256">
        <v>120</v>
      </c>
      <c r="K107" s="270"/>
    </row>
    <row r="108" s="1" customFormat="1" ht="15" customHeight="1">
      <c r="B108" s="281"/>
      <c r="C108" s="256" t="s">
        <v>622</v>
      </c>
      <c r="D108" s="256"/>
      <c r="E108" s="256"/>
      <c r="F108" s="279" t="s">
        <v>623</v>
      </c>
      <c r="G108" s="256"/>
      <c r="H108" s="256" t="s">
        <v>657</v>
      </c>
      <c r="I108" s="256" t="s">
        <v>619</v>
      </c>
      <c r="J108" s="256">
        <v>50</v>
      </c>
      <c r="K108" s="270"/>
    </row>
    <row r="109" s="1" customFormat="1" ht="15" customHeight="1">
      <c r="B109" s="281"/>
      <c r="C109" s="256" t="s">
        <v>625</v>
      </c>
      <c r="D109" s="256"/>
      <c r="E109" s="256"/>
      <c r="F109" s="279" t="s">
        <v>617</v>
      </c>
      <c r="G109" s="256"/>
      <c r="H109" s="256" t="s">
        <v>657</v>
      </c>
      <c r="I109" s="256" t="s">
        <v>627</v>
      </c>
      <c r="J109" s="256"/>
      <c r="K109" s="270"/>
    </row>
    <row r="110" s="1" customFormat="1" ht="15" customHeight="1">
      <c r="B110" s="281"/>
      <c r="C110" s="256" t="s">
        <v>636</v>
      </c>
      <c r="D110" s="256"/>
      <c r="E110" s="256"/>
      <c r="F110" s="279" t="s">
        <v>623</v>
      </c>
      <c r="G110" s="256"/>
      <c r="H110" s="256" t="s">
        <v>657</v>
      </c>
      <c r="I110" s="256" t="s">
        <v>619</v>
      </c>
      <c r="J110" s="256">
        <v>50</v>
      </c>
      <c r="K110" s="270"/>
    </row>
    <row r="111" s="1" customFormat="1" ht="15" customHeight="1">
      <c r="B111" s="281"/>
      <c r="C111" s="256" t="s">
        <v>644</v>
      </c>
      <c r="D111" s="256"/>
      <c r="E111" s="256"/>
      <c r="F111" s="279" t="s">
        <v>623</v>
      </c>
      <c r="G111" s="256"/>
      <c r="H111" s="256" t="s">
        <v>657</v>
      </c>
      <c r="I111" s="256" t="s">
        <v>619</v>
      </c>
      <c r="J111" s="256">
        <v>50</v>
      </c>
      <c r="K111" s="270"/>
    </row>
    <row r="112" s="1" customFormat="1" ht="15" customHeight="1">
      <c r="B112" s="281"/>
      <c r="C112" s="256" t="s">
        <v>642</v>
      </c>
      <c r="D112" s="256"/>
      <c r="E112" s="256"/>
      <c r="F112" s="279" t="s">
        <v>623</v>
      </c>
      <c r="G112" s="256"/>
      <c r="H112" s="256" t="s">
        <v>657</v>
      </c>
      <c r="I112" s="256" t="s">
        <v>619</v>
      </c>
      <c r="J112" s="256">
        <v>50</v>
      </c>
      <c r="K112" s="270"/>
    </row>
    <row r="113" s="1" customFormat="1" ht="15" customHeight="1">
      <c r="B113" s="281"/>
      <c r="C113" s="256" t="s">
        <v>53</v>
      </c>
      <c r="D113" s="256"/>
      <c r="E113" s="256"/>
      <c r="F113" s="279" t="s">
        <v>617</v>
      </c>
      <c r="G113" s="256"/>
      <c r="H113" s="256" t="s">
        <v>658</v>
      </c>
      <c r="I113" s="256" t="s">
        <v>619</v>
      </c>
      <c r="J113" s="256">
        <v>20</v>
      </c>
      <c r="K113" s="270"/>
    </row>
    <row r="114" s="1" customFormat="1" ht="15" customHeight="1">
      <c r="B114" s="281"/>
      <c r="C114" s="256" t="s">
        <v>659</v>
      </c>
      <c r="D114" s="256"/>
      <c r="E114" s="256"/>
      <c r="F114" s="279" t="s">
        <v>617</v>
      </c>
      <c r="G114" s="256"/>
      <c r="H114" s="256" t="s">
        <v>660</v>
      </c>
      <c r="I114" s="256" t="s">
        <v>619</v>
      </c>
      <c r="J114" s="256">
        <v>120</v>
      </c>
      <c r="K114" s="270"/>
    </row>
    <row r="115" s="1" customFormat="1" ht="15" customHeight="1">
      <c r="B115" s="281"/>
      <c r="C115" s="256" t="s">
        <v>38</v>
      </c>
      <c r="D115" s="256"/>
      <c r="E115" s="256"/>
      <c r="F115" s="279" t="s">
        <v>617</v>
      </c>
      <c r="G115" s="256"/>
      <c r="H115" s="256" t="s">
        <v>661</v>
      </c>
      <c r="I115" s="256" t="s">
        <v>652</v>
      </c>
      <c r="J115" s="256"/>
      <c r="K115" s="270"/>
    </row>
    <row r="116" s="1" customFormat="1" ht="15" customHeight="1">
      <c r="B116" s="281"/>
      <c r="C116" s="256" t="s">
        <v>48</v>
      </c>
      <c r="D116" s="256"/>
      <c r="E116" s="256"/>
      <c r="F116" s="279" t="s">
        <v>617</v>
      </c>
      <c r="G116" s="256"/>
      <c r="H116" s="256" t="s">
        <v>662</v>
      </c>
      <c r="I116" s="256" t="s">
        <v>652</v>
      </c>
      <c r="J116" s="256"/>
      <c r="K116" s="270"/>
    </row>
    <row r="117" s="1" customFormat="1" ht="15" customHeight="1">
      <c r="B117" s="281"/>
      <c r="C117" s="256" t="s">
        <v>57</v>
      </c>
      <c r="D117" s="256"/>
      <c r="E117" s="256"/>
      <c r="F117" s="279" t="s">
        <v>617</v>
      </c>
      <c r="G117" s="256"/>
      <c r="H117" s="256" t="s">
        <v>663</v>
      </c>
      <c r="I117" s="256" t="s">
        <v>664</v>
      </c>
      <c r="J117" s="256"/>
      <c r="K117" s="270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="1" customFormat="1" ht="45" customHeight="1">
      <c r="B122" s="297"/>
      <c r="C122" s="247" t="s">
        <v>665</v>
      </c>
      <c r="D122" s="247"/>
      <c r="E122" s="247"/>
      <c r="F122" s="247"/>
      <c r="G122" s="247"/>
      <c r="H122" s="247"/>
      <c r="I122" s="247"/>
      <c r="J122" s="247"/>
      <c r="K122" s="298"/>
    </row>
    <row r="123" s="1" customFormat="1" ht="17.25" customHeight="1">
      <c r="B123" s="299"/>
      <c r="C123" s="271" t="s">
        <v>611</v>
      </c>
      <c r="D123" s="271"/>
      <c r="E123" s="271"/>
      <c r="F123" s="271" t="s">
        <v>612</v>
      </c>
      <c r="G123" s="272"/>
      <c r="H123" s="271" t="s">
        <v>54</v>
      </c>
      <c r="I123" s="271" t="s">
        <v>57</v>
      </c>
      <c r="J123" s="271" t="s">
        <v>613</v>
      </c>
      <c r="K123" s="300"/>
    </row>
    <row r="124" s="1" customFormat="1" ht="17.25" customHeight="1">
      <c r="B124" s="299"/>
      <c r="C124" s="273" t="s">
        <v>614</v>
      </c>
      <c r="D124" s="273"/>
      <c r="E124" s="273"/>
      <c r="F124" s="274" t="s">
        <v>615</v>
      </c>
      <c r="G124" s="275"/>
      <c r="H124" s="273"/>
      <c r="I124" s="273"/>
      <c r="J124" s="273" t="s">
        <v>616</v>
      </c>
      <c r="K124" s="300"/>
    </row>
    <row r="125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="1" customFormat="1" ht="15" customHeight="1">
      <c r="B126" s="301"/>
      <c r="C126" s="256" t="s">
        <v>620</v>
      </c>
      <c r="D126" s="278"/>
      <c r="E126" s="278"/>
      <c r="F126" s="279" t="s">
        <v>617</v>
      </c>
      <c r="G126" s="256"/>
      <c r="H126" s="256" t="s">
        <v>657</v>
      </c>
      <c r="I126" s="256" t="s">
        <v>619</v>
      </c>
      <c r="J126" s="256">
        <v>120</v>
      </c>
      <c r="K126" s="304"/>
    </row>
    <row r="127" s="1" customFormat="1" ht="15" customHeight="1">
      <c r="B127" s="301"/>
      <c r="C127" s="256" t="s">
        <v>666</v>
      </c>
      <c r="D127" s="256"/>
      <c r="E127" s="256"/>
      <c r="F127" s="279" t="s">
        <v>617</v>
      </c>
      <c r="G127" s="256"/>
      <c r="H127" s="256" t="s">
        <v>667</v>
      </c>
      <c r="I127" s="256" t="s">
        <v>619</v>
      </c>
      <c r="J127" s="256" t="s">
        <v>668</v>
      </c>
      <c r="K127" s="304"/>
    </row>
    <row r="128" s="1" customFormat="1" ht="15" customHeight="1">
      <c r="B128" s="301"/>
      <c r="C128" s="256" t="s">
        <v>565</v>
      </c>
      <c r="D128" s="256"/>
      <c r="E128" s="256"/>
      <c r="F128" s="279" t="s">
        <v>617</v>
      </c>
      <c r="G128" s="256"/>
      <c r="H128" s="256" t="s">
        <v>669</v>
      </c>
      <c r="I128" s="256" t="s">
        <v>619</v>
      </c>
      <c r="J128" s="256" t="s">
        <v>668</v>
      </c>
      <c r="K128" s="304"/>
    </row>
    <row r="129" s="1" customFormat="1" ht="15" customHeight="1">
      <c r="B129" s="301"/>
      <c r="C129" s="256" t="s">
        <v>628</v>
      </c>
      <c r="D129" s="256"/>
      <c r="E129" s="256"/>
      <c r="F129" s="279" t="s">
        <v>623</v>
      </c>
      <c r="G129" s="256"/>
      <c r="H129" s="256" t="s">
        <v>629</v>
      </c>
      <c r="I129" s="256" t="s">
        <v>619</v>
      </c>
      <c r="J129" s="256">
        <v>15</v>
      </c>
      <c r="K129" s="304"/>
    </row>
    <row r="130" s="1" customFormat="1" ht="15" customHeight="1">
      <c r="B130" s="301"/>
      <c r="C130" s="282" t="s">
        <v>630</v>
      </c>
      <c r="D130" s="282"/>
      <c r="E130" s="282"/>
      <c r="F130" s="283" t="s">
        <v>623</v>
      </c>
      <c r="G130" s="282"/>
      <c r="H130" s="282" t="s">
        <v>631</v>
      </c>
      <c r="I130" s="282" t="s">
        <v>619</v>
      </c>
      <c r="J130" s="282">
        <v>15</v>
      </c>
      <c r="K130" s="304"/>
    </row>
    <row r="131" s="1" customFormat="1" ht="15" customHeight="1">
      <c r="B131" s="301"/>
      <c r="C131" s="282" t="s">
        <v>632</v>
      </c>
      <c r="D131" s="282"/>
      <c r="E131" s="282"/>
      <c r="F131" s="283" t="s">
        <v>623</v>
      </c>
      <c r="G131" s="282"/>
      <c r="H131" s="282" t="s">
        <v>633</v>
      </c>
      <c r="I131" s="282" t="s">
        <v>619</v>
      </c>
      <c r="J131" s="282">
        <v>20</v>
      </c>
      <c r="K131" s="304"/>
    </row>
    <row r="132" s="1" customFormat="1" ht="15" customHeight="1">
      <c r="B132" s="301"/>
      <c r="C132" s="282" t="s">
        <v>634</v>
      </c>
      <c r="D132" s="282"/>
      <c r="E132" s="282"/>
      <c r="F132" s="283" t="s">
        <v>623</v>
      </c>
      <c r="G132" s="282"/>
      <c r="H132" s="282" t="s">
        <v>635</v>
      </c>
      <c r="I132" s="282" t="s">
        <v>619</v>
      </c>
      <c r="J132" s="282">
        <v>20</v>
      </c>
      <c r="K132" s="304"/>
    </row>
    <row r="133" s="1" customFormat="1" ht="15" customHeight="1">
      <c r="B133" s="301"/>
      <c r="C133" s="256" t="s">
        <v>622</v>
      </c>
      <c r="D133" s="256"/>
      <c r="E133" s="256"/>
      <c r="F133" s="279" t="s">
        <v>623</v>
      </c>
      <c r="G133" s="256"/>
      <c r="H133" s="256" t="s">
        <v>657</v>
      </c>
      <c r="I133" s="256" t="s">
        <v>619</v>
      </c>
      <c r="J133" s="256">
        <v>50</v>
      </c>
      <c r="K133" s="304"/>
    </row>
    <row r="134" s="1" customFormat="1" ht="15" customHeight="1">
      <c r="B134" s="301"/>
      <c r="C134" s="256" t="s">
        <v>636</v>
      </c>
      <c r="D134" s="256"/>
      <c r="E134" s="256"/>
      <c r="F134" s="279" t="s">
        <v>623</v>
      </c>
      <c r="G134" s="256"/>
      <c r="H134" s="256" t="s">
        <v>657</v>
      </c>
      <c r="I134" s="256" t="s">
        <v>619</v>
      </c>
      <c r="J134" s="256">
        <v>50</v>
      </c>
      <c r="K134" s="304"/>
    </row>
    <row r="135" s="1" customFormat="1" ht="15" customHeight="1">
      <c r="B135" s="301"/>
      <c r="C135" s="256" t="s">
        <v>642</v>
      </c>
      <c r="D135" s="256"/>
      <c r="E135" s="256"/>
      <c r="F135" s="279" t="s">
        <v>623</v>
      </c>
      <c r="G135" s="256"/>
      <c r="H135" s="256" t="s">
        <v>657</v>
      </c>
      <c r="I135" s="256" t="s">
        <v>619</v>
      </c>
      <c r="J135" s="256">
        <v>50</v>
      </c>
      <c r="K135" s="304"/>
    </row>
    <row r="136" s="1" customFormat="1" ht="15" customHeight="1">
      <c r="B136" s="301"/>
      <c r="C136" s="256" t="s">
        <v>644</v>
      </c>
      <c r="D136" s="256"/>
      <c r="E136" s="256"/>
      <c r="F136" s="279" t="s">
        <v>623</v>
      </c>
      <c r="G136" s="256"/>
      <c r="H136" s="256" t="s">
        <v>657</v>
      </c>
      <c r="I136" s="256" t="s">
        <v>619</v>
      </c>
      <c r="J136" s="256">
        <v>50</v>
      </c>
      <c r="K136" s="304"/>
    </row>
    <row r="137" s="1" customFormat="1" ht="15" customHeight="1">
      <c r="B137" s="301"/>
      <c r="C137" s="256" t="s">
        <v>645</v>
      </c>
      <c r="D137" s="256"/>
      <c r="E137" s="256"/>
      <c r="F137" s="279" t="s">
        <v>623</v>
      </c>
      <c r="G137" s="256"/>
      <c r="H137" s="256" t="s">
        <v>670</v>
      </c>
      <c r="I137" s="256" t="s">
        <v>619</v>
      </c>
      <c r="J137" s="256">
        <v>255</v>
      </c>
      <c r="K137" s="304"/>
    </row>
    <row r="138" s="1" customFormat="1" ht="15" customHeight="1">
      <c r="B138" s="301"/>
      <c r="C138" s="256" t="s">
        <v>647</v>
      </c>
      <c r="D138" s="256"/>
      <c r="E138" s="256"/>
      <c r="F138" s="279" t="s">
        <v>617</v>
      </c>
      <c r="G138" s="256"/>
      <c r="H138" s="256" t="s">
        <v>671</v>
      </c>
      <c r="I138" s="256" t="s">
        <v>649</v>
      </c>
      <c r="J138" s="256"/>
      <c r="K138" s="304"/>
    </row>
    <row r="139" s="1" customFormat="1" ht="15" customHeight="1">
      <c r="B139" s="301"/>
      <c r="C139" s="256" t="s">
        <v>650</v>
      </c>
      <c r="D139" s="256"/>
      <c r="E139" s="256"/>
      <c r="F139" s="279" t="s">
        <v>617</v>
      </c>
      <c r="G139" s="256"/>
      <c r="H139" s="256" t="s">
        <v>672</v>
      </c>
      <c r="I139" s="256" t="s">
        <v>652</v>
      </c>
      <c r="J139" s="256"/>
      <c r="K139" s="304"/>
    </row>
    <row r="140" s="1" customFormat="1" ht="15" customHeight="1">
      <c r="B140" s="301"/>
      <c r="C140" s="256" t="s">
        <v>653</v>
      </c>
      <c r="D140" s="256"/>
      <c r="E140" s="256"/>
      <c r="F140" s="279" t="s">
        <v>617</v>
      </c>
      <c r="G140" s="256"/>
      <c r="H140" s="256" t="s">
        <v>653</v>
      </c>
      <c r="I140" s="256" t="s">
        <v>652</v>
      </c>
      <c r="J140" s="256"/>
      <c r="K140" s="304"/>
    </row>
    <row r="141" s="1" customFormat="1" ht="15" customHeight="1">
      <c r="B141" s="301"/>
      <c r="C141" s="256" t="s">
        <v>38</v>
      </c>
      <c r="D141" s="256"/>
      <c r="E141" s="256"/>
      <c r="F141" s="279" t="s">
        <v>617</v>
      </c>
      <c r="G141" s="256"/>
      <c r="H141" s="256" t="s">
        <v>673</v>
      </c>
      <c r="I141" s="256" t="s">
        <v>652</v>
      </c>
      <c r="J141" s="256"/>
      <c r="K141" s="304"/>
    </row>
    <row r="142" s="1" customFormat="1" ht="15" customHeight="1">
      <c r="B142" s="301"/>
      <c r="C142" s="256" t="s">
        <v>674</v>
      </c>
      <c r="D142" s="256"/>
      <c r="E142" s="256"/>
      <c r="F142" s="279" t="s">
        <v>617</v>
      </c>
      <c r="G142" s="256"/>
      <c r="H142" s="256" t="s">
        <v>675</v>
      </c>
      <c r="I142" s="256" t="s">
        <v>652</v>
      </c>
      <c r="J142" s="256"/>
      <c r="K142" s="304"/>
    </row>
    <row r="143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676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611</v>
      </c>
      <c r="D148" s="271"/>
      <c r="E148" s="271"/>
      <c r="F148" s="271" t="s">
        <v>612</v>
      </c>
      <c r="G148" s="272"/>
      <c r="H148" s="271" t="s">
        <v>54</v>
      </c>
      <c r="I148" s="271" t="s">
        <v>57</v>
      </c>
      <c r="J148" s="271" t="s">
        <v>613</v>
      </c>
      <c r="K148" s="270"/>
    </row>
    <row r="149" s="1" customFormat="1" ht="17.25" customHeight="1">
      <c r="B149" s="268"/>
      <c r="C149" s="273" t="s">
        <v>614</v>
      </c>
      <c r="D149" s="273"/>
      <c r="E149" s="273"/>
      <c r="F149" s="274" t="s">
        <v>615</v>
      </c>
      <c r="G149" s="275"/>
      <c r="H149" s="273"/>
      <c r="I149" s="273"/>
      <c r="J149" s="273" t="s">
        <v>616</v>
      </c>
      <c r="K149" s="270"/>
    </row>
    <row r="150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="1" customFormat="1" ht="15" customHeight="1">
      <c r="B151" s="281"/>
      <c r="C151" s="308" t="s">
        <v>620</v>
      </c>
      <c r="D151" s="256"/>
      <c r="E151" s="256"/>
      <c r="F151" s="309" t="s">
        <v>617</v>
      </c>
      <c r="G151" s="256"/>
      <c r="H151" s="308" t="s">
        <v>657</v>
      </c>
      <c r="I151" s="308" t="s">
        <v>619</v>
      </c>
      <c r="J151" s="308">
        <v>120</v>
      </c>
      <c r="K151" s="304"/>
    </row>
    <row r="152" s="1" customFormat="1" ht="15" customHeight="1">
      <c r="B152" s="281"/>
      <c r="C152" s="308" t="s">
        <v>666</v>
      </c>
      <c r="D152" s="256"/>
      <c r="E152" s="256"/>
      <c r="F152" s="309" t="s">
        <v>617</v>
      </c>
      <c r="G152" s="256"/>
      <c r="H152" s="308" t="s">
        <v>677</v>
      </c>
      <c r="I152" s="308" t="s">
        <v>619</v>
      </c>
      <c r="J152" s="308" t="s">
        <v>668</v>
      </c>
      <c r="K152" s="304"/>
    </row>
    <row r="153" s="1" customFormat="1" ht="15" customHeight="1">
      <c r="B153" s="281"/>
      <c r="C153" s="308" t="s">
        <v>565</v>
      </c>
      <c r="D153" s="256"/>
      <c r="E153" s="256"/>
      <c r="F153" s="309" t="s">
        <v>617</v>
      </c>
      <c r="G153" s="256"/>
      <c r="H153" s="308" t="s">
        <v>678</v>
      </c>
      <c r="I153" s="308" t="s">
        <v>619</v>
      </c>
      <c r="J153" s="308" t="s">
        <v>668</v>
      </c>
      <c r="K153" s="304"/>
    </row>
    <row r="154" s="1" customFormat="1" ht="15" customHeight="1">
      <c r="B154" s="281"/>
      <c r="C154" s="308" t="s">
        <v>622</v>
      </c>
      <c r="D154" s="256"/>
      <c r="E154" s="256"/>
      <c r="F154" s="309" t="s">
        <v>623</v>
      </c>
      <c r="G154" s="256"/>
      <c r="H154" s="308" t="s">
        <v>657</v>
      </c>
      <c r="I154" s="308" t="s">
        <v>619</v>
      </c>
      <c r="J154" s="308">
        <v>50</v>
      </c>
      <c r="K154" s="304"/>
    </row>
    <row r="155" s="1" customFormat="1" ht="15" customHeight="1">
      <c r="B155" s="281"/>
      <c r="C155" s="308" t="s">
        <v>625</v>
      </c>
      <c r="D155" s="256"/>
      <c r="E155" s="256"/>
      <c r="F155" s="309" t="s">
        <v>617</v>
      </c>
      <c r="G155" s="256"/>
      <c r="H155" s="308" t="s">
        <v>657</v>
      </c>
      <c r="I155" s="308" t="s">
        <v>627</v>
      </c>
      <c r="J155" s="308"/>
      <c r="K155" s="304"/>
    </row>
    <row r="156" s="1" customFormat="1" ht="15" customHeight="1">
      <c r="B156" s="281"/>
      <c r="C156" s="308" t="s">
        <v>636</v>
      </c>
      <c r="D156" s="256"/>
      <c r="E156" s="256"/>
      <c r="F156" s="309" t="s">
        <v>623</v>
      </c>
      <c r="G156" s="256"/>
      <c r="H156" s="308" t="s">
        <v>657</v>
      </c>
      <c r="I156" s="308" t="s">
        <v>619</v>
      </c>
      <c r="J156" s="308">
        <v>50</v>
      </c>
      <c r="K156" s="304"/>
    </row>
    <row r="157" s="1" customFormat="1" ht="15" customHeight="1">
      <c r="B157" s="281"/>
      <c r="C157" s="308" t="s">
        <v>644</v>
      </c>
      <c r="D157" s="256"/>
      <c r="E157" s="256"/>
      <c r="F157" s="309" t="s">
        <v>623</v>
      </c>
      <c r="G157" s="256"/>
      <c r="H157" s="308" t="s">
        <v>657</v>
      </c>
      <c r="I157" s="308" t="s">
        <v>619</v>
      </c>
      <c r="J157" s="308">
        <v>50</v>
      </c>
      <c r="K157" s="304"/>
    </row>
    <row r="158" s="1" customFormat="1" ht="15" customHeight="1">
      <c r="B158" s="281"/>
      <c r="C158" s="308" t="s">
        <v>642</v>
      </c>
      <c r="D158" s="256"/>
      <c r="E158" s="256"/>
      <c r="F158" s="309" t="s">
        <v>623</v>
      </c>
      <c r="G158" s="256"/>
      <c r="H158" s="308" t="s">
        <v>657</v>
      </c>
      <c r="I158" s="308" t="s">
        <v>619</v>
      </c>
      <c r="J158" s="308">
        <v>50</v>
      </c>
      <c r="K158" s="304"/>
    </row>
    <row r="159" s="1" customFormat="1" ht="15" customHeight="1">
      <c r="B159" s="281"/>
      <c r="C159" s="308" t="s">
        <v>87</v>
      </c>
      <c r="D159" s="256"/>
      <c r="E159" s="256"/>
      <c r="F159" s="309" t="s">
        <v>617</v>
      </c>
      <c r="G159" s="256"/>
      <c r="H159" s="308" t="s">
        <v>679</v>
      </c>
      <c r="I159" s="308" t="s">
        <v>619</v>
      </c>
      <c r="J159" s="308" t="s">
        <v>680</v>
      </c>
      <c r="K159" s="304"/>
    </row>
    <row r="160" s="1" customFormat="1" ht="15" customHeight="1">
      <c r="B160" s="281"/>
      <c r="C160" s="308" t="s">
        <v>681</v>
      </c>
      <c r="D160" s="256"/>
      <c r="E160" s="256"/>
      <c r="F160" s="309" t="s">
        <v>617</v>
      </c>
      <c r="G160" s="256"/>
      <c r="H160" s="308" t="s">
        <v>682</v>
      </c>
      <c r="I160" s="308" t="s">
        <v>652</v>
      </c>
      <c r="J160" s="308"/>
      <c r="K160" s="304"/>
    </row>
    <row r="161" s="1" customFormat="1" ht="15" customHeight="1">
      <c r="B161" s="310"/>
      <c r="C161" s="311"/>
      <c r="D161" s="311"/>
      <c r="E161" s="311"/>
      <c r="F161" s="311"/>
      <c r="G161" s="311"/>
      <c r="H161" s="311"/>
      <c r="I161" s="311"/>
      <c r="J161" s="311"/>
      <c r="K161" s="312"/>
    </row>
    <row r="162" s="1" customFormat="1" ht="18.75" customHeight="1">
      <c r="B162" s="292"/>
      <c r="C162" s="302"/>
      <c r="D162" s="302"/>
      <c r="E162" s="302"/>
      <c r="F162" s="313"/>
      <c r="G162" s="302"/>
      <c r="H162" s="302"/>
      <c r="I162" s="302"/>
      <c r="J162" s="302"/>
      <c r="K162" s="292"/>
    </row>
    <row r="163" s="1" customFormat="1" ht="18.75" customHeight="1">
      <c r="B163" s="292"/>
      <c r="C163" s="302"/>
      <c r="D163" s="302"/>
      <c r="E163" s="302"/>
      <c r="F163" s="313"/>
      <c r="G163" s="302"/>
      <c r="H163" s="302"/>
      <c r="I163" s="302"/>
      <c r="J163" s="302"/>
      <c r="K163" s="292"/>
    </row>
    <row r="164" s="1" customFormat="1" ht="18.75" customHeight="1">
      <c r="B164" s="292"/>
      <c r="C164" s="302"/>
      <c r="D164" s="302"/>
      <c r="E164" s="302"/>
      <c r="F164" s="313"/>
      <c r="G164" s="302"/>
      <c r="H164" s="302"/>
      <c r="I164" s="302"/>
      <c r="J164" s="302"/>
      <c r="K164" s="292"/>
    </row>
    <row r="165" s="1" customFormat="1" ht="18.75" customHeight="1">
      <c r="B165" s="292"/>
      <c r="C165" s="302"/>
      <c r="D165" s="302"/>
      <c r="E165" s="302"/>
      <c r="F165" s="313"/>
      <c r="G165" s="302"/>
      <c r="H165" s="302"/>
      <c r="I165" s="302"/>
      <c r="J165" s="302"/>
      <c r="K165" s="292"/>
    </row>
    <row r="166" s="1" customFormat="1" ht="18.75" customHeight="1">
      <c r="B166" s="292"/>
      <c r="C166" s="302"/>
      <c r="D166" s="302"/>
      <c r="E166" s="302"/>
      <c r="F166" s="313"/>
      <c r="G166" s="302"/>
      <c r="H166" s="302"/>
      <c r="I166" s="302"/>
      <c r="J166" s="302"/>
      <c r="K166" s="292"/>
    </row>
    <row r="167" s="1" customFormat="1" ht="18.75" customHeight="1">
      <c r="B167" s="292"/>
      <c r="C167" s="302"/>
      <c r="D167" s="302"/>
      <c r="E167" s="302"/>
      <c r="F167" s="313"/>
      <c r="G167" s="302"/>
      <c r="H167" s="302"/>
      <c r="I167" s="302"/>
      <c r="J167" s="302"/>
      <c r="K167" s="292"/>
    </row>
    <row r="168" s="1" customFormat="1" ht="18.75" customHeight="1">
      <c r="B168" s="292"/>
      <c r="C168" s="302"/>
      <c r="D168" s="302"/>
      <c r="E168" s="302"/>
      <c r="F168" s="313"/>
      <c r="G168" s="302"/>
      <c r="H168" s="302"/>
      <c r="I168" s="302"/>
      <c r="J168" s="302"/>
      <c r="K168" s="292"/>
    </row>
    <row r="169" s="1" customFormat="1" ht="18.75" customHeight="1">
      <c r="B169" s="264"/>
      <c r="C169" s="264"/>
      <c r="D169" s="264"/>
      <c r="E169" s="264"/>
      <c r="F169" s="264"/>
      <c r="G169" s="264"/>
      <c r="H169" s="264"/>
      <c r="I169" s="264"/>
      <c r="J169" s="264"/>
      <c r="K169" s="264"/>
    </row>
    <row r="170" s="1" customFormat="1" ht="7.5" customHeight="1">
      <c r="B170" s="243"/>
      <c r="C170" s="244"/>
      <c r="D170" s="244"/>
      <c r="E170" s="244"/>
      <c r="F170" s="244"/>
      <c r="G170" s="244"/>
      <c r="H170" s="244"/>
      <c r="I170" s="244"/>
      <c r="J170" s="244"/>
      <c r="K170" s="245"/>
    </row>
    <row r="171" s="1" customFormat="1" ht="45" customHeight="1">
      <c r="B171" s="246"/>
      <c r="C171" s="247" t="s">
        <v>683</v>
      </c>
      <c r="D171" s="247"/>
      <c r="E171" s="247"/>
      <c r="F171" s="247"/>
      <c r="G171" s="247"/>
      <c r="H171" s="247"/>
      <c r="I171" s="247"/>
      <c r="J171" s="247"/>
      <c r="K171" s="248"/>
    </row>
    <row r="172" s="1" customFormat="1" ht="17.25" customHeight="1">
      <c r="B172" s="246"/>
      <c r="C172" s="271" t="s">
        <v>611</v>
      </c>
      <c r="D172" s="271"/>
      <c r="E172" s="271"/>
      <c r="F172" s="271" t="s">
        <v>612</v>
      </c>
      <c r="G172" s="314"/>
      <c r="H172" s="315" t="s">
        <v>54</v>
      </c>
      <c r="I172" s="315" t="s">
        <v>57</v>
      </c>
      <c r="J172" s="271" t="s">
        <v>613</v>
      </c>
      <c r="K172" s="248"/>
    </row>
    <row r="173" s="1" customFormat="1" ht="17.25" customHeight="1">
      <c r="B173" s="249"/>
      <c r="C173" s="273" t="s">
        <v>614</v>
      </c>
      <c r="D173" s="273"/>
      <c r="E173" s="273"/>
      <c r="F173" s="274" t="s">
        <v>615</v>
      </c>
      <c r="G173" s="316"/>
      <c r="H173" s="317"/>
      <c r="I173" s="317"/>
      <c r="J173" s="273" t="s">
        <v>616</v>
      </c>
      <c r="K173" s="251"/>
    </row>
    <row r="174" s="1" customFormat="1" ht="5.25" customHeight="1">
      <c r="B174" s="281"/>
      <c r="C174" s="276"/>
      <c r="D174" s="276"/>
      <c r="E174" s="276"/>
      <c r="F174" s="276"/>
      <c r="G174" s="277"/>
      <c r="H174" s="276"/>
      <c r="I174" s="276"/>
      <c r="J174" s="276"/>
      <c r="K174" s="304"/>
    </row>
    <row r="175" s="1" customFormat="1" ht="15" customHeight="1">
      <c r="B175" s="281"/>
      <c r="C175" s="256" t="s">
        <v>620</v>
      </c>
      <c r="D175" s="256"/>
      <c r="E175" s="256"/>
      <c r="F175" s="279" t="s">
        <v>617</v>
      </c>
      <c r="G175" s="256"/>
      <c r="H175" s="256" t="s">
        <v>657</v>
      </c>
      <c r="I175" s="256" t="s">
        <v>619</v>
      </c>
      <c r="J175" s="256">
        <v>120</v>
      </c>
      <c r="K175" s="304"/>
    </row>
    <row r="176" s="1" customFormat="1" ht="15" customHeight="1">
      <c r="B176" s="281"/>
      <c r="C176" s="256" t="s">
        <v>666</v>
      </c>
      <c r="D176" s="256"/>
      <c r="E176" s="256"/>
      <c r="F176" s="279" t="s">
        <v>617</v>
      </c>
      <c r="G176" s="256"/>
      <c r="H176" s="256" t="s">
        <v>667</v>
      </c>
      <c r="I176" s="256" t="s">
        <v>619</v>
      </c>
      <c r="J176" s="256" t="s">
        <v>668</v>
      </c>
      <c r="K176" s="304"/>
    </row>
    <row r="177" s="1" customFormat="1" ht="15" customHeight="1">
      <c r="B177" s="281"/>
      <c r="C177" s="256" t="s">
        <v>565</v>
      </c>
      <c r="D177" s="256"/>
      <c r="E177" s="256"/>
      <c r="F177" s="279" t="s">
        <v>617</v>
      </c>
      <c r="G177" s="256"/>
      <c r="H177" s="256" t="s">
        <v>684</v>
      </c>
      <c r="I177" s="256" t="s">
        <v>619</v>
      </c>
      <c r="J177" s="256" t="s">
        <v>668</v>
      </c>
      <c r="K177" s="304"/>
    </row>
    <row r="178" s="1" customFormat="1" ht="15" customHeight="1">
      <c r="B178" s="281"/>
      <c r="C178" s="256" t="s">
        <v>622</v>
      </c>
      <c r="D178" s="256"/>
      <c r="E178" s="256"/>
      <c r="F178" s="279" t="s">
        <v>623</v>
      </c>
      <c r="G178" s="256"/>
      <c r="H178" s="256" t="s">
        <v>684</v>
      </c>
      <c r="I178" s="256" t="s">
        <v>619</v>
      </c>
      <c r="J178" s="256">
        <v>50</v>
      </c>
      <c r="K178" s="304"/>
    </row>
    <row r="179" s="1" customFormat="1" ht="15" customHeight="1">
      <c r="B179" s="281"/>
      <c r="C179" s="256" t="s">
        <v>625</v>
      </c>
      <c r="D179" s="256"/>
      <c r="E179" s="256"/>
      <c r="F179" s="279" t="s">
        <v>617</v>
      </c>
      <c r="G179" s="256"/>
      <c r="H179" s="256" t="s">
        <v>684</v>
      </c>
      <c r="I179" s="256" t="s">
        <v>627</v>
      </c>
      <c r="J179" s="256"/>
      <c r="K179" s="304"/>
    </row>
    <row r="180" s="1" customFormat="1" ht="15" customHeight="1">
      <c r="B180" s="281"/>
      <c r="C180" s="256" t="s">
        <v>636</v>
      </c>
      <c r="D180" s="256"/>
      <c r="E180" s="256"/>
      <c r="F180" s="279" t="s">
        <v>623</v>
      </c>
      <c r="G180" s="256"/>
      <c r="H180" s="256" t="s">
        <v>684</v>
      </c>
      <c r="I180" s="256" t="s">
        <v>619</v>
      </c>
      <c r="J180" s="256">
        <v>50</v>
      </c>
      <c r="K180" s="304"/>
    </row>
    <row r="181" s="1" customFormat="1" ht="15" customHeight="1">
      <c r="B181" s="281"/>
      <c r="C181" s="256" t="s">
        <v>644</v>
      </c>
      <c r="D181" s="256"/>
      <c r="E181" s="256"/>
      <c r="F181" s="279" t="s">
        <v>623</v>
      </c>
      <c r="G181" s="256"/>
      <c r="H181" s="256" t="s">
        <v>684</v>
      </c>
      <c r="I181" s="256" t="s">
        <v>619</v>
      </c>
      <c r="J181" s="256">
        <v>50</v>
      </c>
      <c r="K181" s="304"/>
    </row>
    <row r="182" s="1" customFormat="1" ht="15" customHeight="1">
      <c r="B182" s="281"/>
      <c r="C182" s="256" t="s">
        <v>642</v>
      </c>
      <c r="D182" s="256"/>
      <c r="E182" s="256"/>
      <c r="F182" s="279" t="s">
        <v>623</v>
      </c>
      <c r="G182" s="256"/>
      <c r="H182" s="256" t="s">
        <v>684</v>
      </c>
      <c r="I182" s="256" t="s">
        <v>619</v>
      </c>
      <c r="J182" s="256">
        <v>50</v>
      </c>
      <c r="K182" s="304"/>
    </row>
    <row r="183" s="1" customFormat="1" ht="15" customHeight="1">
      <c r="B183" s="281"/>
      <c r="C183" s="256" t="s">
        <v>92</v>
      </c>
      <c r="D183" s="256"/>
      <c r="E183" s="256"/>
      <c r="F183" s="279" t="s">
        <v>617</v>
      </c>
      <c r="G183" s="256"/>
      <c r="H183" s="256" t="s">
        <v>685</v>
      </c>
      <c r="I183" s="256" t="s">
        <v>686</v>
      </c>
      <c r="J183" s="256"/>
      <c r="K183" s="304"/>
    </row>
    <row r="184" s="1" customFormat="1" ht="15" customHeight="1">
      <c r="B184" s="281"/>
      <c r="C184" s="256" t="s">
        <v>57</v>
      </c>
      <c r="D184" s="256"/>
      <c r="E184" s="256"/>
      <c r="F184" s="279" t="s">
        <v>617</v>
      </c>
      <c r="G184" s="256"/>
      <c r="H184" s="256" t="s">
        <v>687</v>
      </c>
      <c r="I184" s="256" t="s">
        <v>688</v>
      </c>
      <c r="J184" s="256">
        <v>1</v>
      </c>
      <c r="K184" s="304"/>
    </row>
    <row r="185" s="1" customFormat="1" ht="15" customHeight="1">
      <c r="B185" s="281"/>
      <c r="C185" s="256" t="s">
        <v>53</v>
      </c>
      <c r="D185" s="256"/>
      <c r="E185" s="256"/>
      <c r="F185" s="279" t="s">
        <v>617</v>
      </c>
      <c r="G185" s="256"/>
      <c r="H185" s="256" t="s">
        <v>689</v>
      </c>
      <c r="I185" s="256" t="s">
        <v>619</v>
      </c>
      <c r="J185" s="256">
        <v>20</v>
      </c>
      <c r="K185" s="304"/>
    </row>
    <row r="186" s="1" customFormat="1" ht="15" customHeight="1">
      <c r="B186" s="281"/>
      <c r="C186" s="256" t="s">
        <v>54</v>
      </c>
      <c r="D186" s="256"/>
      <c r="E186" s="256"/>
      <c r="F186" s="279" t="s">
        <v>617</v>
      </c>
      <c r="G186" s="256"/>
      <c r="H186" s="256" t="s">
        <v>690</v>
      </c>
      <c r="I186" s="256" t="s">
        <v>619</v>
      </c>
      <c r="J186" s="256">
        <v>255</v>
      </c>
      <c r="K186" s="304"/>
    </row>
    <row r="187" s="1" customFormat="1" ht="15" customHeight="1">
      <c r="B187" s="281"/>
      <c r="C187" s="256" t="s">
        <v>93</v>
      </c>
      <c r="D187" s="256"/>
      <c r="E187" s="256"/>
      <c r="F187" s="279" t="s">
        <v>617</v>
      </c>
      <c r="G187" s="256"/>
      <c r="H187" s="256" t="s">
        <v>581</v>
      </c>
      <c r="I187" s="256" t="s">
        <v>619</v>
      </c>
      <c r="J187" s="256">
        <v>10</v>
      </c>
      <c r="K187" s="304"/>
    </row>
    <row r="188" s="1" customFormat="1" ht="15" customHeight="1">
      <c r="B188" s="281"/>
      <c r="C188" s="256" t="s">
        <v>94</v>
      </c>
      <c r="D188" s="256"/>
      <c r="E188" s="256"/>
      <c r="F188" s="279" t="s">
        <v>617</v>
      </c>
      <c r="G188" s="256"/>
      <c r="H188" s="256" t="s">
        <v>691</v>
      </c>
      <c r="I188" s="256" t="s">
        <v>652</v>
      </c>
      <c r="J188" s="256"/>
      <c r="K188" s="304"/>
    </row>
    <row r="189" s="1" customFormat="1" ht="15" customHeight="1">
      <c r="B189" s="281"/>
      <c r="C189" s="256" t="s">
        <v>692</v>
      </c>
      <c r="D189" s="256"/>
      <c r="E189" s="256"/>
      <c r="F189" s="279" t="s">
        <v>617</v>
      </c>
      <c r="G189" s="256"/>
      <c r="H189" s="256" t="s">
        <v>693</v>
      </c>
      <c r="I189" s="256" t="s">
        <v>652</v>
      </c>
      <c r="J189" s="256"/>
      <c r="K189" s="304"/>
    </row>
    <row r="190" s="1" customFormat="1" ht="15" customHeight="1">
      <c r="B190" s="281"/>
      <c r="C190" s="256" t="s">
        <v>681</v>
      </c>
      <c r="D190" s="256"/>
      <c r="E190" s="256"/>
      <c r="F190" s="279" t="s">
        <v>617</v>
      </c>
      <c r="G190" s="256"/>
      <c r="H190" s="256" t="s">
        <v>694</v>
      </c>
      <c r="I190" s="256" t="s">
        <v>652</v>
      </c>
      <c r="J190" s="256"/>
      <c r="K190" s="304"/>
    </row>
    <row r="191" s="1" customFormat="1" ht="15" customHeight="1">
      <c r="B191" s="281"/>
      <c r="C191" s="256" t="s">
        <v>96</v>
      </c>
      <c r="D191" s="256"/>
      <c r="E191" s="256"/>
      <c r="F191" s="279" t="s">
        <v>623</v>
      </c>
      <c r="G191" s="256"/>
      <c r="H191" s="256" t="s">
        <v>695</v>
      </c>
      <c r="I191" s="256" t="s">
        <v>619</v>
      </c>
      <c r="J191" s="256">
        <v>50</v>
      </c>
      <c r="K191" s="304"/>
    </row>
    <row r="192" s="1" customFormat="1" ht="15" customHeight="1">
      <c r="B192" s="281"/>
      <c r="C192" s="256" t="s">
        <v>696</v>
      </c>
      <c r="D192" s="256"/>
      <c r="E192" s="256"/>
      <c r="F192" s="279" t="s">
        <v>623</v>
      </c>
      <c r="G192" s="256"/>
      <c r="H192" s="256" t="s">
        <v>697</v>
      </c>
      <c r="I192" s="256" t="s">
        <v>698</v>
      </c>
      <c r="J192" s="256"/>
      <c r="K192" s="304"/>
    </row>
    <row r="193" s="1" customFormat="1" ht="15" customHeight="1">
      <c r="B193" s="281"/>
      <c r="C193" s="256" t="s">
        <v>699</v>
      </c>
      <c r="D193" s="256"/>
      <c r="E193" s="256"/>
      <c r="F193" s="279" t="s">
        <v>623</v>
      </c>
      <c r="G193" s="256"/>
      <c r="H193" s="256" t="s">
        <v>700</v>
      </c>
      <c r="I193" s="256" t="s">
        <v>698</v>
      </c>
      <c r="J193" s="256"/>
      <c r="K193" s="304"/>
    </row>
    <row r="194" s="1" customFormat="1" ht="15" customHeight="1">
      <c r="B194" s="281"/>
      <c r="C194" s="256" t="s">
        <v>701</v>
      </c>
      <c r="D194" s="256"/>
      <c r="E194" s="256"/>
      <c r="F194" s="279" t="s">
        <v>623</v>
      </c>
      <c r="G194" s="256"/>
      <c r="H194" s="256" t="s">
        <v>702</v>
      </c>
      <c r="I194" s="256" t="s">
        <v>698</v>
      </c>
      <c r="J194" s="256"/>
      <c r="K194" s="304"/>
    </row>
    <row r="195" s="1" customFormat="1" ht="15" customHeight="1">
      <c r="B195" s="281"/>
      <c r="C195" s="318" t="s">
        <v>703</v>
      </c>
      <c r="D195" s="256"/>
      <c r="E195" s="256"/>
      <c r="F195" s="279" t="s">
        <v>623</v>
      </c>
      <c r="G195" s="256"/>
      <c r="H195" s="256" t="s">
        <v>704</v>
      </c>
      <c r="I195" s="256" t="s">
        <v>705</v>
      </c>
      <c r="J195" s="319" t="s">
        <v>706</v>
      </c>
      <c r="K195" s="304"/>
    </row>
    <row r="196" s="1" customFormat="1" ht="15" customHeight="1">
      <c r="B196" s="281"/>
      <c r="C196" s="318" t="s">
        <v>42</v>
      </c>
      <c r="D196" s="256"/>
      <c r="E196" s="256"/>
      <c r="F196" s="279" t="s">
        <v>617</v>
      </c>
      <c r="G196" s="256"/>
      <c r="H196" s="253" t="s">
        <v>707</v>
      </c>
      <c r="I196" s="256" t="s">
        <v>708</v>
      </c>
      <c r="J196" s="256"/>
      <c r="K196" s="304"/>
    </row>
    <row r="197" s="1" customFormat="1" ht="15" customHeight="1">
      <c r="B197" s="281"/>
      <c r="C197" s="318" t="s">
        <v>709</v>
      </c>
      <c r="D197" s="256"/>
      <c r="E197" s="256"/>
      <c r="F197" s="279" t="s">
        <v>617</v>
      </c>
      <c r="G197" s="256"/>
      <c r="H197" s="256" t="s">
        <v>710</v>
      </c>
      <c r="I197" s="256" t="s">
        <v>652</v>
      </c>
      <c r="J197" s="256"/>
      <c r="K197" s="304"/>
    </row>
    <row r="198" s="1" customFormat="1" ht="15" customHeight="1">
      <c r="B198" s="281"/>
      <c r="C198" s="318" t="s">
        <v>711</v>
      </c>
      <c r="D198" s="256"/>
      <c r="E198" s="256"/>
      <c r="F198" s="279" t="s">
        <v>617</v>
      </c>
      <c r="G198" s="256"/>
      <c r="H198" s="256" t="s">
        <v>712</v>
      </c>
      <c r="I198" s="256" t="s">
        <v>652</v>
      </c>
      <c r="J198" s="256"/>
      <c r="K198" s="304"/>
    </row>
    <row r="199" s="1" customFormat="1" ht="15" customHeight="1">
      <c r="B199" s="281"/>
      <c r="C199" s="318" t="s">
        <v>713</v>
      </c>
      <c r="D199" s="256"/>
      <c r="E199" s="256"/>
      <c r="F199" s="279" t="s">
        <v>623</v>
      </c>
      <c r="G199" s="256"/>
      <c r="H199" s="256" t="s">
        <v>714</v>
      </c>
      <c r="I199" s="256" t="s">
        <v>652</v>
      </c>
      <c r="J199" s="256"/>
      <c r="K199" s="304"/>
    </row>
    <row r="200" s="1" customFormat="1" ht="15" customHeight="1">
      <c r="B200" s="310"/>
      <c r="C200" s="320"/>
      <c r="D200" s="311"/>
      <c r="E200" s="311"/>
      <c r="F200" s="311"/>
      <c r="G200" s="311"/>
      <c r="H200" s="311"/>
      <c r="I200" s="311"/>
      <c r="J200" s="311"/>
      <c r="K200" s="312"/>
    </row>
    <row r="201" s="1" customFormat="1" ht="18.75" customHeight="1">
      <c r="B201" s="292"/>
      <c r="C201" s="302"/>
      <c r="D201" s="302"/>
      <c r="E201" s="302"/>
      <c r="F201" s="313"/>
      <c r="G201" s="302"/>
      <c r="H201" s="302"/>
      <c r="I201" s="302"/>
      <c r="J201" s="302"/>
      <c r="K201" s="292"/>
    </row>
    <row r="202" s="1" customFormat="1" ht="18.75" customHeight="1">
      <c r="B202" s="264"/>
      <c r="C202" s="264"/>
      <c r="D202" s="264"/>
      <c r="E202" s="264"/>
      <c r="F202" s="264"/>
      <c r="G202" s="264"/>
      <c r="H202" s="264"/>
      <c r="I202" s="264"/>
      <c r="J202" s="264"/>
      <c r="K202" s="264"/>
    </row>
    <row r="203" s="1" customFormat="1" ht="13.5">
      <c r="B203" s="243"/>
      <c r="C203" s="244"/>
      <c r="D203" s="244"/>
      <c r="E203" s="244"/>
      <c r="F203" s="244"/>
      <c r="G203" s="244"/>
      <c r="H203" s="244"/>
      <c r="I203" s="244"/>
      <c r="J203" s="244"/>
      <c r="K203" s="245"/>
    </row>
    <row r="204" s="1" customFormat="1" ht="21" customHeight="1">
      <c r="B204" s="246"/>
      <c r="C204" s="247" t="s">
        <v>715</v>
      </c>
      <c r="D204" s="247"/>
      <c r="E204" s="247"/>
      <c r="F204" s="247"/>
      <c r="G204" s="247"/>
      <c r="H204" s="247"/>
      <c r="I204" s="247"/>
      <c r="J204" s="247"/>
      <c r="K204" s="248"/>
    </row>
    <row r="205" s="1" customFormat="1" ht="25.5" customHeight="1">
      <c r="B205" s="246"/>
      <c r="C205" s="321" t="s">
        <v>716</v>
      </c>
      <c r="D205" s="321"/>
      <c r="E205" s="321"/>
      <c r="F205" s="321" t="s">
        <v>717</v>
      </c>
      <c r="G205" s="322"/>
      <c r="H205" s="321" t="s">
        <v>718</v>
      </c>
      <c r="I205" s="321"/>
      <c r="J205" s="321"/>
      <c r="K205" s="248"/>
    </row>
    <row r="206" s="1" customFormat="1" ht="5.25" customHeight="1">
      <c r="B206" s="281"/>
      <c r="C206" s="276"/>
      <c r="D206" s="276"/>
      <c r="E206" s="276"/>
      <c r="F206" s="276"/>
      <c r="G206" s="302"/>
      <c r="H206" s="276"/>
      <c r="I206" s="276"/>
      <c r="J206" s="276"/>
      <c r="K206" s="304"/>
    </row>
    <row r="207" s="1" customFormat="1" ht="15" customHeight="1">
      <c r="B207" s="281"/>
      <c r="C207" s="256" t="s">
        <v>708</v>
      </c>
      <c r="D207" s="256"/>
      <c r="E207" s="256"/>
      <c r="F207" s="279" t="s">
        <v>43</v>
      </c>
      <c r="G207" s="256"/>
      <c r="H207" s="256" t="s">
        <v>719</v>
      </c>
      <c r="I207" s="256"/>
      <c r="J207" s="256"/>
      <c r="K207" s="304"/>
    </row>
    <row r="208" s="1" customFormat="1" ht="15" customHeight="1">
      <c r="B208" s="281"/>
      <c r="C208" s="256"/>
      <c r="D208" s="256"/>
      <c r="E208" s="256"/>
      <c r="F208" s="279" t="s">
        <v>44</v>
      </c>
      <c r="G208" s="256"/>
      <c r="H208" s="256" t="s">
        <v>720</v>
      </c>
      <c r="I208" s="256"/>
      <c r="J208" s="256"/>
      <c r="K208" s="304"/>
    </row>
    <row r="209" s="1" customFormat="1" ht="15" customHeight="1">
      <c r="B209" s="281"/>
      <c r="C209" s="256"/>
      <c r="D209" s="256"/>
      <c r="E209" s="256"/>
      <c r="F209" s="279" t="s">
        <v>47</v>
      </c>
      <c r="G209" s="256"/>
      <c r="H209" s="256" t="s">
        <v>721</v>
      </c>
      <c r="I209" s="256"/>
      <c r="J209" s="256"/>
      <c r="K209" s="304"/>
    </row>
    <row r="210" s="1" customFormat="1" ht="15" customHeight="1">
      <c r="B210" s="281"/>
      <c r="C210" s="256"/>
      <c r="D210" s="256"/>
      <c r="E210" s="256"/>
      <c r="F210" s="279" t="s">
        <v>45</v>
      </c>
      <c r="G210" s="256"/>
      <c r="H210" s="256" t="s">
        <v>722</v>
      </c>
      <c r="I210" s="256"/>
      <c r="J210" s="256"/>
      <c r="K210" s="304"/>
    </row>
    <row r="211" s="1" customFormat="1" ht="15" customHeight="1">
      <c r="B211" s="281"/>
      <c r="C211" s="256"/>
      <c r="D211" s="256"/>
      <c r="E211" s="256"/>
      <c r="F211" s="279" t="s">
        <v>46</v>
      </c>
      <c r="G211" s="256"/>
      <c r="H211" s="256" t="s">
        <v>723</v>
      </c>
      <c r="I211" s="256"/>
      <c r="J211" s="256"/>
      <c r="K211" s="304"/>
    </row>
    <row r="212" s="1" customFormat="1" ht="15" customHeight="1">
      <c r="B212" s="281"/>
      <c r="C212" s="256"/>
      <c r="D212" s="256"/>
      <c r="E212" s="256"/>
      <c r="F212" s="279"/>
      <c r="G212" s="256"/>
      <c r="H212" s="256"/>
      <c r="I212" s="256"/>
      <c r="J212" s="256"/>
      <c r="K212" s="304"/>
    </row>
    <row r="213" s="1" customFormat="1" ht="15" customHeight="1">
      <c r="B213" s="281"/>
      <c r="C213" s="256" t="s">
        <v>664</v>
      </c>
      <c r="D213" s="256"/>
      <c r="E213" s="256"/>
      <c r="F213" s="279" t="s">
        <v>558</v>
      </c>
      <c r="G213" s="256"/>
      <c r="H213" s="256" t="s">
        <v>724</v>
      </c>
      <c r="I213" s="256"/>
      <c r="J213" s="256"/>
      <c r="K213" s="304"/>
    </row>
    <row r="214" s="1" customFormat="1" ht="15" customHeight="1">
      <c r="B214" s="281"/>
      <c r="C214" s="256"/>
      <c r="D214" s="256"/>
      <c r="E214" s="256"/>
      <c r="F214" s="279" t="s">
        <v>79</v>
      </c>
      <c r="G214" s="256"/>
      <c r="H214" s="256" t="s">
        <v>562</v>
      </c>
      <c r="I214" s="256"/>
      <c r="J214" s="256"/>
      <c r="K214" s="304"/>
    </row>
    <row r="215" s="1" customFormat="1" ht="15" customHeight="1">
      <c r="B215" s="281"/>
      <c r="C215" s="256"/>
      <c r="D215" s="256"/>
      <c r="E215" s="256"/>
      <c r="F215" s="279" t="s">
        <v>560</v>
      </c>
      <c r="G215" s="256"/>
      <c r="H215" s="256" t="s">
        <v>725</v>
      </c>
      <c r="I215" s="256"/>
      <c r="J215" s="256"/>
      <c r="K215" s="304"/>
    </row>
    <row r="216" s="1" customFormat="1" ht="15" customHeight="1">
      <c r="B216" s="323"/>
      <c r="C216" s="256"/>
      <c r="D216" s="256"/>
      <c r="E216" s="256"/>
      <c r="F216" s="279" t="s">
        <v>563</v>
      </c>
      <c r="G216" s="318"/>
      <c r="H216" s="308" t="s">
        <v>564</v>
      </c>
      <c r="I216" s="308"/>
      <c r="J216" s="308"/>
      <c r="K216" s="324"/>
    </row>
    <row r="217" s="1" customFormat="1" ht="15" customHeight="1">
      <c r="B217" s="323"/>
      <c r="C217" s="256"/>
      <c r="D217" s="256"/>
      <c r="E217" s="256"/>
      <c r="F217" s="279" t="s">
        <v>104</v>
      </c>
      <c r="G217" s="318"/>
      <c r="H217" s="308" t="s">
        <v>726</v>
      </c>
      <c r="I217" s="308"/>
      <c r="J217" s="308"/>
      <c r="K217" s="324"/>
    </row>
    <row r="218" s="1" customFormat="1" ht="15" customHeight="1">
      <c r="B218" s="323"/>
      <c r="C218" s="256"/>
      <c r="D218" s="256"/>
      <c r="E218" s="256"/>
      <c r="F218" s="279"/>
      <c r="G218" s="318"/>
      <c r="H218" s="308"/>
      <c r="I218" s="308"/>
      <c r="J218" s="308"/>
      <c r="K218" s="324"/>
    </row>
    <row r="219" s="1" customFormat="1" ht="15" customHeight="1">
      <c r="B219" s="323"/>
      <c r="C219" s="256" t="s">
        <v>688</v>
      </c>
      <c r="D219" s="256"/>
      <c r="E219" s="256"/>
      <c r="F219" s="279">
        <v>1</v>
      </c>
      <c r="G219" s="318"/>
      <c r="H219" s="308" t="s">
        <v>727</v>
      </c>
      <c r="I219" s="308"/>
      <c r="J219" s="308"/>
      <c r="K219" s="324"/>
    </row>
    <row r="220" s="1" customFormat="1" ht="15" customHeight="1">
      <c r="B220" s="323"/>
      <c r="C220" s="256"/>
      <c r="D220" s="256"/>
      <c r="E220" s="256"/>
      <c r="F220" s="279">
        <v>2</v>
      </c>
      <c r="G220" s="318"/>
      <c r="H220" s="308" t="s">
        <v>728</v>
      </c>
      <c r="I220" s="308"/>
      <c r="J220" s="308"/>
      <c r="K220" s="324"/>
    </row>
    <row r="221" s="1" customFormat="1" ht="15" customHeight="1">
      <c r="B221" s="323"/>
      <c r="C221" s="256"/>
      <c r="D221" s="256"/>
      <c r="E221" s="256"/>
      <c r="F221" s="279">
        <v>3</v>
      </c>
      <c r="G221" s="318"/>
      <c r="H221" s="308" t="s">
        <v>729</v>
      </c>
      <c r="I221" s="308"/>
      <c r="J221" s="308"/>
      <c r="K221" s="324"/>
    </row>
    <row r="222" s="1" customFormat="1" ht="15" customHeight="1">
      <c r="B222" s="323"/>
      <c r="C222" s="256"/>
      <c r="D222" s="256"/>
      <c r="E222" s="256"/>
      <c r="F222" s="279">
        <v>4</v>
      </c>
      <c r="G222" s="318"/>
      <c r="H222" s="308" t="s">
        <v>730</v>
      </c>
      <c r="I222" s="308"/>
      <c r="J222" s="308"/>
      <c r="K222" s="324"/>
    </row>
    <row r="223" s="1" customFormat="1" ht="12.75" customHeight="1">
      <c r="B223" s="325"/>
      <c r="C223" s="326"/>
      <c r="D223" s="326"/>
      <c r="E223" s="326"/>
      <c r="F223" s="326"/>
      <c r="G223" s="326"/>
      <c r="H223" s="326"/>
      <c r="I223" s="326"/>
      <c r="J223" s="326"/>
      <c r="K223" s="32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2022-07-07T06:45:11Z</dcterms:created>
  <dcterms:modified xsi:type="dcterms:W3CDTF">2022-07-07T06:45:13Z</dcterms:modified>
</cp:coreProperties>
</file>