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Údržba a oprava v..." sheetId="2" r:id="rId2"/>
    <sheet name="PS 02 - Kalibrace a oprav..." sheetId="3" r:id="rId3"/>
    <sheet name="VON - -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 01 - Údržba a oprava v...'!$C$79:$K$407</definedName>
    <definedName name="_xlnm.Print_Area" localSheetId="1">'PS 01 - Údržba a oprava v...'!$C$4:$J$39,'PS 01 - Údržba a oprava v...'!$C$45:$J$61,'PS 01 - Údržba a oprava v...'!$C$67:$K$407</definedName>
    <definedName name="_xlnm.Print_Titles" localSheetId="1">'PS 01 - Údržba a oprava v...'!$79:$79</definedName>
    <definedName name="_xlnm._FilterDatabase" localSheetId="2" hidden="1">'PS 02 - Kalibrace a oprav...'!$C$79:$K$84</definedName>
    <definedName name="_xlnm.Print_Area" localSheetId="2">'PS 02 - Kalibrace a oprav...'!$C$4:$J$39,'PS 02 - Kalibrace a oprav...'!$C$45:$J$61,'PS 02 - Kalibrace a oprav...'!$C$67:$K$84</definedName>
    <definedName name="_xlnm.Print_Titles" localSheetId="2">'PS 02 - Kalibrace a oprav...'!$79:$79</definedName>
    <definedName name="_xlnm._FilterDatabase" localSheetId="3" hidden="1">'VON - -'!$C$79:$K$82</definedName>
    <definedName name="_xlnm.Print_Area" localSheetId="3">'VON - -'!$C$4:$J$39,'VON - -'!$C$45:$J$61,'VON - -'!$C$67:$K$82</definedName>
    <definedName name="_xlnm.Print_Titles" localSheetId="3">'VON - -'!$79:$79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0"/>
  <c r="BH90"/>
  <c r="BG90"/>
  <c r="BF90"/>
  <c r="T90"/>
  <c r="R90"/>
  <c r="P90"/>
  <c r="BI89"/>
  <c r="BH89"/>
  <c r="BG89"/>
  <c r="BF89"/>
  <c r="T89"/>
  <c r="R89"/>
  <c r="P89"/>
  <c r="BI86"/>
  <c r="BH86"/>
  <c r="BG86"/>
  <c r="BF86"/>
  <c r="T86"/>
  <c r="R86"/>
  <c r="P86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" r="L50"/>
  <c r="AM50"/>
  <c r="AM49"/>
  <c r="L49"/>
  <c r="AM47"/>
  <c r="L47"/>
  <c r="L45"/>
  <c r="L44"/>
  <c i="2" r="J405"/>
  <c r="J395"/>
  <c r="BK364"/>
  <c r="J331"/>
  <c r="BK309"/>
  <c r="J290"/>
  <c r="J234"/>
  <c r="J195"/>
  <c r="J343"/>
  <c r="J90"/>
  <c r="BK382"/>
  <c r="J328"/>
  <c r="J281"/>
  <c r="J227"/>
  <c r="J188"/>
  <c r="J315"/>
  <c r="J272"/>
  <c r="J206"/>
  <c r="BK131"/>
  <c r="BK189"/>
  <c r="BK325"/>
  <c r="BK272"/>
  <c r="J182"/>
  <c r="BK322"/>
  <c r="BK107"/>
  <c r="BK155"/>
  <c r="BK132"/>
  <c r="J191"/>
  <c i="4" r="J82"/>
  <c i="2" r="BK373"/>
  <c r="BK260"/>
  <c r="BK147"/>
  <c r="BK385"/>
  <c r="J316"/>
  <c r="J246"/>
  <c r="BK219"/>
  <c r="BK358"/>
  <c r="BK205"/>
  <c r="BK209"/>
  <c r="J186"/>
  <c r="J346"/>
  <c r="BK376"/>
  <c r="J287"/>
  <c r="BK237"/>
  <c r="J257"/>
  <c r="BK158"/>
  <c r="J103"/>
  <c r="J398"/>
  <c r="J367"/>
  <c r="BK334"/>
  <c r="BK307"/>
  <c r="BK256"/>
  <c r="BK212"/>
  <c r="J171"/>
  <c r="J391"/>
  <c r="BK233"/>
  <c r="BK395"/>
  <c r="J361"/>
  <c r="J349"/>
  <c r="J209"/>
  <c r="BK162"/>
  <c r="J278"/>
  <c r="BK349"/>
  <c r="J296"/>
  <c r="J228"/>
  <c r="BK105"/>
  <c r="BK213"/>
  <c r="J203"/>
  <c r="J89"/>
  <c r="BK106"/>
  <c r="BK82"/>
  <c r="BK86"/>
  <c r="J379"/>
  <c r="J319"/>
  <c r="J247"/>
  <c r="BK168"/>
  <c r="BK239"/>
  <c r="J404"/>
  <c r="J352"/>
  <c r="BK299"/>
  <c r="J205"/>
  <c r="J313"/>
  <c r="J190"/>
  <c r="BK343"/>
  <c r="J237"/>
  <c r="J382"/>
  <c r="BK248"/>
  <c r="J180"/>
  <c r="J86"/>
  <c r="BK403"/>
  <c r="J337"/>
  <c r="BK287"/>
  <c r="BK223"/>
  <c r="BK95"/>
  <c r="BK133"/>
  <c r="BK367"/>
  <c r="J308"/>
  <c r="BK191"/>
  <c r="J312"/>
  <c r="BK195"/>
  <c r="J104"/>
  <c r="BK281"/>
  <c r="J168"/>
  <c r="BK99"/>
  <c r="J96"/>
  <c r="BK182"/>
  <c i="3" r="J84"/>
  <c i="2" r="BK406"/>
  <c r="BK391"/>
  <c r="BK370"/>
  <c r="J322"/>
  <c r="BK296"/>
  <c r="J239"/>
  <c r="J170"/>
  <c r="J406"/>
  <c r="BK259"/>
  <c r="BK156"/>
  <c r="BK405"/>
  <c r="BK379"/>
  <c r="J340"/>
  <c r="BK290"/>
  <c r="BK263"/>
  <c r="BK245"/>
  <c r="BK96"/>
  <c r="J307"/>
  <c r="J163"/>
  <c r="BK148"/>
  <c r="J218"/>
  <c r="J134"/>
  <c r="BK89"/>
  <c r="J99"/>
  <c r="BK187"/>
  <c r="BK171"/>
  <c i="4" r="F37"/>
  <c i="1" r="BD57"/>
  <c i="2" r="J355"/>
  <c r="BK312"/>
  <c r="J299"/>
  <c r="J263"/>
  <c r="J213"/>
  <c r="BK190"/>
  <c r="J161"/>
  <c r="J132"/>
  <c r="J303"/>
  <c r="BK146"/>
  <c r="BK402"/>
  <c r="J373"/>
  <c r="J334"/>
  <c r="BK293"/>
  <c r="BK255"/>
  <c r="J245"/>
  <c r="J223"/>
  <c r="J172"/>
  <c r="J106"/>
  <c r="J284"/>
  <c r="J260"/>
  <c r="BK224"/>
  <c r="BK181"/>
  <c r="J258"/>
  <c r="J217"/>
  <c r="J314"/>
  <c r="J300"/>
  <c r="J259"/>
  <c r="J212"/>
  <c r="J164"/>
  <c r="BK149"/>
  <c r="BK228"/>
  <c r="BK161"/>
  <c r="BK170"/>
  <c r="BK172"/>
  <c r="J133"/>
  <c r="BK217"/>
  <c i="3" r="BK84"/>
  <c i="4" r="F35"/>
  <c i="1" r="BB57"/>
  <c i="2" r="BK404"/>
  <c r="J385"/>
  <c r="BK352"/>
  <c r="J311"/>
  <c r="J293"/>
  <c r="BK257"/>
  <c r="BK179"/>
  <c r="J156"/>
  <c r="BK313"/>
  <c r="BK164"/>
  <c r="BK398"/>
  <c r="J376"/>
  <c r="BK319"/>
  <c r="BK284"/>
  <c r="BK252"/>
  <c r="J224"/>
  <c r="J187"/>
  <c r="BK337"/>
  <c r="J266"/>
  <c r="BK246"/>
  <c r="J179"/>
  <c r="BK234"/>
  <c r="BK346"/>
  <c r="J251"/>
  <c r="J107"/>
  <c r="J102"/>
  <c r="BK227"/>
  <c r="BK102"/>
  <c r="J149"/>
  <c r="J131"/>
  <c i="3" r="BK83"/>
  <c i="2" r="BK315"/>
  <c r="J219"/>
  <c r="J146"/>
  <c r="J388"/>
  <c r="BK314"/>
  <c r="BK316"/>
  <c r="J248"/>
  <c r="J275"/>
  <c r="J238"/>
  <c r="BK269"/>
  <c r="BK90"/>
  <c i="4" r="BK82"/>
  <c i="2" r="J401"/>
  <c r="BK340"/>
  <c r="BK203"/>
  <c r="J403"/>
  <c r="J407"/>
  <c r="BK311"/>
  <c r="J192"/>
  <c r="BK300"/>
  <c r="J155"/>
  <c r="BK244"/>
  <c r="BK258"/>
  <c r="BK192"/>
  <c r="BK134"/>
  <c i="3" r="J82"/>
  <c i="2" r="BK407"/>
  <c r="J402"/>
  <c r="BK388"/>
  <c r="BK361"/>
  <c r="BK328"/>
  <c r="J310"/>
  <c r="BK306"/>
  <c r="BK278"/>
  <c r="BK204"/>
  <c r="J169"/>
  <c r="J157"/>
  <c r="J370"/>
  <c r="BK251"/>
  <c r="J105"/>
  <c r="BK401"/>
  <c r="J364"/>
  <c r="J325"/>
  <c r="J306"/>
  <c r="J269"/>
  <c r="BK218"/>
  <c r="J162"/>
  <c r="BK331"/>
  <c r="BK275"/>
  <c r="J256"/>
  <c r="J189"/>
  <c r="BK308"/>
  <c r="BK169"/>
  <c r="BK355"/>
  <c r="BK310"/>
  <c r="BK266"/>
  <c r="J181"/>
  <c r="J82"/>
  <c r="J233"/>
  <c r="J255"/>
  <c r="BK238"/>
  <c r="BK186"/>
  <c i="1" r="AS54"/>
  <c i="2" r="BK157"/>
  <c r="J95"/>
  <c i="3" r="J83"/>
  <c i="4" r="F36"/>
  <c i="1" r="BC57"/>
  <c i="2" r="J244"/>
  <c r="J158"/>
  <c r="BK180"/>
  <c r="J358"/>
  <c r="BK247"/>
  <c r="BK206"/>
  <c r="BK303"/>
  <c r="J252"/>
  <c r="BK104"/>
  <c r="J147"/>
  <c r="J309"/>
  <c r="J204"/>
  <c r="BK103"/>
  <c r="BK188"/>
  <c r="BK163"/>
  <c r="J148"/>
  <c i="3" r="BK82"/>
  <c i="4" r="F34"/>
  <c i="1" r="BA57"/>
  <c i="2" l="1" r="R81"/>
  <c r="R80"/>
  <c i="3" r="R81"/>
  <c r="R80"/>
  <c i="2" r="T81"/>
  <c r="T80"/>
  <c i="3" r="BK81"/>
  <c r="J81"/>
  <c r="J60"/>
  <c i="2" r="BK81"/>
  <c r="BK80"/>
  <c r="J80"/>
  <c r="J59"/>
  <c i="3" r="P81"/>
  <c r="P80"/>
  <c i="1" r="AU56"/>
  <c i="2" r="P81"/>
  <c r="P80"/>
  <c i="1" r="AU55"/>
  <c i="3" r="T81"/>
  <c r="T80"/>
  <c i="4" r="BK81"/>
  <c r="J81"/>
  <c r="J60"/>
  <c r="J52"/>
  <c r="E48"/>
  <c r="F55"/>
  <c r="BE82"/>
  <c i="3" r="E70"/>
  <c r="BE82"/>
  <c r="J74"/>
  <c r="F77"/>
  <c r="BE83"/>
  <c r="BE84"/>
  <c i="2" r="BE186"/>
  <c r="F55"/>
  <c r="BE90"/>
  <c r="J74"/>
  <c r="BE82"/>
  <c r="BE103"/>
  <c r="BE158"/>
  <c r="E48"/>
  <c r="BE146"/>
  <c r="BE156"/>
  <c r="BE95"/>
  <c r="BE168"/>
  <c r="BE189"/>
  <c r="BE191"/>
  <c r="BE104"/>
  <c r="BE133"/>
  <c r="BE157"/>
  <c r="BE163"/>
  <c r="BE171"/>
  <c r="BE190"/>
  <c r="BE206"/>
  <c r="BE213"/>
  <c r="BE224"/>
  <c r="BE266"/>
  <c r="BE105"/>
  <c r="BE155"/>
  <c r="BE179"/>
  <c r="BE181"/>
  <c r="BE86"/>
  <c r="BE187"/>
  <c r="BE195"/>
  <c r="BE204"/>
  <c r="BE248"/>
  <c r="BE257"/>
  <c r="BE258"/>
  <c r="BE263"/>
  <c r="BE269"/>
  <c r="BE275"/>
  <c r="BE284"/>
  <c r="BE290"/>
  <c r="BE293"/>
  <c r="BE303"/>
  <c r="BE337"/>
  <c r="BE340"/>
  <c r="BE349"/>
  <c r="BE352"/>
  <c r="BE89"/>
  <c r="BE162"/>
  <c r="BE164"/>
  <c r="BE170"/>
  <c r="BE205"/>
  <c r="BE218"/>
  <c r="BE252"/>
  <c r="BE406"/>
  <c r="BE96"/>
  <c r="BE106"/>
  <c r="BE147"/>
  <c r="BE169"/>
  <c r="BE172"/>
  <c r="BE180"/>
  <c r="BE203"/>
  <c r="BE212"/>
  <c r="BE234"/>
  <c r="BE238"/>
  <c r="BE244"/>
  <c r="BE246"/>
  <c r="BE247"/>
  <c r="BE251"/>
  <c r="BE259"/>
  <c r="BE296"/>
  <c r="BE307"/>
  <c r="BE308"/>
  <c r="BE310"/>
  <c r="BE311"/>
  <c r="BE314"/>
  <c r="BE322"/>
  <c r="BE331"/>
  <c r="BE102"/>
  <c r="BE107"/>
  <c r="BE131"/>
  <c r="BE149"/>
  <c r="BE219"/>
  <c r="BE239"/>
  <c r="BE278"/>
  <c r="BE281"/>
  <c r="BE355"/>
  <c r="BE358"/>
  <c r="BE361"/>
  <c r="BE367"/>
  <c r="BE373"/>
  <c r="BE379"/>
  <c r="BE395"/>
  <c r="BE405"/>
  <c r="BE99"/>
  <c r="BE132"/>
  <c r="BE161"/>
  <c r="BE182"/>
  <c r="BE217"/>
  <c r="BE223"/>
  <c r="BE227"/>
  <c r="BE245"/>
  <c r="BE256"/>
  <c r="BE260"/>
  <c r="BE272"/>
  <c r="BE287"/>
  <c r="BE299"/>
  <c r="BE306"/>
  <c r="BE309"/>
  <c r="BE328"/>
  <c r="BE334"/>
  <c r="BE385"/>
  <c r="BE388"/>
  <c r="BE398"/>
  <c r="BE404"/>
  <c r="BE134"/>
  <c r="BE148"/>
  <c r="BE188"/>
  <c r="BE192"/>
  <c r="BE209"/>
  <c r="BE228"/>
  <c r="BE233"/>
  <c r="BE237"/>
  <c r="BE255"/>
  <c r="BE300"/>
  <c r="BE312"/>
  <c r="BE313"/>
  <c r="BE315"/>
  <c r="BE316"/>
  <c r="BE319"/>
  <c r="BE325"/>
  <c r="BE343"/>
  <c r="BE346"/>
  <c r="BE364"/>
  <c r="BE370"/>
  <c r="BE376"/>
  <c r="BE382"/>
  <c r="BE391"/>
  <c r="BE401"/>
  <c r="BE402"/>
  <c r="BE403"/>
  <c r="BE407"/>
  <c r="J34"/>
  <c i="1" r="AW55"/>
  <c i="3" r="J34"/>
  <c i="1" r="AW56"/>
  <c i="4" r="J34"/>
  <c i="1" r="AW57"/>
  <c i="3" r="F36"/>
  <c i="1" r="BC56"/>
  <c i="3" r="F34"/>
  <c i="1" r="BA56"/>
  <c i="2" r="J30"/>
  <c i="4" r="J33"/>
  <c i="1" r="AV57"/>
  <c i="2" r="F37"/>
  <c i="1" r="BD55"/>
  <c i="3" r="F37"/>
  <c i="1" r="BD56"/>
  <c i="3" r="F35"/>
  <c i="1" r="BB56"/>
  <c i="2" r="F36"/>
  <c i="1" r="BC55"/>
  <c i="2" r="F34"/>
  <c i="1" r="BA55"/>
  <c i="2" r="F35"/>
  <c i="1" r="BB55"/>
  <c i="2" l="1" r="J81"/>
  <c r="J60"/>
  <c i="3" r="BK80"/>
  <c r="J80"/>
  <c i="4" r="BK80"/>
  <c r="J80"/>
  <c r="J59"/>
  <c i="1" r="AG55"/>
  <c i="4" r="F33"/>
  <c i="1" r="AZ57"/>
  <c r="BB54"/>
  <c r="W31"/>
  <c i="3" r="J30"/>
  <c i="1" r="AG56"/>
  <c i="3" r="F33"/>
  <c i="1" r="AZ56"/>
  <c r="AU54"/>
  <c i="2" r="J33"/>
  <c i="1" r="AV55"/>
  <c r="AT55"/>
  <c r="AN55"/>
  <c i="2" r="F33"/>
  <c i="1" r="AZ55"/>
  <c i="3" r="J33"/>
  <c i="1" r="AV56"/>
  <c r="AT56"/>
  <c r="AN56"/>
  <c r="AT57"/>
  <c r="BD54"/>
  <c r="W33"/>
  <c r="BA54"/>
  <c r="W30"/>
  <c r="BC54"/>
  <c r="AY54"/>
  <c i="3" l="1" r="J59"/>
  <c r="J39"/>
  <c i="2" r="J39"/>
  <c i="4" r="J30"/>
  <c i="1" r="AG57"/>
  <c r="AG54"/>
  <c r="AK26"/>
  <c r="AZ54"/>
  <c r="W29"/>
  <c r="W32"/>
  <c r="AX54"/>
  <c r="AW54"/>
  <c r="AK30"/>
  <c i="4" l="1" r="J39"/>
  <c i="1" r="AN57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<sst xmlns="http://schemas.openxmlformats.org/spreadsheetml/2006/main">
  <si>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</si>
  <si>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</si>
  <si>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</si>
  <si>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</si>
  <si>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</si>
  <si>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{1a7cb46c-474b-48ae-bd7f-c67a7747e523}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</si>
  <si>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</si>
  <si>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</si>
  <si>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</si>
  <si>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</si>
  <si>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</si>
  <si>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</si>
  <si>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</si>
  <si>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</si>
  <si>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20220622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</si>
  <si>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</si>
  <si>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</si>
  <si>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a oprava výměnných dílů zabezpečovacího zařízení v obvodu SSZT 2022 - oblast Ostrava</t>
  </si>
  <si>
    <t>KSO:</t>
  </si>
  <si>
    <t>824</t>
  </si>
  <si>
    <t>CC-CZ:</t>
  </si>
  <si>
    <t/>
  </si>
  <si>
    <t>Místo:</t>
  </si>
  <si>
    <t>Oblastní ředitelství Ostrava</t>
  </si>
  <si>
    <t>Datum:</t>
  </si>
  <si>
    <t>17. 3. 2022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</si>
  <si>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</si>
  <si>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</si>
  <si>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</si>
  <si>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</si>
  <si>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</si>
  <si>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</si>
  <si>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</si>
  <si>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</si>
  <si>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</si>
  <si>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</si>
  <si>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</si>
  <si>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</si>
  <si>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</si>
  <si>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</si>
  <si>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</si>
  <si>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</si>
  <si>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</si>
  <si>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</si>
  <si>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</si>
  <si>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</si>
  <si>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</si>
  <si>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</si>
  <si>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</si>
  <si>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</si>
  <si>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</si>
  <si>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</si>
  <si>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</si>
  <si>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</si>
  <si>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</si>
  <si>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</si>
  <si>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</si>
  <si>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</si>
  <si>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</si>
  <si>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</si>
  <si>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</si>
  <si>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</si>
  <si>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</si>
  <si>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</si>
  <si>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</si>
  <si>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</si>
  <si>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</si>
  <si>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</si>
  <si>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</si>
  <si>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</si>
  <si>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</si>
  <si>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</si>
  <si>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</si>
  <si>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</si>
  <si>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</si>
  <si>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</si>
  <si>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</si>
  <si>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</si>
  <si>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</si>
  <si>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Údržba a oprava výměnných dílů zabezpečovacího zařízení 2022</t>
  </si>
  <si>
    <t>PRO</t>
  </si>
  <si>
    <t>1</t>
  </si>
  <si>
    <t>{2cfa73a1-b750-4f01-ab22-afdc42a8ce25}</t>
  </si>
  <si>
    <t>2</t>
  </si>
  <si>
    <t>PS 02</t>
  </si>
  <si>
    <t>Kalibrace a opravy měřících desek DISTA</t>
  </si>
  <si>
    <t>{b314c540-3f43-49d4-9abf-b7dfca719857}</t>
  </si>
  <si>
    <t>VON</t>
  </si>
  <si>
    <t>-</t>
  </si>
  <si>
    <t>{a9ae1e6c-fa68-49b8-8672-e5930fdacf87}</t>
  </si>
  <si>
    <t>KRYCÍ LIST SOUPISU PRACÍ</t>
  </si>
  <si>
    <t>Objekt:</t>
  </si>
  <si>
    <t>PS 01 - Údržba a oprava výměnných dílů zabezpečovacího zařízení 2022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</si>
  <si>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</si>
  <si>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</si>
  <si>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</si>
  <si>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</si>
  <si>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</si>
  <si>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</si>
  <si>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</si>
  <si>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</si>
  <si>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</si>
  <si>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</si>
  <si>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</si>
  <si>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</si>
  <si>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</si>
  <si>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</si>
  <si>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</si>
  <si>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</si>
  <si>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</si>
  <si>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</si>
  <si>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</si>
  <si>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</si>
  <si>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</si>
  <si>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</si>
  <si>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</si>
  <si>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</si>
  <si>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</si>
  <si>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kus</t>
  </si>
  <si>
    <t>Sborník UOŽI 01 2022</t>
  </si>
  <si>
    <t>-164299742</t>
  </si>
  <si>
    <t>VV</t>
  </si>
  <si>
    <t>6"KR1-60</t>
  </si>
  <si>
    <t>2+1 "KR1-600</t>
  </si>
  <si>
    <t>Součet</t>
  </si>
  <si>
    <t>7593333035</t>
  </si>
  <si>
    <t>Oprava relé kombinovaného KSR1-270 - oprava se provádí podle přidružených předpisů k předpisu SŽDC (ČD) T115, pokud není popsána, pak podle technických podmínek výrobku</t>
  </si>
  <si>
    <t>1370237861</t>
  </si>
  <si>
    <t>9+8"KSR1-270</t>
  </si>
  <si>
    <t>3</t>
  </si>
  <si>
    <t>7593333040</t>
  </si>
  <si>
    <t>Oprava relé kombinovaného KR2-400, KR2-600 - oprava se provádí podle přidružených předpisů k předpisu SŽDC (ČD) T115, pokud není popsána, pak podle technických podmínek výrobku</t>
  </si>
  <si>
    <t>451041864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</si>
  <si>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</si>
  <si>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</si>
  <si>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-1746052639</t>
  </si>
  <si>
    <t>21"KŠ1-600</t>
  </si>
  <si>
    <t>20"KŠ1-80</t>
  </si>
  <si>
    <t>13"KŠ1-40</t>
  </si>
  <si>
    <t>5</t>
  </si>
  <si>
    <t>7593333051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</si>
  <si>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</si>
  <si>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1826452402</t>
  </si>
  <si>
    <t>6</t>
  </si>
  <si>
    <t>7593333060</t>
  </si>
  <si>
    <t>Oprava relé kombinovaného SKŠ1, SKPŠ - oprava se provádí podle přidružených předpisů k předpisu SŽDC (ČD) T115, pokud není popsána, pak podle technických podmínek výrobku</t>
  </si>
  <si>
    <t>1559816402</t>
  </si>
  <si>
    <t>27"SKŠ1-250</t>
  </si>
  <si>
    <t>7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</si>
  <si>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</si>
  <si>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</si>
  <si>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-447250674</t>
  </si>
  <si>
    <t>2 "NR1-1000</t>
  </si>
  <si>
    <t>8</t>
  </si>
  <si>
    <t>7593333095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</si>
  <si>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</si>
  <si>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2084060765</t>
  </si>
  <si>
    <t>9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</si>
  <si>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</si>
  <si>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</si>
  <si>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366234306</t>
  </si>
  <si>
    <t>10</t>
  </si>
  <si>
    <t>7593333107</t>
  </si>
  <si>
    <t>Oprava relé neutrálního NTR1-750, NTR5-1000 - oprava se provádí podle přidružených předpisů k předpisu SŽDC (ČD) T115, pokud není popsána, pak podle technických podmínek výrobku</t>
  </si>
  <si>
    <t>-1987423580</t>
  </si>
  <si>
    <t>11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</si>
  <si>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</si>
  <si>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</si>
  <si>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1060978505</t>
  </si>
  <si>
    <t>12</t>
  </si>
  <si>
    <t>7593333100</t>
  </si>
  <si>
    <t>Oprava relé neutrálního NRVU 2-450/1 - oprava se provádí podle přidružených předpisů k předpisu SŽDC (ČD) T115, pokud není popsána, pak podle technických podmínek výrobku</t>
  </si>
  <si>
    <t>1908522481</t>
  </si>
  <si>
    <t>13</t>
  </si>
  <si>
    <t>7593333120</t>
  </si>
  <si>
    <t>Oprava relé malorozměrového NMŠ(M)1 - oprava se provádí podle přidružených předpisů k předpisu SŽDC (ČD) T115, pokud není popsána, pak podle technických podmínek výrobku</t>
  </si>
  <si>
    <t>790558781</t>
  </si>
  <si>
    <t>12 "NMŠ1-2000</t>
  </si>
  <si>
    <t>60 "NMŠ1-2000 B</t>
  </si>
  <si>
    <t>8"NMŠ1-2000 C</t>
  </si>
  <si>
    <t>12"NMŠM1-1500</t>
  </si>
  <si>
    <t>75"NMŠM1-1500 B</t>
  </si>
  <si>
    <t>3"NMŠM1-1500 C</t>
  </si>
  <si>
    <t>72"NMŠ1-0,25/0,7-měření</t>
  </si>
  <si>
    <t>26"NMŠ1-0,25/0,7 B-měření</t>
  </si>
  <si>
    <t>19"NMŠ1-10/3500-měření</t>
  </si>
  <si>
    <t>61"NMŠ1-10/3500 B-měření</t>
  </si>
  <si>
    <t>3"NMŠ1-1800 RUS-měření</t>
  </si>
  <si>
    <t>1465"NMŠ1-2000-měření</t>
  </si>
  <si>
    <t>4627"NMŠ1-200 B-měření</t>
  </si>
  <si>
    <t>36"NMŠ1-3,4-měření</t>
  </si>
  <si>
    <t>2"NMŠ1-3,4 B-měření</t>
  </si>
  <si>
    <t>2"NMŠ1-7000-měření</t>
  </si>
  <si>
    <t>1+1"NMŠ1-7000 B-měření</t>
  </si>
  <si>
    <t>3"NMŠM1 12,8M-měření</t>
  </si>
  <si>
    <t>380"NMŠM1-1500-měření</t>
  </si>
  <si>
    <t>557"NMŠM1-1500 B-měření</t>
  </si>
  <si>
    <t>50"NMŠM1-750-měření</t>
  </si>
  <si>
    <t>6"NMŠM1-750 B-měření</t>
  </si>
  <si>
    <t>14</t>
  </si>
  <si>
    <t>7593333121</t>
  </si>
  <si>
    <t>Oprava relé malorozměrového NMŠ(M)1 včetně výměny táhla - oprava se provádí podle přidružených předpisů k předpisu SŽDC (ČD) T115, pokud není popsána, pak podle technických podmínek výrobku</t>
  </si>
  <si>
    <t>-1508371225</t>
  </si>
  <si>
    <t>7593333122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</si>
  <si>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</si>
  <si>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-1750991955</t>
  </si>
  <si>
    <t>16</t>
  </si>
  <si>
    <t>7593333123</t>
  </si>
  <si>
    <t>Oprava relé malorozměrového NMŠ(M)1 včetně výměny krytu - oprava se provádí podle přidružených předpisů k předpisu SŽDC (ČD) T115, pokud není popsána, pak podle technických podmínek výrobku</t>
  </si>
  <si>
    <t>1632545929</t>
  </si>
  <si>
    <t>17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</si>
  <si>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</si>
  <si>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</si>
  <si>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1730436674</t>
  </si>
  <si>
    <t>1+1"NMŠ2-60B</t>
  </si>
  <si>
    <t>1"NMŠ2-4000</t>
  </si>
  <si>
    <t>1"NMŠ2-200-měření</t>
  </si>
  <si>
    <t>197"NMŠ2-4000-měření</t>
  </si>
  <si>
    <t>76"NMŠ2-4000 B-měření</t>
  </si>
  <si>
    <t>331"NMŠ2-60-měření</t>
  </si>
  <si>
    <t>1480"NMŠ2-60 B-měření</t>
  </si>
  <si>
    <t>1"NMŠM2-1,7-měření</t>
  </si>
  <si>
    <t>15"NMŠM2-3500-měření</t>
  </si>
  <si>
    <t>1"NMŠM2-3500 B-měření</t>
  </si>
  <si>
    <t>18</t>
  </si>
  <si>
    <t>7593333126</t>
  </si>
  <si>
    <t>Oprava relé malorozměrového NMŠ(M)2, OMŠ-74 RUS, OMŠ2-63 RUS, OMŠ2-60, výměny táhla - oprava se provádí podle přidružených předpisů k předpisu SŽDC (ČD) T115, pokud není popsána, pak podle technických podmínek výrobku</t>
  </si>
  <si>
    <t>-1031777559</t>
  </si>
  <si>
    <t>19</t>
  </si>
  <si>
    <t>7593333127</t>
  </si>
  <si>
    <t>Oprava relé malorozměrového NMŠ(M)2, OMŠ-74 RUS, OMŠ2-63 RUS, OMŠ2-60, výměny kontaktového svazku - oprava se provádí podle přidružených předpisů k předpisu SŽDC (ČD) T115, pokud není popsána, pak podle technických podmínek výrobku</t>
  </si>
  <si>
    <t>-910103046</t>
  </si>
  <si>
    <t>20</t>
  </si>
  <si>
    <t>7593333128</t>
  </si>
  <si>
    <t>Oprava relé malorozměrového NMŠ(M)2, OMŠ-74 RUS, OMŠ2-63 RUS, OMŠ2-60,včetně výměny krytu - oprava se provádí podle přidružených předpisů k předpisu SŽDC (ČD) T115, pokud není popsána, pak podle technických podmínek výrobku</t>
  </si>
  <si>
    <t>-996619941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</si>
  <si>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</si>
  <si>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</si>
  <si>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-765226459</t>
  </si>
  <si>
    <t>15"NMŠ2G-3,4</t>
  </si>
  <si>
    <t>95"NMŠ2G-3,4 B</t>
  </si>
  <si>
    <t>180"NMVŠ2-1000/1000</t>
  </si>
  <si>
    <t>8"NMVŠ2-1000/1000 C</t>
  </si>
  <si>
    <t>22</t>
  </si>
  <si>
    <t>7593333136</t>
  </si>
  <si>
    <t>Oprava relé malorozměrového NMŠ2G, NMVŠ2, včetně výměny táhla - oprava se provádí podle přidružených předpisů k předpisu SŽDC (ČD) T115, pokud není popsána, pak podle technických podmínek výrobku</t>
  </si>
  <si>
    <t>783692351</t>
  </si>
  <si>
    <t>23</t>
  </si>
  <si>
    <t>7593333137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</si>
  <si>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</si>
  <si>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1451086408</t>
  </si>
  <si>
    <t>24</t>
  </si>
  <si>
    <t>7593333138</t>
  </si>
  <si>
    <t>Oprava relé malorozměrového NMŠ2G, NMVŠ2, včetně výměny krytu - oprava se provádí podle přidružených předpisů k předpisu SŽDC (ČD) T115, pokud není popsána, pak podle technických podmínek výrobku</t>
  </si>
  <si>
    <t>1722231006</t>
  </si>
  <si>
    <t>25</t>
  </si>
  <si>
    <t>7593333140</t>
  </si>
  <si>
    <t>Oprava relé malorozměrového NMŠ4 - oprava se provádí podle přidružených předpisů k předpisu SŽDC (ČD) T115, pokud není popsána, pak podle technických podmínek výrobku</t>
  </si>
  <si>
    <t>509198828</t>
  </si>
  <si>
    <t>20"NMŠ4-90/1500-měření</t>
  </si>
  <si>
    <t>26</t>
  </si>
  <si>
    <t>7593333141</t>
  </si>
  <si>
    <t>Oprava relé malorozměrového NMŠ4 včetně výměny táhla - oprava se provádí podle přidružených předpisů k předpisu SŽDC (ČD) T115, pokud není popsána, pak podle technických podmínek výrobku</t>
  </si>
  <si>
    <t>-1249225651</t>
  </si>
  <si>
    <t>27</t>
  </si>
  <si>
    <t>7593333142</t>
  </si>
  <si>
    <t>Oprava relé malorozměrového NMŠ4 včetně výměny kontaktového svazku - oprava se provádí podle přidružených předpisů k předpisu SŽDC (ČD) T115, pokud není popsána, pak podle technických podmínek výrobku</t>
  </si>
  <si>
    <t>1461874782</t>
  </si>
  <si>
    <t>28</t>
  </si>
  <si>
    <t>7593333143</t>
  </si>
  <si>
    <t>Oprava relé malorozměrového NMŠ4 včetně výměny krytu - oprava se provádí podle přidružených předpisů k předpisu SŽDC (ČD) T115, pokud není popsána, pak podle technických podmínek výrobku</t>
  </si>
  <si>
    <t>1639942640</t>
  </si>
  <si>
    <t>29</t>
  </si>
  <si>
    <t>7593333150</t>
  </si>
  <si>
    <t>Oprava relé malorozměrového NMŠT - oprava se provádí podle přidružených předpisů k předpisu SŽDC (ČD) T115, pokud není popsána, pak podle technických podmínek výrobku</t>
  </si>
  <si>
    <t>-1790113676</t>
  </si>
  <si>
    <t xml:space="preserve">13"NMŠT-1800 RUS </t>
  </si>
  <si>
    <t xml:space="preserve">5"NMŠT-1440 RUS </t>
  </si>
  <si>
    <t>30</t>
  </si>
  <si>
    <t>7593333151</t>
  </si>
  <si>
    <t>Oprava relé malorozměrového NMŠT včetně výměny termodoteku - oprava se provádí podle přidružených předpisů k předpisu SŽDC (ČD) T115, pokud není popsána, pak podle technických podmínek výrobku</t>
  </si>
  <si>
    <t>386099050</t>
  </si>
  <si>
    <t>31</t>
  </si>
  <si>
    <t>7593333152</t>
  </si>
  <si>
    <t>Oprava relé malorozměrového NMŠT včetně výměny krytu - oprava se provádí podle přidružených předpisů k předpisu SŽDC (ČD) T115, pokud není popsána, pak podle technických podmínek výrobku</t>
  </si>
  <si>
    <t>618644080</t>
  </si>
  <si>
    <t>32</t>
  </si>
  <si>
    <t>7593333155</t>
  </si>
  <si>
    <t>Oprava relé malorozměrového TN, TT - oprava se provádí podle přidružených předpisů k předpisu SŽDC (ČD) T115, pokud není popsána, pak podle technických podmínek výrobku</t>
  </si>
  <si>
    <t>1139760116</t>
  </si>
  <si>
    <t>33</t>
  </si>
  <si>
    <t>7593333156</t>
  </si>
  <si>
    <t>Oprava relé malorozměrového TN, TT, repase - oprava se provádí podle přidružených předpisů k předpisu SŽDC (ČD) T115, pokud není popsána, pak podle technických podmínek výrobku</t>
  </si>
  <si>
    <t>2000015781</t>
  </si>
  <si>
    <t>34</t>
  </si>
  <si>
    <t>7593333145</t>
  </si>
  <si>
    <t>Oprava relé malorozměrového NMPŠ - oprava se provádí podle přidružených předpisů k předpisu SŽDC (ČD) T115, pokud není popsána, pak podle technických podmínek výrobku</t>
  </si>
  <si>
    <t>-1415724050</t>
  </si>
  <si>
    <t>2"NMPŠ1-2000</t>
  </si>
  <si>
    <t>15"NMPŠ1-2000 B</t>
  </si>
  <si>
    <t xml:space="preserve">42"NMPŠ4-1000/200 </t>
  </si>
  <si>
    <t>29"NMPŠ4-1000/200 B</t>
  </si>
  <si>
    <t>2"NMPŠ4-1000/200 C</t>
  </si>
  <si>
    <t>35</t>
  </si>
  <si>
    <t>7593333146</t>
  </si>
  <si>
    <t>Oprava relé malorozměrového NMPŠ včetně výměny táhla - oprava se provádí podle přidružených předpisů k předpisu SŽDC (ČD) T115, pokud není popsána, pak podle technických podmínek výrobku</t>
  </si>
  <si>
    <t>-815695945</t>
  </si>
  <si>
    <t>36</t>
  </si>
  <si>
    <t>7593333147</t>
  </si>
  <si>
    <t>Oprava relé malorozměrového NMPŠ včetně výměny kontaktového svazku - oprava se provádí podle přidružených předpisů k předpisu SŽDC (ČD) T115, pokud není popsána, pak podle technických podmínek výrobku</t>
  </si>
  <si>
    <t>2131136892</t>
  </si>
  <si>
    <t>37</t>
  </si>
  <si>
    <t>7593333148</t>
  </si>
  <si>
    <t>Oprava relé malorozměrového NMPŠ včetně výměny krytu - oprava se provádí podle přidružených předpisů k předpisu SŽDC (ČD) T115, pokud není popsána, pak podle technických podmínek výrobku</t>
  </si>
  <si>
    <t>886240903</t>
  </si>
  <si>
    <t>38</t>
  </si>
  <si>
    <t>7593333130</t>
  </si>
  <si>
    <t>Oprava relé malorozměrového SMŠ2 - oprava se provádí podle přidružených předpisů k předpisu SŽDC (ČD) T115, pokud není popsána, pak podle technických podmínek výrobku</t>
  </si>
  <si>
    <t>1521194303</t>
  </si>
  <si>
    <t>2"SMŠ2-280/2000 B</t>
  </si>
  <si>
    <t>5"SMŠ2-280/280 B</t>
  </si>
  <si>
    <t>39</t>
  </si>
  <si>
    <t>7593333131</t>
  </si>
  <si>
    <t>Oprava relé malorozměrového SMŠ2 včetně výměny táhla - oprava se provádí podle přidružených předpisů k předpisu SŽDC (ČD) T115, pokud není popsána, pak podle technických podmínek výrobku</t>
  </si>
  <si>
    <t>-1425113857</t>
  </si>
  <si>
    <t>40</t>
  </si>
  <si>
    <t>7593333132</t>
  </si>
  <si>
    <t>Oprava relé malorozměrového SMŠ2 včetně výměny kontaktového svazku - oprava se provádí podle přidružených předpisů k předpisu SŽDC (ČD) T115, pokud není popsána, pak podle technických podmínek výrobku</t>
  </si>
  <si>
    <t>1813758486</t>
  </si>
  <si>
    <t>41</t>
  </si>
  <si>
    <t>7593333133</t>
  </si>
  <si>
    <t>Oprava relé malorozměrového SMŠ2 včetně výměny krytu - oprava se provádí podle přidružených předpisů k předpisu SŽDC (ČD) T115, pokud není popsána, pak podle technických podmínek výrobku</t>
  </si>
  <si>
    <t>-756698809</t>
  </si>
  <si>
    <t>42</t>
  </si>
  <si>
    <t>7593333170</t>
  </si>
  <si>
    <t>Oprava relé transmisního TR3B, TR2000, TAZ - oprava se provádí podle přidružených předpisů k předpisu SŽDC (ČD) T115, pokud není popsána, pak podle technických podmínek výrobku</t>
  </si>
  <si>
    <t>1157790097</t>
  </si>
  <si>
    <t>43</t>
  </si>
  <si>
    <t>7593333175</t>
  </si>
  <si>
    <t>Oprava relé transmisního TR2000VU2, TŠ, TJA110, TJA12 - oprava se provádí podle přidružených předpisů k předpisu SŽDC (ČD) T115, pokud není popsána, pak podle technických podmínek výrobku</t>
  </si>
  <si>
    <t>1086365552</t>
  </si>
  <si>
    <t>44</t>
  </si>
  <si>
    <t>7593333180</t>
  </si>
  <si>
    <t>Oprava relé tepelného MTR2 - oprava se provádí podle přidružených předpisů k předpisu SŽDC (ČD) T115, pokud není popsána, pak podle technických podmínek výrobku</t>
  </si>
  <si>
    <t>-1517465617</t>
  </si>
  <si>
    <t>45</t>
  </si>
  <si>
    <t>7593333185</t>
  </si>
  <si>
    <t>Oprava relé tepelného TMŠ2 - oprava se provádí podle přidružených předpisů k předpisu SŽDC (ČD) T115, pokud není popsána, pak podle technických podmínek výrobku</t>
  </si>
  <si>
    <t>-1089146648</t>
  </si>
  <si>
    <t>3"TMŠ-2</t>
  </si>
  <si>
    <t>46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</si>
  <si>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</si>
  <si>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</si>
  <si>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-1346446858</t>
  </si>
  <si>
    <t>3 "TM-10 220/220 20</t>
  </si>
  <si>
    <t>12"TM-10 220/220 6</t>
  </si>
  <si>
    <t>1"TM-10 220/24SS 30</t>
  </si>
  <si>
    <t>2"TM-10 220/24ST 6</t>
  </si>
  <si>
    <t>3+1"TU-60 220/220</t>
  </si>
  <si>
    <t>5"TU-60 220/24SS</t>
  </si>
  <si>
    <t>47</t>
  </si>
  <si>
    <t>7593333192</t>
  </si>
  <si>
    <t>Oprava časového souboru UČJ - oprava se provádí podle přidružených předpisů k předpisu SŽDC (ČD) T115, pokud není popsána, pak podle technických podmínek výrobku</t>
  </si>
  <si>
    <t>-379053324</t>
  </si>
  <si>
    <t>48</t>
  </si>
  <si>
    <t>7593323100</t>
  </si>
  <si>
    <t>Oprava časové jednotky CJP</t>
  </si>
  <si>
    <t>-2113240166</t>
  </si>
  <si>
    <t>49</t>
  </si>
  <si>
    <t>7593323105</t>
  </si>
  <si>
    <t>Oprava časové jednotky CJS</t>
  </si>
  <si>
    <t>1789615954</t>
  </si>
  <si>
    <t>50</t>
  </si>
  <si>
    <t>7593333220</t>
  </si>
  <si>
    <t>Oprava relé UKDR1, KDRŠ - oprava se provádí podle přidružených předpisů k předpisu SŽDC (ČD) T115, pokud není popsána, pak podle technických podmínek výrobku</t>
  </si>
  <si>
    <t>1243622229</t>
  </si>
  <si>
    <t>5"KDRŠ</t>
  </si>
  <si>
    <t>51</t>
  </si>
  <si>
    <t>7593333230</t>
  </si>
  <si>
    <t>Oprava relé KA1, RK 71 462, RK 71 931A(B) - oprava se provádí podle přidružených předpisů k předpisu SŽDC (ČD) T115, pokud není popsána, pak podle technických podmínek výrobku</t>
  </si>
  <si>
    <t>1527454932</t>
  </si>
  <si>
    <t>1"KA-1</t>
  </si>
  <si>
    <t>52</t>
  </si>
  <si>
    <t>7593333235</t>
  </si>
  <si>
    <t>Oprava relé KA2 - oprava se provádí podle přidružených předpisů k předpisu SŽDC (ČD) T115, pokud není popsána, pak podle technických podmínek výrobku</t>
  </si>
  <si>
    <t>-603358190</t>
  </si>
  <si>
    <t>53</t>
  </si>
  <si>
    <t>7593333240</t>
  </si>
  <si>
    <t>Oprava relé TAZ-1, TAZ-1A, TAZ-2 - oprava se provádí podle přidružených předpisů k předpisu SŽDC (ČD) T115, pokud není popsána, pak podle technických podmínek výrobku</t>
  </si>
  <si>
    <t>1901137318</t>
  </si>
  <si>
    <t>11"TAZ-1</t>
  </si>
  <si>
    <t>14"TAZ-2</t>
  </si>
  <si>
    <t>54</t>
  </si>
  <si>
    <t>7593333242</t>
  </si>
  <si>
    <t>Oprava relé TAZ-1, TAZ-1A, TAZ-2 včetně výměny krytu - oprava se provádí podle přidružených předpisů k předpisu SŽDC (ČD) T115, pokud není popsána, pak podle technických podmínek výrobku</t>
  </si>
  <si>
    <t>-1767373213</t>
  </si>
  <si>
    <t>55</t>
  </si>
  <si>
    <t>7593333241</t>
  </si>
  <si>
    <t>Oprava relé TAZ-1, TAZ-1A, TAZ-2 včetně výměny kontaktového svazku - oprava se provádí podle přidružených předpisů k předpisu SŽDC (ČD) T115, pokud není popsána, pak podle technických podmínek výrobku</t>
  </si>
  <si>
    <t>-1015841128</t>
  </si>
  <si>
    <t>56</t>
  </si>
  <si>
    <t>7593333245</t>
  </si>
  <si>
    <t>Oprava relé kazety K, KVR, U - oprava se provádí podle přidružených předpisů k předpisu SŽDC (ČD) T115, pokud není popsána, pak podle technických podmínek výrobku</t>
  </si>
  <si>
    <t>391838988</t>
  </si>
  <si>
    <t>17" KVR</t>
  </si>
  <si>
    <t>10" K</t>
  </si>
  <si>
    <t>57</t>
  </si>
  <si>
    <t>7593333260</t>
  </si>
  <si>
    <t>Oprava dobíječe AD-1 - oprava se provádí podle přidružených předpisů k předpisu SŽDC (ČD) T115; pokud není popsána, pak podle technických podmínek výrobku</t>
  </si>
  <si>
    <t>485762598</t>
  </si>
  <si>
    <t>58</t>
  </si>
  <si>
    <t>7593333275</t>
  </si>
  <si>
    <t>Oprava kodéru SMMS 1 - oprava se provádí podle přidružených předpisů k předpisu SŽDC (ČD) T115, pokud není popsána, pak podle technických podmínek výrobku</t>
  </si>
  <si>
    <t>-1402406360</t>
  </si>
  <si>
    <t>11"SMMS 1</t>
  </si>
  <si>
    <t>59</t>
  </si>
  <si>
    <t>7593333290</t>
  </si>
  <si>
    <t>Oprava kodéru KPT, KPTŠ, MT1-150 - oprava se provádí podle přidružených předpisů k předpisu SŽDC (ČD) T115, pokud není popsána, pak podle technických podmínek výrobku</t>
  </si>
  <si>
    <t>-2043055664</t>
  </si>
  <si>
    <t>60</t>
  </si>
  <si>
    <t>7593333295</t>
  </si>
  <si>
    <t>Oprava kodéru MK1, MK2, MK3, UMK-1 - oprava se provádí podle přidružených předpisů k předpisu SŽDC (ČD) T115, pokud není popsána, pak podle technických podmínek výrobku</t>
  </si>
  <si>
    <t>156001125</t>
  </si>
  <si>
    <t>5 "MK-1</t>
  </si>
  <si>
    <t>15 "MK-2</t>
  </si>
  <si>
    <t>3"UMK-1</t>
  </si>
  <si>
    <t>61</t>
  </si>
  <si>
    <t>7593333300</t>
  </si>
  <si>
    <t>Oprava kodéru adaptér vjezdový, translační, normální - oprava se provádí podle přidružených předpisů k předpisu SŽDC (ČD) T115, pokud není popsána, pak podle technických podmínek výrobku</t>
  </si>
  <si>
    <t>1096077533</t>
  </si>
  <si>
    <t>62</t>
  </si>
  <si>
    <t>7593333315</t>
  </si>
  <si>
    <t>Oprava relé indukčního DSR - oprava se provádí podle přidružených předpisů k předpisu SŽDC (ČD) T115, pokud není popsána, pak podle technických podmínek výrobku</t>
  </si>
  <si>
    <t>283666020</t>
  </si>
  <si>
    <t>6"DSR-12S</t>
  </si>
  <si>
    <t>63</t>
  </si>
  <si>
    <t>7593333316</t>
  </si>
  <si>
    <t>Oprava relé indukčního DSR včetně výměny cívky - oprava se provádí podle přidružených předpisů k předpisu SŽDC (ČD) T115, pokud není popsána, pak podle technických podmínek výrobku</t>
  </si>
  <si>
    <t>-1434308968</t>
  </si>
  <si>
    <t>64</t>
  </si>
  <si>
    <t>7593333317</t>
  </si>
  <si>
    <t>Oprava relé indukčního DSR včetně výměny šroubu - oprava se provádí podle přidružených předpisů k předpisu SŽDC (ČD) T115, pokud není popsána, pak podle technických podmínek výrobku</t>
  </si>
  <si>
    <t>-620922279</t>
  </si>
  <si>
    <t>65</t>
  </si>
  <si>
    <t>7593333320</t>
  </si>
  <si>
    <t>Oprava relé indukčního DSŠ - oprava se provádí podle přidružených předpisů k předpisu SŽDC (ČD) T115, pokud není popsána, pak podle technických podmínek výrobku</t>
  </si>
  <si>
    <t>582288775</t>
  </si>
  <si>
    <t>9"DSŠ-12</t>
  </si>
  <si>
    <t>99"DSŠ-12P</t>
  </si>
  <si>
    <t>636"DSŠ-12S</t>
  </si>
  <si>
    <t>66</t>
  </si>
  <si>
    <t>7593333321</t>
  </si>
  <si>
    <t>Oprava relé indukčního DSŠ včetně výměny výseče - oprava se provádí podle přidružených předpisů k předpisu SŽDC (ČD) T115, pokud není popsána, pak podle technických podmínek výrobku</t>
  </si>
  <si>
    <t>-1956054097</t>
  </si>
  <si>
    <t>67</t>
  </si>
  <si>
    <t>7593333322</t>
  </si>
  <si>
    <t>Oprava relé indukčního DSŠ včetně výměny cívky - oprava se provádí podle přidružených předpisů k předpisu SŽDC (ČD) T115, pokud není popsána, pak podle technických podmínek výrobku</t>
  </si>
  <si>
    <t>-2068658485</t>
  </si>
  <si>
    <t>68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</si>
  <si>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</si>
  <si>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</si>
  <si>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18187778</t>
  </si>
  <si>
    <t>69</t>
  </si>
  <si>
    <t>7593333324</t>
  </si>
  <si>
    <t>Oprava relé indukčního DSŠ včetně výměny osového šroubu - oprava se provádí podle přidružených předpisů k předpisu SŽDC (ČD) T115, pokud není popsána, pak podle technických podmínek výrobku</t>
  </si>
  <si>
    <t>-341779471</t>
  </si>
  <si>
    <t>70</t>
  </si>
  <si>
    <t>7593333330</t>
  </si>
  <si>
    <t>Oprava souboru KO FID2, FID3 - oprava se provádí podle přidružených předpisů k předpisu SŽDC (ČD) T115; pokud není popsána, pak podle technických podmínek výrobku</t>
  </si>
  <si>
    <t>2054200799</t>
  </si>
  <si>
    <t>21"FID 2</t>
  </si>
  <si>
    <t>71</t>
  </si>
  <si>
    <t>7593333335</t>
  </si>
  <si>
    <t>Oprava souboru KO KAV 2, KAV 3 - oprava se provádí podle přidružených předpisů k předpisu SŽDC (ČD) T115; pokud není popsána, pak podle technických podmínek výrobku</t>
  </si>
  <si>
    <t>-1662687155</t>
  </si>
  <si>
    <t>72</t>
  </si>
  <si>
    <t>7593333380</t>
  </si>
  <si>
    <t>Oprava relé střídavého OR1-80, AR1-2,65, UNR-3 - oprava se provádí podle přidružených předpisů k předpisu SŽDC (ČD) T115, pokud není popsána, pak podle technických podmínek výrobku</t>
  </si>
  <si>
    <t>1661892161</t>
  </si>
  <si>
    <t>6"AR-1</t>
  </si>
  <si>
    <t>73</t>
  </si>
  <si>
    <t>7593333522</t>
  </si>
  <si>
    <t>Oprava reléové sady BV1, BV3 - oprava se provádí podle přidružených předpisů k předpisu SŽDC (ČD) T115, pokud není popsána, pak podle technických podmínek výrobku</t>
  </si>
  <si>
    <t>1140345357</t>
  </si>
  <si>
    <t>74</t>
  </si>
  <si>
    <t>7593333531</t>
  </si>
  <si>
    <t>Oprava reléové sady BV4, BV5, BV11, BV12 - oprava se provádí podle přidružených předpisů k předpisu SŽDC (ČD) T115, pokud není popsána, pak podle technických podmínek výrobku</t>
  </si>
  <si>
    <t>-425543482</t>
  </si>
  <si>
    <t>75</t>
  </si>
  <si>
    <t>7593333537</t>
  </si>
  <si>
    <t>Oprava reléové sady CV1 - oprava se provádí podle přidružených předpisů k předpisu SŽDC (ČD) T115, pokud není popsána, pak podle technických podmínek výrobku</t>
  </si>
  <si>
    <t>1639245721</t>
  </si>
  <si>
    <t>76</t>
  </si>
  <si>
    <t>7593333541</t>
  </si>
  <si>
    <t>Oprava reléové sady CV3 - oprava se provádí podle přidružených předpisů k předpisu SŽDC (ČD) T115, pokud není popsána, pak podle technických podmínek výrobku</t>
  </si>
  <si>
    <t>733481028</t>
  </si>
  <si>
    <t>77</t>
  </si>
  <si>
    <t>7593333545</t>
  </si>
  <si>
    <t>Oprava reléové sady CV4 - oprava se provádí podle přidružených předpisů k předpisu SŽDC (ČD) T115, pokud není popsána, pak podle technických podmínek výrobku</t>
  </si>
  <si>
    <t>1277501116</t>
  </si>
  <si>
    <t>78</t>
  </si>
  <si>
    <t>7593333547</t>
  </si>
  <si>
    <t>Oprava reléové sady A - oprava se provádí podle přidružených předpisů k předpisu SŽDC (ČD) T115, pokud není popsána, pak podle technických podmínek výrobku</t>
  </si>
  <si>
    <t>1789582763</t>
  </si>
  <si>
    <t>7"A REL.SADA</t>
  </si>
  <si>
    <t>79</t>
  </si>
  <si>
    <t>7593333551</t>
  </si>
  <si>
    <t>Oprava reléové sady C - oprava se provádí podle přidružených předpisů k předpisu SŽDC (ČD) T115, pokud není popsána, pak podle technických podmínek výrobku</t>
  </si>
  <si>
    <t>1149921484</t>
  </si>
  <si>
    <t>60"C REL.SADA</t>
  </si>
  <si>
    <t>80</t>
  </si>
  <si>
    <t>7593333549</t>
  </si>
  <si>
    <t>Oprava reléové sady B - oprava se provádí podle přidružených předpisů k předpisu SŽDC (ČD) T115, pokud není popsána, pak podle technických podmínek výrobku</t>
  </si>
  <si>
    <t>-256474741</t>
  </si>
  <si>
    <t>47"B REL.SADA</t>
  </si>
  <si>
    <t>81</t>
  </si>
  <si>
    <t>7593333553</t>
  </si>
  <si>
    <t>Oprava reléové sady D - oprava se provádí podle přidružených předpisů k předpisu SŽDC (ČD) T115, pokud není popsána, pak podle technických podmínek výrobku</t>
  </si>
  <si>
    <t>2050397590</t>
  </si>
  <si>
    <t>37"D REL.SADA</t>
  </si>
  <si>
    <t>82</t>
  </si>
  <si>
    <t>7593333555</t>
  </si>
  <si>
    <t>Oprava reléové sady H - oprava se provádí podle přidružených předpisů k předpisu SŽDC (ČD) T115, pokud není popsána, pak podle technických podmínek výrobku</t>
  </si>
  <si>
    <t>-1569875690</t>
  </si>
  <si>
    <t>97"H REL.SADA</t>
  </si>
  <si>
    <t>83</t>
  </si>
  <si>
    <t>7593333556</t>
  </si>
  <si>
    <t>Oprava reléové sady J - oprava se provádí podle přidružených předpisů k předpisu SŽDC (ČD) T115, pokud není popsána, pak podle technických podmínek výrobku</t>
  </si>
  <si>
    <t>98737940</t>
  </si>
  <si>
    <t>44"J REL.SADA</t>
  </si>
  <si>
    <t>84</t>
  </si>
  <si>
    <t>7593333557</t>
  </si>
  <si>
    <t>Oprava reléové sady K - oprava se provádí podle přidružených předpisů k předpisu SŽDC (ČD) T115, pokud není popsána, pak podle technických podmínek výrobku</t>
  </si>
  <si>
    <t>-525815050</t>
  </si>
  <si>
    <t>46"K REL.SADA</t>
  </si>
  <si>
    <t>85</t>
  </si>
  <si>
    <t>7593333561</t>
  </si>
  <si>
    <t>Oprava reléové sady M - oprava se provádí podle přidružených předpisů k předpisu SŽDC (ČD) T115, pokud není popsána, pak podle technických podmínek výrobku</t>
  </si>
  <si>
    <t>-326490446</t>
  </si>
  <si>
    <t>18"M REL.SADA</t>
  </si>
  <si>
    <t>86</t>
  </si>
  <si>
    <t>7593333563</t>
  </si>
  <si>
    <t>Oprava reléové sady OB1 - oprava se provádí podle přidružených předpisů k předpisu SŽDC (ČD) T115, pokud není popsána, pak podle technických podmínek výrobku</t>
  </si>
  <si>
    <t>19323204</t>
  </si>
  <si>
    <t>16"OB1 REL.SADA</t>
  </si>
  <si>
    <t>87</t>
  </si>
  <si>
    <t>7593333565</t>
  </si>
  <si>
    <t>Oprava reléové sady Q - oprava se provádí podle přidružených předpisů k předpisu SŽDC (ČD) T115, pokud není popsána, pak podle technických podmínek výrobku</t>
  </si>
  <si>
    <t>-1532171962</t>
  </si>
  <si>
    <t>79"Q REL.SADA</t>
  </si>
  <si>
    <t>88</t>
  </si>
  <si>
    <t>7593333567</t>
  </si>
  <si>
    <t>Oprava reléové sady R - oprava se provádí podle přidružených předpisů k předpisu SŽDC (ČD) T115, pokud není popsána, pak podle technických podmínek výrobku</t>
  </si>
  <si>
    <t>1896116209</t>
  </si>
  <si>
    <t>9"R REL.SADA</t>
  </si>
  <si>
    <t>89</t>
  </si>
  <si>
    <t>7593333568</t>
  </si>
  <si>
    <t>Oprava reléové sady S - oprava se provádí podle přidružených předpisů k předpisu SŽDC (ČD) T115, pokud není popsána, pak podle technických podmínek výrobku</t>
  </si>
  <si>
    <t>1810036825</t>
  </si>
  <si>
    <t>135"S REL.SADA</t>
  </si>
  <si>
    <t>90</t>
  </si>
  <si>
    <t>7593333569</t>
  </si>
  <si>
    <t>Oprava reléové sady V, VT - oprava se provádí podle přidružených předpisů k předpisu SŽDC (ČD) T115, pokud není popsána, pak podle technických podmínek výrobku</t>
  </si>
  <si>
    <t>-788666815</t>
  </si>
  <si>
    <t>213"V REL.SADA</t>
  </si>
  <si>
    <t>91</t>
  </si>
  <si>
    <t>7593333573</t>
  </si>
  <si>
    <t>Oprava reléové sady VS-2 - oprava se provádí podle přidružených předpisů k předpisu SŽDC (ČD) T115, pokud není popsána, pak podle technických podmínek výrobku</t>
  </si>
  <si>
    <t>1869419350</t>
  </si>
  <si>
    <t>92</t>
  </si>
  <si>
    <t>7593333575</t>
  </si>
  <si>
    <t>Oprava reléové sady W - oprava se provádí podle přidružených předpisů k předpisu SŽDC (ČD) T115, pokud není popsána, pak podle technických podmínek výrobku</t>
  </si>
  <si>
    <t>1194970033</t>
  </si>
  <si>
    <t>15"W REL.SADA</t>
  </si>
  <si>
    <t>93</t>
  </si>
  <si>
    <t>7593333571</t>
  </si>
  <si>
    <t>Oprava reléové sady Vs - oprava se provádí podle přidružených předpisů k předpisu SŽDC (ČD) T115, pokud není popsána, pak podle technických podmínek výrobku</t>
  </si>
  <si>
    <t>-1149533953</t>
  </si>
  <si>
    <t>22"VS REL.SADA</t>
  </si>
  <si>
    <t>94</t>
  </si>
  <si>
    <t>7593333572</t>
  </si>
  <si>
    <t>Oprava reléové sady Vs1 - oprava se provádí podle přidružených předpisů k předpisu SŽDC (ČD) T115, pokud není popsána, pak podle technických podmínek výrobku</t>
  </si>
  <si>
    <t>361973177</t>
  </si>
  <si>
    <t>95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</si>
  <si>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</si>
  <si>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</si>
  <si>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-419591129</t>
  </si>
  <si>
    <t>96</t>
  </si>
  <si>
    <t>7593333640</t>
  </si>
  <si>
    <t>Oprava reléové jednotky EK1-N - oprava se provádí podle přidružených předpisů k předpisu SŽDC (ČD) T115, pokud není popsána, pak podle technických podmínek výrobku</t>
  </si>
  <si>
    <t>1387604</t>
  </si>
  <si>
    <t>97</t>
  </si>
  <si>
    <t>7593333642</t>
  </si>
  <si>
    <t>Oprava reléové jednotky EK1-sti/sti - oprava se provádí podle přidružených předpisů k předpisu SŽDC (ČD) T115, pokud není popsána, pak podle technických podmínek výrobku</t>
  </si>
  <si>
    <t>-147087770</t>
  </si>
  <si>
    <t>98</t>
  </si>
  <si>
    <t>7593333644</t>
  </si>
  <si>
    <t>Oprava reléové jednotky EK1-ss/sti - oprava se provádí podle přidružených předpisů k předpisu SŽDC (ČD) T115, pokud není popsána, pak podle technických podmínek výrobku</t>
  </si>
  <si>
    <t>-1284090729</t>
  </si>
  <si>
    <t>99</t>
  </si>
  <si>
    <t>7593333646</t>
  </si>
  <si>
    <t>Oprava reléové jednotky EK1-Dst - oprava se provádí podle přidružených předpisů k předpisu SŽDC (ČD) T115, pokud není popsána, pak podle technických podmínek výrobku</t>
  </si>
  <si>
    <t>485175997</t>
  </si>
  <si>
    <t>100</t>
  </si>
  <si>
    <t>7593333648</t>
  </si>
  <si>
    <t>Oprava reléové jednotky EK1-Dss - oprava se provádí podle přidružených předpisů k předpisu SŽDC (ČD) T115, pokud není popsána, pak podle technických podmínek výrobku</t>
  </si>
  <si>
    <t>-1141846621</t>
  </si>
  <si>
    <t>101</t>
  </si>
  <si>
    <t>7593333650</t>
  </si>
  <si>
    <t>Oprava reléové jednotky EK1 - U (kazeta) - oprava se provádí podle přidružených předpisů k předpisu SŽDC (ČD) T115, pokud není popsána, pak podle technických podmínek výrobku</t>
  </si>
  <si>
    <t>-147747014</t>
  </si>
  <si>
    <t>102</t>
  </si>
  <si>
    <t>7593333652</t>
  </si>
  <si>
    <t>Oprava reléové jednotky EK1-Z1 - oprava se provádí podle přidružených předpisů k předpisu SŽDC (ČD) T115, pokud není popsána, pak podle technických podmínek výrobku</t>
  </si>
  <si>
    <t>-1779564641</t>
  </si>
  <si>
    <t>103</t>
  </si>
  <si>
    <t>7593333654</t>
  </si>
  <si>
    <t>Oprava reléové jednotky EK1 - EKM - oprava se provádí podle přidružených předpisů k předpisu SŽDC (ČD) T115, pokud není popsána, pak podle technických podmínek výrobku</t>
  </si>
  <si>
    <t>-2125407763</t>
  </si>
  <si>
    <t>104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</si>
  <si>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</si>
  <si>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</si>
  <si>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579524311</t>
  </si>
  <si>
    <t>23"1K1K - 2K2K</t>
  </si>
  <si>
    <t>105</t>
  </si>
  <si>
    <t>7593333390</t>
  </si>
  <si>
    <t>Oprava reléové jednotky VÚD A - oprava se provádí podle přidružených předpisů k předpisu SŽDC (ČD) T115; pokud není popsána, pak podle technických podmínek výrobku</t>
  </si>
  <si>
    <t>1979888774</t>
  </si>
  <si>
    <t>6"A rel.jednotka</t>
  </si>
  <si>
    <t>106</t>
  </si>
  <si>
    <t>7593333496</t>
  </si>
  <si>
    <t>Oprava reléové jednotky VÚD A1-OA1 - oprava se provádí podle přidružených předpisů k předpisu SŽDC (ČD) T115; pokud není popsána, pak podle technických podmínek výrobku</t>
  </si>
  <si>
    <t>1832811221</t>
  </si>
  <si>
    <t>6"A1-OA1 rel.jednotka</t>
  </si>
  <si>
    <t>107</t>
  </si>
  <si>
    <t>7593333506</t>
  </si>
  <si>
    <t>Oprava reléové jednotky VÚD A2 - oprava se provádí podle přidružených předpisů k předpisu SŽDC (ČD) T115; pokud není popsána, pak podle technických podmínek výrobku</t>
  </si>
  <si>
    <t>-333724143</t>
  </si>
  <si>
    <t>5"A2 rel.jednotka</t>
  </si>
  <si>
    <t>108</t>
  </si>
  <si>
    <t>7593333392</t>
  </si>
  <si>
    <t>Oprava reléové jednotky VÚD B - oprava se provádí podle přidružených předpisů k předpisu SŽDC (ČD) T115; pokud není popsána, pak podle technických podmínek výrobku</t>
  </si>
  <si>
    <t>-1456311862</t>
  </si>
  <si>
    <t>4"B rel.jednotka</t>
  </si>
  <si>
    <t>109</t>
  </si>
  <si>
    <t>7593333474</t>
  </si>
  <si>
    <t>Oprava reléové jednotky VÚD B - C - oprava se provádí podle přidružených předpisů k předpisu SŽDC (ČD) T115; pokud není popsána, pak podle technických podmínek výrobku</t>
  </si>
  <si>
    <t>371503932</t>
  </si>
  <si>
    <t>2"B-C rel.jednotka</t>
  </si>
  <si>
    <t>110</t>
  </si>
  <si>
    <t>7593333402</t>
  </si>
  <si>
    <t>Oprava reléové jednotky VÚD BL1 - BL2 W včetně výměny svazku - oprava se provádí podle přidružených předpisů k předpisu SŽDC (ČD) T115; pokud není popsána, pak podle technických podmínek výrobku</t>
  </si>
  <si>
    <t>-467478013</t>
  </si>
  <si>
    <t>8"BL1-BL2 W rel.jednotka</t>
  </si>
  <si>
    <t>111</t>
  </si>
  <si>
    <t>7593333394</t>
  </si>
  <si>
    <t>Oprava reléové jednotky VÚD C - oprava se provádí podle přidružených předpisů k předpisu SŽDC (ČD) T115; pokud není popsána, pak podle technických podmínek výrobku</t>
  </si>
  <si>
    <t>1410140558</t>
  </si>
  <si>
    <t>2"C rel.jednotka</t>
  </si>
  <si>
    <t>112</t>
  </si>
  <si>
    <t>7593333494</t>
  </si>
  <si>
    <t>Oprava reléové jednotky VÚD C1-OC1 - oprava se provádí podle přidružených předpisů k předpisu SŽDC (ČD) T115; pokud není popsána, pak podle technických podmínek výrobku</t>
  </si>
  <si>
    <t>-1010834485</t>
  </si>
  <si>
    <t>2"C1-OC1 rel.jednotka</t>
  </si>
  <si>
    <t>113</t>
  </si>
  <si>
    <t>7593333508</t>
  </si>
  <si>
    <t>Oprava reléové jednotky VÚD C2 - oprava se provádí podle přidružených předpisů k předpisu SŽDC (ČD) T115; pokud není popsána, pak podle technických podmínek výrobku</t>
  </si>
  <si>
    <t>-222949608</t>
  </si>
  <si>
    <t>2"C2 rel.jednotka</t>
  </si>
  <si>
    <t>114</t>
  </si>
  <si>
    <t>7593333396</t>
  </si>
  <si>
    <t>Oprava reléové jednotky VÚD E-F - oprava se provádí podle přidružených předpisů k předpisu SŽDC (ČD) T115; pokud není popsána, pak podle technických podmínek výrobku</t>
  </si>
  <si>
    <t>-75881905</t>
  </si>
  <si>
    <t>6"E-F rel.jednotka</t>
  </si>
  <si>
    <t>115</t>
  </si>
  <si>
    <t>7593333498</t>
  </si>
  <si>
    <t>Oprava reléové jednotky VÚD K-X - oprava se provádí podle přidružených předpisů k předpisu SŽDC (ČD) T115; pokud není popsána, pak podle technických podmínek výrobku</t>
  </si>
  <si>
    <t>-56493191</t>
  </si>
  <si>
    <t>6"K-x rel.jednotka</t>
  </si>
  <si>
    <t>116</t>
  </si>
  <si>
    <t>7593333453</t>
  </si>
  <si>
    <t>Oprava reléové jednotky VÚD ND W s výměnou kontaktového svazku - oprava se provádí podle přidružených předpisů k předpisu SŽDC (ČD) T115; pokud není popsána, pak podle technických podmínek výrobku</t>
  </si>
  <si>
    <t>-1318688143</t>
  </si>
  <si>
    <t>11"ND W rel.jednotka</t>
  </si>
  <si>
    <t>117</t>
  </si>
  <si>
    <t>7593333490</t>
  </si>
  <si>
    <t>Oprava reléové jednotky VÚD O1 - oprava se provádí podle přidružených předpisů k předpisu SŽDC (ČD) T115; pokud není popsána, pak podle technických podmínek výrobku</t>
  </si>
  <si>
    <t>1627475406</t>
  </si>
  <si>
    <t>4"O1 rel.jednotka</t>
  </si>
  <si>
    <t>118</t>
  </si>
  <si>
    <t>7593333424</t>
  </si>
  <si>
    <t>Oprava reléové jednotky VÚD OB - oprava se provádí podle přidružených předpisů k předpisu SŽDC (ČD) T115; pokud není popsána, pak podle technických podmínek výrobku</t>
  </si>
  <si>
    <t>1915750022</t>
  </si>
  <si>
    <t>5"OB rel.jednotka</t>
  </si>
  <si>
    <t>119</t>
  </si>
  <si>
    <t>7593333502</t>
  </si>
  <si>
    <t>Oprava reléové jednotky VÚD OT1-T1 - oprava se provádí podle přidružených předpisů k předpisu SŽDC (ČD) T115; pokud není popsána, pak podle technických podmínek výrobku</t>
  </si>
  <si>
    <t>-1872502480</t>
  </si>
  <si>
    <t>4"OT1-T1 rel.jednotka</t>
  </si>
  <si>
    <t>120</t>
  </si>
  <si>
    <t>7593333422</t>
  </si>
  <si>
    <t>Oprava reléové jednotky VÚD OV - oprava se provádí podle přidružených předpisů k předpisu SŽDC (ČD) T115; pokud není popsána, pak podle technických podmínek výrobku</t>
  </si>
  <si>
    <t>1741636617</t>
  </si>
  <si>
    <t>3"OV rel.jednotka</t>
  </si>
  <si>
    <t>121</t>
  </si>
  <si>
    <t>7593333438</t>
  </si>
  <si>
    <t>Oprava reléové jednotky VÚD P - oprava se provádí podle přidružených předpisů k předpisu SŽDC (ČD) T115; pokud není popsána, pak podle technických podmínek výrobku</t>
  </si>
  <si>
    <t>-1006147761</t>
  </si>
  <si>
    <t>3"P rel.jednotka</t>
  </si>
  <si>
    <t>122</t>
  </si>
  <si>
    <t>7593333519</t>
  </si>
  <si>
    <t>Oprava reléové jednotky VÚD QU - oprava se provádí podle přidružených předpisů k předpisu SŽDC (ČD) T115; pokud není popsána, pak podle technických podmínek výrobku</t>
  </si>
  <si>
    <t>2018699291</t>
  </si>
  <si>
    <t>1"QU rel.jednotka</t>
  </si>
  <si>
    <t>123</t>
  </si>
  <si>
    <t>7593333512</t>
  </si>
  <si>
    <t>Oprava reléové jednotky VÚD R-S - oprava se provádí podle přidružených předpisů k předpisu SŽDC (ČD) T115; pokud není popsána, pak podle technických podmínek výrobku</t>
  </si>
  <si>
    <t>488851014</t>
  </si>
  <si>
    <t>2"R-S rel.jednotka</t>
  </si>
  <si>
    <t>124</t>
  </si>
  <si>
    <t>7593333455</t>
  </si>
  <si>
    <t>Oprava reléové jednotky VÚD TH1,TH2 - oprava se provádí podle přidružených předpisů k předpisu SŽDC (ČD) T115; pokud není popsána, pak podle technických podmínek výrobku</t>
  </si>
  <si>
    <t>1180296301</t>
  </si>
  <si>
    <t>5"TH1, TH2 rel.jednotka</t>
  </si>
  <si>
    <t>125</t>
  </si>
  <si>
    <t>7593333492</t>
  </si>
  <si>
    <t>Oprava reléové jednotky VÚD TH1-TH2A - oprava se provádí podle přidružených předpisů k předpisu SŽDC (ČD) T115; pokud není popsána, pak podle technických podmínek výrobku</t>
  </si>
  <si>
    <t>-203000369</t>
  </si>
  <si>
    <t>1"TH1-TH2A rel.jednotka</t>
  </si>
  <si>
    <t>126</t>
  </si>
  <si>
    <t>7593333430</t>
  </si>
  <si>
    <t>Oprava reléové jednotky VÚD TP - oprava se provádí podle přidružených předpisů k předpisu SŽDC (ČD) T115; pokud není popsána, pak podle technických podmínek výrobku</t>
  </si>
  <si>
    <t>62202239</t>
  </si>
  <si>
    <t>4"TP rel.jednotka</t>
  </si>
  <si>
    <t>127</t>
  </si>
  <si>
    <t>7593333436</t>
  </si>
  <si>
    <t>Oprava reléové jednotky VÚD VO - oprava se provádí podle přidružených předpisů k předpisu SŽDC (ČD) T115; pokud není popsána, pak podle technických podmínek výrobku</t>
  </si>
  <si>
    <t>1196771766</t>
  </si>
  <si>
    <t>2"VO rel.jednotka</t>
  </si>
  <si>
    <t>128</t>
  </si>
  <si>
    <t>7593333510</t>
  </si>
  <si>
    <t>Oprava reléové jednotky VÚD polariz. relé Y(Z) - oprava se provádí podle přidružených předpisů k předpisu SŽDC (ČD) T115; pokud není popsána, pak podle technických podmínek výrobku</t>
  </si>
  <si>
    <t>649281547</t>
  </si>
  <si>
    <t>8"Y(Z) polarizované relé</t>
  </si>
  <si>
    <t>129</t>
  </si>
  <si>
    <t>7593333340</t>
  </si>
  <si>
    <t>Oprava dílu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</si>
  <si>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1884600669</t>
  </si>
  <si>
    <t>7"PSS</t>
  </si>
  <si>
    <t>7"PST</t>
  </si>
  <si>
    <t>130</t>
  </si>
  <si>
    <t>7593333345</t>
  </si>
  <si>
    <t>Oprava dílu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</si>
  <si>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629498788</t>
  </si>
  <si>
    <t>5"VKO</t>
  </si>
  <si>
    <t>131</t>
  </si>
  <si>
    <t>7593333365</t>
  </si>
  <si>
    <t>Oprava rotačního měniče VÚD - oprava se provádí podle přidružených předpisů k předpisu SŽDC (ČD) T115, pokud není popsána, pak podle technických podmínek výrobku</t>
  </si>
  <si>
    <t>1557291214</t>
  </si>
  <si>
    <t>6"VÚD</t>
  </si>
  <si>
    <t>132</t>
  </si>
  <si>
    <t>7593333680</t>
  </si>
  <si>
    <t>Oprava hlídače izolačního stavu HIS</t>
  </si>
  <si>
    <t>-2006049623</t>
  </si>
  <si>
    <t>133</t>
  </si>
  <si>
    <t>7593333990</t>
  </si>
  <si>
    <t>Hodinová zúčtovací sazba pro opravu elektronických prvků a zařízení</t>
  </si>
  <si>
    <t>hod</t>
  </si>
  <si>
    <t>512</t>
  </si>
  <si>
    <t>1711284163</t>
  </si>
  <si>
    <t>134</t>
  </si>
  <si>
    <t>HZS4111R</t>
  </si>
  <si>
    <t>Hodinové zúčtovací sazby ostatních profesí obsluha stavebních strojů a zařízení řidič</t>
  </si>
  <si>
    <t>-832048787</t>
  </si>
  <si>
    <t>135</t>
  </si>
  <si>
    <t>M</t>
  </si>
  <si>
    <t>7593331210</t>
  </si>
  <si>
    <t>Výměnné díly Kontakt kyvný I relé NMŠ</t>
  </si>
  <si>
    <t>-714347542</t>
  </si>
  <si>
    <t>136</t>
  </si>
  <si>
    <t>7593331220</t>
  </si>
  <si>
    <t>Výměnné díly Kontakt kyvný II relé NMŠ</t>
  </si>
  <si>
    <t>1500121333</t>
  </si>
  <si>
    <t>137</t>
  </si>
  <si>
    <t>7593331230</t>
  </si>
  <si>
    <t>Výměnné díly Kontakt spodní relé NMŠ</t>
  </si>
  <si>
    <t>1630786163</t>
  </si>
  <si>
    <t>138</t>
  </si>
  <si>
    <t>7593331160</t>
  </si>
  <si>
    <t>Výměnné díly Těsnění relé NMŠ</t>
  </si>
  <si>
    <t>1871235927</t>
  </si>
  <si>
    <t>PS 02 - Kalibrace a opravy měřících desek DISTA</t>
  </si>
  <si>
    <t>7592503012</t>
  </si>
  <si>
    <t>Kalibrace měřící desky DISTA-MISP, MIS - včetně vyhotovení měřícího protokolu</t>
  </si>
  <si>
    <t>-1364876346</t>
  </si>
  <si>
    <t>7592503020</t>
  </si>
  <si>
    <t>Kalibrace měřící desky DISTA-ACDC - včetně vyhotovení měřícího protokolu</t>
  </si>
  <si>
    <t>369066342</t>
  </si>
  <si>
    <t>-1618138535</t>
  </si>
  <si>
    <t>VON - -</t>
  </si>
  <si>
    <t>VRN - Vedlejší rozpočtové náklady</t>
  </si>
  <si>
    <t>VRN</t>
  </si>
  <si>
    <t>Vedlejší rozpočtové náklady</t>
  </si>
  <si>
    <t>032105001</t>
  </si>
  <si>
    <t>Územní vlivy mimostaveništní doprava</t>
  </si>
  <si>
    <t>km</t>
  </si>
  <si>
    <t>1024</t>
  </si>
  <si>
    <t>1311125699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</si>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</sst>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21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21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21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20220622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 a oprava výměnných dílů zabezpečovacího zařízení v obvodu SSZT 2022 - oblast Ostrava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Oblastní ředitelství Ostrava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17. 3. 2022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Jana Kotasková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21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24.7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 01 - Údržba a oprava v...'!J30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'PS 01 - Údržba a oprava v...'!P80</f>
        <v>0</v>
      </c>
      <c r="AV55" s="119">
        <f>'PS 01 - Údržba a oprava v...'!J33</f>
        <v>0</v>
      </c>
      <c r="AW55" s="119">
        <f>'PS 01 - Údržba a oprava v...'!J34</f>
        <v>0</v>
      </c>
      <c r="AX55" s="119">
        <f>'PS 01 - Údržba a oprava v...'!J35</f>
        <v>0</v>
      </c>
      <c r="AY55" s="119">
        <f>'PS 01 - Údržba a oprava v...'!J36</f>
        <v>0</v>
      </c>
      <c r="AZ55" s="119">
        <f>'PS 01 - Údržba a oprava v...'!F33</f>
        <v>0</v>
      </c>
      <c r="BA55" s="119">
        <f>'PS 01 - Údržba a oprava v...'!F34</f>
        <v>0</v>
      </c>
      <c r="BB55" s="119">
        <f>'PS 01 - Údržba a oprava v...'!F35</f>
        <v>0</v>
      </c>
      <c r="BC55" s="119">
        <f>'PS 01 - Údržba a oprava v...'!F36</f>
        <v>0</v>
      </c>
      <c r="BD55" s="121">
        <f>'PS 01 - Údržba a oprava v...'!F37</f>
        <v>0</v>
      </c>
      <c r="BE55" s="7"/>
      <c r="BT55" s="122" t="s">
        <v>81</v>
      </c>
      <c r="BV55" s="122" t="s">
        <v>75</v>
      </c>
      <c r="BW55" s="122" t="s">
        <v>82</v>
      </c>
      <c r="BX55" s="122" t="s">
        <v>5</v>
      </c>
      <c r="CL55" s="122" t="s">
        <v>21</v>
      </c>
      <c r="CM55" s="122" t="s">
        <v>83</v>
      </c>
    </row>
    <row r="56" s="7" customFormat="1" ht="24.75" customHeight="1">
      <c r="A56" s="110" t="s">
        <v>77</v>
      </c>
      <c r="B56" s="111"/>
      <c r="C56" s="112"/>
      <c r="D56" s="113" t="s">
        <v>84</v>
      </c>
      <c r="E56" s="113"/>
      <c r="F56" s="113"/>
      <c r="G56" s="113"/>
      <c r="H56" s="113"/>
      <c r="I56" s="114"/>
      <c r="J56" s="113" t="s">
        <v>85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 02 - Kalibrace a oprav...'!J30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80</v>
      </c>
      <c r="AR56" s="117"/>
      <c r="AS56" s="118">
        <v>0</v>
      </c>
      <c r="AT56" s="119">
        <f>ROUND(SUM(AV56:AW56),2)</f>
        <v>0</v>
      </c>
      <c r="AU56" s="120">
        <f>'PS 02 - Kalibrace a oprav...'!P80</f>
        <v>0</v>
      </c>
      <c r="AV56" s="119">
        <f>'PS 02 - Kalibrace a oprav...'!J33</f>
        <v>0</v>
      </c>
      <c r="AW56" s="119">
        <f>'PS 02 - Kalibrace a oprav...'!J34</f>
        <v>0</v>
      </c>
      <c r="AX56" s="119">
        <f>'PS 02 - Kalibrace a oprav...'!J35</f>
        <v>0</v>
      </c>
      <c r="AY56" s="119">
        <f>'PS 02 - Kalibrace a oprav...'!J36</f>
        <v>0</v>
      </c>
      <c r="AZ56" s="119">
        <f>'PS 02 - Kalibrace a oprav...'!F33</f>
        <v>0</v>
      </c>
      <c r="BA56" s="119">
        <f>'PS 02 - Kalibrace a oprav...'!F34</f>
        <v>0</v>
      </c>
      <c r="BB56" s="119">
        <f>'PS 02 - Kalibrace a oprav...'!F35</f>
        <v>0</v>
      </c>
      <c r="BC56" s="119">
        <f>'PS 02 - Kalibrace a oprav...'!F36</f>
        <v>0</v>
      </c>
      <c r="BD56" s="121">
        <f>'PS 02 - Kalibrace a oprav...'!F37</f>
        <v>0</v>
      </c>
      <c r="BE56" s="7"/>
      <c r="BT56" s="122" t="s">
        <v>81</v>
      </c>
      <c r="BV56" s="122" t="s">
        <v>75</v>
      </c>
      <c r="BW56" s="122" t="s">
        <v>86</v>
      </c>
      <c r="BX56" s="122" t="s">
        <v>5</v>
      </c>
      <c r="CL56" s="122" t="s">
        <v>19</v>
      </c>
      <c r="CM56" s="122" t="s">
        <v>83</v>
      </c>
    </row>
    <row r="57" s="7" customFormat="1" ht="16.5" customHeight="1">
      <c r="A57" s="110" t="s">
        <v>77</v>
      </c>
      <c r="B57" s="111"/>
      <c r="C57" s="112"/>
      <c r="D57" s="113" t="s">
        <v>87</v>
      </c>
      <c r="E57" s="113"/>
      <c r="F57" s="113"/>
      <c r="G57" s="113"/>
      <c r="H57" s="113"/>
      <c r="I57" s="114"/>
      <c r="J57" s="113" t="s">
        <v>88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'VON - -'!J30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87</v>
      </c>
      <c r="AR57" s="117"/>
      <c r="AS57" s="123">
        <v>0</v>
      </c>
      <c r="AT57" s="124">
        <f>ROUND(SUM(AV57:AW57),2)</f>
        <v>0</v>
      </c>
      <c r="AU57" s="125">
        <f>'VON - -'!P80</f>
        <v>0</v>
      </c>
      <c r="AV57" s="124">
        <f>'VON - -'!J33</f>
        <v>0</v>
      </c>
      <c r="AW57" s="124">
        <f>'VON - -'!J34</f>
        <v>0</v>
      </c>
      <c r="AX57" s="124">
        <f>'VON - -'!J35</f>
        <v>0</v>
      </c>
      <c r="AY57" s="124">
        <f>'VON - -'!J36</f>
        <v>0</v>
      </c>
      <c r="AZ57" s="124">
        <f>'VON - -'!F33</f>
        <v>0</v>
      </c>
      <c r="BA57" s="124">
        <f>'VON - -'!F34</f>
        <v>0</v>
      </c>
      <c r="BB57" s="124">
        <f>'VON - -'!F35</f>
        <v>0</v>
      </c>
      <c r="BC57" s="124">
        <f>'VON - -'!F36</f>
        <v>0</v>
      </c>
      <c r="BD57" s="126">
        <f>'VON - -'!F37</f>
        <v>0</v>
      </c>
      <c r="BE57" s="7"/>
      <c r="BT57" s="122" t="s">
        <v>81</v>
      </c>
      <c r="BV57" s="122" t="s">
        <v>75</v>
      </c>
      <c r="BW57" s="122" t="s">
        <v>89</v>
      </c>
      <c r="BX57" s="122" t="s">
        <v>5</v>
      </c>
      <c r="CL57" s="122" t="s">
        <v>19</v>
      </c>
      <c r="CM57" s="122" t="s">
        <v>83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5Ba/u6yxKFWZUi7pUWlMdwYCxuJ9isYUksZGXMpMm7BCy5o8wL+pGqNJ7Fz/LTfRnpX/XJ4JNJqkprs/aHzDgQ==" hashValue="Q4vx/Wq001oJI5GpxTHIAdiMA9mm1UFP5WtAk5rO79vncrbO7hT4WRx0Va1RukzBHSTTCG1gAAhmioukkZw/C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 - Údržba a oprava v...'!C2" display="/"/>
    <hyperlink ref="A56" location="'PS 02 - Kalibrace a oprav...'!C2" display="/"/>
    <hyperlink ref="A57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 a oprava výměnných dílů zabezpečovacího zařízení v obvodu SSZT 2022 - oblast Ostrava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34" t="s">
        <v>92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21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zakázky'!AN8</f>
        <v>17. 3. 2022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ROUND((SUM(BE80:BE407)),  2)</f>
        <v>0</v>
      </c>
      <c r="G33" s="37"/>
      <c r="H33" s="37"/>
      <c r="I33" s="147">
        <v>0.20999999999999999</v>
      </c>
      <c r="J33" s="146">
        <f>ROUND(((SUM(BE80:BE407))*I33),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ROUND((SUM(BF80:BF407)),  2)</f>
        <v>0</v>
      </c>
      <c r="G34" s="37"/>
      <c r="H34" s="37"/>
      <c r="I34" s="147">
        <v>0.14999999999999999</v>
      </c>
      <c r="J34" s="146">
        <f>ROUND(((SUM(BF80:BF407))*I34),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ROUND((SUM(BG80:BG407)),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ROUND((SUM(BH80:BH407)),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ROUND((SUM(BI80:BI407)),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 a oprava výměnných dílů zabezpečovacího zařízení v obvodu SSZT 2022 - oblast Ostrava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30" customHeight="1">
      <c r="A50" s="37"/>
      <c r="B50" s="38"/>
      <c r="C50" s="39"/>
      <c r="D50" s="39"/>
      <c r="E50" s="68" t="str">
        <f>E9</f>
        <v>PS 01 - Údržba a oprava výměnných dílů zabezpečovacího zařízení 2022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</v>
      </c>
      <c r="G52" s="39"/>
      <c r="H52" s="39"/>
      <c r="I52" s="31" t="s">
        <v>24</v>
      </c>
      <c r="J52" s="71" t="str">
        <f>IF(J12="","",J12)</f>
        <v>17. 3. 2022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Jana Kotasková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97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98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 a oprava výměnných dílů zabezpečovacího zařízení v obvodu SSZT 2022 - oblast Ostrava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91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30" customHeight="1">
      <c r="A72" s="37"/>
      <c r="B72" s="38"/>
      <c r="C72" s="39"/>
      <c r="D72" s="39"/>
      <c r="E72" s="68" t="str">
        <f>E9</f>
        <v>PS 01 - Údržba a oprava výměnných dílů zabezpečovacího zařízení 2022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</v>
      </c>
      <c r="G74" s="39"/>
      <c r="H74" s="39"/>
      <c r="I74" s="31" t="s">
        <v>24</v>
      </c>
      <c r="J74" s="71" t="str">
        <f>IF(J12="","",J12)</f>
        <v>17. 3. 2022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>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Jana Kotasková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99</v>
      </c>
      <c r="D79" s="173" t="s">
        <v>58</v>
      </c>
      <c r="E79" s="173" t="s">
        <v>54</v>
      </c>
      <c r="F79" s="173" t="s">
        <v>55</v>
      </c>
      <c r="G79" s="173" t="s">
        <v>100</v>
      </c>
      <c r="H79" s="173" t="s">
        <v>101</v>
      </c>
      <c r="I79" s="173" t="s">
        <v>102</v>
      </c>
      <c r="J79" s="173" t="s">
        <v>95</v>
      </c>
      <c r="K79" s="174" t="s">
        <v>103</v>
      </c>
      <c r="L79" s="175"/>
      <c r="M79" s="91" t="s">
        <v>21</v>
      </c>
      <c r="N79" s="92" t="s">
        <v>43</v>
      </c>
      <c r="O79" s="92" t="s">
        <v>104</v>
      </c>
      <c r="P79" s="92" t="s">
        <v>105</v>
      </c>
      <c r="Q79" s="92" t="s">
        <v>106</v>
      </c>
      <c r="R79" s="92" t="s">
        <v>107</v>
      </c>
      <c r="S79" s="92" t="s">
        <v>108</v>
      </c>
      <c r="T79" s="93" t="s">
        <v>109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110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96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111</v>
      </c>
      <c r="F81" s="184" t="s">
        <v>112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SUM(P82:P407)</f>
        <v>0</v>
      </c>
      <c r="Q81" s="189"/>
      <c r="R81" s="190">
        <f>SUM(R82:R407)</f>
        <v>0</v>
      </c>
      <c r="S81" s="189"/>
      <c r="T81" s="191">
        <f>SUM(T82:T407)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113</v>
      </c>
      <c r="AT81" s="193" t="s">
        <v>72</v>
      </c>
      <c r="AU81" s="193" t="s">
        <v>73</v>
      </c>
      <c r="AY81" s="192" t="s">
        <v>114</v>
      </c>
      <c r="BK81" s="194">
        <f>SUM(BK82:BK407)</f>
        <v>0</v>
      </c>
    </row>
    <row r="82" s="2" customFormat="1" ht="55.5" customHeight="1">
      <c r="A82" s="37"/>
      <c r="B82" s="38"/>
      <c r="C82" s="195" t="s">
        <v>81</v>
      </c>
      <c r="D82" s="195" t="s">
        <v>115</v>
      </c>
      <c r="E82" s="196" t="s">
        <v>116</v>
      </c>
      <c r="F82" s="197" t="s">
        <v>117</v>
      </c>
      <c r="G82" s="198" t="s">
        <v>118</v>
      </c>
      <c r="H82" s="199">
        <v>9</v>
      </c>
      <c r="I82" s="200"/>
      <c r="J82" s="201">
        <f>ROUND(I82*H82,2)</f>
        <v>0</v>
      </c>
      <c r="K82" s="197" t="s">
        <v>119</v>
      </c>
      <c r="L82" s="43"/>
      <c r="M82" s="202" t="s">
        <v>21</v>
      </c>
      <c r="N82" s="203" t="s">
        <v>44</v>
      </c>
      <c r="O82" s="83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113</v>
      </c>
      <c r="AT82" s="206" t="s">
        <v>115</v>
      </c>
      <c r="AU82" s="206" t="s">
        <v>81</v>
      </c>
      <c r="AY82" s="16" t="s">
        <v>114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81</v>
      </c>
      <c r="BK82" s="207">
        <f>ROUND(I82*H82,2)</f>
        <v>0</v>
      </c>
      <c r="BL82" s="16" t="s">
        <v>113</v>
      </c>
      <c r="BM82" s="206" t="s">
        <v>120</v>
      </c>
    </row>
    <row r="83" s="12" customFormat="1">
      <c r="A83" s="12"/>
      <c r="B83" s="208"/>
      <c r="C83" s="209"/>
      <c r="D83" s="210" t="s">
        <v>121</v>
      </c>
      <c r="E83" s="211" t="s">
        <v>21</v>
      </c>
      <c r="F83" s="212" t="s">
        <v>122</v>
      </c>
      <c r="G83" s="209"/>
      <c r="H83" s="213">
        <v>6</v>
      </c>
      <c r="I83" s="214"/>
      <c r="J83" s="209"/>
      <c r="K83" s="209"/>
      <c r="L83" s="215"/>
      <c r="M83" s="216"/>
      <c r="N83" s="217"/>
      <c r="O83" s="217"/>
      <c r="P83" s="217"/>
      <c r="Q83" s="217"/>
      <c r="R83" s="217"/>
      <c r="S83" s="217"/>
      <c r="T83" s="218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19" t="s">
        <v>121</v>
      </c>
      <c r="AU83" s="219" t="s">
        <v>81</v>
      </c>
      <c r="AV83" s="12" t="s">
        <v>83</v>
      </c>
      <c r="AW83" s="12" t="s">
        <v>34</v>
      </c>
      <c r="AX83" s="12" t="s">
        <v>73</v>
      </c>
      <c r="AY83" s="219" t="s">
        <v>114</v>
      </c>
    </row>
    <row r="84" s="12" customFormat="1">
      <c r="A84" s="12"/>
      <c r="B84" s="208"/>
      <c r="C84" s="209"/>
      <c r="D84" s="210" t="s">
        <v>121</v>
      </c>
      <c r="E84" s="211" t="s">
        <v>21</v>
      </c>
      <c r="F84" s="212" t="s">
        <v>123</v>
      </c>
      <c r="G84" s="209"/>
      <c r="H84" s="213">
        <v>3</v>
      </c>
      <c r="I84" s="214"/>
      <c r="J84" s="209"/>
      <c r="K84" s="209"/>
      <c r="L84" s="215"/>
      <c r="M84" s="216"/>
      <c r="N84" s="217"/>
      <c r="O84" s="217"/>
      <c r="P84" s="217"/>
      <c r="Q84" s="217"/>
      <c r="R84" s="217"/>
      <c r="S84" s="217"/>
      <c r="T84" s="218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19" t="s">
        <v>121</v>
      </c>
      <c r="AU84" s="219" t="s">
        <v>81</v>
      </c>
      <c r="AV84" s="12" t="s">
        <v>83</v>
      </c>
      <c r="AW84" s="12" t="s">
        <v>34</v>
      </c>
      <c r="AX84" s="12" t="s">
        <v>73</v>
      </c>
      <c r="AY84" s="219" t="s">
        <v>114</v>
      </c>
    </row>
    <row r="85" s="13" customFormat="1">
      <c r="A85" s="13"/>
      <c r="B85" s="220"/>
      <c r="C85" s="221"/>
      <c r="D85" s="210" t="s">
        <v>121</v>
      </c>
      <c r="E85" s="222" t="s">
        <v>21</v>
      </c>
      <c r="F85" s="223" t="s">
        <v>124</v>
      </c>
      <c r="G85" s="221"/>
      <c r="H85" s="224">
        <v>9</v>
      </c>
      <c r="I85" s="225"/>
      <c r="J85" s="221"/>
      <c r="K85" s="221"/>
      <c r="L85" s="226"/>
      <c r="M85" s="227"/>
      <c r="N85" s="228"/>
      <c r="O85" s="228"/>
      <c r="P85" s="228"/>
      <c r="Q85" s="228"/>
      <c r="R85" s="228"/>
      <c r="S85" s="228"/>
      <c r="T85" s="229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0" t="s">
        <v>121</v>
      </c>
      <c r="AU85" s="230" t="s">
        <v>81</v>
      </c>
      <c r="AV85" s="13" t="s">
        <v>113</v>
      </c>
      <c r="AW85" s="13" t="s">
        <v>34</v>
      </c>
      <c r="AX85" s="13" t="s">
        <v>81</v>
      </c>
      <c r="AY85" s="230" t="s">
        <v>114</v>
      </c>
    </row>
    <row r="86" s="2" customFormat="1" ht="55.5" customHeight="1">
      <c r="A86" s="37"/>
      <c r="B86" s="38"/>
      <c r="C86" s="195" t="s">
        <v>83</v>
      </c>
      <c r="D86" s="195" t="s">
        <v>115</v>
      </c>
      <c r="E86" s="196" t="s">
        <v>125</v>
      </c>
      <c r="F86" s="197" t="s">
        <v>126</v>
      </c>
      <c r="G86" s="198" t="s">
        <v>118</v>
      </c>
      <c r="H86" s="199">
        <v>17</v>
      </c>
      <c r="I86" s="200"/>
      <c r="J86" s="201">
        <f>ROUND(I86*H86,2)</f>
        <v>0</v>
      </c>
      <c r="K86" s="197" t="s">
        <v>119</v>
      </c>
      <c r="L86" s="43"/>
      <c r="M86" s="202" t="s">
        <v>21</v>
      </c>
      <c r="N86" s="203" t="s">
        <v>44</v>
      </c>
      <c r="O86" s="83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6" t="s">
        <v>113</v>
      </c>
      <c r="AT86" s="206" t="s">
        <v>115</v>
      </c>
      <c r="AU86" s="206" t="s">
        <v>81</v>
      </c>
      <c r="AY86" s="16" t="s">
        <v>114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6" t="s">
        <v>81</v>
      </c>
      <c r="BK86" s="207">
        <f>ROUND(I86*H86,2)</f>
        <v>0</v>
      </c>
      <c r="BL86" s="16" t="s">
        <v>113</v>
      </c>
      <c r="BM86" s="206" t="s">
        <v>127</v>
      </c>
    </row>
    <row r="87" s="12" customFormat="1">
      <c r="A87" s="12"/>
      <c r="B87" s="208"/>
      <c r="C87" s="209"/>
      <c r="D87" s="210" t="s">
        <v>121</v>
      </c>
      <c r="E87" s="211" t="s">
        <v>21</v>
      </c>
      <c r="F87" s="212" t="s">
        <v>128</v>
      </c>
      <c r="G87" s="209"/>
      <c r="H87" s="213">
        <v>17</v>
      </c>
      <c r="I87" s="214"/>
      <c r="J87" s="209"/>
      <c r="K87" s="209"/>
      <c r="L87" s="215"/>
      <c r="M87" s="216"/>
      <c r="N87" s="217"/>
      <c r="O87" s="217"/>
      <c r="P87" s="217"/>
      <c r="Q87" s="217"/>
      <c r="R87" s="217"/>
      <c r="S87" s="217"/>
      <c r="T87" s="218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9" t="s">
        <v>121</v>
      </c>
      <c r="AU87" s="219" t="s">
        <v>81</v>
      </c>
      <c r="AV87" s="12" t="s">
        <v>83</v>
      </c>
      <c r="AW87" s="12" t="s">
        <v>34</v>
      </c>
      <c r="AX87" s="12" t="s">
        <v>73</v>
      </c>
      <c r="AY87" s="219" t="s">
        <v>114</v>
      </c>
    </row>
    <row r="88" s="13" customFormat="1">
      <c r="A88" s="13"/>
      <c r="B88" s="220"/>
      <c r="C88" s="221"/>
      <c r="D88" s="210" t="s">
        <v>121</v>
      </c>
      <c r="E88" s="222" t="s">
        <v>21</v>
      </c>
      <c r="F88" s="223" t="s">
        <v>124</v>
      </c>
      <c r="G88" s="221"/>
      <c r="H88" s="224">
        <v>17</v>
      </c>
      <c r="I88" s="225"/>
      <c r="J88" s="221"/>
      <c r="K88" s="221"/>
      <c r="L88" s="226"/>
      <c r="M88" s="227"/>
      <c r="N88" s="228"/>
      <c r="O88" s="228"/>
      <c r="P88" s="228"/>
      <c r="Q88" s="228"/>
      <c r="R88" s="228"/>
      <c r="S88" s="228"/>
      <c r="T88" s="22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0" t="s">
        <v>121</v>
      </c>
      <c r="AU88" s="230" t="s">
        <v>81</v>
      </c>
      <c r="AV88" s="13" t="s">
        <v>113</v>
      </c>
      <c r="AW88" s="13" t="s">
        <v>34</v>
      </c>
      <c r="AX88" s="13" t="s">
        <v>81</v>
      </c>
      <c r="AY88" s="230" t="s">
        <v>114</v>
      </c>
    </row>
    <row r="89" s="2" customFormat="1" ht="55.5" customHeight="1">
      <c r="A89" s="37"/>
      <c r="B89" s="38"/>
      <c r="C89" s="195" t="s">
        <v>129</v>
      </c>
      <c r="D89" s="195" t="s">
        <v>115</v>
      </c>
      <c r="E89" s="196" t="s">
        <v>130</v>
      </c>
      <c r="F89" s="197" t="s">
        <v>131</v>
      </c>
      <c r="G89" s="198" t="s">
        <v>118</v>
      </c>
      <c r="H89" s="199">
        <v>1</v>
      </c>
      <c r="I89" s="200"/>
      <c r="J89" s="201">
        <f>ROUND(I89*H89,2)</f>
        <v>0</v>
      </c>
      <c r="K89" s="197" t="s">
        <v>119</v>
      </c>
      <c r="L89" s="43"/>
      <c r="M89" s="202" t="s">
        <v>21</v>
      </c>
      <c r="N89" s="203" t="s">
        <v>44</v>
      </c>
      <c r="O89" s="83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6" t="s">
        <v>113</v>
      </c>
      <c r="AT89" s="206" t="s">
        <v>115</v>
      </c>
      <c r="AU89" s="206" t="s">
        <v>81</v>
      </c>
      <c r="AY89" s="16" t="s">
        <v>114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6" t="s">
        <v>81</v>
      </c>
      <c r="BK89" s="207">
        <f>ROUND(I89*H89,2)</f>
        <v>0</v>
      </c>
      <c r="BL89" s="16" t="s">
        <v>113</v>
      </c>
      <c r="BM89" s="206" t="s">
        <v>132</v>
      </c>
    </row>
    <row r="90" s="2" customFormat="1" ht="66.75" customHeight="1">
      <c r="A90" s="37"/>
      <c r="B90" s="38"/>
      <c r="C90" s="195" t="s">
        <v>113</v>
      </c>
      <c r="D90" s="195" t="s">
        <v>115</v>
      </c>
      <c r="E90" s="196" t="s">
        <v>133</v>
      </c>
      <c r="F90" s="197" t="s">
        <v>134</v>
      </c>
      <c r="G90" s="198" t="s">
        <v>118</v>
      </c>
      <c r="H90" s="199">
        <v>54</v>
      </c>
      <c r="I90" s="200"/>
      <c r="J90" s="201">
        <f>ROUND(I90*H90,2)</f>
        <v>0</v>
      </c>
      <c r="K90" s="197" t="s">
        <v>119</v>
      </c>
      <c r="L90" s="43"/>
      <c r="M90" s="202" t="s">
        <v>21</v>
      </c>
      <c r="N90" s="203" t="s">
        <v>44</v>
      </c>
      <c r="O90" s="83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6" t="s">
        <v>113</v>
      </c>
      <c r="AT90" s="206" t="s">
        <v>115</v>
      </c>
      <c r="AU90" s="206" t="s">
        <v>81</v>
      </c>
      <c r="AY90" s="16" t="s">
        <v>114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" t="s">
        <v>81</v>
      </c>
      <c r="BK90" s="207">
        <f>ROUND(I90*H90,2)</f>
        <v>0</v>
      </c>
      <c r="BL90" s="16" t="s">
        <v>113</v>
      </c>
      <c r="BM90" s="206" t="s">
        <v>135</v>
      </c>
    </row>
    <row r="91" s="12" customFormat="1">
      <c r="A91" s="12"/>
      <c r="B91" s="208"/>
      <c r="C91" s="209"/>
      <c r="D91" s="210" t="s">
        <v>121</v>
      </c>
      <c r="E91" s="211" t="s">
        <v>21</v>
      </c>
      <c r="F91" s="212" t="s">
        <v>136</v>
      </c>
      <c r="G91" s="209"/>
      <c r="H91" s="213">
        <v>21</v>
      </c>
      <c r="I91" s="214"/>
      <c r="J91" s="209"/>
      <c r="K91" s="209"/>
      <c r="L91" s="215"/>
      <c r="M91" s="216"/>
      <c r="N91" s="217"/>
      <c r="O91" s="217"/>
      <c r="P91" s="217"/>
      <c r="Q91" s="217"/>
      <c r="R91" s="217"/>
      <c r="S91" s="217"/>
      <c r="T91" s="218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19" t="s">
        <v>121</v>
      </c>
      <c r="AU91" s="219" t="s">
        <v>81</v>
      </c>
      <c r="AV91" s="12" t="s">
        <v>83</v>
      </c>
      <c r="AW91" s="12" t="s">
        <v>34</v>
      </c>
      <c r="AX91" s="12" t="s">
        <v>73</v>
      </c>
      <c r="AY91" s="219" t="s">
        <v>114</v>
      </c>
    </row>
    <row r="92" s="12" customFormat="1">
      <c r="A92" s="12"/>
      <c r="B92" s="208"/>
      <c r="C92" s="209"/>
      <c r="D92" s="210" t="s">
        <v>121</v>
      </c>
      <c r="E92" s="211" t="s">
        <v>21</v>
      </c>
      <c r="F92" s="212" t="s">
        <v>137</v>
      </c>
      <c r="G92" s="209"/>
      <c r="H92" s="213">
        <v>20</v>
      </c>
      <c r="I92" s="214"/>
      <c r="J92" s="209"/>
      <c r="K92" s="209"/>
      <c r="L92" s="215"/>
      <c r="M92" s="216"/>
      <c r="N92" s="217"/>
      <c r="O92" s="217"/>
      <c r="P92" s="217"/>
      <c r="Q92" s="217"/>
      <c r="R92" s="217"/>
      <c r="S92" s="217"/>
      <c r="T92" s="218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9" t="s">
        <v>121</v>
      </c>
      <c r="AU92" s="219" t="s">
        <v>81</v>
      </c>
      <c r="AV92" s="12" t="s">
        <v>83</v>
      </c>
      <c r="AW92" s="12" t="s">
        <v>34</v>
      </c>
      <c r="AX92" s="12" t="s">
        <v>73</v>
      </c>
      <c r="AY92" s="219" t="s">
        <v>114</v>
      </c>
    </row>
    <row r="93" s="12" customFormat="1">
      <c r="A93" s="12"/>
      <c r="B93" s="208"/>
      <c r="C93" s="209"/>
      <c r="D93" s="210" t="s">
        <v>121</v>
      </c>
      <c r="E93" s="211" t="s">
        <v>21</v>
      </c>
      <c r="F93" s="212" t="s">
        <v>138</v>
      </c>
      <c r="G93" s="209"/>
      <c r="H93" s="213">
        <v>13</v>
      </c>
      <c r="I93" s="214"/>
      <c r="J93" s="209"/>
      <c r="K93" s="209"/>
      <c r="L93" s="215"/>
      <c r="M93" s="216"/>
      <c r="N93" s="217"/>
      <c r="O93" s="217"/>
      <c r="P93" s="217"/>
      <c r="Q93" s="217"/>
      <c r="R93" s="217"/>
      <c r="S93" s="217"/>
      <c r="T93" s="218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19" t="s">
        <v>121</v>
      </c>
      <c r="AU93" s="219" t="s">
        <v>81</v>
      </c>
      <c r="AV93" s="12" t="s">
        <v>83</v>
      </c>
      <c r="AW93" s="12" t="s">
        <v>34</v>
      </c>
      <c r="AX93" s="12" t="s">
        <v>73</v>
      </c>
      <c r="AY93" s="219" t="s">
        <v>114</v>
      </c>
    </row>
    <row r="94" s="13" customFormat="1">
      <c r="A94" s="13"/>
      <c r="B94" s="220"/>
      <c r="C94" s="221"/>
      <c r="D94" s="210" t="s">
        <v>121</v>
      </c>
      <c r="E94" s="222" t="s">
        <v>21</v>
      </c>
      <c r="F94" s="223" t="s">
        <v>124</v>
      </c>
      <c r="G94" s="221"/>
      <c r="H94" s="224">
        <v>54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121</v>
      </c>
      <c r="AU94" s="230" t="s">
        <v>81</v>
      </c>
      <c r="AV94" s="13" t="s">
        <v>113</v>
      </c>
      <c r="AW94" s="13" t="s">
        <v>34</v>
      </c>
      <c r="AX94" s="13" t="s">
        <v>81</v>
      </c>
      <c r="AY94" s="230" t="s">
        <v>114</v>
      </c>
    </row>
    <row r="95" s="2" customFormat="1" ht="66.75" customHeight="1">
      <c r="A95" s="37"/>
      <c r="B95" s="38"/>
      <c r="C95" s="195" t="s">
        <v>139</v>
      </c>
      <c r="D95" s="195" t="s">
        <v>115</v>
      </c>
      <c r="E95" s="196" t="s">
        <v>140</v>
      </c>
      <c r="F95" s="197" t="s">
        <v>141</v>
      </c>
      <c r="G95" s="198" t="s">
        <v>118</v>
      </c>
      <c r="H95" s="199">
        <v>1</v>
      </c>
      <c r="I95" s="200"/>
      <c r="J95" s="201">
        <f>ROUND(I95*H95,2)</f>
        <v>0</v>
      </c>
      <c r="K95" s="197" t="s">
        <v>119</v>
      </c>
      <c r="L95" s="43"/>
      <c r="M95" s="202" t="s">
        <v>21</v>
      </c>
      <c r="N95" s="203" t="s">
        <v>44</v>
      </c>
      <c r="O95" s="83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6" t="s">
        <v>113</v>
      </c>
      <c r="AT95" s="206" t="s">
        <v>115</v>
      </c>
      <c r="AU95" s="206" t="s">
        <v>81</v>
      </c>
      <c r="AY95" s="16" t="s">
        <v>114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6" t="s">
        <v>81</v>
      </c>
      <c r="BK95" s="207">
        <f>ROUND(I95*H95,2)</f>
        <v>0</v>
      </c>
      <c r="BL95" s="16" t="s">
        <v>113</v>
      </c>
      <c r="BM95" s="206" t="s">
        <v>142</v>
      </c>
    </row>
    <row r="96" s="2" customFormat="1" ht="55.5" customHeight="1">
      <c r="A96" s="37"/>
      <c r="B96" s="38"/>
      <c r="C96" s="195" t="s">
        <v>143</v>
      </c>
      <c r="D96" s="195" t="s">
        <v>115</v>
      </c>
      <c r="E96" s="196" t="s">
        <v>144</v>
      </c>
      <c r="F96" s="197" t="s">
        <v>145</v>
      </c>
      <c r="G96" s="198" t="s">
        <v>118</v>
      </c>
      <c r="H96" s="199">
        <v>27</v>
      </c>
      <c r="I96" s="200"/>
      <c r="J96" s="201">
        <f>ROUND(I96*H96,2)</f>
        <v>0</v>
      </c>
      <c r="K96" s="197" t="s">
        <v>119</v>
      </c>
      <c r="L96" s="43"/>
      <c r="M96" s="202" t="s">
        <v>21</v>
      </c>
      <c r="N96" s="203" t="s">
        <v>44</v>
      </c>
      <c r="O96" s="83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6" t="s">
        <v>113</v>
      </c>
      <c r="AT96" s="206" t="s">
        <v>115</v>
      </c>
      <c r="AU96" s="206" t="s">
        <v>81</v>
      </c>
      <c r="AY96" s="16" t="s">
        <v>114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6" t="s">
        <v>81</v>
      </c>
      <c r="BK96" s="207">
        <f>ROUND(I96*H96,2)</f>
        <v>0</v>
      </c>
      <c r="BL96" s="16" t="s">
        <v>113</v>
      </c>
      <c r="BM96" s="206" t="s">
        <v>146</v>
      </c>
    </row>
    <row r="97" s="12" customFormat="1">
      <c r="A97" s="12"/>
      <c r="B97" s="208"/>
      <c r="C97" s="209"/>
      <c r="D97" s="210" t="s">
        <v>121</v>
      </c>
      <c r="E97" s="211" t="s">
        <v>21</v>
      </c>
      <c r="F97" s="212" t="s">
        <v>147</v>
      </c>
      <c r="G97" s="209"/>
      <c r="H97" s="213">
        <v>27</v>
      </c>
      <c r="I97" s="214"/>
      <c r="J97" s="209"/>
      <c r="K97" s="209"/>
      <c r="L97" s="215"/>
      <c r="M97" s="216"/>
      <c r="N97" s="217"/>
      <c r="O97" s="217"/>
      <c r="P97" s="217"/>
      <c r="Q97" s="217"/>
      <c r="R97" s="217"/>
      <c r="S97" s="217"/>
      <c r="T97" s="218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19" t="s">
        <v>121</v>
      </c>
      <c r="AU97" s="219" t="s">
        <v>81</v>
      </c>
      <c r="AV97" s="12" t="s">
        <v>83</v>
      </c>
      <c r="AW97" s="12" t="s">
        <v>34</v>
      </c>
      <c r="AX97" s="12" t="s">
        <v>73</v>
      </c>
      <c r="AY97" s="219" t="s">
        <v>114</v>
      </c>
    </row>
    <row r="98" s="13" customFormat="1">
      <c r="A98" s="13"/>
      <c r="B98" s="220"/>
      <c r="C98" s="221"/>
      <c r="D98" s="210" t="s">
        <v>121</v>
      </c>
      <c r="E98" s="222" t="s">
        <v>21</v>
      </c>
      <c r="F98" s="223" t="s">
        <v>124</v>
      </c>
      <c r="G98" s="221"/>
      <c r="H98" s="224">
        <v>27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121</v>
      </c>
      <c r="AU98" s="230" t="s">
        <v>81</v>
      </c>
      <c r="AV98" s="13" t="s">
        <v>113</v>
      </c>
      <c r="AW98" s="13" t="s">
        <v>34</v>
      </c>
      <c r="AX98" s="13" t="s">
        <v>81</v>
      </c>
      <c r="AY98" s="230" t="s">
        <v>114</v>
      </c>
    </row>
    <row r="99" s="2" customFormat="1" ht="62.7" customHeight="1">
      <c r="A99" s="37"/>
      <c r="B99" s="38"/>
      <c r="C99" s="195" t="s">
        <v>148</v>
      </c>
      <c r="D99" s="195" t="s">
        <v>115</v>
      </c>
      <c r="E99" s="196" t="s">
        <v>149</v>
      </c>
      <c r="F99" s="197" t="s">
        <v>150</v>
      </c>
      <c r="G99" s="198" t="s">
        <v>118</v>
      </c>
      <c r="H99" s="199">
        <v>2</v>
      </c>
      <c r="I99" s="200"/>
      <c r="J99" s="201">
        <f>ROUND(I99*H99,2)</f>
        <v>0</v>
      </c>
      <c r="K99" s="197" t="s">
        <v>119</v>
      </c>
      <c r="L99" s="43"/>
      <c r="M99" s="202" t="s">
        <v>21</v>
      </c>
      <c r="N99" s="203" t="s">
        <v>44</v>
      </c>
      <c r="O99" s="83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6" t="s">
        <v>113</v>
      </c>
      <c r="AT99" s="206" t="s">
        <v>115</v>
      </c>
      <c r="AU99" s="206" t="s">
        <v>81</v>
      </c>
      <c r="AY99" s="16" t="s">
        <v>114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6" t="s">
        <v>81</v>
      </c>
      <c r="BK99" s="207">
        <f>ROUND(I99*H99,2)</f>
        <v>0</v>
      </c>
      <c r="BL99" s="16" t="s">
        <v>113</v>
      </c>
      <c r="BM99" s="206" t="s">
        <v>151</v>
      </c>
    </row>
    <row r="100" s="12" customFormat="1">
      <c r="A100" s="12"/>
      <c r="B100" s="208"/>
      <c r="C100" s="209"/>
      <c r="D100" s="210" t="s">
        <v>121</v>
      </c>
      <c r="E100" s="211" t="s">
        <v>21</v>
      </c>
      <c r="F100" s="212" t="s">
        <v>152</v>
      </c>
      <c r="G100" s="209"/>
      <c r="H100" s="213">
        <v>2</v>
      </c>
      <c r="I100" s="214"/>
      <c r="J100" s="209"/>
      <c r="K100" s="209"/>
      <c r="L100" s="215"/>
      <c r="M100" s="216"/>
      <c r="N100" s="217"/>
      <c r="O100" s="217"/>
      <c r="P100" s="217"/>
      <c r="Q100" s="217"/>
      <c r="R100" s="217"/>
      <c r="S100" s="217"/>
      <c r="T100" s="218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19" t="s">
        <v>121</v>
      </c>
      <c r="AU100" s="219" t="s">
        <v>81</v>
      </c>
      <c r="AV100" s="12" t="s">
        <v>83</v>
      </c>
      <c r="AW100" s="12" t="s">
        <v>34</v>
      </c>
      <c r="AX100" s="12" t="s">
        <v>73</v>
      </c>
      <c r="AY100" s="219" t="s">
        <v>114</v>
      </c>
    </row>
    <row r="101" s="13" customFormat="1">
      <c r="A101" s="13"/>
      <c r="B101" s="220"/>
      <c r="C101" s="221"/>
      <c r="D101" s="210" t="s">
        <v>121</v>
      </c>
      <c r="E101" s="222" t="s">
        <v>21</v>
      </c>
      <c r="F101" s="223" t="s">
        <v>124</v>
      </c>
      <c r="G101" s="221"/>
      <c r="H101" s="224">
        <v>2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121</v>
      </c>
      <c r="AU101" s="230" t="s">
        <v>81</v>
      </c>
      <c r="AV101" s="13" t="s">
        <v>113</v>
      </c>
      <c r="AW101" s="13" t="s">
        <v>34</v>
      </c>
      <c r="AX101" s="13" t="s">
        <v>81</v>
      </c>
      <c r="AY101" s="230" t="s">
        <v>114</v>
      </c>
    </row>
    <row r="102" s="2" customFormat="1" ht="66.75" customHeight="1">
      <c r="A102" s="37"/>
      <c r="B102" s="38"/>
      <c r="C102" s="195" t="s">
        <v>153</v>
      </c>
      <c r="D102" s="195" t="s">
        <v>115</v>
      </c>
      <c r="E102" s="196" t="s">
        <v>154</v>
      </c>
      <c r="F102" s="197" t="s">
        <v>155</v>
      </c>
      <c r="G102" s="198" t="s">
        <v>118</v>
      </c>
      <c r="H102" s="199">
        <v>1</v>
      </c>
      <c r="I102" s="200"/>
      <c r="J102" s="201">
        <f>ROUND(I102*H102,2)</f>
        <v>0</v>
      </c>
      <c r="K102" s="197" t="s">
        <v>119</v>
      </c>
      <c r="L102" s="43"/>
      <c r="M102" s="202" t="s">
        <v>21</v>
      </c>
      <c r="N102" s="203" t="s">
        <v>44</v>
      </c>
      <c r="O102" s="83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6" t="s">
        <v>113</v>
      </c>
      <c r="AT102" s="206" t="s">
        <v>115</v>
      </c>
      <c r="AU102" s="206" t="s">
        <v>81</v>
      </c>
      <c r="AY102" s="16" t="s">
        <v>114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6" t="s">
        <v>81</v>
      </c>
      <c r="BK102" s="207">
        <f>ROUND(I102*H102,2)</f>
        <v>0</v>
      </c>
      <c r="BL102" s="16" t="s">
        <v>113</v>
      </c>
      <c r="BM102" s="206" t="s">
        <v>156</v>
      </c>
    </row>
    <row r="103" s="2" customFormat="1" ht="55.5" customHeight="1">
      <c r="A103" s="37"/>
      <c r="B103" s="38"/>
      <c r="C103" s="195" t="s">
        <v>157</v>
      </c>
      <c r="D103" s="195" t="s">
        <v>115</v>
      </c>
      <c r="E103" s="196" t="s">
        <v>158</v>
      </c>
      <c r="F103" s="197" t="s">
        <v>159</v>
      </c>
      <c r="G103" s="198" t="s">
        <v>118</v>
      </c>
      <c r="H103" s="199">
        <v>1</v>
      </c>
      <c r="I103" s="200"/>
      <c r="J103" s="201">
        <f>ROUND(I103*H103,2)</f>
        <v>0</v>
      </c>
      <c r="K103" s="197" t="s">
        <v>119</v>
      </c>
      <c r="L103" s="43"/>
      <c r="M103" s="202" t="s">
        <v>21</v>
      </c>
      <c r="N103" s="203" t="s">
        <v>44</v>
      </c>
      <c r="O103" s="83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6" t="s">
        <v>113</v>
      </c>
      <c r="AT103" s="206" t="s">
        <v>115</v>
      </c>
      <c r="AU103" s="206" t="s">
        <v>81</v>
      </c>
      <c r="AY103" s="16" t="s">
        <v>114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6" t="s">
        <v>81</v>
      </c>
      <c r="BK103" s="207">
        <f>ROUND(I103*H103,2)</f>
        <v>0</v>
      </c>
      <c r="BL103" s="16" t="s">
        <v>113</v>
      </c>
      <c r="BM103" s="206" t="s">
        <v>160</v>
      </c>
    </row>
    <row r="104" s="2" customFormat="1" ht="55.5" customHeight="1">
      <c r="A104" s="37"/>
      <c r="B104" s="38"/>
      <c r="C104" s="195" t="s">
        <v>161</v>
      </c>
      <c r="D104" s="195" t="s">
        <v>115</v>
      </c>
      <c r="E104" s="196" t="s">
        <v>162</v>
      </c>
      <c r="F104" s="197" t="s">
        <v>163</v>
      </c>
      <c r="G104" s="198" t="s">
        <v>118</v>
      </c>
      <c r="H104" s="199">
        <v>1</v>
      </c>
      <c r="I104" s="200"/>
      <c r="J104" s="201">
        <f>ROUND(I104*H104,2)</f>
        <v>0</v>
      </c>
      <c r="K104" s="197" t="s">
        <v>119</v>
      </c>
      <c r="L104" s="43"/>
      <c r="M104" s="202" t="s">
        <v>21</v>
      </c>
      <c r="N104" s="203" t="s">
        <v>44</v>
      </c>
      <c r="O104" s="83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6" t="s">
        <v>113</v>
      </c>
      <c r="AT104" s="206" t="s">
        <v>115</v>
      </c>
      <c r="AU104" s="206" t="s">
        <v>81</v>
      </c>
      <c r="AY104" s="16" t="s">
        <v>114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6" t="s">
        <v>81</v>
      </c>
      <c r="BK104" s="207">
        <f>ROUND(I104*H104,2)</f>
        <v>0</v>
      </c>
      <c r="BL104" s="16" t="s">
        <v>113</v>
      </c>
      <c r="BM104" s="206" t="s">
        <v>164</v>
      </c>
    </row>
    <row r="105" s="2" customFormat="1" ht="55.5" customHeight="1">
      <c r="A105" s="37"/>
      <c r="B105" s="38"/>
      <c r="C105" s="195" t="s">
        <v>165</v>
      </c>
      <c r="D105" s="195" t="s">
        <v>115</v>
      </c>
      <c r="E105" s="196" t="s">
        <v>166</v>
      </c>
      <c r="F105" s="197" t="s">
        <v>167</v>
      </c>
      <c r="G105" s="198" t="s">
        <v>118</v>
      </c>
      <c r="H105" s="199">
        <v>1</v>
      </c>
      <c r="I105" s="200"/>
      <c r="J105" s="201">
        <f>ROUND(I105*H105,2)</f>
        <v>0</v>
      </c>
      <c r="K105" s="197" t="s">
        <v>119</v>
      </c>
      <c r="L105" s="43"/>
      <c r="M105" s="202" t="s">
        <v>21</v>
      </c>
      <c r="N105" s="203" t="s">
        <v>44</v>
      </c>
      <c r="O105" s="83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6" t="s">
        <v>113</v>
      </c>
      <c r="AT105" s="206" t="s">
        <v>115</v>
      </c>
      <c r="AU105" s="206" t="s">
        <v>81</v>
      </c>
      <c r="AY105" s="16" t="s">
        <v>114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6" t="s">
        <v>81</v>
      </c>
      <c r="BK105" s="207">
        <f>ROUND(I105*H105,2)</f>
        <v>0</v>
      </c>
      <c r="BL105" s="16" t="s">
        <v>113</v>
      </c>
      <c r="BM105" s="206" t="s">
        <v>168</v>
      </c>
    </row>
    <row r="106" s="2" customFormat="1" ht="55.5" customHeight="1">
      <c r="A106" s="37"/>
      <c r="B106" s="38"/>
      <c r="C106" s="195" t="s">
        <v>169</v>
      </c>
      <c r="D106" s="195" t="s">
        <v>115</v>
      </c>
      <c r="E106" s="196" t="s">
        <v>170</v>
      </c>
      <c r="F106" s="197" t="s">
        <v>171</v>
      </c>
      <c r="G106" s="198" t="s">
        <v>118</v>
      </c>
      <c r="H106" s="199">
        <v>1</v>
      </c>
      <c r="I106" s="200"/>
      <c r="J106" s="201">
        <f>ROUND(I106*H106,2)</f>
        <v>0</v>
      </c>
      <c r="K106" s="197" t="s">
        <v>119</v>
      </c>
      <c r="L106" s="43"/>
      <c r="M106" s="202" t="s">
        <v>21</v>
      </c>
      <c r="N106" s="203" t="s">
        <v>44</v>
      </c>
      <c r="O106" s="83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6" t="s">
        <v>113</v>
      </c>
      <c r="AT106" s="206" t="s">
        <v>115</v>
      </c>
      <c r="AU106" s="206" t="s">
        <v>81</v>
      </c>
      <c r="AY106" s="16" t="s">
        <v>114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6" t="s">
        <v>81</v>
      </c>
      <c r="BK106" s="207">
        <f>ROUND(I106*H106,2)</f>
        <v>0</v>
      </c>
      <c r="BL106" s="16" t="s">
        <v>113</v>
      </c>
      <c r="BM106" s="206" t="s">
        <v>172</v>
      </c>
    </row>
    <row r="107" s="2" customFormat="1" ht="55.5" customHeight="1">
      <c r="A107" s="37"/>
      <c r="B107" s="38"/>
      <c r="C107" s="195" t="s">
        <v>173</v>
      </c>
      <c r="D107" s="195" t="s">
        <v>115</v>
      </c>
      <c r="E107" s="196" t="s">
        <v>174</v>
      </c>
      <c r="F107" s="197" t="s">
        <v>175</v>
      </c>
      <c r="G107" s="198" t="s">
        <v>118</v>
      </c>
      <c r="H107" s="199">
        <v>7481</v>
      </c>
      <c r="I107" s="200"/>
      <c r="J107" s="201">
        <f>ROUND(I107*H107,2)</f>
        <v>0</v>
      </c>
      <c r="K107" s="197" t="s">
        <v>119</v>
      </c>
      <c r="L107" s="43"/>
      <c r="M107" s="202" t="s">
        <v>21</v>
      </c>
      <c r="N107" s="203" t="s">
        <v>44</v>
      </c>
      <c r="O107" s="83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6" t="s">
        <v>113</v>
      </c>
      <c r="AT107" s="206" t="s">
        <v>115</v>
      </c>
      <c r="AU107" s="206" t="s">
        <v>81</v>
      </c>
      <c r="AY107" s="16" t="s">
        <v>114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6" t="s">
        <v>81</v>
      </c>
      <c r="BK107" s="207">
        <f>ROUND(I107*H107,2)</f>
        <v>0</v>
      </c>
      <c r="BL107" s="16" t="s">
        <v>113</v>
      </c>
      <c r="BM107" s="206" t="s">
        <v>176</v>
      </c>
    </row>
    <row r="108" s="12" customFormat="1">
      <c r="A108" s="12"/>
      <c r="B108" s="208"/>
      <c r="C108" s="209"/>
      <c r="D108" s="210" t="s">
        <v>121</v>
      </c>
      <c r="E108" s="211" t="s">
        <v>21</v>
      </c>
      <c r="F108" s="212" t="s">
        <v>177</v>
      </c>
      <c r="G108" s="209"/>
      <c r="H108" s="213">
        <v>12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19" t="s">
        <v>121</v>
      </c>
      <c r="AU108" s="219" t="s">
        <v>81</v>
      </c>
      <c r="AV108" s="12" t="s">
        <v>83</v>
      </c>
      <c r="AW108" s="12" t="s">
        <v>34</v>
      </c>
      <c r="AX108" s="12" t="s">
        <v>73</v>
      </c>
      <c r="AY108" s="219" t="s">
        <v>114</v>
      </c>
    </row>
    <row r="109" s="12" customFormat="1">
      <c r="A109" s="12"/>
      <c r="B109" s="208"/>
      <c r="C109" s="209"/>
      <c r="D109" s="210" t="s">
        <v>121</v>
      </c>
      <c r="E109" s="211" t="s">
        <v>21</v>
      </c>
      <c r="F109" s="212" t="s">
        <v>178</v>
      </c>
      <c r="G109" s="209"/>
      <c r="H109" s="213">
        <v>60</v>
      </c>
      <c r="I109" s="214"/>
      <c r="J109" s="209"/>
      <c r="K109" s="209"/>
      <c r="L109" s="215"/>
      <c r="M109" s="216"/>
      <c r="N109" s="217"/>
      <c r="O109" s="217"/>
      <c r="P109" s="217"/>
      <c r="Q109" s="217"/>
      <c r="R109" s="217"/>
      <c r="S109" s="217"/>
      <c r="T109" s="218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19" t="s">
        <v>121</v>
      </c>
      <c r="AU109" s="219" t="s">
        <v>81</v>
      </c>
      <c r="AV109" s="12" t="s">
        <v>83</v>
      </c>
      <c r="AW109" s="12" t="s">
        <v>34</v>
      </c>
      <c r="AX109" s="12" t="s">
        <v>73</v>
      </c>
      <c r="AY109" s="219" t="s">
        <v>114</v>
      </c>
    </row>
    <row r="110" s="12" customFormat="1">
      <c r="A110" s="12"/>
      <c r="B110" s="208"/>
      <c r="C110" s="209"/>
      <c r="D110" s="210" t="s">
        <v>121</v>
      </c>
      <c r="E110" s="211" t="s">
        <v>21</v>
      </c>
      <c r="F110" s="212" t="s">
        <v>179</v>
      </c>
      <c r="G110" s="209"/>
      <c r="H110" s="213">
        <v>8</v>
      </c>
      <c r="I110" s="214"/>
      <c r="J110" s="209"/>
      <c r="K110" s="209"/>
      <c r="L110" s="215"/>
      <c r="M110" s="216"/>
      <c r="N110" s="217"/>
      <c r="O110" s="217"/>
      <c r="P110" s="217"/>
      <c r="Q110" s="217"/>
      <c r="R110" s="217"/>
      <c r="S110" s="217"/>
      <c r="T110" s="218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19" t="s">
        <v>121</v>
      </c>
      <c r="AU110" s="219" t="s">
        <v>81</v>
      </c>
      <c r="AV110" s="12" t="s">
        <v>83</v>
      </c>
      <c r="AW110" s="12" t="s">
        <v>34</v>
      </c>
      <c r="AX110" s="12" t="s">
        <v>73</v>
      </c>
      <c r="AY110" s="219" t="s">
        <v>114</v>
      </c>
    </row>
    <row r="111" s="12" customFormat="1">
      <c r="A111" s="12"/>
      <c r="B111" s="208"/>
      <c r="C111" s="209"/>
      <c r="D111" s="210" t="s">
        <v>121</v>
      </c>
      <c r="E111" s="211" t="s">
        <v>21</v>
      </c>
      <c r="F111" s="212" t="s">
        <v>180</v>
      </c>
      <c r="G111" s="209"/>
      <c r="H111" s="213">
        <v>12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19" t="s">
        <v>121</v>
      </c>
      <c r="AU111" s="219" t="s">
        <v>81</v>
      </c>
      <c r="AV111" s="12" t="s">
        <v>83</v>
      </c>
      <c r="AW111" s="12" t="s">
        <v>34</v>
      </c>
      <c r="AX111" s="12" t="s">
        <v>73</v>
      </c>
      <c r="AY111" s="219" t="s">
        <v>114</v>
      </c>
    </row>
    <row r="112" s="12" customFormat="1">
      <c r="A112" s="12"/>
      <c r="B112" s="208"/>
      <c r="C112" s="209"/>
      <c r="D112" s="210" t="s">
        <v>121</v>
      </c>
      <c r="E112" s="211" t="s">
        <v>21</v>
      </c>
      <c r="F112" s="212" t="s">
        <v>181</v>
      </c>
      <c r="G112" s="209"/>
      <c r="H112" s="213">
        <v>75</v>
      </c>
      <c r="I112" s="214"/>
      <c r="J112" s="209"/>
      <c r="K112" s="209"/>
      <c r="L112" s="215"/>
      <c r="M112" s="216"/>
      <c r="N112" s="217"/>
      <c r="O112" s="217"/>
      <c r="P112" s="217"/>
      <c r="Q112" s="217"/>
      <c r="R112" s="217"/>
      <c r="S112" s="217"/>
      <c r="T112" s="218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19" t="s">
        <v>121</v>
      </c>
      <c r="AU112" s="219" t="s">
        <v>81</v>
      </c>
      <c r="AV112" s="12" t="s">
        <v>83</v>
      </c>
      <c r="AW112" s="12" t="s">
        <v>34</v>
      </c>
      <c r="AX112" s="12" t="s">
        <v>73</v>
      </c>
      <c r="AY112" s="219" t="s">
        <v>114</v>
      </c>
    </row>
    <row r="113" s="12" customFormat="1">
      <c r="A113" s="12"/>
      <c r="B113" s="208"/>
      <c r="C113" s="209"/>
      <c r="D113" s="210" t="s">
        <v>121</v>
      </c>
      <c r="E113" s="211" t="s">
        <v>21</v>
      </c>
      <c r="F113" s="212" t="s">
        <v>182</v>
      </c>
      <c r="G113" s="209"/>
      <c r="H113" s="213">
        <v>3</v>
      </c>
      <c r="I113" s="214"/>
      <c r="J113" s="209"/>
      <c r="K113" s="209"/>
      <c r="L113" s="215"/>
      <c r="M113" s="216"/>
      <c r="N113" s="217"/>
      <c r="O113" s="217"/>
      <c r="P113" s="217"/>
      <c r="Q113" s="217"/>
      <c r="R113" s="217"/>
      <c r="S113" s="217"/>
      <c r="T113" s="218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19" t="s">
        <v>121</v>
      </c>
      <c r="AU113" s="219" t="s">
        <v>81</v>
      </c>
      <c r="AV113" s="12" t="s">
        <v>83</v>
      </c>
      <c r="AW113" s="12" t="s">
        <v>34</v>
      </c>
      <c r="AX113" s="12" t="s">
        <v>73</v>
      </c>
      <c r="AY113" s="219" t="s">
        <v>114</v>
      </c>
    </row>
    <row r="114" s="12" customFormat="1">
      <c r="A114" s="12"/>
      <c r="B114" s="208"/>
      <c r="C114" s="209"/>
      <c r="D114" s="210" t="s">
        <v>121</v>
      </c>
      <c r="E114" s="211" t="s">
        <v>21</v>
      </c>
      <c r="F114" s="212" t="s">
        <v>183</v>
      </c>
      <c r="G114" s="209"/>
      <c r="H114" s="213">
        <v>72</v>
      </c>
      <c r="I114" s="214"/>
      <c r="J114" s="209"/>
      <c r="K114" s="209"/>
      <c r="L114" s="215"/>
      <c r="M114" s="216"/>
      <c r="N114" s="217"/>
      <c r="O114" s="217"/>
      <c r="P114" s="217"/>
      <c r="Q114" s="217"/>
      <c r="R114" s="217"/>
      <c r="S114" s="217"/>
      <c r="T114" s="218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19" t="s">
        <v>121</v>
      </c>
      <c r="AU114" s="219" t="s">
        <v>81</v>
      </c>
      <c r="AV114" s="12" t="s">
        <v>83</v>
      </c>
      <c r="AW114" s="12" t="s">
        <v>34</v>
      </c>
      <c r="AX114" s="12" t="s">
        <v>73</v>
      </c>
      <c r="AY114" s="219" t="s">
        <v>114</v>
      </c>
    </row>
    <row r="115" s="12" customFormat="1">
      <c r="A115" s="12"/>
      <c r="B115" s="208"/>
      <c r="C115" s="209"/>
      <c r="D115" s="210" t="s">
        <v>121</v>
      </c>
      <c r="E115" s="211" t="s">
        <v>21</v>
      </c>
      <c r="F115" s="212" t="s">
        <v>184</v>
      </c>
      <c r="G115" s="209"/>
      <c r="H115" s="213">
        <v>26</v>
      </c>
      <c r="I115" s="214"/>
      <c r="J115" s="209"/>
      <c r="K115" s="209"/>
      <c r="L115" s="215"/>
      <c r="M115" s="216"/>
      <c r="N115" s="217"/>
      <c r="O115" s="217"/>
      <c r="P115" s="217"/>
      <c r="Q115" s="217"/>
      <c r="R115" s="217"/>
      <c r="S115" s="217"/>
      <c r="T115" s="218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19" t="s">
        <v>121</v>
      </c>
      <c r="AU115" s="219" t="s">
        <v>81</v>
      </c>
      <c r="AV115" s="12" t="s">
        <v>83</v>
      </c>
      <c r="AW115" s="12" t="s">
        <v>34</v>
      </c>
      <c r="AX115" s="12" t="s">
        <v>73</v>
      </c>
      <c r="AY115" s="219" t="s">
        <v>114</v>
      </c>
    </row>
    <row r="116" s="12" customFormat="1">
      <c r="A116" s="12"/>
      <c r="B116" s="208"/>
      <c r="C116" s="209"/>
      <c r="D116" s="210" t="s">
        <v>121</v>
      </c>
      <c r="E116" s="211" t="s">
        <v>21</v>
      </c>
      <c r="F116" s="212" t="s">
        <v>185</v>
      </c>
      <c r="G116" s="209"/>
      <c r="H116" s="213">
        <v>19</v>
      </c>
      <c r="I116" s="214"/>
      <c r="J116" s="209"/>
      <c r="K116" s="209"/>
      <c r="L116" s="215"/>
      <c r="M116" s="216"/>
      <c r="N116" s="217"/>
      <c r="O116" s="217"/>
      <c r="P116" s="217"/>
      <c r="Q116" s="217"/>
      <c r="R116" s="217"/>
      <c r="S116" s="217"/>
      <c r="T116" s="218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19" t="s">
        <v>121</v>
      </c>
      <c r="AU116" s="219" t="s">
        <v>81</v>
      </c>
      <c r="AV116" s="12" t="s">
        <v>83</v>
      </c>
      <c r="AW116" s="12" t="s">
        <v>34</v>
      </c>
      <c r="AX116" s="12" t="s">
        <v>73</v>
      </c>
      <c r="AY116" s="219" t="s">
        <v>114</v>
      </c>
    </row>
    <row r="117" s="12" customFormat="1">
      <c r="A117" s="12"/>
      <c r="B117" s="208"/>
      <c r="C117" s="209"/>
      <c r="D117" s="210" t="s">
        <v>121</v>
      </c>
      <c r="E117" s="211" t="s">
        <v>21</v>
      </c>
      <c r="F117" s="212" t="s">
        <v>186</v>
      </c>
      <c r="G117" s="209"/>
      <c r="H117" s="213">
        <v>61</v>
      </c>
      <c r="I117" s="214"/>
      <c r="J117" s="209"/>
      <c r="K117" s="209"/>
      <c r="L117" s="215"/>
      <c r="M117" s="216"/>
      <c r="N117" s="217"/>
      <c r="O117" s="217"/>
      <c r="P117" s="217"/>
      <c r="Q117" s="217"/>
      <c r="R117" s="217"/>
      <c r="S117" s="217"/>
      <c r="T117" s="218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19" t="s">
        <v>121</v>
      </c>
      <c r="AU117" s="219" t="s">
        <v>81</v>
      </c>
      <c r="AV117" s="12" t="s">
        <v>83</v>
      </c>
      <c r="AW117" s="12" t="s">
        <v>34</v>
      </c>
      <c r="AX117" s="12" t="s">
        <v>73</v>
      </c>
      <c r="AY117" s="219" t="s">
        <v>114</v>
      </c>
    </row>
    <row r="118" s="12" customFormat="1">
      <c r="A118" s="12"/>
      <c r="B118" s="208"/>
      <c r="C118" s="209"/>
      <c r="D118" s="210" t="s">
        <v>121</v>
      </c>
      <c r="E118" s="211" t="s">
        <v>21</v>
      </c>
      <c r="F118" s="212" t="s">
        <v>187</v>
      </c>
      <c r="G118" s="209"/>
      <c r="H118" s="213">
        <v>3</v>
      </c>
      <c r="I118" s="214"/>
      <c r="J118" s="209"/>
      <c r="K118" s="209"/>
      <c r="L118" s="215"/>
      <c r="M118" s="216"/>
      <c r="N118" s="217"/>
      <c r="O118" s="217"/>
      <c r="P118" s="217"/>
      <c r="Q118" s="217"/>
      <c r="R118" s="217"/>
      <c r="S118" s="217"/>
      <c r="T118" s="218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19" t="s">
        <v>121</v>
      </c>
      <c r="AU118" s="219" t="s">
        <v>81</v>
      </c>
      <c r="AV118" s="12" t="s">
        <v>83</v>
      </c>
      <c r="AW118" s="12" t="s">
        <v>34</v>
      </c>
      <c r="AX118" s="12" t="s">
        <v>73</v>
      </c>
      <c r="AY118" s="219" t="s">
        <v>114</v>
      </c>
    </row>
    <row r="119" s="12" customFormat="1">
      <c r="A119" s="12"/>
      <c r="B119" s="208"/>
      <c r="C119" s="209"/>
      <c r="D119" s="210" t="s">
        <v>121</v>
      </c>
      <c r="E119" s="211" t="s">
        <v>21</v>
      </c>
      <c r="F119" s="212" t="s">
        <v>188</v>
      </c>
      <c r="G119" s="209"/>
      <c r="H119" s="213">
        <v>1465</v>
      </c>
      <c r="I119" s="214"/>
      <c r="J119" s="209"/>
      <c r="K119" s="209"/>
      <c r="L119" s="215"/>
      <c r="M119" s="216"/>
      <c r="N119" s="217"/>
      <c r="O119" s="217"/>
      <c r="P119" s="217"/>
      <c r="Q119" s="217"/>
      <c r="R119" s="217"/>
      <c r="S119" s="217"/>
      <c r="T119" s="218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19" t="s">
        <v>121</v>
      </c>
      <c r="AU119" s="219" t="s">
        <v>81</v>
      </c>
      <c r="AV119" s="12" t="s">
        <v>83</v>
      </c>
      <c r="AW119" s="12" t="s">
        <v>34</v>
      </c>
      <c r="AX119" s="12" t="s">
        <v>73</v>
      </c>
      <c r="AY119" s="219" t="s">
        <v>114</v>
      </c>
    </row>
    <row r="120" s="12" customFormat="1">
      <c r="A120" s="12"/>
      <c r="B120" s="208"/>
      <c r="C120" s="209"/>
      <c r="D120" s="210" t="s">
        <v>121</v>
      </c>
      <c r="E120" s="211" t="s">
        <v>21</v>
      </c>
      <c r="F120" s="212" t="s">
        <v>189</v>
      </c>
      <c r="G120" s="209"/>
      <c r="H120" s="213">
        <v>4627</v>
      </c>
      <c r="I120" s="214"/>
      <c r="J120" s="209"/>
      <c r="K120" s="209"/>
      <c r="L120" s="215"/>
      <c r="M120" s="216"/>
      <c r="N120" s="217"/>
      <c r="O120" s="217"/>
      <c r="P120" s="217"/>
      <c r="Q120" s="217"/>
      <c r="R120" s="217"/>
      <c r="S120" s="217"/>
      <c r="T120" s="218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19" t="s">
        <v>121</v>
      </c>
      <c r="AU120" s="219" t="s">
        <v>81</v>
      </c>
      <c r="AV120" s="12" t="s">
        <v>83</v>
      </c>
      <c r="AW120" s="12" t="s">
        <v>34</v>
      </c>
      <c r="AX120" s="12" t="s">
        <v>73</v>
      </c>
      <c r="AY120" s="219" t="s">
        <v>114</v>
      </c>
    </row>
    <row r="121" s="12" customFormat="1">
      <c r="A121" s="12"/>
      <c r="B121" s="208"/>
      <c r="C121" s="209"/>
      <c r="D121" s="210" t="s">
        <v>121</v>
      </c>
      <c r="E121" s="211" t="s">
        <v>21</v>
      </c>
      <c r="F121" s="212" t="s">
        <v>190</v>
      </c>
      <c r="G121" s="209"/>
      <c r="H121" s="213">
        <v>36</v>
      </c>
      <c r="I121" s="214"/>
      <c r="J121" s="209"/>
      <c r="K121" s="209"/>
      <c r="L121" s="215"/>
      <c r="M121" s="216"/>
      <c r="N121" s="217"/>
      <c r="O121" s="217"/>
      <c r="P121" s="217"/>
      <c r="Q121" s="217"/>
      <c r="R121" s="217"/>
      <c r="S121" s="217"/>
      <c r="T121" s="218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19" t="s">
        <v>121</v>
      </c>
      <c r="AU121" s="219" t="s">
        <v>81</v>
      </c>
      <c r="AV121" s="12" t="s">
        <v>83</v>
      </c>
      <c r="AW121" s="12" t="s">
        <v>34</v>
      </c>
      <c r="AX121" s="12" t="s">
        <v>73</v>
      </c>
      <c r="AY121" s="219" t="s">
        <v>114</v>
      </c>
    </row>
    <row r="122" s="12" customFormat="1">
      <c r="A122" s="12"/>
      <c r="B122" s="208"/>
      <c r="C122" s="209"/>
      <c r="D122" s="210" t="s">
        <v>121</v>
      </c>
      <c r="E122" s="211" t="s">
        <v>21</v>
      </c>
      <c r="F122" s="212" t="s">
        <v>191</v>
      </c>
      <c r="G122" s="209"/>
      <c r="H122" s="213">
        <v>2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19" t="s">
        <v>121</v>
      </c>
      <c r="AU122" s="219" t="s">
        <v>81</v>
      </c>
      <c r="AV122" s="12" t="s">
        <v>83</v>
      </c>
      <c r="AW122" s="12" t="s">
        <v>34</v>
      </c>
      <c r="AX122" s="12" t="s">
        <v>73</v>
      </c>
      <c r="AY122" s="219" t="s">
        <v>114</v>
      </c>
    </row>
    <row r="123" s="12" customFormat="1">
      <c r="A123" s="12"/>
      <c r="B123" s="208"/>
      <c r="C123" s="209"/>
      <c r="D123" s="210" t="s">
        <v>121</v>
      </c>
      <c r="E123" s="211" t="s">
        <v>21</v>
      </c>
      <c r="F123" s="212" t="s">
        <v>192</v>
      </c>
      <c r="G123" s="209"/>
      <c r="H123" s="213">
        <v>2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19" t="s">
        <v>121</v>
      </c>
      <c r="AU123" s="219" t="s">
        <v>81</v>
      </c>
      <c r="AV123" s="12" t="s">
        <v>83</v>
      </c>
      <c r="AW123" s="12" t="s">
        <v>34</v>
      </c>
      <c r="AX123" s="12" t="s">
        <v>73</v>
      </c>
      <c r="AY123" s="219" t="s">
        <v>114</v>
      </c>
    </row>
    <row r="124" s="12" customFormat="1">
      <c r="A124" s="12"/>
      <c r="B124" s="208"/>
      <c r="C124" s="209"/>
      <c r="D124" s="210" t="s">
        <v>121</v>
      </c>
      <c r="E124" s="211" t="s">
        <v>21</v>
      </c>
      <c r="F124" s="212" t="s">
        <v>193</v>
      </c>
      <c r="G124" s="209"/>
      <c r="H124" s="213">
        <v>2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19" t="s">
        <v>121</v>
      </c>
      <c r="AU124" s="219" t="s">
        <v>81</v>
      </c>
      <c r="AV124" s="12" t="s">
        <v>83</v>
      </c>
      <c r="AW124" s="12" t="s">
        <v>34</v>
      </c>
      <c r="AX124" s="12" t="s">
        <v>73</v>
      </c>
      <c r="AY124" s="219" t="s">
        <v>114</v>
      </c>
    </row>
    <row r="125" s="12" customFormat="1">
      <c r="A125" s="12"/>
      <c r="B125" s="208"/>
      <c r="C125" s="209"/>
      <c r="D125" s="210" t="s">
        <v>121</v>
      </c>
      <c r="E125" s="211" t="s">
        <v>21</v>
      </c>
      <c r="F125" s="212" t="s">
        <v>194</v>
      </c>
      <c r="G125" s="209"/>
      <c r="H125" s="213">
        <v>3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19" t="s">
        <v>121</v>
      </c>
      <c r="AU125" s="219" t="s">
        <v>81</v>
      </c>
      <c r="AV125" s="12" t="s">
        <v>83</v>
      </c>
      <c r="AW125" s="12" t="s">
        <v>34</v>
      </c>
      <c r="AX125" s="12" t="s">
        <v>73</v>
      </c>
      <c r="AY125" s="219" t="s">
        <v>114</v>
      </c>
    </row>
    <row r="126" s="12" customFormat="1">
      <c r="A126" s="12"/>
      <c r="B126" s="208"/>
      <c r="C126" s="209"/>
      <c r="D126" s="210" t="s">
        <v>121</v>
      </c>
      <c r="E126" s="211" t="s">
        <v>21</v>
      </c>
      <c r="F126" s="212" t="s">
        <v>195</v>
      </c>
      <c r="G126" s="209"/>
      <c r="H126" s="213">
        <v>380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19" t="s">
        <v>121</v>
      </c>
      <c r="AU126" s="219" t="s">
        <v>81</v>
      </c>
      <c r="AV126" s="12" t="s">
        <v>83</v>
      </c>
      <c r="AW126" s="12" t="s">
        <v>34</v>
      </c>
      <c r="AX126" s="12" t="s">
        <v>73</v>
      </c>
      <c r="AY126" s="219" t="s">
        <v>114</v>
      </c>
    </row>
    <row r="127" s="12" customFormat="1">
      <c r="A127" s="12"/>
      <c r="B127" s="208"/>
      <c r="C127" s="209"/>
      <c r="D127" s="210" t="s">
        <v>121</v>
      </c>
      <c r="E127" s="211" t="s">
        <v>21</v>
      </c>
      <c r="F127" s="212" t="s">
        <v>196</v>
      </c>
      <c r="G127" s="209"/>
      <c r="H127" s="213">
        <v>557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19" t="s">
        <v>121</v>
      </c>
      <c r="AU127" s="219" t="s">
        <v>81</v>
      </c>
      <c r="AV127" s="12" t="s">
        <v>83</v>
      </c>
      <c r="AW127" s="12" t="s">
        <v>34</v>
      </c>
      <c r="AX127" s="12" t="s">
        <v>73</v>
      </c>
      <c r="AY127" s="219" t="s">
        <v>114</v>
      </c>
    </row>
    <row r="128" s="12" customFormat="1">
      <c r="A128" s="12"/>
      <c r="B128" s="208"/>
      <c r="C128" s="209"/>
      <c r="D128" s="210" t="s">
        <v>121</v>
      </c>
      <c r="E128" s="211" t="s">
        <v>21</v>
      </c>
      <c r="F128" s="212" t="s">
        <v>197</v>
      </c>
      <c r="G128" s="209"/>
      <c r="H128" s="213">
        <v>50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19" t="s">
        <v>121</v>
      </c>
      <c r="AU128" s="219" t="s">
        <v>81</v>
      </c>
      <c r="AV128" s="12" t="s">
        <v>83</v>
      </c>
      <c r="AW128" s="12" t="s">
        <v>34</v>
      </c>
      <c r="AX128" s="12" t="s">
        <v>73</v>
      </c>
      <c r="AY128" s="219" t="s">
        <v>114</v>
      </c>
    </row>
    <row r="129" s="12" customFormat="1">
      <c r="A129" s="12"/>
      <c r="B129" s="208"/>
      <c r="C129" s="209"/>
      <c r="D129" s="210" t="s">
        <v>121</v>
      </c>
      <c r="E129" s="211" t="s">
        <v>21</v>
      </c>
      <c r="F129" s="212" t="s">
        <v>198</v>
      </c>
      <c r="G129" s="209"/>
      <c r="H129" s="213">
        <v>6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19" t="s">
        <v>121</v>
      </c>
      <c r="AU129" s="219" t="s">
        <v>81</v>
      </c>
      <c r="AV129" s="12" t="s">
        <v>83</v>
      </c>
      <c r="AW129" s="12" t="s">
        <v>34</v>
      </c>
      <c r="AX129" s="12" t="s">
        <v>73</v>
      </c>
      <c r="AY129" s="219" t="s">
        <v>114</v>
      </c>
    </row>
    <row r="130" s="13" customFormat="1">
      <c r="A130" s="13"/>
      <c r="B130" s="220"/>
      <c r="C130" s="221"/>
      <c r="D130" s="210" t="s">
        <v>121</v>
      </c>
      <c r="E130" s="222" t="s">
        <v>21</v>
      </c>
      <c r="F130" s="223" t="s">
        <v>124</v>
      </c>
      <c r="G130" s="221"/>
      <c r="H130" s="224">
        <v>7481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121</v>
      </c>
      <c r="AU130" s="230" t="s">
        <v>81</v>
      </c>
      <c r="AV130" s="13" t="s">
        <v>113</v>
      </c>
      <c r="AW130" s="13" t="s">
        <v>34</v>
      </c>
      <c r="AX130" s="13" t="s">
        <v>81</v>
      </c>
      <c r="AY130" s="230" t="s">
        <v>114</v>
      </c>
    </row>
    <row r="131" s="2" customFormat="1" ht="55.5" customHeight="1">
      <c r="A131" s="37"/>
      <c r="B131" s="38"/>
      <c r="C131" s="195" t="s">
        <v>199</v>
      </c>
      <c r="D131" s="195" t="s">
        <v>115</v>
      </c>
      <c r="E131" s="196" t="s">
        <v>200</v>
      </c>
      <c r="F131" s="197" t="s">
        <v>201</v>
      </c>
      <c r="G131" s="198" t="s">
        <v>118</v>
      </c>
      <c r="H131" s="199">
        <v>1</v>
      </c>
      <c r="I131" s="200"/>
      <c r="J131" s="201">
        <f>ROUND(I131*H131,2)</f>
        <v>0</v>
      </c>
      <c r="K131" s="197" t="s">
        <v>119</v>
      </c>
      <c r="L131" s="43"/>
      <c r="M131" s="202" t="s">
        <v>21</v>
      </c>
      <c r="N131" s="203" t="s">
        <v>44</v>
      </c>
      <c r="O131" s="83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6" t="s">
        <v>113</v>
      </c>
      <c r="AT131" s="206" t="s">
        <v>115</v>
      </c>
      <c r="AU131" s="206" t="s">
        <v>81</v>
      </c>
      <c r="AY131" s="16" t="s">
        <v>114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81</v>
      </c>
      <c r="BK131" s="207">
        <f>ROUND(I131*H131,2)</f>
        <v>0</v>
      </c>
      <c r="BL131" s="16" t="s">
        <v>113</v>
      </c>
      <c r="BM131" s="206" t="s">
        <v>202</v>
      </c>
    </row>
    <row r="132" s="2" customFormat="1" ht="62.7" customHeight="1">
      <c r="A132" s="37"/>
      <c r="B132" s="38"/>
      <c r="C132" s="195" t="s">
        <v>8</v>
      </c>
      <c r="D132" s="195" t="s">
        <v>115</v>
      </c>
      <c r="E132" s="196" t="s">
        <v>203</v>
      </c>
      <c r="F132" s="197" t="s">
        <v>204</v>
      </c>
      <c r="G132" s="198" t="s">
        <v>118</v>
      </c>
      <c r="H132" s="199">
        <v>1</v>
      </c>
      <c r="I132" s="200"/>
      <c r="J132" s="201">
        <f>ROUND(I132*H132,2)</f>
        <v>0</v>
      </c>
      <c r="K132" s="197" t="s">
        <v>119</v>
      </c>
      <c r="L132" s="43"/>
      <c r="M132" s="202" t="s">
        <v>21</v>
      </c>
      <c r="N132" s="203" t="s">
        <v>44</v>
      </c>
      <c r="O132" s="83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6" t="s">
        <v>113</v>
      </c>
      <c r="AT132" s="206" t="s">
        <v>115</v>
      </c>
      <c r="AU132" s="206" t="s">
        <v>81</v>
      </c>
      <c r="AY132" s="16" t="s">
        <v>114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81</v>
      </c>
      <c r="BK132" s="207">
        <f>ROUND(I132*H132,2)</f>
        <v>0</v>
      </c>
      <c r="BL132" s="16" t="s">
        <v>113</v>
      </c>
      <c r="BM132" s="206" t="s">
        <v>205</v>
      </c>
    </row>
    <row r="133" s="2" customFormat="1" ht="55.5" customHeight="1">
      <c r="A133" s="37"/>
      <c r="B133" s="38"/>
      <c r="C133" s="195" t="s">
        <v>206</v>
      </c>
      <c r="D133" s="195" t="s">
        <v>115</v>
      </c>
      <c r="E133" s="196" t="s">
        <v>207</v>
      </c>
      <c r="F133" s="197" t="s">
        <v>208</v>
      </c>
      <c r="G133" s="198" t="s">
        <v>118</v>
      </c>
      <c r="H133" s="199">
        <v>1</v>
      </c>
      <c r="I133" s="200"/>
      <c r="J133" s="201">
        <f>ROUND(I133*H133,2)</f>
        <v>0</v>
      </c>
      <c r="K133" s="197" t="s">
        <v>119</v>
      </c>
      <c r="L133" s="43"/>
      <c r="M133" s="202" t="s">
        <v>21</v>
      </c>
      <c r="N133" s="203" t="s">
        <v>44</v>
      </c>
      <c r="O133" s="83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6" t="s">
        <v>113</v>
      </c>
      <c r="AT133" s="206" t="s">
        <v>115</v>
      </c>
      <c r="AU133" s="206" t="s">
        <v>81</v>
      </c>
      <c r="AY133" s="16" t="s">
        <v>114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81</v>
      </c>
      <c r="BK133" s="207">
        <f>ROUND(I133*H133,2)</f>
        <v>0</v>
      </c>
      <c r="BL133" s="16" t="s">
        <v>113</v>
      </c>
      <c r="BM133" s="206" t="s">
        <v>209</v>
      </c>
    </row>
    <row r="134" s="2" customFormat="1" ht="66.75" customHeight="1">
      <c r="A134" s="37"/>
      <c r="B134" s="38"/>
      <c r="C134" s="195" t="s">
        <v>210</v>
      </c>
      <c r="D134" s="195" t="s">
        <v>115</v>
      </c>
      <c r="E134" s="196" t="s">
        <v>211</v>
      </c>
      <c r="F134" s="197" t="s">
        <v>212</v>
      </c>
      <c r="G134" s="198" t="s">
        <v>118</v>
      </c>
      <c r="H134" s="199">
        <v>2105</v>
      </c>
      <c r="I134" s="200"/>
      <c r="J134" s="201">
        <f>ROUND(I134*H134,2)</f>
        <v>0</v>
      </c>
      <c r="K134" s="197" t="s">
        <v>119</v>
      </c>
      <c r="L134" s="43"/>
      <c r="M134" s="202" t="s">
        <v>21</v>
      </c>
      <c r="N134" s="203" t="s">
        <v>44</v>
      </c>
      <c r="O134" s="83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6" t="s">
        <v>113</v>
      </c>
      <c r="AT134" s="206" t="s">
        <v>115</v>
      </c>
      <c r="AU134" s="206" t="s">
        <v>81</v>
      </c>
      <c r="AY134" s="16" t="s">
        <v>114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6" t="s">
        <v>81</v>
      </c>
      <c r="BK134" s="207">
        <f>ROUND(I134*H134,2)</f>
        <v>0</v>
      </c>
      <c r="BL134" s="16" t="s">
        <v>113</v>
      </c>
      <c r="BM134" s="206" t="s">
        <v>213</v>
      </c>
    </row>
    <row r="135" s="12" customFormat="1">
      <c r="A135" s="12"/>
      <c r="B135" s="208"/>
      <c r="C135" s="209"/>
      <c r="D135" s="210" t="s">
        <v>121</v>
      </c>
      <c r="E135" s="211" t="s">
        <v>21</v>
      </c>
      <c r="F135" s="212" t="s">
        <v>214</v>
      </c>
      <c r="G135" s="209"/>
      <c r="H135" s="213">
        <v>2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19" t="s">
        <v>121</v>
      </c>
      <c r="AU135" s="219" t="s">
        <v>81</v>
      </c>
      <c r="AV135" s="12" t="s">
        <v>83</v>
      </c>
      <c r="AW135" s="12" t="s">
        <v>34</v>
      </c>
      <c r="AX135" s="12" t="s">
        <v>73</v>
      </c>
      <c r="AY135" s="219" t="s">
        <v>114</v>
      </c>
    </row>
    <row r="136" s="12" customFormat="1">
      <c r="A136" s="12"/>
      <c r="B136" s="208"/>
      <c r="C136" s="209"/>
      <c r="D136" s="210" t="s">
        <v>121</v>
      </c>
      <c r="E136" s="211" t="s">
        <v>21</v>
      </c>
      <c r="F136" s="212" t="s">
        <v>215</v>
      </c>
      <c r="G136" s="209"/>
      <c r="H136" s="213">
        <v>1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19" t="s">
        <v>121</v>
      </c>
      <c r="AU136" s="219" t="s">
        <v>81</v>
      </c>
      <c r="AV136" s="12" t="s">
        <v>83</v>
      </c>
      <c r="AW136" s="12" t="s">
        <v>34</v>
      </c>
      <c r="AX136" s="12" t="s">
        <v>73</v>
      </c>
      <c r="AY136" s="219" t="s">
        <v>114</v>
      </c>
    </row>
    <row r="137" s="12" customFormat="1">
      <c r="A137" s="12"/>
      <c r="B137" s="208"/>
      <c r="C137" s="209"/>
      <c r="D137" s="210" t="s">
        <v>121</v>
      </c>
      <c r="E137" s="211" t="s">
        <v>21</v>
      </c>
      <c r="F137" s="212" t="s">
        <v>216</v>
      </c>
      <c r="G137" s="209"/>
      <c r="H137" s="213">
        <v>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19" t="s">
        <v>121</v>
      </c>
      <c r="AU137" s="219" t="s">
        <v>81</v>
      </c>
      <c r="AV137" s="12" t="s">
        <v>83</v>
      </c>
      <c r="AW137" s="12" t="s">
        <v>34</v>
      </c>
      <c r="AX137" s="12" t="s">
        <v>73</v>
      </c>
      <c r="AY137" s="219" t="s">
        <v>114</v>
      </c>
    </row>
    <row r="138" s="12" customFormat="1">
      <c r="A138" s="12"/>
      <c r="B138" s="208"/>
      <c r="C138" s="209"/>
      <c r="D138" s="210" t="s">
        <v>121</v>
      </c>
      <c r="E138" s="211" t="s">
        <v>21</v>
      </c>
      <c r="F138" s="212" t="s">
        <v>217</v>
      </c>
      <c r="G138" s="209"/>
      <c r="H138" s="213">
        <v>197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19" t="s">
        <v>121</v>
      </c>
      <c r="AU138" s="219" t="s">
        <v>81</v>
      </c>
      <c r="AV138" s="12" t="s">
        <v>83</v>
      </c>
      <c r="AW138" s="12" t="s">
        <v>34</v>
      </c>
      <c r="AX138" s="12" t="s">
        <v>73</v>
      </c>
      <c r="AY138" s="219" t="s">
        <v>114</v>
      </c>
    </row>
    <row r="139" s="12" customFormat="1">
      <c r="A139" s="12"/>
      <c r="B139" s="208"/>
      <c r="C139" s="209"/>
      <c r="D139" s="210" t="s">
        <v>121</v>
      </c>
      <c r="E139" s="211" t="s">
        <v>21</v>
      </c>
      <c r="F139" s="212" t="s">
        <v>218</v>
      </c>
      <c r="G139" s="209"/>
      <c r="H139" s="213">
        <v>76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19" t="s">
        <v>121</v>
      </c>
      <c r="AU139" s="219" t="s">
        <v>81</v>
      </c>
      <c r="AV139" s="12" t="s">
        <v>83</v>
      </c>
      <c r="AW139" s="12" t="s">
        <v>34</v>
      </c>
      <c r="AX139" s="12" t="s">
        <v>73</v>
      </c>
      <c r="AY139" s="219" t="s">
        <v>114</v>
      </c>
    </row>
    <row r="140" s="12" customFormat="1">
      <c r="A140" s="12"/>
      <c r="B140" s="208"/>
      <c r="C140" s="209"/>
      <c r="D140" s="210" t="s">
        <v>121</v>
      </c>
      <c r="E140" s="211" t="s">
        <v>21</v>
      </c>
      <c r="F140" s="212" t="s">
        <v>219</v>
      </c>
      <c r="G140" s="209"/>
      <c r="H140" s="213">
        <v>331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19" t="s">
        <v>121</v>
      </c>
      <c r="AU140" s="219" t="s">
        <v>81</v>
      </c>
      <c r="AV140" s="12" t="s">
        <v>83</v>
      </c>
      <c r="AW140" s="12" t="s">
        <v>34</v>
      </c>
      <c r="AX140" s="12" t="s">
        <v>73</v>
      </c>
      <c r="AY140" s="219" t="s">
        <v>114</v>
      </c>
    </row>
    <row r="141" s="12" customFormat="1">
      <c r="A141" s="12"/>
      <c r="B141" s="208"/>
      <c r="C141" s="209"/>
      <c r="D141" s="210" t="s">
        <v>121</v>
      </c>
      <c r="E141" s="211" t="s">
        <v>21</v>
      </c>
      <c r="F141" s="212" t="s">
        <v>220</v>
      </c>
      <c r="G141" s="209"/>
      <c r="H141" s="213">
        <v>1480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19" t="s">
        <v>121</v>
      </c>
      <c r="AU141" s="219" t="s">
        <v>81</v>
      </c>
      <c r="AV141" s="12" t="s">
        <v>83</v>
      </c>
      <c r="AW141" s="12" t="s">
        <v>34</v>
      </c>
      <c r="AX141" s="12" t="s">
        <v>73</v>
      </c>
      <c r="AY141" s="219" t="s">
        <v>114</v>
      </c>
    </row>
    <row r="142" s="12" customFormat="1">
      <c r="A142" s="12"/>
      <c r="B142" s="208"/>
      <c r="C142" s="209"/>
      <c r="D142" s="210" t="s">
        <v>121</v>
      </c>
      <c r="E142" s="211" t="s">
        <v>21</v>
      </c>
      <c r="F142" s="212" t="s">
        <v>221</v>
      </c>
      <c r="G142" s="209"/>
      <c r="H142" s="213">
        <v>1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19" t="s">
        <v>121</v>
      </c>
      <c r="AU142" s="219" t="s">
        <v>81</v>
      </c>
      <c r="AV142" s="12" t="s">
        <v>83</v>
      </c>
      <c r="AW142" s="12" t="s">
        <v>34</v>
      </c>
      <c r="AX142" s="12" t="s">
        <v>73</v>
      </c>
      <c r="AY142" s="219" t="s">
        <v>114</v>
      </c>
    </row>
    <row r="143" s="12" customFormat="1">
      <c r="A143" s="12"/>
      <c r="B143" s="208"/>
      <c r="C143" s="209"/>
      <c r="D143" s="210" t="s">
        <v>121</v>
      </c>
      <c r="E143" s="211" t="s">
        <v>21</v>
      </c>
      <c r="F143" s="212" t="s">
        <v>222</v>
      </c>
      <c r="G143" s="209"/>
      <c r="H143" s="213">
        <v>15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19" t="s">
        <v>121</v>
      </c>
      <c r="AU143" s="219" t="s">
        <v>81</v>
      </c>
      <c r="AV143" s="12" t="s">
        <v>83</v>
      </c>
      <c r="AW143" s="12" t="s">
        <v>34</v>
      </c>
      <c r="AX143" s="12" t="s">
        <v>73</v>
      </c>
      <c r="AY143" s="219" t="s">
        <v>114</v>
      </c>
    </row>
    <row r="144" s="12" customFormat="1">
      <c r="A144" s="12"/>
      <c r="B144" s="208"/>
      <c r="C144" s="209"/>
      <c r="D144" s="210" t="s">
        <v>121</v>
      </c>
      <c r="E144" s="211" t="s">
        <v>21</v>
      </c>
      <c r="F144" s="212" t="s">
        <v>223</v>
      </c>
      <c r="G144" s="209"/>
      <c r="H144" s="213">
        <v>1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19" t="s">
        <v>121</v>
      </c>
      <c r="AU144" s="219" t="s">
        <v>81</v>
      </c>
      <c r="AV144" s="12" t="s">
        <v>83</v>
      </c>
      <c r="AW144" s="12" t="s">
        <v>34</v>
      </c>
      <c r="AX144" s="12" t="s">
        <v>73</v>
      </c>
      <c r="AY144" s="219" t="s">
        <v>114</v>
      </c>
    </row>
    <row r="145" s="13" customFormat="1">
      <c r="A145" s="13"/>
      <c r="B145" s="220"/>
      <c r="C145" s="221"/>
      <c r="D145" s="210" t="s">
        <v>121</v>
      </c>
      <c r="E145" s="222" t="s">
        <v>21</v>
      </c>
      <c r="F145" s="223" t="s">
        <v>124</v>
      </c>
      <c r="G145" s="221"/>
      <c r="H145" s="224">
        <v>2105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121</v>
      </c>
      <c r="AU145" s="230" t="s">
        <v>81</v>
      </c>
      <c r="AV145" s="13" t="s">
        <v>113</v>
      </c>
      <c r="AW145" s="13" t="s">
        <v>34</v>
      </c>
      <c r="AX145" s="13" t="s">
        <v>81</v>
      </c>
      <c r="AY145" s="230" t="s">
        <v>114</v>
      </c>
    </row>
    <row r="146" s="2" customFormat="1" ht="66.75" customHeight="1">
      <c r="A146" s="37"/>
      <c r="B146" s="38"/>
      <c r="C146" s="195" t="s">
        <v>224</v>
      </c>
      <c r="D146" s="195" t="s">
        <v>115</v>
      </c>
      <c r="E146" s="196" t="s">
        <v>225</v>
      </c>
      <c r="F146" s="197" t="s">
        <v>226</v>
      </c>
      <c r="G146" s="198" t="s">
        <v>118</v>
      </c>
      <c r="H146" s="199">
        <v>1</v>
      </c>
      <c r="I146" s="200"/>
      <c r="J146" s="201">
        <f>ROUND(I146*H146,2)</f>
        <v>0</v>
      </c>
      <c r="K146" s="197" t="s">
        <v>119</v>
      </c>
      <c r="L146" s="43"/>
      <c r="M146" s="202" t="s">
        <v>21</v>
      </c>
      <c r="N146" s="203" t="s">
        <v>44</v>
      </c>
      <c r="O146" s="83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6" t="s">
        <v>113</v>
      </c>
      <c r="AT146" s="206" t="s">
        <v>115</v>
      </c>
      <c r="AU146" s="206" t="s">
        <v>81</v>
      </c>
      <c r="AY146" s="16" t="s">
        <v>114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81</v>
      </c>
      <c r="BK146" s="207">
        <f>ROUND(I146*H146,2)</f>
        <v>0</v>
      </c>
      <c r="BL146" s="16" t="s">
        <v>113</v>
      </c>
      <c r="BM146" s="206" t="s">
        <v>227</v>
      </c>
    </row>
    <row r="147" s="2" customFormat="1" ht="66.75" customHeight="1">
      <c r="A147" s="37"/>
      <c r="B147" s="38"/>
      <c r="C147" s="195" t="s">
        <v>228</v>
      </c>
      <c r="D147" s="195" t="s">
        <v>115</v>
      </c>
      <c r="E147" s="196" t="s">
        <v>229</v>
      </c>
      <c r="F147" s="197" t="s">
        <v>230</v>
      </c>
      <c r="G147" s="198" t="s">
        <v>118</v>
      </c>
      <c r="H147" s="199">
        <v>1</v>
      </c>
      <c r="I147" s="200"/>
      <c r="J147" s="201">
        <f>ROUND(I147*H147,2)</f>
        <v>0</v>
      </c>
      <c r="K147" s="197" t="s">
        <v>119</v>
      </c>
      <c r="L147" s="43"/>
      <c r="M147" s="202" t="s">
        <v>21</v>
      </c>
      <c r="N147" s="203" t="s">
        <v>44</v>
      </c>
      <c r="O147" s="83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6" t="s">
        <v>113</v>
      </c>
      <c r="AT147" s="206" t="s">
        <v>115</v>
      </c>
      <c r="AU147" s="206" t="s">
        <v>81</v>
      </c>
      <c r="AY147" s="16" t="s">
        <v>114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81</v>
      </c>
      <c r="BK147" s="207">
        <f>ROUND(I147*H147,2)</f>
        <v>0</v>
      </c>
      <c r="BL147" s="16" t="s">
        <v>113</v>
      </c>
      <c r="BM147" s="206" t="s">
        <v>231</v>
      </c>
    </row>
    <row r="148" s="2" customFormat="1" ht="66.75" customHeight="1">
      <c r="A148" s="37"/>
      <c r="B148" s="38"/>
      <c r="C148" s="195" t="s">
        <v>232</v>
      </c>
      <c r="D148" s="195" t="s">
        <v>115</v>
      </c>
      <c r="E148" s="196" t="s">
        <v>233</v>
      </c>
      <c r="F148" s="197" t="s">
        <v>234</v>
      </c>
      <c r="G148" s="198" t="s">
        <v>118</v>
      </c>
      <c r="H148" s="199">
        <v>1</v>
      </c>
      <c r="I148" s="200"/>
      <c r="J148" s="201">
        <f>ROUND(I148*H148,2)</f>
        <v>0</v>
      </c>
      <c r="K148" s="197" t="s">
        <v>119</v>
      </c>
      <c r="L148" s="43"/>
      <c r="M148" s="202" t="s">
        <v>21</v>
      </c>
      <c r="N148" s="203" t="s">
        <v>44</v>
      </c>
      <c r="O148" s="83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6" t="s">
        <v>113</v>
      </c>
      <c r="AT148" s="206" t="s">
        <v>115</v>
      </c>
      <c r="AU148" s="206" t="s">
        <v>81</v>
      </c>
      <c r="AY148" s="16" t="s">
        <v>114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81</v>
      </c>
      <c r="BK148" s="207">
        <f>ROUND(I148*H148,2)</f>
        <v>0</v>
      </c>
      <c r="BL148" s="16" t="s">
        <v>113</v>
      </c>
      <c r="BM148" s="206" t="s">
        <v>235</v>
      </c>
    </row>
    <row r="149" s="2" customFormat="1" ht="55.5" customHeight="1">
      <c r="A149" s="37"/>
      <c r="B149" s="38"/>
      <c r="C149" s="195" t="s">
        <v>7</v>
      </c>
      <c r="D149" s="195" t="s">
        <v>115</v>
      </c>
      <c r="E149" s="196" t="s">
        <v>236</v>
      </c>
      <c r="F149" s="197" t="s">
        <v>237</v>
      </c>
      <c r="G149" s="198" t="s">
        <v>118</v>
      </c>
      <c r="H149" s="199">
        <v>298</v>
      </c>
      <c r="I149" s="200"/>
      <c r="J149" s="201">
        <f>ROUND(I149*H149,2)</f>
        <v>0</v>
      </c>
      <c r="K149" s="197" t="s">
        <v>119</v>
      </c>
      <c r="L149" s="43"/>
      <c r="M149" s="202" t="s">
        <v>21</v>
      </c>
      <c r="N149" s="203" t="s">
        <v>44</v>
      </c>
      <c r="O149" s="83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6" t="s">
        <v>113</v>
      </c>
      <c r="AT149" s="206" t="s">
        <v>115</v>
      </c>
      <c r="AU149" s="206" t="s">
        <v>81</v>
      </c>
      <c r="AY149" s="16" t="s">
        <v>114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81</v>
      </c>
      <c r="BK149" s="207">
        <f>ROUND(I149*H149,2)</f>
        <v>0</v>
      </c>
      <c r="BL149" s="16" t="s">
        <v>113</v>
      </c>
      <c r="BM149" s="206" t="s">
        <v>238</v>
      </c>
    </row>
    <row r="150" s="12" customFormat="1">
      <c r="A150" s="12"/>
      <c r="B150" s="208"/>
      <c r="C150" s="209"/>
      <c r="D150" s="210" t="s">
        <v>121</v>
      </c>
      <c r="E150" s="211" t="s">
        <v>21</v>
      </c>
      <c r="F150" s="212" t="s">
        <v>239</v>
      </c>
      <c r="G150" s="209"/>
      <c r="H150" s="213">
        <v>15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19" t="s">
        <v>121</v>
      </c>
      <c r="AU150" s="219" t="s">
        <v>81</v>
      </c>
      <c r="AV150" s="12" t="s">
        <v>83</v>
      </c>
      <c r="AW150" s="12" t="s">
        <v>34</v>
      </c>
      <c r="AX150" s="12" t="s">
        <v>73</v>
      </c>
      <c r="AY150" s="219" t="s">
        <v>114</v>
      </c>
    </row>
    <row r="151" s="12" customFormat="1">
      <c r="A151" s="12"/>
      <c r="B151" s="208"/>
      <c r="C151" s="209"/>
      <c r="D151" s="210" t="s">
        <v>121</v>
      </c>
      <c r="E151" s="211" t="s">
        <v>21</v>
      </c>
      <c r="F151" s="212" t="s">
        <v>240</v>
      </c>
      <c r="G151" s="209"/>
      <c r="H151" s="213">
        <v>95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19" t="s">
        <v>121</v>
      </c>
      <c r="AU151" s="219" t="s">
        <v>81</v>
      </c>
      <c r="AV151" s="12" t="s">
        <v>83</v>
      </c>
      <c r="AW151" s="12" t="s">
        <v>34</v>
      </c>
      <c r="AX151" s="12" t="s">
        <v>73</v>
      </c>
      <c r="AY151" s="219" t="s">
        <v>114</v>
      </c>
    </row>
    <row r="152" s="12" customFormat="1">
      <c r="A152" s="12"/>
      <c r="B152" s="208"/>
      <c r="C152" s="209"/>
      <c r="D152" s="210" t="s">
        <v>121</v>
      </c>
      <c r="E152" s="211" t="s">
        <v>21</v>
      </c>
      <c r="F152" s="212" t="s">
        <v>241</v>
      </c>
      <c r="G152" s="209"/>
      <c r="H152" s="213">
        <v>180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19" t="s">
        <v>121</v>
      </c>
      <c r="AU152" s="219" t="s">
        <v>81</v>
      </c>
      <c r="AV152" s="12" t="s">
        <v>83</v>
      </c>
      <c r="AW152" s="12" t="s">
        <v>34</v>
      </c>
      <c r="AX152" s="12" t="s">
        <v>73</v>
      </c>
      <c r="AY152" s="219" t="s">
        <v>114</v>
      </c>
    </row>
    <row r="153" s="12" customFormat="1">
      <c r="A153" s="12"/>
      <c r="B153" s="208"/>
      <c r="C153" s="209"/>
      <c r="D153" s="210" t="s">
        <v>121</v>
      </c>
      <c r="E153" s="211" t="s">
        <v>21</v>
      </c>
      <c r="F153" s="212" t="s">
        <v>242</v>
      </c>
      <c r="G153" s="209"/>
      <c r="H153" s="213">
        <v>8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19" t="s">
        <v>121</v>
      </c>
      <c r="AU153" s="219" t="s">
        <v>81</v>
      </c>
      <c r="AV153" s="12" t="s">
        <v>83</v>
      </c>
      <c r="AW153" s="12" t="s">
        <v>34</v>
      </c>
      <c r="AX153" s="12" t="s">
        <v>73</v>
      </c>
      <c r="AY153" s="219" t="s">
        <v>114</v>
      </c>
    </row>
    <row r="154" s="13" customFormat="1">
      <c r="A154" s="13"/>
      <c r="B154" s="220"/>
      <c r="C154" s="221"/>
      <c r="D154" s="210" t="s">
        <v>121</v>
      </c>
      <c r="E154" s="222" t="s">
        <v>21</v>
      </c>
      <c r="F154" s="223" t="s">
        <v>124</v>
      </c>
      <c r="G154" s="221"/>
      <c r="H154" s="224">
        <v>298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121</v>
      </c>
      <c r="AU154" s="230" t="s">
        <v>81</v>
      </c>
      <c r="AV154" s="13" t="s">
        <v>113</v>
      </c>
      <c r="AW154" s="13" t="s">
        <v>34</v>
      </c>
      <c r="AX154" s="13" t="s">
        <v>81</v>
      </c>
      <c r="AY154" s="230" t="s">
        <v>114</v>
      </c>
    </row>
    <row r="155" s="2" customFormat="1" ht="55.5" customHeight="1">
      <c r="A155" s="37"/>
      <c r="B155" s="38"/>
      <c r="C155" s="195" t="s">
        <v>243</v>
      </c>
      <c r="D155" s="195" t="s">
        <v>115</v>
      </c>
      <c r="E155" s="196" t="s">
        <v>244</v>
      </c>
      <c r="F155" s="197" t="s">
        <v>245</v>
      </c>
      <c r="G155" s="198" t="s">
        <v>118</v>
      </c>
      <c r="H155" s="199">
        <v>1</v>
      </c>
      <c r="I155" s="200"/>
      <c r="J155" s="201">
        <f>ROUND(I155*H155,2)</f>
        <v>0</v>
      </c>
      <c r="K155" s="197" t="s">
        <v>119</v>
      </c>
      <c r="L155" s="43"/>
      <c r="M155" s="202" t="s">
        <v>21</v>
      </c>
      <c r="N155" s="203" t="s">
        <v>44</v>
      </c>
      <c r="O155" s="83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6" t="s">
        <v>113</v>
      </c>
      <c r="AT155" s="206" t="s">
        <v>115</v>
      </c>
      <c r="AU155" s="206" t="s">
        <v>81</v>
      </c>
      <c r="AY155" s="16" t="s">
        <v>114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81</v>
      </c>
      <c r="BK155" s="207">
        <f>ROUND(I155*H155,2)</f>
        <v>0</v>
      </c>
      <c r="BL155" s="16" t="s">
        <v>113</v>
      </c>
      <c r="BM155" s="206" t="s">
        <v>246</v>
      </c>
    </row>
    <row r="156" s="2" customFormat="1" ht="62.7" customHeight="1">
      <c r="A156" s="37"/>
      <c r="B156" s="38"/>
      <c r="C156" s="195" t="s">
        <v>247</v>
      </c>
      <c r="D156" s="195" t="s">
        <v>115</v>
      </c>
      <c r="E156" s="196" t="s">
        <v>248</v>
      </c>
      <c r="F156" s="197" t="s">
        <v>249</v>
      </c>
      <c r="G156" s="198" t="s">
        <v>118</v>
      </c>
      <c r="H156" s="199">
        <v>1</v>
      </c>
      <c r="I156" s="200"/>
      <c r="J156" s="201">
        <f>ROUND(I156*H156,2)</f>
        <v>0</v>
      </c>
      <c r="K156" s="197" t="s">
        <v>119</v>
      </c>
      <c r="L156" s="43"/>
      <c r="M156" s="202" t="s">
        <v>21</v>
      </c>
      <c r="N156" s="203" t="s">
        <v>44</v>
      </c>
      <c r="O156" s="83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6" t="s">
        <v>113</v>
      </c>
      <c r="AT156" s="206" t="s">
        <v>115</v>
      </c>
      <c r="AU156" s="206" t="s">
        <v>81</v>
      </c>
      <c r="AY156" s="16" t="s">
        <v>114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81</v>
      </c>
      <c r="BK156" s="207">
        <f>ROUND(I156*H156,2)</f>
        <v>0</v>
      </c>
      <c r="BL156" s="16" t="s">
        <v>113</v>
      </c>
      <c r="BM156" s="206" t="s">
        <v>250</v>
      </c>
    </row>
    <row r="157" s="2" customFormat="1" ht="55.5" customHeight="1">
      <c r="A157" s="37"/>
      <c r="B157" s="38"/>
      <c r="C157" s="195" t="s">
        <v>251</v>
      </c>
      <c r="D157" s="195" t="s">
        <v>115</v>
      </c>
      <c r="E157" s="196" t="s">
        <v>252</v>
      </c>
      <c r="F157" s="197" t="s">
        <v>253</v>
      </c>
      <c r="G157" s="198" t="s">
        <v>118</v>
      </c>
      <c r="H157" s="199">
        <v>1</v>
      </c>
      <c r="I157" s="200"/>
      <c r="J157" s="201">
        <f>ROUND(I157*H157,2)</f>
        <v>0</v>
      </c>
      <c r="K157" s="197" t="s">
        <v>119</v>
      </c>
      <c r="L157" s="43"/>
      <c r="M157" s="202" t="s">
        <v>21</v>
      </c>
      <c r="N157" s="203" t="s">
        <v>44</v>
      </c>
      <c r="O157" s="83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6" t="s">
        <v>113</v>
      </c>
      <c r="AT157" s="206" t="s">
        <v>115</v>
      </c>
      <c r="AU157" s="206" t="s">
        <v>81</v>
      </c>
      <c r="AY157" s="16" t="s">
        <v>114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81</v>
      </c>
      <c r="BK157" s="207">
        <f>ROUND(I157*H157,2)</f>
        <v>0</v>
      </c>
      <c r="BL157" s="16" t="s">
        <v>113</v>
      </c>
      <c r="BM157" s="206" t="s">
        <v>254</v>
      </c>
    </row>
    <row r="158" s="2" customFormat="1" ht="55.5" customHeight="1">
      <c r="A158" s="37"/>
      <c r="B158" s="38"/>
      <c r="C158" s="195" t="s">
        <v>255</v>
      </c>
      <c r="D158" s="195" t="s">
        <v>115</v>
      </c>
      <c r="E158" s="196" t="s">
        <v>256</v>
      </c>
      <c r="F158" s="197" t="s">
        <v>257</v>
      </c>
      <c r="G158" s="198" t="s">
        <v>118</v>
      </c>
      <c r="H158" s="199">
        <v>20</v>
      </c>
      <c r="I158" s="200"/>
      <c r="J158" s="201">
        <f>ROUND(I158*H158,2)</f>
        <v>0</v>
      </c>
      <c r="K158" s="197" t="s">
        <v>119</v>
      </c>
      <c r="L158" s="43"/>
      <c r="M158" s="202" t="s">
        <v>21</v>
      </c>
      <c r="N158" s="203" t="s">
        <v>44</v>
      </c>
      <c r="O158" s="83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6" t="s">
        <v>113</v>
      </c>
      <c r="AT158" s="206" t="s">
        <v>115</v>
      </c>
      <c r="AU158" s="206" t="s">
        <v>81</v>
      </c>
      <c r="AY158" s="16" t="s">
        <v>114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81</v>
      </c>
      <c r="BK158" s="207">
        <f>ROUND(I158*H158,2)</f>
        <v>0</v>
      </c>
      <c r="BL158" s="16" t="s">
        <v>113</v>
      </c>
      <c r="BM158" s="206" t="s">
        <v>258</v>
      </c>
    </row>
    <row r="159" s="12" customFormat="1">
      <c r="A159" s="12"/>
      <c r="B159" s="208"/>
      <c r="C159" s="209"/>
      <c r="D159" s="210" t="s">
        <v>121</v>
      </c>
      <c r="E159" s="211" t="s">
        <v>21</v>
      </c>
      <c r="F159" s="212" t="s">
        <v>259</v>
      </c>
      <c r="G159" s="209"/>
      <c r="H159" s="213">
        <v>20</v>
      </c>
      <c r="I159" s="214"/>
      <c r="J159" s="209"/>
      <c r="K159" s="209"/>
      <c r="L159" s="215"/>
      <c r="M159" s="216"/>
      <c r="N159" s="217"/>
      <c r="O159" s="217"/>
      <c r="P159" s="217"/>
      <c r="Q159" s="217"/>
      <c r="R159" s="217"/>
      <c r="S159" s="217"/>
      <c r="T159" s="218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19" t="s">
        <v>121</v>
      </c>
      <c r="AU159" s="219" t="s">
        <v>81</v>
      </c>
      <c r="AV159" s="12" t="s">
        <v>83</v>
      </c>
      <c r="AW159" s="12" t="s">
        <v>34</v>
      </c>
      <c r="AX159" s="12" t="s">
        <v>73</v>
      </c>
      <c r="AY159" s="219" t="s">
        <v>114</v>
      </c>
    </row>
    <row r="160" s="13" customFormat="1">
      <c r="A160" s="13"/>
      <c r="B160" s="220"/>
      <c r="C160" s="221"/>
      <c r="D160" s="210" t="s">
        <v>121</v>
      </c>
      <c r="E160" s="222" t="s">
        <v>21</v>
      </c>
      <c r="F160" s="223" t="s">
        <v>124</v>
      </c>
      <c r="G160" s="221"/>
      <c r="H160" s="224">
        <v>20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121</v>
      </c>
      <c r="AU160" s="230" t="s">
        <v>81</v>
      </c>
      <c r="AV160" s="13" t="s">
        <v>113</v>
      </c>
      <c r="AW160" s="13" t="s">
        <v>34</v>
      </c>
      <c r="AX160" s="13" t="s">
        <v>81</v>
      </c>
      <c r="AY160" s="230" t="s">
        <v>114</v>
      </c>
    </row>
    <row r="161" s="2" customFormat="1" ht="55.5" customHeight="1">
      <c r="A161" s="37"/>
      <c r="B161" s="38"/>
      <c r="C161" s="195" t="s">
        <v>260</v>
      </c>
      <c r="D161" s="195" t="s">
        <v>115</v>
      </c>
      <c r="E161" s="196" t="s">
        <v>261</v>
      </c>
      <c r="F161" s="197" t="s">
        <v>262</v>
      </c>
      <c r="G161" s="198" t="s">
        <v>118</v>
      </c>
      <c r="H161" s="199">
        <v>1</v>
      </c>
      <c r="I161" s="200"/>
      <c r="J161" s="201">
        <f>ROUND(I161*H161,2)</f>
        <v>0</v>
      </c>
      <c r="K161" s="197" t="s">
        <v>119</v>
      </c>
      <c r="L161" s="43"/>
      <c r="M161" s="202" t="s">
        <v>21</v>
      </c>
      <c r="N161" s="203" t="s">
        <v>44</v>
      </c>
      <c r="O161" s="83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6" t="s">
        <v>113</v>
      </c>
      <c r="AT161" s="206" t="s">
        <v>115</v>
      </c>
      <c r="AU161" s="206" t="s">
        <v>81</v>
      </c>
      <c r="AY161" s="16" t="s">
        <v>114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6" t="s">
        <v>81</v>
      </c>
      <c r="BK161" s="207">
        <f>ROUND(I161*H161,2)</f>
        <v>0</v>
      </c>
      <c r="BL161" s="16" t="s">
        <v>113</v>
      </c>
      <c r="BM161" s="206" t="s">
        <v>263</v>
      </c>
    </row>
    <row r="162" s="2" customFormat="1" ht="62.7" customHeight="1">
      <c r="A162" s="37"/>
      <c r="B162" s="38"/>
      <c r="C162" s="195" t="s">
        <v>264</v>
      </c>
      <c r="D162" s="195" t="s">
        <v>115</v>
      </c>
      <c r="E162" s="196" t="s">
        <v>265</v>
      </c>
      <c r="F162" s="197" t="s">
        <v>266</v>
      </c>
      <c r="G162" s="198" t="s">
        <v>118</v>
      </c>
      <c r="H162" s="199">
        <v>1</v>
      </c>
      <c r="I162" s="200"/>
      <c r="J162" s="201">
        <f>ROUND(I162*H162,2)</f>
        <v>0</v>
      </c>
      <c r="K162" s="197" t="s">
        <v>119</v>
      </c>
      <c r="L162" s="43"/>
      <c r="M162" s="202" t="s">
        <v>21</v>
      </c>
      <c r="N162" s="203" t="s">
        <v>44</v>
      </c>
      <c r="O162" s="83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6" t="s">
        <v>113</v>
      </c>
      <c r="AT162" s="206" t="s">
        <v>115</v>
      </c>
      <c r="AU162" s="206" t="s">
        <v>81</v>
      </c>
      <c r="AY162" s="16" t="s">
        <v>114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81</v>
      </c>
      <c r="BK162" s="207">
        <f>ROUND(I162*H162,2)</f>
        <v>0</v>
      </c>
      <c r="BL162" s="16" t="s">
        <v>113</v>
      </c>
      <c r="BM162" s="206" t="s">
        <v>267</v>
      </c>
    </row>
    <row r="163" s="2" customFormat="1" ht="55.5" customHeight="1">
      <c r="A163" s="37"/>
      <c r="B163" s="38"/>
      <c r="C163" s="195" t="s">
        <v>268</v>
      </c>
      <c r="D163" s="195" t="s">
        <v>115</v>
      </c>
      <c r="E163" s="196" t="s">
        <v>269</v>
      </c>
      <c r="F163" s="197" t="s">
        <v>270</v>
      </c>
      <c r="G163" s="198" t="s">
        <v>118</v>
      </c>
      <c r="H163" s="199">
        <v>1</v>
      </c>
      <c r="I163" s="200"/>
      <c r="J163" s="201">
        <f>ROUND(I163*H163,2)</f>
        <v>0</v>
      </c>
      <c r="K163" s="197" t="s">
        <v>119</v>
      </c>
      <c r="L163" s="43"/>
      <c r="M163" s="202" t="s">
        <v>21</v>
      </c>
      <c r="N163" s="203" t="s">
        <v>44</v>
      </c>
      <c r="O163" s="83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6" t="s">
        <v>113</v>
      </c>
      <c r="AT163" s="206" t="s">
        <v>115</v>
      </c>
      <c r="AU163" s="206" t="s">
        <v>81</v>
      </c>
      <c r="AY163" s="16" t="s">
        <v>114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81</v>
      </c>
      <c r="BK163" s="207">
        <f>ROUND(I163*H163,2)</f>
        <v>0</v>
      </c>
      <c r="BL163" s="16" t="s">
        <v>113</v>
      </c>
      <c r="BM163" s="206" t="s">
        <v>271</v>
      </c>
    </row>
    <row r="164" s="2" customFormat="1" ht="55.5" customHeight="1">
      <c r="A164" s="37"/>
      <c r="B164" s="38"/>
      <c r="C164" s="195" t="s">
        <v>272</v>
      </c>
      <c r="D164" s="195" t="s">
        <v>115</v>
      </c>
      <c r="E164" s="196" t="s">
        <v>273</v>
      </c>
      <c r="F164" s="197" t="s">
        <v>274</v>
      </c>
      <c r="G164" s="198" t="s">
        <v>118</v>
      </c>
      <c r="H164" s="199">
        <v>18</v>
      </c>
      <c r="I164" s="200"/>
      <c r="J164" s="201">
        <f>ROUND(I164*H164,2)</f>
        <v>0</v>
      </c>
      <c r="K164" s="197" t="s">
        <v>119</v>
      </c>
      <c r="L164" s="43"/>
      <c r="M164" s="202" t="s">
        <v>21</v>
      </c>
      <c r="N164" s="203" t="s">
        <v>44</v>
      </c>
      <c r="O164" s="83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6" t="s">
        <v>113</v>
      </c>
      <c r="AT164" s="206" t="s">
        <v>115</v>
      </c>
      <c r="AU164" s="206" t="s">
        <v>81</v>
      </c>
      <c r="AY164" s="16" t="s">
        <v>114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81</v>
      </c>
      <c r="BK164" s="207">
        <f>ROUND(I164*H164,2)</f>
        <v>0</v>
      </c>
      <c r="BL164" s="16" t="s">
        <v>113</v>
      </c>
      <c r="BM164" s="206" t="s">
        <v>275</v>
      </c>
    </row>
    <row r="165" s="12" customFormat="1">
      <c r="A165" s="12"/>
      <c r="B165" s="208"/>
      <c r="C165" s="209"/>
      <c r="D165" s="210" t="s">
        <v>121</v>
      </c>
      <c r="E165" s="211" t="s">
        <v>21</v>
      </c>
      <c r="F165" s="212" t="s">
        <v>276</v>
      </c>
      <c r="G165" s="209"/>
      <c r="H165" s="213">
        <v>13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19" t="s">
        <v>121</v>
      </c>
      <c r="AU165" s="219" t="s">
        <v>81</v>
      </c>
      <c r="AV165" s="12" t="s">
        <v>83</v>
      </c>
      <c r="AW165" s="12" t="s">
        <v>34</v>
      </c>
      <c r="AX165" s="12" t="s">
        <v>73</v>
      </c>
      <c r="AY165" s="219" t="s">
        <v>114</v>
      </c>
    </row>
    <row r="166" s="12" customFormat="1">
      <c r="A166" s="12"/>
      <c r="B166" s="208"/>
      <c r="C166" s="209"/>
      <c r="D166" s="210" t="s">
        <v>121</v>
      </c>
      <c r="E166" s="211" t="s">
        <v>21</v>
      </c>
      <c r="F166" s="212" t="s">
        <v>277</v>
      </c>
      <c r="G166" s="209"/>
      <c r="H166" s="213">
        <v>5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19" t="s">
        <v>121</v>
      </c>
      <c r="AU166" s="219" t="s">
        <v>81</v>
      </c>
      <c r="AV166" s="12" t="s">
        <v>83</v>
      </c>
      <c r="AW166" s="12" t="s">
        <v>34</v>
      </c>
      <c r="AX166" s="12" t="s">
        <v>73</v>
      </c>
      <c r="AY166" s="219" t="s">
        <v>114</v>
      </c>
    </row>
    <row r="167" s="13" customFormat="1">
      <c r="A167" s="13"/>
      <c r="B167" s="220"/>
      <c r="C167" s="221"/>
      <c r="D167" s="210" t="s">
        <v>121</v>
      </c>
      <c r="E167" s="222" t="s">
        <v>21</v>
      </c>
      <c r="F167" s="223" t="s">
        <v>124</v>
      </c>
      <c r="G167" s="221"/>
      <c r="H167" s="224">
        <v>18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121</v>
      </c>
      <c r="AU167" s="230" t="s">
        <v>81</v>
      </c>
      <c r="AV167" s="13" t="s">
        <v>113</v>
      </c>
      <c r="AW167" s="13" t="s">
        <v>34</v>
      </c>
      <c r="AX167" s="13" t="s">
        <v>81</v>
      </c>
      <c r="AY167" s="230" t="s">
        <v>114</v>
      </c>
    </row>
    <row r="168" s="2" customFormat="1" ht="55.5" customHeight="1">
      <c r="A168" s="37"/>
      <c r="B168" s="38"/>
      <c r="C168" s="195" t="s">
        <v>278</v>
      </c>
      <c r="D168" s="195" t="s">
        <v>115</v>
      </c>
      <c r="E168" s="196" t="s">
        <v>279</v>
      </c>
      <c r="F168" s="197" t="s">
        <v>280</v>
      </c>
      <c r="G168" s="198" t="s">
        <v>118</v>
      </c>
      <c r="H168" s="199">
        <v>1</v>
      </c>
      <c r="I168" s="200"/>
      <c r="J168" s="201">
        <f>ROUND(I168*H168,2)</f>
        <v>0</v>
      </c>
      <c r="K168" s="197" t="s">
        <v>119</v>
      </c>
      <c r="L168" s="43"/>
      <c r="M168" s="202" t="s">
        <v>21</v>
      </c>
      <c r="N168" s="203" t="s">
        <v>44</v>
      </c>
      <c r="O168" s="83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6" t="s">
        <v>113</v>
      </c>
      <c r="AT168" s="206" t="s">
        <v>115</v>
      </c>
      <c r="AU168" s="206" t="s">
        <v>81</v>
      </c>
      <c r="AY168" s="16" t="s">
        <v>114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81</v>
      </c>
      <c r="BK168" s="207">
        <f>ROUND(I168*H168,2)</f>
        <v>0</v>
      </c>
      <c r="BL168" s="16" t="s">
        <v>113</v>
      </c>
      <c r="BM168" s="206" t="s">
        <v>281</v>
      </c>
    </row>
    <row r="169" s="2" customFormat="1" ht="55.5" customHeight="1">
      <c r="A169" s="37"/>
      <c r="B169" s="38"/>
      <c r="C169" s="195" t="s">
        <v>282</v>
      </c>
      <c r="D169" s="195" t="s">
        <v>115</v>
      </c>
      <c r="E169" s="196" t="s">
        <v>283</v>
      </c>
      <c r="F169" s="197" t="s">
        <v>284</v>
      </c>
      <c r="G169" s="198" t="s">
        <v>118</v>
      </c>
      <c r="H169" s="199">
        <v>1</v>
      </c>
      <c r="I169" s="200"/>
      <c r="J169" s="201">
        <f>ROUND(I169*H169,2)</f>
        <v>0</v>
      </c>
      <c r="K169" s="197" t="s">
        <v>119</v>
      </c>
      <c r="L169" s="43"/>
      <c r="M169" s="202" t="s">
        <v>21</v>
      </c>
      <c r="N169" s="203" t="s">
        <v>44</v>
      </c>
      <c r="O169" s="83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6" t="s">
        <v>113</v>
      </c>
      <c r="AT169" s="206" t="s">
        <v>115</v>
      </c>
      <c r="AU169" s="206" t="s">
        <v>81</v>
      </c>
      <c r="AY169" s="16" t="s">
        <v>114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81</v>
      </c>
      <c r="BK169" s="207">
        <f>ROUND(I169*H169,2)</f>
        <v>0</v>
      </c>
      <c r="BL169" s="16" t="s">
        <v>113</v>
      </c>
      <c r="BM169" s="206" t="s">
        <v>285</v>
      </c>
    </row>
    <row r="170" s="2" customFormat="1" ht="55.5" customHeight="1">
      <c r="A170" s="37"/>
      <c r="B170" s="38"/>
      <c r="C170" s="195" t="s">
        <v>286</v>
      </c>
      <c r="D170" s="195" t="s">
        <v>115</v>
      </c>
      <c r="E170" s="196" t="s">
        <v>287</v>
      </c>
      <c r="F170" s="197" t="s">
        <v>288</v>
      </c>
      <c r="G170" s="198" t="s">
        <v>118</v>
      </c>
      <c r="H170" s="199">
        <v>1</v>
      </c>
      <c r="I170" s="200"/>
      <c r="J170" s="201">
        <f>ROUND(I170*H170,2)</f>
        <v>0</v>
      </c>
      <c r="K170" s="197" t="s">
        <v>119</v>
      </c>
      <c r="L170" s="43"/>
      <c r="M170" s="202" t="s">
        <v>21</v>
      </c>
      <c r="N170" s="203" t="s">
        <v>44</v>
      </c>
      <c r="O170" s="83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6" t="s">
        <v>113</v>
      </c>
      <c r="AT170" s="206" t="s">
        <v>115</v>
      </c>
      <c r="AU170" s="206" t="s">
        <v>81</v>
      </c>
      <c r="AY170" s="16" t="s">
        <v>114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81</v>
      </c>
      <c r="BK170" s="207">
        <f>ROUND(I170*H170,2)</f>
        <v>0</v>
      </c>
      <c r="BL170" s="16" t="s">
        <v>113</v>
      </c>
      <c r="BM170" s="206" t="s">
        <v>289</v>
      </c>
    </row>
    <row r="171" s="2" customFormat="1" ht="55.5" customHeight="1">
      <c r="A171" s="37"/>
      <c r="B171" s="38"/>
      <c r="C171" s="195" t="s">
        <v>290</v>
      </c>
      <c r="D171" s="195" t="s">
        <v>115</v>
      </c>
      <c r="E171" s="196" t="s">
        <v>291</v>
      </c>
      <c r="F171" s="197" t="s">
        <v>292</v>
      </c>
      <c r="G171" s="198" t="s">
        <v>118</v>
      </c>
      <c r="H171" s="199">
        <v>1</v>
      </c>
      <c r="I171" s="200"/>
      <c r="J171" s="201">
        <f>ROUND(I171*H171,2)</f>
        <v>0</v>
      </c>
      <c r="K171" s="197" t="s">
        <v>119</v>
      </c>
      <c r="L171" s="43"/>
      <c r="M171" s="202" t="s">
        <v>21</v>
      </c>
      <c r="N171" s="203" t="s">
        <v>44</v>
      </c>
      <c r="O171" s="83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6" t="s">
        <v>113</v>
      </c>
      <c r="AT171" s="206" t="s">
        <v>115</v>
      </c>
      <c r="AU171" s="206" t="s">
        <v>81</v>
      </c>
      <c r="AY171" s="16" t="s">
        <v>114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81</v>
      </c>
      <c r="BK171" s="207">
        <f>ROUND(I171*H171,2)</f>
        <v>0</v>
      </c>
      <c r="BL171" s="16" t="s">
        <v>113</v>
      </c>
      <c r="BM171" s="206" t="s">
        <v>293</v>
      </c>
    </row>
    <row r="172" s="2" customFormat="1" ht="55.5" customHeight="1">
      <c r="A172" s="37"/>
      <c r="B172" s="38"/>
      <c r="C172" s="195" t="s">
        <v>294</v>
      </c>
      <c r="D172" s="195" t="s">
        <v>115</v>
      </c>
      <c r="E172" s="196" t="s">
        <v>295</v>
      </c>
      <c r="F172" s="197" t="s">
        <v>296</v>
      </c>
      <c r="G172" s="198" t="s">
        <v>118</v>
      </c>
      <c r="H172" s="199">
        <v>90</v>
      </c>
      <c r="I172" s="200"/>
      <c r="J172" s="201">
        <f>ROUND(I172*H172,2)</f>
        <v>0</v>
      </c>
      <c r="K172" s="197" t="s">
        <v>119</v>
      </c>
      <c r="L172" s="43"/>
      <c r="M172" s="202" t="s">
        <v>21</v>
      </c>
      <c r="N172" s="203" t="s">
        <v>44</v>
      </c>
      <c r="O172" s="83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6" t="s">
        <v>113</v>
      </c>
      <c r="AT172" s="206" t="s">
        <v>115</v>
      </c>
      <c r="AU172" s="206" t="s">
        <v>81</v>
      </c>
      <c r="AY172" s="16" t="s">
        <v>114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6" t="s">
        <v>81</v>
      </c>
      <c r="BK172" s="207">
        <f>ROUND(I172*H172,2)</f>
        <v>0</v>
      </c>
      <c r="BL172" s="16" t="s">
        <v>113</v>
      </c>
      <c r="BM172" s="206" t="s">
        <v>297</v>
      </c>
    </row>
    <row r="173" s="12" customFormat="1">
      <c r="A173" s="12"/>
      <c r="B173" s="208"/>
      <c r="C173" s="209"/>
      <c r="D173" s="210" t="s">
        <v>121</v>
      </c>
      <c r="E173" s="211" t="s">
        <v>21</v>
      </c>
      <c r="F173" s="212" t="s">
        <v>298</v>
      </c>
      <c r="G173" s="209"/>
      <c r="H173" s="213">
        <v>2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19" t="s">
        <v>121</v>
      </c>
      <c r="AU173" s="219" t="s">
        <v>81</v>
      </c>
      <c r="AV173" s="12" t="s">
        <v>83</v>
      </c>
      <c r="AW173" s="12" t="s">
        <v>34</v>
      </c>
      <c r="AX173" s="12" t="s">
        <v>73</v>
      </c>
      <c r="AY173" s="219" t="s">
        <v>114</v>
      </c>
    </row>
    <row r="174" s="12" customFormat="1">
      <c r="A174" s="12"/>
      <c r="B174" s="208"/>
      <c r="C174" s="209"/>
      <c r="D174" s="210" t="s">
        <v>121</v>
      </c>
      <c r="E174" s="211" t="s">
        <v>21</v>
      </c>
      <c r="F174" s="212" t="s">
        <v>299</v>
      </c>
      <c r="G174" s="209"/>
      <c r="H174" s="213">
        <v>15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19" t="s">
        <v>121</v>
      </c>
      <c r="AU174" s="219" t="s">
        <v>81</v>
      </c>
      <c r="AV174" s="12" t="s">
        <v>83</v>
      </c>
      <c r="AW174" s="12" t="s">
        <v>34</v>
      </c>
      <c r="AX174" s="12" t="s">
        <v>73</v>
      </c>
      <c r="AY174" s="219" t="s">
        <v>114</v>
      </c>
    </row>
    <row r="175" s="12" customFormat="1">
      <c r="A175" s="12"/>
      <c r="B175" s="208"/>
      <c r="C175" s="209"/>
      <c r="D175" s="210" t="s">
        <v>121</v>
      </c>
      <c r="E175" s="211" t="s">
        <v>21</v>
      </c>
      <c r="F175" s="212" t="s">
        <v>300</v>
      </c>
      <c r="G175" s="209"/>
      <c r="H175" s="213">
        <v>42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19" t="s">
        <v>121</v>
      </c>
      <c r="AU175" s="219" t="s">
        <v>81</v>
      </c>
      <c r="AV175" s="12" t="s">
        <v>83</v>
      </c>
      <c r="AW175" s="12" t="s">
        <v>34</v>
      </c>
      <c r="AX175" s="12" t="s">
        <v>73</v>
      </c>
      <c r="AY175" s="219" t="s">
        <v>114</v>
      </c>
    </row>
    <row r="176" s="12" customFormat="1">
      <c r="A176" s="12"/>
      <c r="B176" s="208"/>
      <c r="C176" s="209"/>
      <c r="D176" s="210" t="s">
        <v>121</v>
      </c>
      <c r="E176" s="211" t="s">
        <v>21</v>
      </c>
      <c r="F176" s="212" t="s">
        <v>301</v>
      </c>
      <c r="G176" s="209"/>
      <c r="H176" s="213">
        <v>29</v>
      </c>
      <c r="I176" s="214"/>
      <c r="J176" s="209"/>
      <c r="K176" s="209"/>
      <c r="L176" s="215"/>
      <c r="M176" s="216"/>
      <c r="N176" s="217"/>
      <c r="O176" s="217"/>
      <c r="P176" s="217"/>
      <c r="Q176" s="217"/>
      <c r="R176" s="217"/>
      <c r="S176" s="217"/>
      <c r="T176" s="218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19" t="s">
        <v>121</v>
      </c>
      <c r="AU176" s="219" t="s">
        <v>81</v>
      </c>
      <c r="AV176" s="12" t="s">
        <v>83</v>
      </c>
      <c r="AW176" s="12" t="s">
        <v>34</v>
      </c>
      <c r="AX176" s="12" t="s">
        <v>73</v>
      </c>
      <c r="AY176" s="219" t="s">
        <v>114</v>
      </c>
    </row>
    <row r="177" s="12" customFormat="1">
      <c r="A177" s="12"/>
      <c r="B177" s="208"/>
      <c r="C177" s="209"/>
      <c r="D177" s="210" t="s">
        <v>121</v>
      </c>
      <c r="E177" s="211" t="s">
        <v>21</v>
      </c>
      <c r="F177" s="212" t="s">
        <v>302</v>
      </c>
      <c r="G177" s="209"/>
      <c r="H177" s="213">
        <v>2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19" t="s">
        <v>121</v>
      </c>
      <c r="AU177" s="219" t="s">
        <v>81</v>
      </c>
      <c r="AV177" s="12" t="s">
        <v>83</v>
      </c>
      <c r="AW177" s="12" t="s">
        <v>34</v>
      </c>
      <c r="AX177" s="12" t="s">
        <v>73</v>
      </c>
      <c r="AY177" s="219" t="s">
        <v>114</v>
      </c>
    </row>
    <row r="178" s="13" customFormat="1">
      <c r="A178" s="13"/>
      <c r="B178" s="220"/>
      <c r="C178" s="221"/>
      <c r="D178" s="210" t="s">
        <v>121</v>
      </c>
      <c r="E178" s="222" t="s">
        <v>21</v>
      </c>
      <c r="F178" s="223" t="s">
        <v>124</v>
      </c>
      <c r="G178" s="221"/>
      <c r="H178" s="224">
        <v>90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0" t="s">
        <v>121</v>
      </c>
      <c r="AU178" s="230" t="s">
        <v>81</v>
      </c>
      <c r="AV178" s="13" t="s">
        <v>113</v>
      </c>
      <c r="AW178" s="13" t="s">
        <v>34</v>
      </c>
      <c r="AX178" s="13" t="s">
        <v>81</v>
      </c>
      <c r="AY178" s="230" t="s">
        <v>114</v>
      </c>
    </row>
    <row r="179" s="2" customFormat="1" ht="55.5" customHeight="1">
      <c r="A179" s="37"/>
      <c r="B179" s="38"/>
      <c r="C179" s="195" t="s">
        <v>303</v>
      </c>
      <c r="D179" s="195" t="s">
        <v>115</v>
      </c>
      <c r="E179" s="196" t="s">
        <v>304</v>
      </c>
      <c r="F179" s="197" t="s">
        <v>305</v>
      </c>
      <c r="G179" s="198" t="s">
        <v>118</v>
      </c>
      <c r="H179" s="199">
        <v>1</v>
      </c>
      <c r="I179" s="200"/>
      <c r="J179" s="201">
        <f>ROUND(I179*H179,2)</f>
        <v>0</v>
      </c>
      <c r="K179" s="197" t="s">
        <v>119</v>
      </c>
      <c r="L179" s="43"/>
      <c r="M179" s="202" t="s">
        <v>21</v>
      </c>
      <c r="N179" s="203" t="s">
        <v>44</v>
      </c>
      <c r="O179" s="83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6" t="s">
        <v>113</v>
      </c>
      <c r="AT179" s="206" t="s">
        <v>115</v>
      </c>
      <c r="AU179" s="206" t="s">
        <v>81</v>
      </c>
      <c r="AY179" s="16" t="s">
        <v>114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81</v>
      </c>
      <c r="BK179" s="207">
        <f>ROUND(I179*H179,2)</f>
        <v>0</v>
      </c>
      <c r="BL179" s="16" t="s">
        <v>113</v>
      </c>
      <c r="BM179" s="206" t="s">
        <v>306</v>
      </c>
    </row>
    <row r="180" s="2" customFormat="1" ht="62.7" customHeight="1">
      <c r="A180" s="37"/>
      <c r="B180" s="38"/>
      <c r="C180" s="195" t="s">
        <v>307</v>
      </c>
      <c r="D180" s="195" t="s">
        <v>115</v>
      </c>
      <c r="E180" s="196" t="s">
        <v>308</v>
      </c>
      <c r="F180" s="197" t="s">
        <v>309</v>
      </c>
      <c r="G180" s="198" t="s">
        <v>118</v>
      </c>
      <c r="H180" s="199">
        <v>1</v>
      </c>
      <c r="I180" s="200"/>
      <c r="J180" s="201">
        <f>ROUND(I180*H180,2)</f>
        <v>0</v>
      </c>
      <c r="K180" s="197" t="s">
        <v>119</v>
      </c>
      <c r="L180" s="43"/>
      <c r="M180" s="202" t="s">
        <v>21</v>
      </c>
      <c r="N180" s="203" t="s">
        <v>44</v>
      </c>
      <c r="O180" s="83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6" t="s">
        <v>113</v>
      </c>
      <c r="AT180" s="206" t="s">
        <v>115</v>
      </c>
      <c r="AU180" s="206" t="s">
        <v>81</v>
      </c>
      <c r="AY180" s="16" t="s">
        <v>114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81</v>
      </c>
      <c r="BK180" s="207">
        <f>ROUND(I180*H180,2)</f>
        <v>0</v>
      </c>
      <c r="BL180" s="16" t="s">
        <v>113</v>
      </c>
      <c r="BM180" s="206" t="s">
        <v>310</v>
      </c>
    </row>
    <row r="181" s="2" customFormat="1" ht="55.5" customHeight="1">
      <c r="A181" s="37"/>
      <c r="B181" s="38"/>
      <c r="C181" s="195" t="s">
        <v>311</v>
      </c>
      <c r="D181" s="195" t="s">
        <v>115</v>
      </c>
      <c r="E181" s="196" t="s">
        <v>312</v>
      </c>
      <c r="F181" s="197" t="s">
        <v>313</v>
      </c>
      <c r="G181" s="198" t="s">
        <v>118</v>
      </c>
      <c r="H181" s="199">
        <v>1</v>
      </c>
      <c r="I181" s="200"/>
      <c r="J181" s="201">
        <f>ROUND(I181*H181,2)</f>
        <v>0</v>
      </c>
      <c r="K181" s="197" t="s">
        <v>119</v>
      </c>
      <c r="L181" s="43"/>
      <c r="M181" s="202" t="s">
        <v>21</v>
      </c>
      <c r="N181" s="203" t="s">
        <v>44</v>
      </c>
      <c r="O181" s="83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6" t="s">
        <v>113</v>
      </c>
      <c r="AT181" s="206" t="s">
        <v>115</v>
      </c>
      <c r="AU181" s="206" t="s">
        <v>81</v>
      </c>
      <c r="AY181" s="16" t="s">
        <v>114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6" t="s">
        <v>81</v>
      </c>
      <c r="BK181" s="207">
        <f>ROUND(I181*H181,2)</f>
        <v>0</v>
      </c>
      <c r="BL181" s="16" t="s">
        <v>113</v>
      </c>
      <c r="BM181" s="206" t="s">
        <v>314</v>
      </c>
    </row>
    <row r="182" s="2" customFormat="1" ht="49.05" customHeight="1">
      <c r="A182" s="37"/>
      <c r="B182" s="38"/>
      <c r="C182" s="195" t="s">
        <v>315</v>
      </c>
      <c r="D182" s="195" t="s">
        <v>115</v>
      </c>
      <c r="E182" s="196" t="s">
        <v>316</v>
      </c>
      <c r="F182" s="197" t="s">
        <v>317</v>
      </c>
      <c r="G182" s="198" t="s">
        <v>118</v>
      </c>
      <c r="H182" s="199">
        <v>7</v>
      </c>
      <c r="I182" s="200"/>
      <c r="J182" s="201">
        <f>ROUND(I182*H182,2)</f>
        <v>0</v>
      </c>
      <c r="K182" s="197" t="s">
        <v>119</v>
      </c>
      <c r="L182" s="43"/>
      <c r="M182" s="202" t="s">
        <v>21</v>
      </c>
      <c r="N182" s="203" t="s">
        <v>44</v>
      </c>
      <c r="O182" s="83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6" t="s">
        <v>113</v>
      </c>
      <c r="AT182" s="206" t="s">
        <v>115</v>
      </c>
      <c r="AU182" s="206" t="s">
        <v>81</v>
      </c>
      <c r="AY182" s="16" t="s">
        <v>114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81</v>
      </c>
      <c r="BK182" s="207">
        <f>ROUND(I182*H182,2)</f>
        <v>0</v>
      </c>
      <c r="BL182" s="16" t="s">
        <v>113</v>
      </c>
      <c r="BM182" s="206" t="s">
        <v>318</v>
      </c>
    </row>
    <row r="183" s="12" customFormat="1">
      <c r="A183" s="12"/>
      <c r="B183" s="208"/>
      <c r="C183" s="209"/>
      <c r="D183" s="210" t="s">
        <v>121</v>
      </c>
      <c r="E183" s="211" t="s">
        <v>21</v>
      </c>
      <c r="F183" s="212" t="s">
        <v>319</v>
      </c>
      <c r="G183" s="209"/>
      <c r="H183" s="213">
        <v>2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19" t="s">
        <v>121</v>
      </c>
      <c r="AU183" s="219" t="s">
        <v>81</v>
      </c>
      <c r="AV183" s="12" t="s">
        <v>83</v>
      </c>
      <c r="AW183" s="12" t="s">
        <v>34</v>
      </c>
      <c r="AX183" s="12" t="s">
        <v>73</v>
      </c>
      <c r="AY183" s="219" t="s">
        <v>114</v>
      </c>
    </row>
    <row r="184" s="12" customFormat="1">
      <c r="A184" s="12"/>
      <c r="B184" s="208"/>
      <c r="C184" s="209"/>
      <c r="D184" s="210" t="s">
        <v>121</v>
      </c>
      <c r="E184" s="211" t="s">
        <v>21</v>
      </c>
      <c r="F184" s="212" t="s">
        <v>320</v>
      </c>
      <c r="G184" s="209"/>
      <c r="H184" s="213">
        <v>5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19" t="s">
        <v>121</v>
      </c>
      <c r="AU184" s="219" t="s">
        <v>81</v>
      </c>
      <c r="AV184" s="12" t="s">
        <v>83</v>
      </c>
      <c r="AW184" s="12" t="s">
        <v>34</v>
      </c>
      <c r="AX184" s="12" t="s">
        <v>73</v>
      </c>
      <c r="AY184" s="219" t="s">
        <v>114</v>
      </c>
    </row>
    <row r="185" s="13" customFormat="1">
      <c r="A185" s="13"/>
      <c r="B185" s="220"/>
      <c r="C185" s="221"/>
      <c r="D185" s="210" t="s">
        <v>121</v>
      </c>
      <c r="E185" s="222" t="s">
        <v>21</v>
      </c>
      <c r="F185" s="223" t="s">
        <v>124</v>
      </c>
      <c r="G185" s="221"/>
      <c r="H185" s="224">
        <v>7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121</v>
      </c>
      <c r="AU185" s="230" t="s">
        <v>81</v>
      </c>
      <c r="AV185" s="13" t="s">
        <v>113</v>
      </c>
      <c r="AW185" s="13" t="s">
        <v>34</v>
      </c>
      <c r="AX185" s="13" t="s">
        <v>81</v>
      </c>
      <c r="AY185" s="230" t="s">
        <v>114</v>
      </c>
    </row>
    <row r="186" s="2" customFormat="1" ht="55.5" customHeight="1">
      <c r="A186" s="37"/>
      <c r="B186" s="38"/>
      <c r="C186" s="195" t="s">
        <v>321</v>
      </c>
      <c r="D186" s="195" t="s">
        <v>115</v>
      </c>
      <c r="E186" s="196" t="s">
        <v>322</v>
      </c>
      <c r="F186" s="197" t="s">
        <v>323</v>
      </c>
      <c r="G186" s="198" t="s">
        <v>118</v>
      </c>
      <c r="H186" s="199">
        <v>1</v>
      </c>
      <c r="I186" s="200"/>
      <c r="J186" s="201">
        <f>ROUND(I186*H186,2)</f>
        <v>0</v>
      </c>
      <c r="K186" s="197" t="s">
        <v>119</v>
      </c>
      <c r="L186" s="43"/>
      <c r="M186" s="202" t="s">
        <v>21</v>
      </c>
      <c r="N186" s="203" t="s">
        <v>44</v>
      </c>
      <c r="O186" s="83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6" t="s">
        <v>113</v>
      </c>
      <c r="AT186" s="206" t="s">
        <v>115</v>
      </c>
      <c r="AU186" s="206" t="s">
        <v>81</v>
      </c>
      <c r="AY186" s="16" t="s">
        <v>114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6" t="s">
        <v>81</v>
      </c>
      <c r="BK186" s="207">
        <f>ROUND(I186*H186,2)</f>
        <v>0</v>
      </c>
      <c r="BL186" s="16" t="s">
        <v>113</v>
      </c>
      <c r="BM186" s="206" t="s">
        <v>324</v>
      </c>
    </row>
    <row r="187" s="2" customFormat="1" ht="62.7" customHeight="1">
      <c r="A187" s="37"/>
      <c r="B187" s="38"/>
      <c r="C187" s="195" t="s">
        <v>325</v>
      </c>
      <c r="D187" s="195" t="s">
        <v>115</v>
      </c>
      <c r="E187" s="196" t="s">
        <v>326</v>
      </c>
      <c r="F187" s="197" t="s">
        <v>327</v>
      </c>
      <c r="G187" s="198" t="s">
        <v>118</v>
      </c>
      <c r="H187" s="199">
        <v>1</v>
      </c>
      <c r="I187" s="200"/>
      <c r="J187" s="201">
        <f>ROUND(I187*H187,2)</f>
        <v>0</v>
      </c>
      <c r="K187" s="197" t="s">
        <v>119</v>
      </c>
      <c r="L187" s="43"/>
      <c r="M187" s="202" t="s">
        <v>21</v>
      </c>
      <c r="N187" s="203" t="s">
        <v>44</v>
      </c>
      <c r="O187" s="83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6" t="s">
        <v>113</v>
      </c>
      <c r="AT187" s="206" t="s">
        <v>115</v>
      </c>
      <c r="AU187" s="206" t="s">
        <v>81</v>
      </c>
      <c r="AY187" s="16" t="s">
        <v>114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6" t="s">
        <v>81</v>
      </c>
      <c r="BK187" s="207">
        <f>ROUND(I187*H187,2)</f>
        <v>0</v>
      </c>
      <c r="BL187" s="16" t="s">
        <v>113</v>
      </c>
      <c r="BM187" s="206" t="s">
        <v>328</v>
      </c>
    </row>
    <row r="188" s="2" customFormat="1" ht="55.5" customHeight="1">
      <c r="A188" s="37"/>
      <c r="B188" s="38"/>
      <c r="C188" s="195" t="s">
        <v>329</v>
      </c>
      <c r="D188" s="195" t="s">
        <v>115</v>
      </c>
      <c r="E188" s="196" t="s">
        <v>330</v>
      </c>
      <c r="F188" s="197" t="s">
        <v>331</v>
      </c>
      <c r="G188" s="198" t="s">
        <v>118</v>
      </c>
      <c r="H188" s="199">
        <v>1</v>
      </c>
      <c r="I188" s="200"/>
      <c r="J188" s="201">
        <f>ROUND(I188*H188,2)</f>
        <v>0</v>
      </c>
      <c r="K188" s="197" t="s">
        <v>119</v>
      </c>
      <c r="L188" s="43"/>
      <c r="M188" s="202" t="s">
        <v>21</v>
      </c>
      <c r="N188" s="203" t="s">
        <v>44</v>
      </c>
      <c r="O188" s="83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6" t="s">
        <v>113</v>
      </c>
      <c r="AT188" s="206" t="s">
        <v>115</v>
      </c>
      <c r="AU188" s="206" t="s">
        <v>81</v>
      </c>
      <c r="AY188" s="16" t="s">
        <v>114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6" t="s">
        <v>81</v>
      </c>
      <c r="BK188" s="207">
        <f>ROUND(I188*H188,2)</f>
        <v>0</v>
      </c>
      <c r="BL188" s="16" t="s">
        <v>113</v>
      </c>
      <c r="BM188" s="206" t="s">
        <v>332</v>
      </c>
    </row>
    <row r="189" s="2" customFormat="1" ht="55.5" customHeight="1">
      <c r="A189" s="37"/>
      <c r="B189" s="38"/>
      <c r="C189" s="195" t="s">
        <v>333</v>
      </c>
      <c r="D189" s="195" t="s">
        <v>115</v>
      </c>
      <c r="E189" s="196" t="s">
        <v>334</v>
      </c>
      <c r="F189" s="197" t="s">
        <v>335</v>
      </c>
      <c r="G189" s="198" t="s">
        <v>118</v>
      </c>
      <c r="H189" s="199">
        <v>1</v>
      </c>
      <c r="I189" s="200"/>
      <c r="J189" s="201">
        <f>ROUND(I189*H189,2)</f>
        <v>0</v>
      </c>
      <c r="K189" s="197" t="s">
        <v>119</v>
      </c>
      <c r="L189" s="43"/>
      <c r="M189" s="202" t="s">
        <v>21</v>
      </c>
      <c r="N189" s="203" t="s">
        <v>44</v>
      </c>
      <c r="O189" s="83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6" t="s">
        <v>113</v>
      </c>
      <c r="AT189" s="206" t="s">
        <v>115</v>
      </c>
      <c r="AU189" s="206" t="s">
        <v>81</v>
      </c>
      <c r="AY189" s="16" t="s">
        <v>114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81</v>
      </c>
      <c r="BK189" s="207">
        <f>ROUND(I189*H189,2)</f>
        <v>0</v>
      </c>
      <c r="BL189" s="16" t="s">
        <v>113</v>
      </c>
      <c r="BM189" s="206" t="s">
        <v>336</v>
      </c>
    </row>
    <row r="190" s="2" customFormat="1" ht="55.5" customHeight="1">
      <c r="A190" s="37"/>
      <c r="B190" s="38"/>
      <c r="C190" s="195" t="s">
        <v>337</v>
      </c>
      <c r="D190" s="195" t="s">
        <v>115</v>
      </c>
      <c r="E190" s="196" t="s">
        <v>338</v>
      </c>
      <c r="F190" s="197" t="s">
        <v>339</v>
      </c>
      <c r="G190" s="198" t="s">
        <v>118</v>
      </c>
      <c r="H190" s="199">
        <v>1</v>
      </c>
      <c r="I190" s="200"/>
      <c r="J190" s="201">
        <f>ROUND(I190*H190,2)</f>
        <v>0</v>
      </c>
      <c r="K190" s="197" t="s">
        <v>119</v>
      </c>
      <c r="L190" s="43"/>
      <c r="M190" s="202" t="s">
        <v>21</v>
      </c>
      <c r="N190" s="203" t="s">
        <v>44</v>
      </c>
      <c r="O190" s="83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6" t="s">
        <v>113</v>
      </c>
      <c r="AT190" s="206" t="s">
        <v>115</v>
      </c>
      <c r="AU190" s="206" t="s">
        <v>81</v>
      </c>
      <c r="AY190" s="16" t="s">
        <v>114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6" t="s">
        <v>81</v>
      </c>
      <c r="BK190" s="207">
        <f>ROUND(I190*H190,2)</f>
        <v>0</v>
      </c>
      <c r="BL190" s="16" t="s">
        <v>113</v>
      </c>
      <c r="BM190" s="206" t="s">
        <v>340</v>
      </c>
    </row>
    <row r="191" s="2" customFormat="1" ht="49.05" customHeight="1">
      <c r="A191" s="37"/>
      <c r="B191" s="38"/>
      <c r="C191" s="195" t="s">
        <v>341</v>
      </c>
      <c r="D191" s="195" t="s">
        <v>115</v>
      </c>
      <c r="E191" s="196" t="s">
        <v>342</v>
      </c>
      <c r="F191" s="197" t="s">
        <v>343</v>
      </c>
      <c r="G191" s="198" t="s">
        <v>118</v>
      </c>
      <c r="H191" s="199">
        <v>1</v>
      </c>
      <c r="I191" s="200"/>
      <c r="J191" s="201">
        <f>ROUND(I191*H191,2)</f>
        <v>0</v>
      </c>
      <c r="K191" s="197" t="s">
        <v>119</v>
      </c>
      <c r="L191" s="43"/>
      <c r="M191" s="202" t="s">
        <v>21</v>
      </c>
      <c r="N191" s="203" t="s">
        <v>44</v>
      </c>
      <c r="O191" s="83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6" t="s">
        <v>113</v>
      </c>
      <c r="AT191" s="206" t="s">
        <v>115</v>
      </c>
      <c r="AU191" s="206" t="s">
        <v>81</v>
      </c>
      <c r="AY191" s="16" t="s">
        <v>114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6" t="s">
        <v>81</v>
      </c>
      <c r="BK191" s="207">
        <f>ROUND(I191*H191,2)</f>
        <v>0</v>
      </c>
      <c r="BL191" s="16" t="s">
        <v>113</v>
      </c>
      <c r="BM191" s="206" t="s">
        <v>344</v>
      </c>
    </row>
    <row r="192" s="2" customFormat="1" ht="49.05" customHeight="1">
      <c r="A192" s="37"/>
      <c r="B192" s="38"/>
      <c r="C192" s="195" t="s">
        <v>345</v>
      </c>
      <c r="D192" s="195" t="s">
        <v>115</v>
      </c>
      <c r="E192" s="196" t="s">
        <v>346</v>
      </c>
      <c r="F192" s="197" t="s">
        <v>347</v>
      </c>
      <c r="G192" s="198" t="s">
        <v>118</v>
      </c>
      <c r="H192" s="199">
        <v>3</v>
      </c>
      <c r="I192" s="200"/>
      <c r="J192" s="201">
        <f>ROUND(I192*H192,2)</f>
        <v>0</v>
      </c>
      <c r="K192" s="197" t="s">
        <v>119</v>
      </c>
      <c r="L192" s="43"/>
      <c r="M192" s="202" t="s">
        <v>21</v>
      </c>
      <c r="N192" s="203" t="s">
        <v>44</v>
      </c>
      <c r="O192" s="83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6" t="s">
        <v>113</v>
      </c>
      <c r="AT192" s="206" t="s">
        <v>115</v>
      </c>
      <c r="AU192" s="206" t="s">
        <v>81</v>
      </c>
      <c r="AY192" s="16" t="s">
        <v>114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81</v>
      </c>
      <c r="BK192" s="207">
        <f>ROUND(I192*H192,2)</f>
        <v>0</v>
      </c>
      <c r="BL192" s="16" t="s">
        <v>113</v>
      </c>
      <c r="BM192" s="206" t="s">
        <v>348</v>
      </c>
    </row>
    <row r="193" s="12" customFormat="1">
      <c r="A193" s="12"/>
      <c r="B193" s="208"/>
      <c r="C193" s="209"/>
      <c r="D193" s="210" t="s">
        <v>121</v>
      </c>
      <c r="E193" s="211" t="s">
        <v>21</v>
      </c>
      <c r="F193" s="212" t="s">
        <v>349</v>
      </c>
      <c r="G193" s="209"/>
      <c r="H193" s="213">
        <v>3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19" t="s">
        <v>121</v>
      </c>
      <c r="AU193" s="219" t="s">
        <v>81</v>
      </c>
      <c r="AV193" s="12" t="s">
        <v>83</v>
      </c>
      <c r="AW193" s="12" t="s">
        <v>34</v>
      </c>
      <c r="AX193" s="12" t="s">
        <v>73</v>
      </c>
      <c r="AY193" s="219" t="s">
        <v>114</v>
      </c>
    </row>
    <row r="194" s="13" customFormat="1">
      <c r="A194" s="13"/>
      <c r="B194" s="220"/>
      <c r="C194" s="221"/>
      <c r="D194" s="210" t="s">
        <v>121</v>
      </c>
      <c r="E194" s="222" t="s">
        <v>21</v>
      </c>
      <c r="F194" s="223" t="s">
        <v>124</v>
      </c>
      <c r="G194" s="221"/>
      <c r="H194" s="224">
        <v>3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0" t="s">
        <v>121</v>
      </c>
      <c r="AU194" s="230" t="s">
        <v>81</v>
      </c>
      <c r="AV194" s="13" t="s">
        <v>113</v>
      </c>
      <c r="AW194" s="13" t="s">
        <v>34</v>
      </c>
      <c r="AX194" s="13" t="s">
        <v>81</v>
      </c>
      <c r="AY194" s="230" t="s">
        <v>114</v>
      </c>
    </row>
    <row r="195" s="2" customFormat="1" ht="55.5" customHeight="1">
      <c r="A195" s="37"/>
      <c r="B195" s="38"/>
      <c r="C195" s="195" t="s">
        <v>350</v>
      </c>
      <c r="D195" s="195" t="s">
        <v>115</v>
      </c>
      <c r="E195" s="196" t="s">
        <v>351</v>
      </c>
      <c r="F195" s="197" t="s">
        <v>352</v>
      </c>
      <c r="G195" s="198" t="s">
        <v>118</v>
      </c>
      <c r="H195" s="199">
        <v>27</v>
      </c>
      <c r="I195" s="200"/>
      <c r="J195" s="201">
        <f>ROUND(I195*H195,2)</f>
        <v>0</v>
      </c>
      <c r="K195" s="197" t="s">
        <v>119</v>
      </c>
      <c r="L195" s="43"/>
      <c r="M195" s="202" t="s">
        <v>21</v>
      </c>
      <c r="N195" s="203" t="s">
        <v>44</v>
      </c>
      <c r="O195" s="83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6" t="s">
        <v>113</v>
      </c>
      <c r="AT195" s="206" t="s">
        <v>115</v>
      </c>
      <c r="AU195" s="206" t="s">
        <v>81</v>
      </c>
      <c r="AY195" s="16" t="s">
        <v>114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6" t="s">
        <v>81</v>
      </c>
      <c r="BK195" s="207">
        <f>ROUND(I195*H195,2)</f>
        <v>0</v>
      </c>
      <c r="BL195" s="16" t="s">
        <v>113</v>
      </c>
      <c r="BM195" s="206" t="s">
        <v>353</v>
      </c>
    </row>
    <row r="196" s="12" customFormat="1">
      <c r="A196" s="12"/>
      <c r="B196" s="208"/>
      <c r="C196" s="209"/>
      <c r="D196" s="210" t="s">
        <v>121</v>
      </c>
      <c r="E196" s="211" t="s">
        <v>21</v>
      </c>
      <c r="F196" s="212" t="s">
        <v>354</v>
      </c>
      <c r="G196" s="209"/>
      <c r="H196" s="213">
        <v>3</v>
      </c>
      <c r="I196" s="214"/>
      <c r="J196" s="209"/>
      <c r="K196" s="209"/>
      <c r="L196" s="215"/>
      <c r="M196" s="216"/>
      <c r="N196" s="217"/>
      <c r="O196" s="217"/>
      <c r="P196" s="217"/>
      <c r="Q196" s="217"/>
      <c r="R196" s="217"/>
      <c r="S196" s="217"/>
      <c r="T196" s="218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19" t="s">
        <v>121</v>
      </c>
      <c r="AU196" s="219" t="s">
        <v>81</v>
      </c>
      <c r="AV196" s="12" t="s">
        <v>83</v>
      </c>
      <c r="AW196" s="12" t="s">
        <v>34</v>
      </c>
      <c r="AX196" s="12" t="s">
        <v>73</v>
      </c>
      <c r="AY196" s="219" t="s">
        <v>114</v>
      </c>
    </row>
    <row r="197" s="12" customFormat="1">
      <c r="A197" s="12"/>
      <c r="B197" s="208"/>
      <c r="C197" s="209"/>
      <c r="D197" s="210" t="s">
        <v>121</v>
      </c>
      <c r="E197" s="211" t="s">
        <v>21</v>
      </c>
      <c r="F197" s="212" t="s">
        <v>355</v>
      </c>
      <c r="G197" s="209"/>
      <c r="H197" s="213">
        <v>12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19" t="s">
        <v>121</v>
      </c>
      <c r="AU197" s="219" t="s">
        <v>81</v>
      </c>
      <c r="AV197" s="12" t="s">
        <v>83</v>
      </c>
      <c r="AW197" s="12" t="s">
        <v>34</v>
      </c>
      <c r="AX197" s="12" t="s">
        <v>73</v>
      </c>
      <c r="AY197" s="219" t="s">
        <v>114</v>
      </c>
    </row>
    <row r="198" s="12" customFormat="1">
      <c r="A198" s="12"/>
      <c r="B198" s="208"/>
      <c r="C198" s="209"/>
      <c r="D198" s="210" t="s">
        <v>121</v>
      </c>
      <c r="E198" s="211" t="s">
        <v>21</v>
      </c>
      <c r="F198" s="212" t="s">
        <v>356</v>
      </c>
      <c r="G198" s="209"/>
      <c r="H198" s="213">
        <v>1</v>
      </c>
      <c r="I198" s="214"/>
      <c r="J198" s="209"/>
      <c r="K198" s="209"/>
      <c r="L198" s="215"/>
      <c r="M198" s="216"/>
      <c r="N198" s="217"/>
      <c r="O198" s="217"/>
      <c r="P198" s="217"/>
      <c r="Q198" s="217"/>
      <c r="R198" s="217"/>
      <c r="S198" s="217"/>
      <c r="T198" s="218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19" t="s">
        <v>121</v>
      </c>
      <c r="AU198" s="219" t="s">
        <v>81</v>
      </c>
      <c r="AV198" s="12" t="s">
        <v>83</v>
      </c>
      <c r="AW198" s="12" t="s">
        <v>34</v>
      </c>
      <c r="AX198" s="12" t="s">
        <v>73</v>
      </c>
      <c r="AY198" s="219" t="s">
        <v>114</v>
      </c>
    </row>
    <row r="199" s="12" customFormat="1">
      <c r="A199" s="12"/>
      <c r="B199" s="208"/>
      <c r="C199" s="209"/>
      <c r="D199" s="210" t="s">
        <v>121</v>
      </c>
      <c r="E199" s="211" t="s">
        <v>21</v>
      </c>
      <c r="F199" s="212" t="s">
        <v>357</v>
      </c>
      <c r="G199" s="209"/>
      <c r="H199" s="213">
        <v>2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19" t="s">
        <v>121</v>
      </c>
      <c r="AU199" s="219" t="s">
        <v>81</v>
      </c>
      <c r="AV199" s="12" t="s">
        <v>83</v>
      </c>
      <c r="AW199" s="12" t="s">
        <v>34</v>
      </c>
      <c r="AX199" s="12" t="s">
        <v>73</v>
      </c>
      <c r="AY199" s="219" t="s">
        <v>114</v>
      </c>
    </row>
    <row r="200" s="12" customFormat="1">
      <c r="A200" s="12"/>
      <c r="B200" s="208"/>
      <c r="C200" s="209"/>
      <c r="D200" s="210" t="s">
        <v>121</v>
      </c>
      <c r="E200" s="211" t="s">
        <v>21</v>
      </c>
      <c r="F200" s="212" t="s">
        <v>358</v>
      </c>
      <c r="G200" s="209"/>
      <c r="H200" s="213">
        <v>4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19" t="s">
        <v>121</v>
      </c>
      <c r="AU200" s="219" t="s">
        <v>81</v>
      </c>
      <c r="AV200" s="12" t="s">
        <v>83</v>
      </c>
      <c r="AW200" s="12" t="s">
        <v>34</v>
      </c>
      <c r="AX200" s="12" t="s">
        <v>73</v>
      </c>
      <c r="AY200" s="219" t="s">
        <v>114</v>
      </c>
    </row>
    <row r="201" s="12" customFormat="1">
      <c r="A201" s="12"/>
      <c r="B201" s="208"/>
      <c r="C201" s="209"/>
      <c r="D201" s="210" t="s">
        <v>121</v>
      </c>
      <c r="E201" s="211" t="s">
        <v>21</v>
      </c>
      <c r="F201" s="212" t="s">
        <v>359</v>
      </c>
      <c r="G201" s="209"/>
      <c r="H201" s="213">
        <v>5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19" t="s">
        <v>121</v>
      </c>
      <c r="AU201" s="219" t="s">
        <v>81</v>
      </c>
      <c r="AV201" s="12" t="s">
        <v>83</v>
      </c>
      <c r="AW201" s="12" t="s">
        <v>34</v>
      </c>
      <c r="AX201" s="12" t="s">
        <v>73</v>
      </c>
      <c r="AY201" s="219" t="s">
        <v>114</v>
      </c>
    </row>
    <row r="202" s="13" customFormat="1">
      <c r="A202" s="13"/>
      <c r="B202" s="220"/>
      <c r="C202" s="221"/>
      <c r="D202" s="210" t="s">
        <v>121</v>
      </c>
      <c r="E202" s="222" t="s">
        <v>21</v>
      </c>
      <c r="F202" s="223" t="s">
        <v>124</v>
      </c>
      <c r="G202" s="221"/>
      <c r="H202" s="224">
        <v>27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0" t="s">
        <v>121</v>
      </c>
      <c r="AU202" s="230" t="s">
        <v>81</v>
      </c>
      <c r="AV202" s="13" t="s">
        <v>113</v>
      </c>
      <c r="AW202" s="13" t="s">
        <v>34</v>
      </c>
      <c r="AX202" s="13" t="s">
        <v>81</v>
      </c>
      <c r="AY202" s="230" t="s">
        <v>114</v>
      </c>
    </row>
    <row r="203" s="2" customFormat="1" ht="49.05" customHeight="1">
      <c r="A203" s="37"/>
      <c r="B203" s="38"/>
      <c r="C203" s="195" t="s">
        <v>360</v>
      </c>
      <c r="D203" s="195" t="s">
        <v>115</v>
      </c>
      <c r="E203" s="196" t="s">
        <v>361</v>
      </c>
      <c r="F203" s="197" t="s">
        <v>362</v>
      </c>
      <c r="G203" s="198" t="s">
        <v>118</v>
      </c>
      <c r="H203" s="199">
        <v>1</v>
      </c>
      <c r="I203" s="200"/>
      <c r="J203" s="201">
        <f>ROUND(I203*H203,2)</f>
        <v>0</v>
      </c>
      <c r="K203" s="197" t="s">
        <v>119</v>
      </c>
      <c r="L203" s="43"/>
      <c r="M203" s="202" t="s">
        <v>21</v>
      </c>
      <c r="N203" s="203" t="s">
        <v>44</v>
      </c>
      <c r="O203" s="83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6" t="s">
        <v>113</v>
      </c>
      <c r="AT203" s="206" t="s">
        <v>115</v>
      </c>
      <c r="AU203" s="206" t="s">
        <v>81</v>
      </c>
      <c r="AY203" s="16" t="s">
        <v>114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6" t="s">
        <v>81</v>
      </c>
      <c r="BK203" s="207">
        <f>ROUND(I203*H203,2)</f>
        <v>0</v>
      </c>
      <c r="BL203" s="16" t="s">
        <v>113</v>
      </c>
      <c r="BM203" s="206" t="s">
        <v>363</v>
      </c>
    </row>
    <row r="204" s="2" customFormat="1" ht="16.5" customHeight="1">
      <c r="A204" s="37"/>
      <c r="B204" s="38"/>
      <c r="C204" s="195" t="s">
        <v>364</v>
      </c>
      <c r="D204" s="195" t="s">
        <v>115</v>
      </c>
      <c r="E204" s="196" t="s">
        <v>365</v>
      </c>
      <c r="F204" s="197" t="s">
        <v>366</v>
      </c>
      <c r="G204" s="198" t="s">
        <v>118</v>
      </c>
      <c r="H204" s="199">
        <v>1</v>
      </c>
      <c r="I204" s="200"/>
      <c r="J204" s="201">
        <f>ROUND(I204*H204,2)</f>
        <v>0</v>
      </c>
      <c r="K204" s="197" t="s">
        <v>119</v>
      </c>
      <c r="L204" s="43"/>
      <c r="M204" s="202" t="s">
        <v>21</v>
      </c>
      <c r="N204" s="203" t="s">
        <v>44</v>
      </c>
      <c r="O204" s="83"/>
      <c r="P204" s="204">
        <f>O204*H204</f>
        <v>0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6" t="s">
        <v>113</v>
      </c>
      <c r="AT204" s="206" t="s">
        <v>115</v>
      </c>
      <c r="AU204" s="206" t="s">
        <v>81</v>
      </c>
      <c r="AY204" s="16" t="s">
        <v>114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6" t="s">
        <v>81</v>
      </c>
      <c r="BK204" s="207">
        <f>ROUND(I204*H204,2)</f>
        <v>0</v>
      </c>
      <c r="BL204" s="16" t="s">
        <v>113</v>
      </c>
      <c r="BM204" s="206" t="s">
        <v>367</v>
      </c>
    </row>
    <row r="205" s="2" customFormat="1" ht="16.5" customHeight="1">
      <c r="A205" s="37"/>
      <c r="B205" s="38"/>
      <c r="C205" s="195" t="s">
        <v>368</v>
      </c>
      <c r="D205" s="195" t="s">
        <v>115</v>
      </c>
      <c r="E205" s="196" t="s">
        <v>369</v>
      </c>
      <c r="F205" s="197" t="s">
        <v>370</v>
      </c>
      <c r="G205" s="198" t="s">
        <v>118</v>
      </c>
      <c r="H205" s="199">
        <v>1</v>
      </c>
      <c r="I205" s="200"/>
      <c r="J205" s="201">
        <f>ROUND(I205*H205,2)</f>
        <v>0</v>
      </c>
      <c r="K205" s="197" t="s">
        <v>119</v>
      </c>
      <c r="L205" s="43"/>
      <c r="M205" s="202" t="s">
        <v>21</v>
      </c>
      <c r="N205" s="203" t="s">
        <v>44</v>
      </c>
      <c r="O205" s="83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6" t="s">
        <v>113</v>
      </c>
      <c r="AT205" s="206" t="s">
        <v>115</v>
      </c>
      <c r="AU205" s="206" t="s">
        <v>81</v>
      </c>
      <c r="AY205" s="16" t="s">
        <v>114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81</v>
      </c>
      <c r="BK205" s="207">
        <f>ROUND(I205*H205,2)</f>
        <v>0</v>
      </c>
      <c r="BL205" s="16" t="s">
        <v>113</v>
      </c>
      <c r="BM205" s="206" t="s">
        <v>371</v>
      </c>
    </row>
    <row r="206" s="2" customFormat="1" ht="49.05" customHeight="1">
      <c r="A206" s="37"/>
      <c r="B206" s="38"/>
      <c r="C206" s="195" t="s">
        <v>372</v>
      </c>
      <c r="D206" s="195" t="s">
        <v>115</v>
      </c>
      <c r="E206" s="196" t="s">
        <v>373</v>
      </c>
      <c r="F206" s="197" t="s">
        <v>374</v>
      </c>
      <c r="G206" s="198" t="s">
        <v>118</v>
      </c>
      <c r="H206" s="199">
        <v>5</v>
      </c>
      <c r="I206" s="200"/>
      <c r="J206" s="201">
        <f>ROUND(I206*H206,2)</f>
        <v>0</v>
      </c>
      <c r="K206" s="197" t="s">
        <v>119</v>
      </c>
      <c r="L206" s="43"/>
      <c r="M206" s="202" t="s">
        <v>21</v>
      </c>
      <c r="N206" s="203" t="s">
        <v>44</v>
      </c>
      <c r="O206" s="83"/>
      <c r="P206" s="204">
        <f>O206*H206</f>
        <v>0</v>
      </c>
      <c r="Q206" s="204">
        <v>0</v>
      </c>
      <c r="R206" s="204">
        <f>Q206*H206</f>
        <v>0</v>
      </c>
      <c r="S206" s="204">
        <v>0</v>
      </c>
      <c r="T206" s="20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6" t="s">
        <v>113</v>
      </c>
      <c r="AT206" s="206" t="s">
        <v>115</v>
      </c>
      <c r="AU206" s="206" t="s">
        <v>81</v>
      </c>
      <c r="AY206" s="16" t="s">
        <v>114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6" t="s">
        <v>81</v>
      </c>
      <c r="BK206" s="207">
        <f>ROUND(I206*H206,2)</f>
        <v>0</v>
      </c>
      <c r="BL206" s="16" t="s">
        <v>113</v>
      </c>
      <c r="BM206" s="206" t="s">
        <v>375</v>
      </c>
    </row>
    <row r="207" s="12" customFormat="1">
      <c r="A207" s="12"/>
      <c r="B207" s="208"/>
      <c r="C207" s="209"/>
      <c r="D207" s="210" t="s">
        <v>121</v>
      </c>
      <c r="E207" s="211" t="s">
        <v>21</v>
      </c>
      <c r="F207" s="212" t="s">
        <v>376</v>
      </c>
      <c r="G207" s="209"/>
      <c r="H207" s="213">
        <v>5</v>
      </c>
      <c r="I207" s="214"/>
      <c r="J207" s="209"/>
      <c r="K207" s="209"/>
      <c r="L207" s="215"/>
      <c r="M207" s="216"/>
      <c r="N207" s="217"/>
      <c r="O207" s="217"/>
      <c r="P207" s="217"/>
      <c r="Q207" s="217"/>
      <c r="R207" s="217"/>
      <c r="S207" s="217"/>
      <c r="T207" s="218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19" t="s">
        <v>121</v>
      </c>
      <c r="AU207" s="219" t="s">
        <v>81</v>
      </c>
      <c r="AV207" s="12" t="s">
        <v>83</v>
      </c>
      <c r="AW207" s="12" t="s">
        <v>34</v>
      </c>
      <c r="AX207" s="12" t="s">
        <v>73</v>
      </c>
      <c r="AY207" s="219" t="s">
        <v>114</v>
      </c>
    </row>
    <row r="208" s="13" customFormat="1">
      <c r="A208" s="13"/>
      <c r="B208" s="220"/>
      <c r="C208" s="221"/>
      <c r="D208" s="210" t="s">
        <v>121</v>
      </c>
      <c r="E208" s="222" t="s">
        <v>21</v>
      </c>
      <c r="F208" s="223" t="s">
        <v>124</v>
      </c>
      <c r="G208" s="221"/>
      <c r="H208" s="224">
        <v>5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0" t="s">
        <v>121</v>
      </c>
      <c r="AU208" s="230" t="s">
        <v>81</v>
      </c>
      <c r="AV208" s="13" t="s">
        <v>113</v>
      </c>
      <c r="AW208" s="13" t="s">
        <v>34</v>
      </c>
      <c r="AX208" s="13" t="s">
        <v>81</v>
      </c>
      <c r="AY208" s="230" t="s">
        <v>114</v>
      </c>
    </row>
    <row r="209" s="2" customFormat="1" ht="55.5" customHeight="1">
      <c r="A209" s="37"/>
      <c r="B209" s="38"/>
      <c r="C209" s="195" t="s">
        <v>377</v>
      </c>
      <c r="D209" s="195" t="s">
        <v>115</v>
      </c>
      <c r="E209" s="196" t="s">
        <v>378</v>
      </c>
      <c r="F209" s="197" t="s">
        <v>379</v>
      </c>
      <c r="G209" s="198" t="s">
        <v>118</v>
      </c>
      <c r="H209" s="199">
        <v>1</v>
      </c>
      <c r="I209" s="200"/>
      <c r="J209" s="201">
        <f>ROUND(I209*H209,2)</f>
        <v>0</v>
      </c>
      <c r="K209" s="197" t="s">
        <v>119</v>
      </c>
      <c r="L209" s="43"/>
      <c r="M209" s="202" t="s">
        <v>21</v>
      </c>
      <c r="N209" s="203" t="s">
        <v>44</v>
      </c>
      <c r="O209" s="83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6" t="s">
        <v>113</v>
      </c>
      <c r="AT209" s="206" t="s">
        <v>115</v>
      </c>
      <c r="AU209" s="206" t="s">
        <v>81</v>
      </c>
      <c r="AY209" s="16" t="s">
        <v>114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81</v>
      </c>
      <c r="BK209" s="207">
        <f>ROUND(I209*H209,2)</f>
        <v>0</v>
      </c>
      <c r="BL209" s="16" t="s">
        <v>113</v>
      </c>
      <c r="BM209" s="206" t="s">
        <v>380</v>
      </c>
    </row>
    <row r="210" s="12" customFormat="1">
      <c r="A210" s="12"/>
      <c r="B210" s="208"/>
      <c r="C210" s="209"/>
      <c r="D210" s="210" t="s">
        <v>121</v>
      </c>
      <c r="E210" s="211" t="s">
        <v>21</v>
      </c>
      <c r="F210" s="212" t="s">
        <v>381</v>
      </c>
      <c r="G210" s="209"/>
      <c r="H210" s="213">
        <v>1</v>
      </c>
      <c r="I210" s="214"/>
      <c r="J210" s="209"/>
      <c r="K210" s="209"/>
      <c r="L210" s="215"/>
      <c r="M210" s="216"/>
      <c r="N210" s="217"/>
      <c r="O210" s="217"/>
      <c r="P210" s="217"/>
      <c r="Q210" s="217"/>
      <c r="R210" s="217"/>
      <c r="S210" s="217"/>
      <c r="T210" s="218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19" t="s">
        <v>121</v>
      </c>
      <c r="AU210" s="219" t="s">
        <v>81</v>
      </c>
      <c r="AV210" s="12" t="s">
        <v>83</v>
      </c>
      <c r="AW210" s="12" t="s">
        <v>34</v>
      </c>
      <c r="AX210" s="12" t="s">
        <v>73</v>
      </c>
      <c r="AY210" s="219" t="s">
        <v>114</v>
      </c>
    </row>
    <row r="211" s="13" customFormat="1">
      <c r="A211" s="13"/>
      <c r="B211" s="220"/>
      <c r="C211" s="221"/>
      <c r="D211" s="210" t="s">
        <v>121</v>
      </c>
      <c r="E211" s="222" t="s">
        <v>21</v>
      </c>
      <c r="F211" s="223" t="s">
        <v>124</v>
      </c>
      <c r="G211" s="221"/>
      <c r="H211" s="224">
        <v>1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121</v>
      </c>
      <c r="AU211" s="230" t="s">
        <v>81</v>
      </c>
      <c r="AV211" s="13" t="s">
        <v>113</v>
      </c>
      <c r="AW211" s="13" t="s">
        <v>34</v>
      </c>
      <c r="AX211" s="13" t="s">
        <v>81</v>
      </c>
      <c r="AY211" s="230" t="s">
        <v>114</v>
      </c>
    </row>
    <row r="212" s="2" customFormat="1" ht="49.05" customHeight="1">
      <c r="A212" s="37"/>
      <c r="B212" s="38"/>
      <c r="C212" s="195" t="s">
        <v>382</v>
      </c>
      <c r="D212" s="195" t="s">
        <v>115</v>
      </c>
      <c r="E212" s="196" t="s">
        <v>383</v>
      </c>
      <c r="F212" s="197" t="s">
        <v>384</v>
      </c>
      <c r="G212" s="198" t="s">
        <v>118</v>
      </c>
      <c r="H212" s="199">
        <v>1</v>
      </c>
      <c r="I212" s="200"/>
      <c r="J212" s="201">
        <f>ROUND(I212*H212,2)</f>
        <v>0</v>
      </c>
      <c r="K212" s="197" t="s">
        <v>119</v>
      </c>
      <c r="L212" s="43"/>
      <c r="M212" s="202" t="s">
        <v>21</v>
      </c>
      <c r="N212" s="203" t="s">
        <v>44</v>
      </c>
      <c r="O212" s="83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6" t="s">
        <v>113</v>
      </c>
      <c r="AT212" s="206" t="s">
        <v>115</v>
      </c>
      <c r="AU212" s="206" t="s">
        <v>81</v>
      </c>
      <c r="AY212" s="16" t="s">
        <v>114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81</v>
      </c>
      <c r="BK212" s="207">
        <f>ROUND(I212*H212,2)</f>
        <v>0</v>
      </c>
      <c r="BL212" s="16" t="s">
        <v>113</v>
      </c>
      <c r="BM212" s="206" t="s">
        <v>385</v>
      </c>
    </row>
    <row r="213" s="2" customFormat="1" ht="49.05" customHeight="1">
      <c r="A213" s="37"/>
      <c r="B213" s="38"/>
      <c r="C213" s="195" t="s">
        <v>386</v>
      </c>
      <c r="D213" s="195" t="s">
        <v>115</v>
      </c>
      <c r="E213" s="196" t="s">
        <v>387</v>
      </c>
      <c r="F213" s="197" t="s">
        <v>388</v>
      </c>
      <c r="G213" s="198" t="s">
        <v>118</v>
      </c>
      <c r="H213" s="199">
        <v>25</v>
      </c>
      <c r="I213" s="200"/>
      <c r="J213" s="201">
        <f>ROUND(I213*H213,2)</f>
        <v>0</v>
      </c>
      <c r="K213" s="197" t="s">
        <v>119</v>
      </c>
      <c r="L213" s="43"/>
      <c r="M213" s="202" t="s">
        <v>21</v>
      </c>
      <c r="N213" s="203" t="s">
        <v>44</v>
      </c>
      <c r="O213" s="83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6" t="s">
        <v>113</v>
      </c>
      <c r="AT213" s="206" t="s">
        <v>115</v>
      </c>
      <c r="AU213" s="206" t="s">
        <v>81</v>
      </c>
      <c r="AY213" s="16" t="s">
        <v>114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81</v>
      </c>
      <c r="BK213" s="207">
        <f>ROUND(I213*H213,2)</f>
        <v>0</v>
      </c>
      <c r="BL213" s="16" t="s">
        <v>113</v>
      </c>
      <c r="BM213" s="206" t="s">
        <v>389</v>
      </c>
    </row>
    <row r="214" s="12" customFormat="1">
      <c r="A214" s="12"/>
      <c r="B214" s="208"/>
      <c r="C214" s="209"/>
      <c r="D214" s="210" t="s">
        <v>121</v>
      </c>
      <c r="E214" s="211" t="s">
        <v>21</v>
      </c>
      <c r="F214" s="212" t="s">
        <v>390</v>
      </c>
      <c r="G214" s="209"/>
      <c r="H214" s="213">
        <v>11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19" t="s">
        <v>121</v>
      </c>
      <c r="AU214" s="219" t="s">
        <v>81</v>
      </c>
      <c r="AV214" s="12" t="s">
        <v>83</v>
      </c>
      <c r="AW214" s="12" t="s">
        <v>34</v>
      </c>
      <c r="AX214" s="12" t="s">
        <v>73</v>
      </c>
      <c r="AY214" s="219" t="s">
        <v>114</v>
      </c>
    </row>
    <row r="215" s="12" customFormat="1">
      <c r="A215" s="12"/>
      <c r="B215" s="208"/>
      <c r="C215" s="209"/>
      <c r="D215" s="210" t="s">
        <v>121</v>
      </c>
      <c r="E215" s="211" t="s">
        <v>21</v>
      </c>
      <c r="F215" s="212" t="s">
        <v>391</v>
      </c>
      <c r="G215" s="209"/>
      <c r="H215" s="213">
        <v>14</v>
      </c>
      <c r="I215" s="214"/>
      <c r="J215" s="209"/>
      <c r="K215" s="209"/>
      <c r="L215" s="215"/>
      <c r="M215" s="216"/>
      <c r="N215" s="217"/>
      <c r="O215" s="217"/>
      <c r="P215" s="217"/>
      <c r="Q215" s="217"/>
      <c r="R215" s="217"/>
      <c r="S215" s="217"/>
      <c r="T215" s="218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19" t="s">
        <v>121</v>
      </c>
      <c r="AU215" s="219" t="s">
        <v>81</v>
      </c>
      <c r="AV215" s="12" t="s">
        <v>83</v>
      </c>
      <c r="AW215" s="12" t="s">
        <v>34</v>
      </c>
      <c r="AX215" s="12" t="s">
        <v>73</v>
      </c>
      <c r="AY215" s="219" t="s">
        <v>114</v>
      </c>
    </row>
    <row r="216" s="13" customFormat="1">
      <c r="A216" s="13"/>
      <c r="B216" s="220"/>
      <c r="C216" s="221"/>
      <c r="D216" s="210" t="s">
        <v>121</v>
      </c>
      <c r="E216" s="222" t="s">
        <v>21</v>
      </c>
      <c r="F216" s="223" t="s">
        <v>124</v>
      </c>
      <c r="G216" s="221"/>
      <c r="H216" s="224">
        <v>25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0" t="s">
        <v>121</v>
      </c>
      <c r="AU216" s="230" t="s">
        <v>81</v>
      </c>
      <c r="AV216" s="13" t="s">
        <v>113</v>
      </c>
      <c r="AW216" s="13" t="s">
        <v>34</v>
      </c>
      <c r="AX216" s="13" t="s">
        <v>81</v>
      </c>
      <c r="AY216" s="230" t="s">
        <v>114</v>
      </c>
    </row>
    <row r="217" s="2" customFormat="1" ht="55.5" customHeight="1">
      <c r="A217" s="37"/>
      <c r="B217" s="38"/>
      <c r="C217" s="195" t="s">
        <v>392</v>
      </c>
      <c r="D217" s="195" t="s">
        <v>115</v>
      </c>
      <c r="E217" s="196" t="s">
        <v>393</v>
      </c>
      <c r="F217" s="197" t="s">
        <v>394</v>
      </c>
      <c r="G217" s="198" t="s">
        <v>118</v>
      </c>
      <c r="H217" s="199">
        <v>1</v>
      </c>
      <c r="I217" s="200"/>
      <c r="J217" s="201">
        <f>ROUND(I217*H217,2)</f>
        <v>0</v>
      </c>
      <c r="K217" s="197" t="s">
        <v>119</v>
      </c>
      <c r="L217" s="43"/>
      <c r="M217" s="202" t="s">
        <v>21</v>
      </c>
      <c r="N217" s="203" t="s">
        <v>44</v>
      </c>
      <c r="O217" s="83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6" t="s">
        <v>113</v>
      </c>
      <c r="AT217" s="206" t="s">
        <v>115</v>
      </c>
      <c r="AU217" s="206" t="s">
        <v>81</v>
      </c>
      <c r="AY217" s="16" t="s">
        <v>114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6" t="s">
        <v>81</v>
      </c>
      <c r="BK217" s="207">
        <f>ROUND(I217*H217,2)</f>
        <v>0</v>
      </c>
      <c r="BL217" s="16" t="s">
        <v>113</v>
      </c>
      <c r="BM217" s="206" t="s">
        <v>395</v>
      </c>
    </row>
    <row r="218" s="2" customFormat="1" ht="62.7" customHeight="1">
      <c r="A218" s="37"/>
      <c r="B218" s="38"/>
      <c r="C218" s="195" t="s">
        <v>396</v>
      </c>
      <c r="D218" s="195" t="s">
        <v>115</v>
      </c>
      <c r="E218" s="196" t="s">
        <v>397</v>
      </c>
      <c r="F218" s="197" t="s">
        <v>398</v>
      </c>
      <c r="G218" s="198" t="s">
        <v>118</v>
      </c>
      <c r="H218" s="199">
        <v>1</v>
      </c>
      <c r="I218" s="200"/>
      <c r="J218" s="201">
        <f>ROUND(I218*H218,2)</f>
        <v>0</v>
      </c>
      <c r="K218" s="197" t="s">
        <v>119</v>
      </c>
      <c r="L218" s="43"/>
      <c r="M218" s="202" t="s">
        <v>21</v>
      </c>
      <c r="N218" s="203" t="s">
        <v>44</v>
      </c>
      <c r="O218" s="83"/>
      <c r="P218" s="204">
        <f>O218*H218</f>
        <v>0</v>
      </c>
      <c r="Q218" s="204">
        <v>0</v>
      </c>
      <c r="R218" s="204">
        <f>Q218*H218</f>
        <v>0</v>
      </c>
      <c r="S218" s="204">
        <v>0</v>
      </c>
      <c r="T218" s="20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6" t="s">
        <v>113</v>
      </c>
      <c r="AT218" s="206" t="s">
        <v>115</v>
      </c>
      <c r="AU218" s="206" t="s">
        <v>81</v>
      </c>
      <c r="AY218" s="16" t="s">
        <v>114</v>
      </c>
      <c r="BE218" s="207">
        <f>IF(N218="základní",J218,0)</f>
        <v>0</v>
      </c>
      <c r="BF218" s="207">
        <f>IF(N218="snížená",J218,0)</f>
        <v>0</v>
      </c>
      <c r="BG218" s="207">
        <f>IF(N218="zákl. přenesená",J218,0)</f>
        <v>0</v>
      </c>
      <c r="BH218" s="207">
        <f>IF(N218="sníž. přenesená",J218,0)</f>
        <v>0</v>
      </c>
      <c r="BI218" s="207">
        <f>IF(N218="nulová",J218,0)</f>
        <v>0</v>
      </c>
      <c r="BJ218" s="16" t="s">
        <v>81</v>
      </c>
      <c r="BK218" s="207">
        <f>ROUND(I218*H218,2)</f>
        <v>0</v>
      </c>
      <c r="BL218" s="16" t="s">
        <v>113</v>
      </c>
      <c r="BM218" s="206" t="s">
        <v>399</v>
      </c>
    </row>
    <row r="219" s="2" customFormat="1" ht="49.05" customHeight="1">
      <c r="A219" s="37"/>
      <c r="B219" s="38"/>
      <c r="C219" s="195" t="s">
        <v>400</v>
      </c>
      <c r="D219" s="195" t="s">
        <v>115</v>
      </c>
      <c r="E219" s="196" t="s">
        <v>401</v>
      </c>
      <c r="F219" s="197" t="s">
        <v>402</v>
      </c>
      <c r="G219" s="198" t="s">
        <v>118</v>
      </c>
      <c r="H219" s="199">
        <v>27</v>
      </c>
      <c r="I219" s="200"/>
      <c r="J219" s="201">
        <f>ROUND(I219*H219,2)</f>
        <v>0</v>
      </c>
      <c r="K219" s="197" t="s">
        <v>119</v>
      </c>
      <c r="L219" s="43"/>
      <c r="M219" s="202" t="s">
        <v>21</v>
      </c>
      <c r="N219" s="203" t="s">
        <v>44</v>
      </c>
      <c r="O219" s="83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6" t="s">
        <v>113</v>
      </c>
      <c r="AT219" s="206" t="s">
        <v>115</v>
      </c>
      <c r="AU219" s="206" t="s">
        <v>81</v>
      </c>
      <c r="AY219" s="16" t="s">
        <v>114</v>
      </c>
      <c r="BE219" s="207">
        <f>IF(N219="základní",J219,0)</f>
        <v>0</v>
      </c>
      <c r="BF219" s="207">
        <f>IF(N219="snížená",J219,0)</f>
        <v>0</v>
      </c>
      <c r="BG219" s="207">
        <f>IF(N219="zákl. přenesená",J219,0)</f>
        <v>0</v>
      </c>
      <c r="BH219" s="207">
        <f>IF(N219="sníž. přenesená",J219,0)</f>
        <v>0</v>
      </c>
      <c r="BI219" s="207">
        <f>IF(N219="nulová",J219,0)</f>
        <v>0</v>
      </c>
      <c r="BJ219" s="16" t="s">
        <v>81</v>
      </c>
      <c r="BK219" s="207">
        <f>ROUND(I219*H219,2)</f>
        <v>0</v>
      </c>
      <c r="BL219" s="16" t="s">
        <v>113</v>
      </c>
      <c r="BM219" s="206" t="s">
        <v>403</v>
      </c>
    </row>
    <row r="220" s="12" customFormat="1">
      <c r="A220" s="12"/>
      <c r="B220" s="208"/>
      <c r="C220" s="209"/>
      <c r="D220" s="210" t="s">
        <v>121</v>
      </c>
      <c r="E220" s="211" t="s">
        <v>21</v>
      </c>
      <c r="F220" s="212" t="s">
        <v>404</v>
      </c>
      <c r="G220" s="209"/>
      <c r="H220" s="213">
        <v>17</v>
      </c>
      <c r="I220" s="214"/>
      <c r="J220" s="209"/>
      <c r="K220" s="209"/>
      <c r="L220" s="215"/>
      <c r="M220" s="216"/>
      <c r="N220" s="217"/>
      <c r="O220" s="217"/>
      <c r="P220" s="217"/>
      <c r="Q220" s="217"/>
      <c r="R220" s="217"/>
      <c r="S220" s="217"/>
      <c r="T220" s="218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19" t="s">
        <v>121</v>
      </c>
      <c r="AU220" s="219" t="s">
        <v>81</v>
      </c>
      <c r="AV220" s="12" t="s">
        <v>83</v>
      </c>
      <c r="AW220" s="12" t="s">
        <v>34</v>
      </c>
      <c r="AX220" s="12" t="s">
        <v>73</v>
      </c>
      <c r="AY220" s="219" t="s">
        <v>114</v>
      </c>
    </row>
    <row r="221" s="12" customFormat="1">
      <c r="A221" s="12"/>
      <c r="B221" s="208"/>
      <c r="C221" s="209"/>
      <c r="D221" s="210" t="s">
        <v>121</v>
      </c>
      <c r="E221" s="211" t="s">
        <v>21</v>
      </c>
      <c r="F221" s="212" t="s">
        <v>405</v>
      </c>
      <c r="G221" s="209"/>
      <c r="H221" s="213">
        <v>10</v>
      </c>
      <c r="I221" s="214"/>
      <c r="J221" s="209"/>
      <c r="K221" s="209"/>
      <c r="L221" s="215"/>
      <c r="M221" s="216"/>
      <c r="N221" s="217"/>
      <c r="O221" s="217"/>
      <c r="P221" s="217"/>
      <c r="Q221" s="217"/>
      <c r="R221" s="217"/>
      <c r="S221" s="217"/>
      <c r="T221" s="218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19" t="s">
        <v>121</v>
      </c>
      <c r="AU221" s="219" t="s">
        <v>81</v>
      </c>
      <c r="AV221" s="12" t="s">
        <v>83</v>
      </c>
      <c r="AW221" s="12" t="s">
        <v>34</v>
      </c>
      <c r="AX221" s="12" t="s">
        <v>73</v>
      </c>
      <c r="AY221" s="219" t="s">
        <v>114</v>
      </c>
    </row>
    <row r="222" s="13" customFormat="1">
      <c r="A222" s="13"/>
      <c r="B222" s="220"/>
      <c r="C222" s="221"/>
      <c r="D222" s="210" t="s">
        <v>121</v>
      </c>
      <c r="E222" s="222" t="s">
        <v>21</v>
      </c>
      <c r="F222" s="223" t="s">
        <v>124</v>
      </c>
      <c r="G222" s="221"/>
      <c r="H222" s="224">
        <v>27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0" t="s">
        <v>121</v>
      </c>
      <c r="AU222" s="230" t="s">
        <v>81</v>
      </c>
      <c r="AV222" s="13" t="s">
        <v>113</v>
      </c>
      <c r="AW222" s="13" t="s">
        <v>34</v>
      </c>
      <c r="AX222" s="13" t="s">
        <v>81</v>
      </c>
      <c r="AY222" s="230" t="s">
        <v>114</v>
      </c>
    </row>
    <row r="223" s="2" customFormat="1" ht="49.05" customHeight="1">
      <c r="A223" s="37"/>
      <c r="B223" s="38"/>
      <c r="C223" s="195" t="s">
        <v>406</v>
      </c>
      <c r="D223" s="195" t="s">
        <v>115</v>
      </c>
      <c r="E223" s="196" t="s">
        <v>407</v>
      </c>
      <c r="F223" s="197" t="s">
        <v>408</v>
      </c>
      <c r="G223" s="198" t="s">
        <v>118</v>
      </c>
      <c r="H223" s="199">
        <v>1</v>
      </c>
      <c r="I223" s="200"/>
      <c r="J223" s="201">
        <f>ROUND(I223*H223,2)</f>
        <v>0</v>
      </c>
      <c r="K223" s="197" t="s">
        <v>119</v>
      </c>
      <c r="L223" s="43"/>
      <c r="M223" s="202" t="s">
        <v>21</v>
      </c>
      <c r="N223" s="203" t="s">
        <v>44</v>
      </c>
      <c r="O223" s="83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6" t="s">
        <v>113</v>
      </c>
      <c r="AT223" s="206" t="s">
        <v>115</v>
      </c>
      <c r="AU223" s="206" t="s">
        <v>81</v>
      </c>
      <c r="AY223" s="16" t="s">
        <v>114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6" t="s">
        <v>81</v>
      </c>
      <c r="BK223" s="207">
        <f>ROUND(I223*H223,2)</f>
        <v>0</v>
      </c>
      <c r="BL223" s="16" t="s">
        <v>113</v>
      </c>
      <c r="BM223" s="206" t="s">
        <v>409</v>
      </c>
    </row>
    <row r="224" s="2" customFormat="1" ht="49.05" customHeight="1">
      <c r="A224" s="37"/>
      <c r="B224" s="38"/>
      <c r="C224" s="195" t="s">
        <v>410</v>
      </c>
      <c r="D224" s="195" t="s">
        <v>115</v>
      </c>
      <c r="E224" s="196" t="s">
        <v>411</v>
      </c>
      <c r="F224" s="197" t="s">
        <v>412</v>
      </c>
      <c r="G224" s="198" t="s">
        <v>118</v>
      </c>
      <c r="H224" s="199">
        <v>11</v>
      </c>
      <c r="I224" s="200"/>
      <c r="J224" s="201">
        <f>ROUND(I224*H224,2)</f>
        <v>0</v>
      </c>
      <c r="K224" s="197" t="s">
        <v>119</v>
      </c>
      <c r="L224" s="43"/>
      <c r="M224" s="202" t="s">
        <v>21</v>
      </c>
      <c r="N224" s="203" t="s">
        <v>44</v>
      </c>
      <c r="O224" s="83"/>
      <c r="P224" s="204">
        <f>O224*H224</f>
        <v>0</v>
      </c>
      <c r="Q224" s="204">
        <v>0</v>
      </c>
      <c r="R224" s="204">
        <f>Q224*H224</f>
        <v>0</v>
      </c>
      <c r="S224" s="204">
        <v>0</v>
      </c>
      <c r="T224" s="20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6" t="s">
        <v>113</v>
      </c>
      <c r="AT224" s="206" t="s">
        <v>115</v>
      </c>
      <c r="AU224" s="206" t="s">
        <v>81</v>
      </c>
      <c r="AY224" s="16" t="s">
        <v>114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6" t="s">
        <v>81</v>
      </c>
      <c r="BK224" s="207">
        <f>ROUND(I224*H224,2)</f>
        <v>0</v>
      </c>
      <c r="BL224" s="16" t="s">
        <v>113</v>
      </c>
      <c r="BM224" s="206" t="s">
        <v>413</v>
      </c>
    </row>
    <row r="225" s="12" customFormat="1">
      <c r="A225" s="12"/>
      <c r="B225" s="208"/>
      <c r="C225" s="209"/>
      <c r="D225" s="210" t="s">
        <v>121</v>
      </c>
      <c r="E225" s="211" t="s">
        <v>21</v>
      </c>
      <c r="F225" s="212" t="s">
        <v>414</v>
      </c>
      <c r="G225" s="209"/>
      <c r="H225" s="213">
        <v>11</v>
      </c>
      <c r="I225" s="214"/>
      <c r="J225" s="209"/>
      <c r="K225" s="209"/>
      <c r="L225" s="215"/>
      <c r="M225" s="216"/>
      <c r="N225" s="217"/>
      <c r="O225" s="217"/>
      <c r="P225" s="217"/>
      <c r="Q225" s="217"/>
      <c r="R225" s="217"/>
      <c r="S225" s="217"/>
      <c r="T225" s="218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19" t="s">
        <v>121</v>
      </c>
      <c r="AU225" s="219" t="s">
        <v>81</v>
      </c>
      <c r="AV225" s="12" t="s">
        <v>83</v>
      </c>
      <c r="AW225" s="12" t="s">
        <v>34</v>
      </c>
      <c r="AX225" s="12" t="s">
        <v>73</v>
      </c>
      <c r="AY225" s="219" t="s">
        <v>114</v>
      </c>
    </row>
    <row r="226" s="13" customFormat="1">
      <c r="A226" s="13"/>
      <c r="B226" s="220"/>
      <c r="C226" s="221"/>
      <c r="D226" s="210" t="s">
        <v>121</v>
      </c>
      <c r="E226" s="222" t="s">
        <v>21</v>
      </c>
      <c r="F226" s="223" t="s">
        <v>124</v>
      </c>
      <c r="G226" s="221"/>
      <c r="H226" s="224">
        <v>11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0" t="s">
        <v>121</v>
      </c>
      <c r="AU226" s="230" t="s">
        <v>81</v>
      </c>
      <c r="AV226" s="13" t="s">
        <v>113</v>
      </c>
      <c r="AW226" s="13" t="s">
        <v>34</v>
      </c>
      <c r="AX226" s="13" t="s">
        <v>81</v>
      </c>
      <c r="AY226" s="230" t="s">
        <v>114</v>
      </c>
    </row>
    <row r="227" s="2" customFormat="1" ht="55.5" customHeight="1">
      <c r="A227" s="37"/>
      <c r="B227" s="38"/>
      <c r="C227" s="195" t="s">
        <v>415</v>
      </c>
      <c r="D227" s="195" t="s">
        <v>115</v>
      </c>
      <c r="E227" s="196" t="s">
        <v>416</v>
      </c>
      <c r="F227" s="197" t="s">
        <v>417</v>
      </c>
      <c r="G227" s="198" t="s">
        <v>118</v>
      </c>
      <c r="H227" s="199">
        <v>1</v>
      </c>
      <c r="I227" s="200"/>
      <c r="J227" s="201">
        <f>ROUND(I227*H227,2)</f>
        <v>0</v>
      </c>
      <c r="K227" s="197" t="s">
        <v>119</v>
      </c>
      <c r="L227" s="43"/>
      <c r="M227" s="202" t="s">
        <v>21</v>
      </c>
      <c r="N227" s="203" t="s">
        <v>44</v>
      </c>
      <c r="O227" s="83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6" t="s">
        <v>113</v>
      </c>
      <c r="AT227" s="206" t="s">
        <v>115</v>
      </c>
      <c r="AU227" s="206" t="s">
        <v>81</v>
      </c>
      <c r="AY227" s="16" t="s">
        <v>114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6" t="s">
        <v>81</v>
      </c>
      <c r="BK227" s="207">
        <f>ROUND(I227*H227,2)</f>
        <v>0</v>
      </c>
      <c r="BL227" s="16" t="s">
        <v>113</v>
      </c>
      <c r="BM227" s="206" t="s">
        <v>418</v>
      </c>
    </row>
    <row r="228" s="2" customFormat="1" ht="55.5" customHeight="1">
      <c r="A228" s="37"/>
      <c r="B228" s="38"/>
      <c r="C228" s="195" t="s">
        <v>419</v>
      </c>
      <c r="D228" s="195" t="s">
        <v>115</v>
      </c>
      <c r="E228" s="196" t="s">
        <v>420</v>
      </c>
      <c r="F228" s="197" t="s">
        <v>421</v>
      </c>
      <c r="G228" s="198" t="s">
        <v>118</v>
      </c>
      <c r="H228" s="199">
        <v>23</v>
      </c>
      <c r="I228" s="200"/>
      <c r="J228" s="201">
        <f>ROUND(I228*H228,2)</f>
        <v>0</v>
      </c>
      <c r="K228" s="197" t="s">
        <v>119</v>
      </c>
      <c r="L228" s="43"/>
      <c r="M228" s="202" t="s">
        <v>21</v>
      </c>
      <c r="N228" s="203" t="s">
        <v>44</v>
      </c>
      <c r="O228" s="83"/>
      <c r="P228" s="204">
        <f>O228*H228</f>
        <v>0</v>
      </c>
      <c r="Q228" s="204">
        <v>0</v>
      </c>
      <c r="R228" s="204">
        <f>Q228*H228</f>
        <v>0</v>
      </c>
      <c r="S228" s="204">
        <v>0</v>
      </c>
      <c r="T228" s="20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6" t="s">
        <v>113</v>
      </c>
      <c r="AT228" s="206" t="s">
        <v>115</v>
      </c>
      <c r="AU228" s="206" t="s">
        <v>81</v>
      </c>
      <c r="AY228" s="16" t="s">
        <v>114</v>
      </c>
      <c r="BE228" s="207">
        <f>IF(N228="základní",J228,0)</f>
        <v>0</v>
      </c>
      <c r="BF228" s="207">
        <f>IF(N228="snížená",J228,0)</f>
        <v>0</v>
      </c>
      <c r="BG228" s="207">
        <f>IF(N228="zákl. přenesená",J228,0)</f>
        <v>0</v>
      </c>
      <c r="BH228" s="207">
        <f>IF(N228="sníž. přenesená",J228,0)</f>
        <v>0</v>
      </c>
      <c r="BI228" s="207">
        <f>IF(N228="nulová",J228,0)</f>
        <v>0</v>
      </c>
      <c r="BJ228" s="16" t="s">
        <v>81</v>
      </c>
      <c r="BK228" s="207">
        <f>ROUND(I228*H228,2)</f>
        <v>0</v>
      </c>
      <c r="BL228" s="16" t="s">
        <v>113</v>
      </c>
      <c r="BM228" s="206" t="s">
        <v>422</v>
      </c>
    </row>
    <row r="229" s="12" customFormat="1">
      <c r="A229" s="12"/>
      <c r="B229" s="208"/>
      <c r="C229" s="209"/>
      <c r="D229" s="210" t="s">
        <v>121</v>
      </c>
      <c r="E229" s="211" t="s">
        <v>21</v>
      </c>
      <c r="F229" s="212" t="s">
        <v>423</v>
      </c>
      <c r="G229" s="209"/>
      <c r="H229" s="213">
        <v>5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19" t="s">
        <v>121</v>
      </c>
      <c r="AU229" s="219" t="s">
        <v>81</v>
      </c>
      <c r="AV229" s="12" t="s">
        <v>83</v>
      </c>
      <c r="AW229" s="12" t="s">
        <v>34</v>
      </c>
      <c r="AX229" s="12" t="s">
        <v>73</v>
      </c>
      <c r="AY229" s="219" t="s">
        <v>114</v>
      </c>
    </row>
    <row r="230" s="12" customFormat="1">
      <c r="A230" s="12"/>
      <c r="B230" s="208"/>
      <c r="C230" s="209"/>
      <c r="D230" s="210" t="s">
        <v>121</v>
      </c>
      <c r="E230" s="211" t="s">
        <v>21</v>
      </c>
      <c r="F230" s="212" t="s">
        <v>424</v>
      </c>
      <c r="G230" s="209"/>
      <c r="H230" s="213">
        <v>15</v>
      </c>
      <c r="I230" s="214"/>
      <c r="J230" s="209"/>
      <c r="K230" s="209"/>
      <c r="L230" s="215"/>
      <c r="M230" s="216"/>
      <c r="N230" s="217"/>
      <c r="O230" s="217"/>
      <c r="P230" s="217"/>
      <c r="Q230" s="217"/>
      <c r="R230" s="217"/>
      <c r="S230" s="217"/>
      <c r="T230" s="218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19" t="s">
        <v>121</v>
      </c>
      <c r="AU230" s="219" t="s">
        <v>81</v>
      </c>
      <c r="AV230" s="12" t="s">
        <v>83</v>
      </c>
      <c r="AW230" s="12" t="s">
        <v>34</v>
      </c>
      <c r="AX230" s="12" t="s">
        <v>73</v>
      </c>
      <c r="AY230" s="219" t="s">
        <v>114</v>
      </c>
    </row>
    <row r="231" s="12" customFormat="1">
      <c r="A231" s="12"/>
      <c r="B231" s="208"/>
      <c r="C231" s="209"/>
      <c r="D231" s="210" t="s">
        <v>121</v>
      </c>
      <c r="E231" s="211" t="s">
        <v>21</v>
      </c>
      <c r="F231" s="212" t="s">
        <v>425</v>
      </c>
      <c r="G231" s="209"/>
      <c r="H231" s="213">
        <v>3</v>
      </c>
      <c r="I231" s="214"/>
      <c r="J231" s="209"/>
      <c r="K231" s="209"/>
      <c r="L231" s="215"/>
      <c r="M231" s="216"/>
      <c r="N231" s="217"/>
      <c r="O231" s="217"/>
      <c r="P231" s="217"/>
      <c r="Q231" s="217"/>
      <c r="R231" s="217"/>
      <c r="S231" s="217"/>
      <c r="T231" s="218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19" t="s">
        <v>121</v>
      </c>
      <c r="AU231" s="219" t="s">
        <v>81</v>
      </c>
      <c r="AV231" s="12" t="s">
        <v>83</v>
      </c>
      <c r="AW231" s="12" t="s">
        <v>34</v>
      </c>
      <c r="AX231" s="12" t="s">
        <v>73</v>
      </c>
      <c r="AY231" s="219" t="s">
        <v>114</v>
      </c>
    </row>
    <row r="232" s="13" customFormat="1">
      <c r="A232" s="13"/>
      <c r="B232" s="220"/>
      <c r="C232" s="221"/>
      <c r="D232" s="210" t="s">
        <v>121</v>
      </c>
      <c r="E232" s="222" t="s">
        <v>21</v>
      </c>
      <c r="F232" s="223" t="s">
        <v>124</v>
      </c>
      <c r="G232" s="221"/>
      <c r="H232" s="224">
        <v>23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0" t="s">
        <v>121</v>
      </c>
      <c r="AU232" s="230" t="s">
        <v>81</v>
      </c>
      <c r="AV232" s="13" t="s">
        <v>113</v>
      </c>
      <c r="AW232" s="13" t="s">
        <v>34</v>
      </c>
      <c r="AX232" s="13" t="s">
        <v>81</v>
      </c>
      <c r="AY232" s="230" t="s">
        <v>114</v>
      </c>
    </row>
    <row r="233" s="2" customFormat="1" ht="55.5" customHeight="1">
      <c r="A233" s="37"/>
      <c r="B233" s="38"/>
      <c r="C233" s="195" t="s">
        <v>426</v>
      </c>
      <c r="D233" s="195" t="s">
        <v>115</v>
      </c>
      <c r="E233" s="196" t="s">
        <v>427</v>
      </c>
      <c r="F233" s="197" t="s">
        <v>428</v>
      </c>
      <c r="G233" s="198" t="s">
        <v>118</v>
      </c>
      <c r="H233" s="199">
        <v>1</v>
      </c>
      <c r="I233" s="200"/>
      <c r="J233" s="201">
        <f>ROUND(I233*H233,2)</f>
        <v>0</v>
      </c>
      <c r="K233" s="197" t="s">
        <v>119</v>
      </c>
      <c r="L233" s="43"/>
      <c r="M233" s="202" t="s">
        <v>21</v>
      </c>
      <c r="N233" s="203" t="s">
        <v>44</v>
      </c>
      <c r="O233" s="83"/>
      <c r="P233" s="204">
        <f>O233*H233</f>
        <v>0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6" t="s">
        <v>113</v>
      </c>
      <c r="AT233" s="206" t="s">
        <v>115</v>
      </c>
      <c r="AU233" s="206" t="s">
        <v>81</v>
      </c>
      <c r="AY233" s="16" t="s">
        <v>114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6" t="s">
        <v>81</v>
      </c>
      <c r="BK233" s="207">
        <f>ROUND(I233*H233,2)</f>
        <v>0</v>
      </c>
      <c r="BL233" s="16" t="s">
        <v>113</v>
      </c>
      <c r="BM233" s="206" t="s">
        <v>429</v>
      </c>
    </row>
    <row r="234" s="2" customFormat="1" ht="49.05" customHeight="1">
      <c r="A234" s="37"/>
      <c r="B234" s="38"/>
      <c r="C234" s="195" t="s">
        <v>430</v>
      </c>
      <c r="D234" s="195" t="s">
        <v>115</v>
      </c>
      <c r="E234" s="196" t="s">
        <v>431</v>
      </c>
      <c r="F234" s="197" t="s">
        <v>432</v>
      </c>
      <c r="G234" s="198" t="s">
        <v>118</v>
      </c>
      <c r="H234" s="199">
        <v>6</v>
      </c>
      <c r="I234" s="200"/>
      <c r="J234" s="201">
        <f>ROUND(I234*H234,2)</f>
        <v>0</v>
      </c>
      <c r="K234" s="197" t="s">
        <v>119</v>
      </c>
      <c r="L234" s="43"/>
      <c r="M234" s="202" t="s">
        <v>21</v>
      </c>
      <c r="N234" s="203" t="s">
        <v>44</v>
      </c>
      <c r="O234" s="83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6" t="s">
        <v>113</v>
      </c>
      <c r="AT234" s="206" t="s">
        <v>115</v>
      </c>
      <c r="AU234" s="206" t="s">
        <v>81</v>
      </c>
      <c r="AY234" s="16" t="s">
        <v>114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6" t="s">
        <v>81</v>
      </c>
      <c r="BK234" s="207">
        <f>ROUND(I234*H234,2)</f>
        <v>0</v>
      </c>
      <c r="BL234" s="16" t="s">
        <v>113</v>
      </c>
      <c r="BM234" s="206" t="s">
        <v>433</v>
      </c>
    </row>
    <row r="235" s="12" customFormat="1">
      <c r="A235" s="12"/>
      <c r="B235" s="208"/>
      <c r="C235" s="209"/>
      <c r="D235" s="210" t="s">
        <v>121</v>
      </c>
      <c r="E235" s="211" t="s">
        <v>21</v>
      </c>
      <c r="F235" s="212" t="s">
        <v>434</v>
      </c>
      <c r="G235" s="209"/>
      <c r="H235" s="213">
        <v>6</v>
      </c>
      <c r="I235" s="214"/>
      <c r="J235" s="209"/>
      <c r="K235" s="209"/>
      <c r="L235" s="215"/>
      <c r="M235" s="216"/>
      <c r="N235" s="217"/>
      <c r="O235" s="217"/>
      <c r="P235" s="217"/>
      <c r="Q235" s="217"/>
      <c r="R235" s="217"/>
      <c r="S235" s="217"/>
      <c r="T235" s="218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19" t="s">
        <v>121</v>
      </c>
      <c r="AU235" s="219" t="s">
        <v>81</v>
      </c>
      <c r="AV235" s="12" t="s">
        <v>83</v>
      </c>
      <c r="AW235" s="12" t="s">
        <v>34</v>
      </c>
      <c r="AX235" s="12" t="s">
        <v>73</v>
      </c>
      <c r="AY235" s="219" t="s">
        <v>114</v>
      </c>
    </row>
    <row r="236" s="13" customFormat="1">
      <c r="A236" s="13"/>
      <c r="B236" s="220"/>
      <c r="C236" s="221"/>
      <c r="D236" s="210" t="s">
        <v>121</v>
      </c>
      <c r="E236" s="222" t="s">
        <v>21</v>
      </c>
      <c r="F236" s="223" t="s">
        <v>124</v>
      </c>
      <c r="G236" s="221"/>
      <c r="H236" s="224">
        <v>6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0" t="s">
        <v>121</v>
      </c>
      <c r="AU236" s="230" t="s">
        <v>81</v>
      </c>
      <c r="AV236" s="13" t="s">
        <v>113</v>
      </c>
      <c r="AW236" s="13" t="s">
        <v>34</v>
      </c>
      <c r="AX236" s="13" t="s">
        <v>81</v>
      </c>
      <c r="AY236" s="230" t="s">
        <v>114</v>
      </c>
    </row>
    <row r="237" s="2" customFormat="1" ht="55.5" customHeight="1">
      <c r="A237" s="37"/>
      <c r="B237" s="38"/>
      <c r="C237" s="195" t="s">
        <v>435</v>
      </c>
      <c r="D237" s="195" t="s">
        <v>115</v>
      </c>
      <c r="E237" s="196" t="s">
        <v>436</v>
      </c>
      <c r="F237" s="197" t="s">
        <v>437</v>
      </c>
      <c r="G237" s="198" t="s">
        <v>118</v>
      </c>
      <c r="H237" s="199">
        <v>1</v>
      </c>
      <c r="I237" s="200"/>
      <c r="J237" s="201">
        <f>ROUND(I237*H237,2)</f>
        <v>0</v>
      </c>
      <c r="K237" s="197" t="s">
        <v>119</v>
      </c>
      <c r="L237" s="43"/>
      <c r="M237" s="202" t="s">
        <v>21</v>
      </c>
      <c r="N237" s="203" t="s">
        <v>44</v>
      </c>
      <c r="O237" s="83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6" t="s">
        <v>113</v>
      </c>
      <c r="AT237" s="206" t="s">
        <v>115</v>
      </c>
      <c r="AU237" s="206" t="s">
        <v>81</v>
      </c>
      <c r="AY237" s="16" t="s">
        <v>114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16" t="s">
        <v>81</v>
      </c>
      <c r="BK237" s="207">
        <f>ROUND(I237*H237,2)</f>
        <v>0</v>
      </c>
      <c r="BL237" s="16" t="s">
        <v>113</v>
      </c>
      <c r="BM237" s="206" t="s">
        <v>438</v>
      </c>
    </row>
    <row r="238" s="2" customFormat="1" ht="55.5" customHeight="1">
      <c r="A238" s="37"/>
      <c r="B238" s="38"/>
      <c r="C238" s="195" t="s">
        <v>439</v>
      </c>
      <c r="D238" s="195" t="s">
        <v>115</v>
      </c>
      <c r="E238" s="196" t="s">
        <v>440</v>
      </c>
      <c r="F238" s="197" t="s">
        <v>441</v>
      </c>
      <c r="G238" s="198" t="s">
        <v>118</v>
      </c>
      <c r="H238" s="199">
        <v>1</v>
      </c>
      <c r="I238" s="200"/>
      <c r="J238" s="201">
        <f>ROUND(I238*H238,2)</f>
        <v>0</v>
      </c>
      <c r="K238" s="197" t="s">
        <v>119</v>
      </c>
      <c r="L238" s="43"/>
      <c r="M238" s="202" t="s">
        <v>21</v>
      </c>
      <c r="N238" s="203" t="s">
        <v>44</v>
      </c>
      <c r="O238" s="83"/>
      <c r="P238" s="204">
        <f>O238*H238</f>
        <v>0</v>
      </c>
      <c r="Q238" s="204">
        <v>0</v>
      </c>
      <c r="R238" s="204">
        <f>Q238*H238</f>
        <v>0</v>
      </c>
      <c r="S238" s="204">
        <v>0</v>
      </c>
      <c r="T238" s="20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6" t="s">
        <v>113</v>
      </c>
      <c r="AT238" s="206" t="s">
        <v>115</v>
      </c>
      <c r="AU238" s="206" t="s">
        <v>81</v>
      </c>
      <c r="AY238" s="16" t="s">
        <v>114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6" t="s">
        <v>81</v>
      </c>
      <c r="BK238" s="207">
        <f>ROUND(I238*H238,2)</f>
        <v>0</v>
      </c>
      <c r="BL238" s="16" t="s">
        <v>113</v>
      </c>
      <c r="BM238" s="206" t="s">
        <v>442</v>
      </c>
    </row>
    <row r="239" s="2" customFormat="1" ht="49.05" customHeight="1">
      <c r="A239" s="37"/>
      <c r="B239" s="38"/>
      <c r="C239" s="195" t="s">
        <v>443</v>
      </c>
      <c r="D239" s="195" t="s">
        <v>115</v>
      </c>
      <c r="E239" s="196" t="s">
        <v>444</v>
      </c>
      <c r="F239" s="197" t="s">
        <v>445</v>
      </c>
      <c r="G239" s="198" t="s">
        <v>118</v>
      </c>
      <c r="H239" s="199">
        <v>744</v>
      </c>
      <c r="I239" s="200"/>
      <c r="J239" s="201">
        <f>ROUND(I239*H239,2)</f>
        <v>0</v>
      </c>
      <c r="K239" s="197" t="s">
        <v>119</v>
      </c>
      <c r="L239" s="43"/>
      <c r="M239" s="202" t="s">
        <v>21</v>
      </c>
      <c r="N239" s="203" t="s">
        <v>44</v>
      </c>
      <c r="O239" s="83"/>
      <c r="P239" s="204">
        <f>O239*H239</f>
        <v>0</v>
      </c>
      <c r="Q239" s="204">
        <v>0</v>
      </c>
      <c r="R239" s="204">
        <f>Q239*H239</f>
        <v>0</v>
      </c>
      <c r="S239" s="204">
        <v>0</v>
      </c>
      <c r="T239" s="20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6" t="s">
        <v>113</v>
      </c>
      <c r="AT239" s="206" t="s">
        <v>115</v>
      </c>
      <c r="AU239" s="206" t="s">
        <v>81</v>
      </c>
      <c r="AY239" s="16" t="s">
        <v>114</v>
      </c>
      <c r="BE239" s="207">
        <f>IF(N239="základní",J239,0)</f>
        <v>0</v>
      </c>
      <c r="BF239" s="207">
        <f>IF(N239="snížená",J239,0)</f>
        <v>0</v>
      </c>
      <c r="BG239" s="207">
        <f>IF(N239="zákl. přenesená",J239,0)</f>
        <v>0</v>
      </c>
      <c r="BH239" s="207">
        <f>IF(N239="sníž. přenesená",J239,0)</f>
        <v>0</v>
      </c>
      <c r="BI239" s="207">
        <f>IF(N239="nulová",J239,0)</f>
        <v>0</v>
      </c>
      <c r="BJ239" s="16" t="s">
        <v>81</v>
      </c>
      <c r="BK239" s="207">
        <f>ROUND(I239*H239,2)</f>
        <v>0</v>
      </c>
      <c r="BL239" s="16" t="s">
        <v>113</v>
      </c>
      <c r="BM239" s="206" t="s">
        <v>446</v>
      </c>
    </row>
    <row r="240" s="12" customFormat="1">
      <c r="A240" s="12"/>
      <c r="B240" s="208"/>
      <c r="C240" s="209"/>
      <c r="D240" s="210" t="s">
        <v>121</v>
      </c>
      <c r="E240" s="211" t="s">
        <v>21</v>
      </c>
      <c r="F240" s="212" t="s">
        <v>447</v>
      </c>
      <c r="G240" s="209"/>
      <c r="H240" s="213">
        <v>9</v>
      </c>
      <c r="I240" s="214"/>
      <c r="J240" s="209"/>
      <c r="K240" s="209"/>
      <c r="L240" s="215"/>
      <c r="M240" s="216"/>
      <c r="N240" s="217"/>
      <c r="O240" s="217"/>
      <c r="P240" s="217"/>
      <c r="Q240" s="217"/>
      <c r="R240" s="217"/>
      <c r="S240" s="217"/>
      <c r="T240" s="218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19" t="s">
        <v>121</v>
      </c>
      <c r="AU240" s="219" t="s">
        <v>81</v>
      </c>
      <c r="AV240" s="12" t="s">
        <v>83</v>
      </c>
      <c r="AW240" s="12" t="s">
        <v>34</v>
      </c>
      <c r="AX240" s="12" t="s">
        <v>73</v>
      </c>
      <c r="AY240" s="219" t="s">
        <v>114</v>
      </c>
    </row>
    <row r="241" s="12" customFormat="1">
      <c r="A241" s="12"/>
      <c r="B241" s="208"/>
      <c r="C241" s="209"/>
      <c r="D241" s="210" t="s">
        <v>121</v>
      </c>
      <c r="E241" s="211" t="s">
        <v>21</v>
      </c>
      <c r="F241" s="212" t="s">
        <v>448</v>
      </c>
      <c r="G241" s="209"/>
      <c r="H241" s="213">
        <v>99</v>
      </c>
      <c r="I241" s="214"/>
      <c r="J241" s="209"/>
      <c r="K241" s="209"/>
      <c r="L241" s="215"/>
      <c r="M241" s="216"/>
      <c r="N241" s="217"/>
      <c r="O241" s="217"/>
      <c r="P241" s="217"/>
      <c r="Q241" s="217"/>
      <c r="R241" s="217"/>
      <c r="S241" s="217"/>
      <c r="T241" s="218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19" t="s">
        <v>121</v>
      </c>
      <c r="AU241" s="219" t="s">
        <v>81</v>
      </c>
      <c r="AV241" s="12" t="s">
        <v>83</v>
      </c>
      <c r="AW241" s="12" t="s">
        <v>34</v>
      </c>
      <c r="AX241" s="12" t="s">
        <v>73</v>
      </c>
      <c r="AY241" s="219" t="s">
        <v>114</v>
      </c>
    </row>
    <row r="242" s="12" customFormat="1">
      <c r="A242" s="12"/>
      <c r="B242" s="208"/>
      <c r="C242" s="209"/>
      <c r="D242" s="210" t="s">
        <v>121</v>
      </c>
      <c r="E242" s="211" t="s">
        <v>21</v>
      </c>
      <c r="F242" s="212" t="s">
        <v>449</v>
      </c>
      <c r="G242" s="209"/>
      <c r="H242" s="213">
        <v>636</v>
      </c>
      <c r="I242" s="214"/>
      <c r="J242" s="209"/>
      <c r="K242" s="209"/>
      <c r="L242" s="215"/>
      <c r="M242" s="216"/>
      <c r="N242" s="217"/>
      <c r="O242" s="217"/>
      <c r="P242" s="217"/>
      <c r="Q242" s="217"/>
      <c r="R242" s="217"/>
      <c r="S242" s="217"/>
      <c r="T242" s="218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19" t="s">
        <v>121</v>
      </c>
      <c r="AU242" s="219" t="s">
        <v>81</v>
      </c>
      <c r="AV242" s="12" t="s">
        <v>83</v>
      </c>
      <c r="AW242" s="12" t="s">
        <v>34</v>
      </c>
      <c r="AX242" s="12" t="s">
        <v>73</v>
      </c>
      <c r="AY242" s="219" t="s">
        <v>114</v>
      </c>
    </row>
    <row r="243" s="13" customFormat="1">
      <c r="A243" s="13"/>
      <c r="B243" s="220"/>
      <c r="C243" s="221"/>
      <c r="D243" s="210" t="s">
        <v>121</v>
      </c>
      <c r="E243" s="222" t="s">
        <v>21</v>
      </c>
      <c r="F243" s="223" t="s">
        <v>124</v>
      </c>
      <c r="G243" s="221"/>
      <c r="H243" s="224">
        <v>744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0" t="s">
        <v>121</v>
      </c>
      <c r="AU243" s="230" t="s">
        <v>81</v>
      </c>
      <c r="AV243" s="13" t="s">
        <v>113</v>
      </c>
      <c r="AW243" s="13" t="s">
        <v>34</v>
      </c>
      <c r="AX243" s="13" t="s">
        <v>81</v>
      </c>
      <c r="AY243" s="230" t="s">
        <v>114</v>
      </c>
    </row>
    <row r="244" s="2" customFormat="1" ht="55.5" customHeight="1">
      <c r="A244" s="37"/>
      <c r="B244" s="38"/>
      <c r="C244" s="195" t="s">
        <v>450</v>
      </c>
      <c r="D244" s="195" t="s">
        <v>115</v>
      </c>
      <c r="E244" s="196" t="s">
        <v>451</v>
      </c>
      <c r="F244" s="197" t="s">
        <v>452</v>
      </c>
      <c r="G244" s="198" t="s">
        <v>118</v>
      </c>
      <c r="H244" s="199">
        <v>1</v>
      </c>
      <c r="I244" s="200"/>
      <c r="J244" s="201">
        <f>ROUND(I244*H244,2)</f>
        <v>0</v>
      </c>
      <c r="K244" s="197" t="s">
        <v>119</v>
      </c>
      <c r="L244" s="43"/>
      <c r="M244" s="202" t="s">
        <v>21</v>
      </c>
      <c r="N244" s="203" t="s">
        <v>44</v>
      </c>
      <c r="O244" s="83"/>
      <c r="P244" s="204">
        <f>O244*H244</f>
        <v>0</v>
      </c>
      <c r="Q244" s="204">
        <v>0</v>
      </c>
      <c r="R244" s="204">
        <f>Q244*H244</f>
        <v>0</v>
      </c>
      <c r="S244" s="204">
        <v>0</v>
      </c>
      <c r="T244" s="20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6" t="s">
        <v>113</v>
      </c>
      <c r="AT244" s="206" t="s">
        <v>115</v>
      </c>
      <c r="AU244" s="206" t="s">
        <v>81</v>
      </c>
      <c r="AY244" s="16" t="s">
        <v>114</v>
      </c>
      <c r="BE244" s="207">
        <f>IF(N244="základní",J244,0)</f>
        <v>0</v>
      </c>
      <c r="BF244" s="207">
        <f>IF(N244="snížená",J244,0)</f>
        <v>0</v>
      </c>
      <c r="BG244" s="207">
        <f>IF(N244="zákl. přenesená",J244,0)</f>
        <v>0</v>
      </c>
      <c r="BH244" s="207">
        <f>IF(N244="sníž. přenesená",J244,0)</f>
        <v>0</v>
      </c>
      <c r="BI244" s="207">
        <f>IF(N244="nulová",J244,0)</f>
        <v>0</v>
      </c>
      <c r="BJ244" s="16" t="s">
        <v>81</v>
      </c>
      <c r="BK244" s="207">
        <f>ROUND(I244*H244,2)</f>
        <v>0</v>
      </c>
      <c r="BL244" s="16" t="s">
        <v>113</v>
      </c>
      <c r="BM244" s="206" t="s">
        <v>453</v>
      </c>
    </row>
    <row r="245" s="2" customFormat="1" ht="55.5" customHeight="1">
      <c r="A245" s="37"/>
      <c r="B245" s="38"/>
      <c r="C245" s="195" t="s">
        <v>454</v>
      </c>
      <c r="D245" s="195" t="s">
        <v>115</v>
      </c>
      <c r="E245" s="196" t="s">
        <v>455</v>
      </c>
      <c r="F245" s="197" t="s">
        <v>456</v>
      </c>
      <c r="G245" s="198" t="s">
        <v>118</v>
      </c>
      <c r="H245" s="199">
        <v>1</v>
      </c>
      <c r="I245" s="200"/>
      <c r="J245" s="201">
        <f>ROUND(I245*H245,2)</f>
        <v>0</v>
      </c>
      <c r="K245" s="197" t="s">
        <v>119</v>
      </c>
      <c r="L245" s="43"/>
      <c r="M245" s="202" t="s">
        <v>21</v>
      </c>
      <c r="N245" s="203" t="s">
        <v>44</v>
      </c>
      <c r="O245" s="83"/>
      <c r="P245" s="204">
        <f>O245*H245</f>
        <v>0</v>
      </c>
      <c r="Q245" s="204">
        <v>0</v>
      </c>
      <c r="R245" s="204">
        <f>Q245*H245</f>
        <v>0</v>
      </c>
      <c r="S245" s="204">
        <v>0</v>
      </c>
      <c r="T245" s="20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6" t="s">
        <v>113</v>
      </c>
      <c r="AT245" s="206" t="s">
        <v>115</v>
      </c>
      <c r="AU245" s="206" t="s">
        <v>81</v>
      </c>
      <c r="AY245" s="16" t="s">
        <v>114</v>
      </c>
      <c r="BE245" s="207">
        <f>IF(N245="základní",J245,0)</f>
        <v>0</v>
      </c>
      <c r="BF245" s="207">
        <f>IF(N245="snížená",J245,0)</f>
        <v>0</v>
      </c>
      <c r="BG245" s="207">
        <f>IF(N245="zákl. přenesená",J245,0)</f>
        <v>0</v>
      </c>
      <c r="BH245" s="207">
        <f>IF(N245="sníž. přenesená",J245,0)</f>
        <v>0</v>
      </c>
      <c r="BI245" s="207">
        <f>IF(N245="nulová",J245,0)</f>
        <v>0</v>
      </c>
      <c r="BJ245" s="16" t="s">
        <v>81</v>
      </c>
      <c r="BK245" s="207">
        <f>ROUND(I245*H245,2)</f>
        <v>0</v>
      </c>
      <c r="BL245" s="16" t="s">
        <v>113</v>
      </c>
      <c r="BM245" s="206" t="s">
        <v>457</v>
      </c>
    </row>
    <row r="246" s="2" customFormat="1" ht="55.5" customHeight="1">
      <c r="A246" s="37"/>
      <c r="B246" s="38"/>
      <c r="C246" s="195" t="s">
        <v>458</v>
      </c>
      <c r="D246" s="195" t="s">
        <v>115</v>
      </c>
      <c r="E246" s="196" t="s">
        <v>459</v>
      </c>
      <c r="F246" s="197" t="s">
        <v>460</v>
      </c>
      <c r="G246" s="198" t="s">
        <v>118</v>
      </c>
      <c r="H246" s="199">
        <v>1</v>
      </c>
      <c r="I246" s="200"/>
      <c r="J246" s="201">
        <f>ROUND(I246*H246,2)</f>
        <v>0</v>
      </c>
      <c r="K246" s="197" t="s">
        <v>119</v>
      </c>
      <c r="L246" s="43"/>
      <c r="M246" s="202" t="s">
        <v>21</v>
      </c>
      <c r="N246" s="203" t="s">
        <v>44</v>
      </c>
      <c r="O246" s="83"/>
      <c r="P246" s="204">
        <f>O246*H246</f>
        <v>0</v>
      </c>
      <c r="Q246" s="204">
        <v>0</v>
      </c>
      <c r="R246" s="204">
        <f>Q246*H246</f>
        <v>0</v>
      </c>
      <c r="S246" s="204">
        <v>0</v>
      </c>
      <c r="T246" s="20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6" t="s">
        <v>113</v>
      </c>
      <c r="AT246" s="206" t="s">
        <v>115</v>
      </c>
      <c r="AU246" s="206" t="s">
        <v>81</v>
      </c>
      <c r="AY246" s="16" t="s">
        <v>114</v>
      </c>
      <c r="BE246" s="207">
        <f>IF(N246="základní",J246,0)</f>
        <v>0</v>
      </c>
      <c r="BF246" s="207">
        <f>IF(N246="snížená",J246,0)</f>
        <v>0</v>
      </c>
      <c r="BG246" s="207">
        <f>IF(N246="zákl. přenesená",J246,0)</f>
        <v>0</v>
      </c>
      <c r="BH246" s="207">
        <f>IF(N246="sníž. přenesená",J246,0)</f>
        <v>0</v>
      </c>
      <c r="BI246" s="207">
        <f>IF(N246="nulová",J246,0)</f>
        <v>0</v>
      </c>
      <c r="BJ246" s="16" t="s">
        <v>81</v>
      </c>
      <c r="BK246" s="207">
        <f>ROUND(I246*H246,2)</f>
        <v>0</v>
      </c>
      <c r="BL246" s="16" t="s">
        <v>113</v>
      </c>
      <c r="BM246" s="206" t="s">
        <v>461</v>
      </c>
    </row>
    <row r="247" s="2" customFormat="1" ht="55.5" customHeight="1">
      <c r="A247" s="37"/>
      <c r="B247" s="38"/>
      <c r="C247" s="195" t="s">
        <v>462</v>
      </c>
      <c r="D247" s="195" t="s">
        <v>115</v>
      </c>
      <c r="E247" s="196" t="s">
        <v>463</v>
      </c>
      <c r="F247" s="197" t="s">
        <v>464</v>
      </c>
      <c r="G247" s="198" t="s">
        <v>118</v>
      </c>
      <c r="H247" s="199">
        <v>1</v>
      </c>
      <c r="I247" s="200"/>
      <c r="J247" s="201">
        <f>ROUND(I247*H247,2)</f>
        <v>0</v>
      </c>
      <c r="K247" s="197" t="s">
        <v>119</v>
      </c>
      <c r="L247" s="43"/>
      <c r="M247" s="202" t="s">
        <v>21</v>
      </c>
      <c r="N247" s="203" t="s">
        <v>44</v>
      </c>
      <c r="O247" s="83"/>
      <c r="P247" s="204">
        <f>O247*H247</f>
        <v>0</v>
      </c>
      <c r="Q247" s="204">
        <v>0</v>
      </c>
      <c r="R247" s="204">
        <f>Q247*H247</f>
        <v>0</v>
      </c>
      <c r="S247" s="204">
        <v>0</v>
      </c>
      <c r="T247" s="20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6" t="s">
        <v>113</v>
      </c>
      <c r="AT247" s="206" t="s">
        <v>115</v>
      </c>
      <c r="AU247" s="206" t="s">
        <v>81</v>
      </c>
      <c r="AY247" s="16" t="s">
        <v>114</v>
      </c>
      <c r="BE247" s="207">
        <f>IF(N247="základní",J247,0)</f>
        <v>0</v>
      </c>
      <c r="BF247" s="207">
        <f>IF(N247="snížená",J247,0)</f>
        <v>0</v>
      </c>
      <c r="BG247" s="207">
        <f>IF(N247="zákl. přenesená",J247,0)</f>
        <v>0</v>
      </c>
      <c r="BH247" s="207">
        <f>IF(N247="sníž. přenesená",J247,0)</f>
        <v>0</v>
      </c>
      <c r="BI247" s="207">
        <f>IF(N247="nulová",J247,0)</f>
        <v>0</v>
      </c>
      <c r="BJ247" s="16" t="s">
        <v>81</v>
      </c>
      <c r="BK247" s="207">
        <f>ROUND(I247*H247,2)</f>
        <v>0</v>
      </c>
      <c r="BL247" s="16" t="s">
        <v>113</v>
      </c>
      <c r="BM247" s="206" t="s">
        <v>465</v>
      </c>
    </row>
    <row r="248" s="2" customFormat="1" ht="49.05" customHeight="1">
      <c r="A248" s="37"/>
      <c r="B248" s="38"/>
      <c r="C248" s="195" t="s">
        <v>466</v>
      </c>
      <c r="D248" s="195" t="s">
        <v>115</v>
      </c>
      <c r="E248" s="196" t="s">
        <v>467</v>
      </c>
      <c r="F248" s="197" t="s">
        <v>468</v>
      </c>
      <c r="G248" s="198" t="s">
        <v>118</v>
      </c>
      <c r="H248" s="199">
        <v>21</v>
      </c>
      <c r="I248" s="200"/>
      <c r="J248" s="201">
        <f>ROUND(I248*H248,2)</f>
        <v>0</v>
      </c>
      <c r="K248" s="197" t="s">
        <v>119</v>
      </c>
      <c r="L248" s="43"/>
      <c r="M248" s="202" t="s">
        <v>21</v>
      </c>
      <c r="N248" s="203" t="s">
        <v>44</v>
      </c>
      <c r="O248" s="83"/>
      <c r="P248" s="204">
        <f>O248*H248</f>
        <v>0</v>
      </c>
      <c r="Q248" s="204">
        <v>0</v>
      </c>
      <c r="R248" s="204">
        <f>Q248*H248</f>
        <v>0</v>
      </c>
      <c r="S248" s="204">
        <v>0</v>
      </c>
      <c r="T248" s="20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6" t="s">
        <v>113</v>
      </c>
      <c r="AT248" s="206" t="s">
        <v>115</v>
      </c>
      <c r="AU248" s="206" t="s">
        <v>81</v>
      </c>
      <c r="AY248" s="16" t="s">
        <v>114</v>
      </c>
      <c r="BE248" s="207">
        <f>IF(N248="základní",J248,0)</f>
        <v>0</v>
      </c>
      <c r="BF248" s="207">
        <f>IF(N248="snížená",J248,0)</f>
        <v>0</v>
      </c>
      <c r="BG248" s="207">
        <f>IF(N248="zákl. přenesená",J248,0)</f>
        <v>0</v>
      </c>
      <c r="BH248" s="207">
        <f>IF(N248="sníž. přenesená",J248,0)</f>
        <v>0</v>
      </c>
      <c r="BI248" s="207">
        <f>IF(N248="nulová",J248,0)</f>
        <v>0</v>
      </c>
      <c r="BJ248" s="16" t="s">
        <v>81</v>
      </c>
      <c r="BK248" s="207">
        <f>ROUND(I248*H248,2)</f>
        <v>0</v>
      </c>
      <c r="BL248" s="16" t="s">
        <v>113</v>
      </c>
      <c r="BM248" s="206" t="s">
        <v>469</v>
      </c>
    </row>
    <row r="249" s="12" customFormat="1">
      <c r="A249" s="12"/>
      <c r="B249" s="208"/>
      <c r="C249" s="209"/>
      <c r="D249" s="210" t="s">
        <v>121</v>
      </c>
      <c r="E249" s="211" t="s">
        <v>21</v>
      </c>
      <c r="F249" s="212" t="s">
        <v>470</v>
      </c>
      <c r="G249" s="209"/>
      <c r="H249" s="213">
        <v>21</v>
      </c>
      <c r="I249" s="214"/>
      <c r="J249" s="209"/>
      <c r="K249" s="209"/>
      <c r="L249" s="215"/>
      <c r="M249" s="216"/>
      <c r="N249" s="217"/>
      <c r="O249" s="217"/>
      <c r="P249" s="217"/>
      <c r="Q249" s="217"/>
      <c r="R249" s="217"/>
      <c r="S249" s="217"/>
      <c r="T249" s="218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19" t="s">
        <v>121</v>
      </c>
      <c r="AU249" s="219" t="s">
        <v>81</v>
      </c>
      <c r="AV249" s="12" t="s">
        <v>83</v>
      </c>
      <c r="AW249" s="12" t="s">
        <v>34</v>
      </c>
      <c r="AX249" s="12" t="s">
        <v>73</v>
      </c>
      <c r="AY249" s="219" t="s">
        <v>114</v>
      </c>
    </row>
    <row r="250" s="13" customFormat="1">
      <c r="A250" s="13"/>
      <c r="B250" s="220"/>
      <c r="C250" s="221"/>
      <c r="D250" s="210" t="s">
        <v>121</v>
      </c>
      <c r="E250" s="222" t="s">
        <v>21</v>
      </c>
      <c r="F250" s="223" t="s">
        <v>124</v>
      </c>
      <c r="G250" s="221"/>
      <c r="H250" s="224">
        <v>21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0" t="s">
        <v>121</v>
      </c>
      <c r="AU250" s="230" t="s">
        <v>81</v>
      </c>
      <c r="AV250" s="13" t="s">
        <v>113</v>
      </c>
      <c r="AW250" s="13" t="s">
        <v>34</v>
      </c>
      <c r="AX250" s="13" t="s">
        <v>81</v>
      </c>
      <c r="AY250" s="230" t="s">
        <v>114</v>
      </c>
    </row>
    <row r="251" s="2" customFormat="1" ht="49.05" customHeight="1">
      <c r="A251" s="37"/>
      <c r="B251" s="38"/>
      <c r="C251" s="195" t="s">
        <v>471</v>
      </c>
      <c r="D251" s="195" t="s">
        <v>115</v>
      </c>
      <c r="E251" s="196" t="s">
        <v>472</v>
      </c>
      <c r="F251" s="197" t="s">
        <v>473</v>
      </c>
      <c r="G251" s="198" t="s">
        <v>118</v>
      </c>
      <c r="H251" s="199">
        <v>1</v>
      </c>
      <c r="I251" s="200"/>
      <c r="J251" s="201">
        <f>ROUND(I251*H251,2)</f>
        <v>0</v>
      </c>
      <c r="K251" s="197" t="s">
        <v>119</v>
      </c>
      <c r="L251" s="43"/>
      <c r="M251" s="202" t="s">
        <v>21</v>
      </c>
      <c r="N251" s="203" t="s">
        <v>44</v>
      </c>
      <c r="O251" s="83"/>
      <c r="P251" s="204">
        <f>O251*H251</f>
        <v>0</v>
      </c>
      <c r="Q251" s="204">
        <v>0</v>
      </c>
      <c r="R251" s="204">
        <f>Q251*H251</f>
        <v>0</v>
      </c>
      <c r="S251" s="204">
        <v>0</v>
      </c>
      <c r="T251" s="20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6" t="s">
        <v>113</v>
      </c>
      <c r="AT251" s="206" t="s">
        <v>115</v>
      </c>
      <c r="AU251" s="206" t="s">
        <v>81</v>
      </c>
      <c r="AY251" s="16" t="s">
        <v>114</v>
      </c>
      <c r="BE251" s="207">
        <f>IF(N251="základní",J251,0)</f>
        <v>0</v>
      </c>
      <c r="BF251" s="207">
        <f>IF(N251="snížená",J251,0)</f>
        <v>0</v>
      </c>
      <c r="BG251" s="207">
        <f>IF(N251="zákl. přenesená",J251,0)</f>
        <v>0</v>
      </c>
      <c r="BH251" s="207">
        <f>IF(N251="sníž. přenesená",J251,0)</f>
        <v>0</v>
      </c>
      <c r="BI251" s="207">
        <f>IF(N251="nulová",J251,0)</f>
        <v>0</v>
      </c>
      <c r="BJ251" s="16" t="s">
        <v>81</v>
      </c>
      <c r="BK251" s="207">
        <f>ROUND(I251*H251,2)</f>
        <v>0</v>
      </c>
      <c r="BL251" s="16" t="s">
        <v>113</v>
      </c>
      <c r="BM251" s="206" t="s">
        <v>474</v>
      </c>
    </row>
    <row r="252" s="2" customFormat="1" ht="55.5" customHeight="1">
      <c r="A252" s="37"/>
      <c r="B252" s="38"/>
      <c r="C252" s="195" t="s">
        <v>475</v>
      </c>
      <c r="D252" s="195" t="s">
        <v>115</v>
      </c>
      <c r="E252" s="196" t="s">
        <v>476</v>
      </c>
      <c r="F252" s="197" t="s">
        <v>477</v>
      </c>
      <c r="G252" s="198" t="s">
        <v>118</v>
      </c>
      <c r="H252" s="199">
        <v>6</v>
      </c>
      <c r="I252" s="200"/>
      <c r="J252" s="201">
        <f>ROUND(I252*H252,2)</f>
        <v>0</v>
      </c>
      <c r="K252" s="197" t="s">
        <v>119</v>
      </c>
      <c r="L252" s="43"/>
      <c r="M252" s="202" t="s">
        <v>21</v>
      </c>
      <c r="N252" s="203" t="s">
        <v>44</v>
      </c>
      <c r="O252" s="83"/>
      <c r="P252" s="204">
        <f>O252*H252</f>
        <v>0</v>
      </c>
      <c r="Q252" s="204">
        <v>0</v>
      </c>
      <c r="R252" s="204">
        <f>Q252*H252</f>
        <v>0</v>
      </c>
      <c r="S252" s="204">
        <v>0</v>
      </c>
      <c r="T252" s="20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6" t="s">
        <v>113</v>
      </c>
      <c r="AT252" s="206" t="s">
        <v>115</v>
      </c>
      <c r="AU252" s="206" t="s">
        <v>81</v>
      </c>
      <c r="AY252" s="16" t="s">
        <v>114</v>
      </c>
      <c r="BE252" s="207">
        <f>IF(N252="základní",J252,0)</f>
        <v>0</v>
      </c>
      <c r="BF252" s="207">
        <f>IF(N252="snížená",J252,0)</f>
        <v>0</v>
      </c>
      <c r="BG252" s="207">
        <f>IF(N252="zákl. přenesená",J252,0)</f>
        <v>0</v>
      </c>
      <c r="BH252" s="207">
        <f>IF(N252="sníž. přenesená",J252,0)</f>
        <v>0</v>
      </c>
      <c r="BI252" s="207">
        <f>IF(N252="nulová",J252,0)</f>
        <v>0</v>
      </c>
      <c r="BJ252" s="16" t="s">
        <v>81</v>
      </c>
      <c r="BK252" s="207">
        <f>ROUND(I252*H252,2)</f>
        <v>0</v>
      </c>
      <c r="BL252" s="16" t="s">
        <v>113</v>
      </c>
      <c r="BM252" s="206" t="s">
        <v>478</v>
      </c>
    </row>
    <row r="253" s="12" customFormat="1">
      <c r="A253" s="12"/>
      <c r="B253" s="208"/>
      <c r="C253" s="209"/>
      <c r="D253" s="210" t="s">
        <v>121</v>
      </c>
      <c r="E253" s="211" t="s">
        <v>21</v>
      </c>
      <c r="F253" s="212" t="s">
        <v>479</v>
      </c>
      <c r="G253" s="209"/>
      <c r="H253" s="213">
        <v>6</v>
      </c>
      <c r="I253" s="214"/>
      <c r="J253" s="209"/>
      <c r="K253" s="209"/>
      <c r="L253" s="215"/>
      <c r="M253" s="216"/>
      <c r="N253" s="217"/>
      <c r="O253" s="217"/>
      <c r="P253" s="217"/>
      <c r="Q253" s="217"/>
      <c r="R253" s="217"/>
      <c r="S253" s="217"/>
      <c r="T253" s="218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19" t="s">
        <v>121</v>
      </c>
      <c r="AU253" s="219" t="s">
        <v>81</v>
      </c>
      <c r="AV253" s="12" t="s">
        <v>83</v>
      </c>
      <c r="AW253" s="12" t="s">
        <v>34</v>
      </c>
      <c r="AX253" s="12" t="s">
        <v>73</v>
      </c>
      <c r="AY253" s="219" t="s">
        <v>114</v>
      </c>
    </row>
    <row r="254" s="13" customFormat="1">
      <c r="A254" s="13"/>
      <c r="B254" s="220"/>
      <c r="C254" s="221"/>
      <c r="D254" s="210" t="s">
        <v>121</v>
      </c>
      <c r="E254" s="222" t="s">
        <v>21</v>
      </c>
      <c r="F254" s="223" t="s">
        <v>124</v>
      </c>
      <c r="G254" s="221"/>
      <c r="H254" s="224">
        <v>6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0" t="s">
        <v>121</v>
      </c>
      <c r="AU254" s="230" t="s">
        <v>81</v>
      </c>
      <c r="AV254" s="13" t="s">
        <v>113</v>
      </c>
      <c r="AW254" s="13" t="s">
        <v>34</v>
      </c>
      <c r="AX254" s="13" t="s">
        <v>81</v>
      </c>
      <c r="AY254" s="230" t="s">
        <v>114</v>
      </c>
    </row>
    <row r="255" s="2" customFormat="1" ht="49.05" customHeight="1">
      <c r="A255" s="37"/>
      <c r="B255" s="38"/>
      <c r="C255" s="195" t="s">
        <v>480</v>
      </c>
      <c r="D255" s="195" t="s">
        <v>115</v>
      </c>
      <c r="E255" s="196" t="s">
        <v>481</v>
      </c>
      <c r="F255" s="197" t="s">
        <v>482</v>
      </c>
      <c r="G255" s="198" t="s">
        <v>118</v>
      </c>
      <c r="H255" s="199">
        <v>1</v>
      </c>
      <c r="I255" s="200"/>
      <c r="J255" s="201">
        <f>ROUND(I255*H255,2)</f>
        <v>0</v>
      </c>
      <c r="K255" s="197" t="s">
        <v>119</v>
      </c>
      <c r="L255" s="43"/>
      <c r="M255" s="202" t="s">
        <v>21</v>
      </c>
      <c r="N255" s="203" t="s">
        <v>44</v>
      </c>
      <c r="O255" s="83"/>
      <c r="P255" s="204">
        <f>O255*H255</f>
        <v>0</v>
      </c>
      <c r="Q255" s="204">
        <v>0</v>
      </c>
      <c r="R255" s="204">
        <f>Q255*H255</f>
        <v>0</v>
      </c>
      <c r="S255" s="204">
        <v>0</v>
      </c>
      <c r="T255" s="20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6" t="s">
        <v>113</v>
      </c>
      <c r="AT255" s="206" t="s">
        <v>115</v>
      </c>
      <c r="AU255" s="206" t="s">
        <v>81</v>
      </c>
      <c r="AY255" s="16" t="s">
        <v>114</v>
      </c>
      <c r="BE255" s="207">
        <f>IF(N255="základní",J255,0)</f>
        <v>0</v>
      </c>
      <c r="BF255" s="207">
        <f>IF(N255="snížená",J255,0)</f>
        <v>0</v>
      </c>
      <c r="BG255" s="207">
        <f>IF(N255="zákl. přenesená",J255,0)</f>
        <v>0</v>
      </c>
      <c r="BH255" s="207">
        <f>IF(N255="sníž. přenesená",J255,0)</f>
        <v>0</v>
      </c>
      <c r="BI255" s="207">
        <f>IF(N255="nulová",J255,0)</f>
        <v>0</v>
      </c>
      <c r="BJ255" s="16" t="s">
        <v>81</v>
      </c>
      <c r="BK255" s="207">
        <f>ROUND(I255*H255,2)</f>
        <v>0</v>
      </c>
      <c r="BL255" s="16" t="s">
        <v>113</v>
      </c>
      <c r="BM255" s="206" t="s">
        <v>483</v>
      </c>
    </row>
    <row r="256" s="2" customFormat="1" ht="55.5" customHeight="1">
      <c r="A256" s="37"/>
      <c r="B256" s="38"/>
      <c r="C256" s="195" t="s">
        <v>484</v>
      </c>
      <c r="D256" s="195" t="s">
        <v>115</v>
      </c>
      <c r="E256" s="196" t="s">
        <v>485</v>
      </c>
      <c r="F256" s="197" t="s">
        <v>486</v>
      </c>
      <c r="G256" s="198" t="s">
        <v>118</v>
      </c>
      <c r="H256" s="199">
        <v>1</v>
      </c>
      <c r="I256" s="200"/>
      <c r="J256" s="201">
        <f>ROUND(I256*H256,2)</f>
        <v>0</v>
      </c>
      <c r="K256" s="197" t="s">
        <v>119</v>
      </c>
      <c r="L256" s="43"/>
      <c r="M256" s="202" t="s">
        <v>21</v>
      </c>
      <c r="N256" s="203" t="s">
        <v>44</v>
      </c>
      <c r="O256" s="83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6" t="s">
        <v>113</v>
      </c>
      <c r="AT256" s="206" t="s">
        <v>115</v>
      </c>
      <c r="AU256" s="206" t="s">
        <v>81</v>
      </c>
      <c r="AY256" s="16" t="s">
        <v>114</v>
      </c>
      <c r="BE256" s="207">
        <f>IF(N256="základní",J256,0)</f>
        <v>0</v>
      </c>
      <c r="BF256" s="207">
        <f>IF(N256="snížená",J256,0)</f>
        <v>0</v>
      </c>
      <c r="BG256" s="207">
        <f>IF(N256="zákl. přenesená",J256,0)</f>
        <v>0</v>
      </c>
      <c r="BH256" s="207">
        <f>IF(N256="sníž. přenesená",J256,0)</f>
        <v>0</v>
      </c>
      <c r="BI256" s="207">
        <f>IF(N256="nulová",J256,0)</f>
        <v>0</v>
      </c>
      <c r="BJ256" s="16" t="s">
        <v>81</v>
      </c>
      <c r="BK256" s="207">
        <f>ROUND(I256*H256,2)</f>
        <v>0</v>
      </c>
      <c r="BL256" s="16" t="s">
        <v>113</v>
      </c>
      <c r="BM256" s="206" t="s">
        <v>487</v>
      </c>
    </row>
    <row r="257" s="2" customFormat="1" ht="49.05" customHeight="1">
      <c r="A257" s="37"/>
      <c r="B257" s="38"/>
      <c r="C257" s="195" t="s">
        <v>488</v>
      </c>
      <c r="D257" s="195" t="s">
        <v>115</v>
      </c>
      <c r="E257" s="196" t="s">
        <v>489</v>
      </c>
      <c r="F257" s="197" t="s">
        <v>490</v>
      </c>
      <c r="G257" s="198" t="s">
        <v>118</v>
      </c>
      <c r="H257" s="199">
        <v>1</v>
      </c>
      <c r="I257" s="200"/>
      <c r="J257" s="201">
        <f>ROUND(I257*H257,2)</f>
        <v>0</v>
      </c>
      <c r="K257" s="197" t="s">
        <v>119</v>
      </c>
      <c r="L257" s="43"/>
      <c r="M257" s="202" t="s">
        <v>21</v>
      </c>
      <c r="N257" s="203" t="s">
        <v>44</v>
      </c>
      <c r="O257" s="83"/>
      <c r="P257" s="204">
        <f>O257*H257</f>
        <v>0</v>
      </c>
      <c r="Q257" s="204">
        <v>0</v>
      </c>
      <c r="R257" s="204">
        <f>Q257*H257</f>
        <v>0</v>
      </c>
      <c r="S257" s="204">
        <v>0</v>
      </c>
      <c r="T257" s="20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06" t="s">
        <v>113</v>
      </c>
      <c r="AT257" s="206" t="s">
        <v>115</v>
      </c>
      <c r="AU257" s="206" t="s">
        <v>81</v>
      </c>
      <c r="AY257" s="16" t="s">
        <v>114</v>
      </c>
      <c r="BE257" s="207">
        <f>IF(N257="základní",J257,0)</f>
        <v>0</v>
      </c>
      <c r="BF257" s="207">
        <f>IF(N257="snížená",J257,0)</f>
        <v>0</v>
      </c>
      <c r="BG257" s="207">
        <f>IF(N257="zákl. přenesená",J257,0)</f>
        <v>0</v>
      </c>
      <c r="BH257" s="207">
        <f>IF(N257="sníž. přenesená",J257,0)</f>
        <v>0</v>
      </c>
      <c r="BI257" s="207">
        <f>IF(N257="nulová",J257,0)</f>
        <v>0</v>
      </c>
      <c r="BJ257" s="16" t="s">
        <v>81</v>
      </c>
      <c r="BK257" s="207">
        <f>ROUND(I257*H257,2)</f>
        <v>0</v>
      </c>
      <c r="BL257" s="16" t="s">
        <v>113</v>
      </c>
      <c r="BM257" s="206" t="s">
        <v>491</v>
      </c>
    </row>
    <row r="258" s="2" customFormat="1" ht="49.05" customHeight="1">
      <c r="A258" s="37"/>
      <c r="B258" s="38"/>
      <c r="C258" s="195" t="s">
        <v>492</v>
      </c>
      <c r="D258" s="195" t="s">
        <v>115</v>
      </c>
      <c r="E258" s="196" t="s">
        <v>493</v>
      </c>
      <c r="F258" s="197" t="s">
        <v>494</v>
      </c>
      <c r="G258" s="198" t="s">
        <v>118</v>
      </c>
      <c r="H258" s="199">
        <v>1</v>
      </c>
      <c r="I258" s="200"/>
      <c r="J258" s="201">
        <f>ROUND(I258*H258,2)</f>
        <v>0</v>
      </c>
      <c r="K258" s="197" t="s">
        <v>119</v>
      </c>
      <c r="L258" s="43"/>
      <c r="M258" s="202" t="s">
        <v>21</v>
      </c>
      <c r="N258" s="203" t="s">
        <v>44</v>
      </c>
      <c r="O258" s="83"/>
      <c r="P258" s="204">
        <f>O258*H258</f>
        <v>0</v>
      </c>
      <c r="Q258" s="204">
        <v>0</v>
      </c>
      <c r="R258" s="204">
        <f>Q258*H258</f>
        <v>0</v>
      </c>
      <c r="S258" s="204">
        <v>0</v>
      </c>
      <c r="T258" s="20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6" t="s">
        <v>113</v>
      </c>
      <c r="AT258" s="206" t="s">
        <v>115</v>
      </c>
      <c r="AU258" s="206" t="s">
        <v>81</v>
      </c>
      <c r="AY258" s="16" t="s">
        <v>114</v>
      </c>
      <c r="BE258" s="207">
        <f>IF(N258="základní",J258,0)</f>
        <v>0</v>
      </c>
      <c r="BF258" s="207">
        <f>IF(N258="snížená",J258,0)</f>
        <v>0</v>
      </c>
      <c r="BG258" s="207">
        <f>IF(N258="zákl. přenesená",J258,0)</f>
        <v>0</v>
      </c>
      <c r="BH258" s="207">
        <f>IF(N258="sníž. přenesená",J258,0)</f>
        <v>0</v>
      </c>
      <c r="BI258" s="207">
        <f>IF(N258="nulová",J258,0)</f>
        <v>0</v>
      </c>
      <c r="BJ258" s="16" t="s">
        <v>81</v>
      </c>
      <c r="BK258" s="207">
        <f>ROUND(I258*H258,2)</f>
        <v>0</v>
      </c>
      <c r="BL258" s="16" t="s">
        <v>113</v>
      </c>
      <c r="BM258" s="206" t="s">
        <v>495</v>
      </c>
    </row>
    <row r="259" s="2" customFormat="1" ht="49.05" customHeight="1">
      <c r="A259" s="37"/>
      <c r="B259" s="38"/>
      <c r="C259" s="195" t="s">
        <v>496</v>
      </c>
      <c r="D259" s="195" t="s">
        <v>115</v>
      </c>
      <c r="E259" s="196" t="s">
        <v>497</v>
      </c>
      <c r="F259" s="197" t="s">
        <v>498</v>
      </c>
      <c r="G259" s="198" t="s">
        <v>118</v>
      </c>
      <c r="H259" s="199">
        <v>1</v>
      </c>
      <c r="I259" s="200"/>
      <c r="J259" s="201">
        <f>ROUND(I259*H259,2)</f>
        <v>0</v>
      </c>
      <c r="K259" s="197" t="s">
        <v>119</v>
      </c>
      <c r="L259" s="43"/>
      <c r="M259" s="202" t="s">
        <v>21</v>
      </c>
      <c r="N259" s="203" t="s">
        <v>44</v>
      </c>
      <c r="O259" s="83"/>
      <c r="P259" s="204">
        <f>O259*H259</f>
        <v>0</v>
      </c>
      <c r="Q259" s="204">
        <v>0</v>
      </c>
      <c r="R259" s="204">
        <f>Q259*H259</f>
        <v>0</v>
      </c>
      <c r="S259" s="204">
        <v>0</v>
      </c>
      <c r="T259" s="20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6" t="s">
        <v>113</v>
      </c>
      <c r="AT259" s="206" t="s">
        <v>115</v>
      </c>
      <c r="AU259" s="206" t="s">
        <v>81</v>
      </c>
      <c r="AY259" s="16" t="s">
        <v>114</v>
      </c>
      <c r="BE259" s="207">
        <f>IF(N259="základní",J259,0)</f>
        <v>0</v>
      </c>
      <c r="BF259" s="207">
        <f>IF(N259="snížená",J259,0)</f>
        <v>0</v>
      </c>
      <c r="BG259" s="207">
        <f>IF(N259="zákl. přenesená",J259,0)</f>
        <v>0</v>
      </c>
      <c r="BH259" s="207">
        <f>IF(N259="sníž. přenesená",J259,0)</f>
        <v>0</v>
      </c>
      <c r="BI259" s="207">
        <f>IF(N259="nulová",J259,0)</f>
        <v>0</v>
      </c>
      <c r="BJ259" s="16" t="s">
        <v>81</v>
      </c>
      <c r="BK259" s="207">
        <f>ROUND(I259*H259,2)</f>
        <v>0</v>
      </c>
      <c r="BL259" s="16" t="s">
        <v>113</v>
      </c>
      <c r="BM259" s="206" t="s">
        <v>499</v>
      </c>
    </row>
    <row r="260" s="2" customFormat="1" ht="49.05" customHeight="1">
      <c r="A260" s="37"/>
      <c r="B260" s="38"/>
      <c r="C260" s="195" t="s">
        <v>500</v>
      </c>
      <c r="D260" s="195" t="s">
        <v>115</v>
      </c>
      <c r="E260" s="196" t="s">
        <v>501</v>
      </c>
      <c r="F260" s="197" t="s">
        <v>502</v>
      </c>
      <c r="G260" s="198" t="s">
        <v>118</v>
      </c>
      <c r="H260" s="199">
        <v>7</v>
      </c>
      <c r="I260" s="200"/>
      <c r="J260" s="201">
        <f>ROUND(I260*H260,2)</f>
        <v>0</v>
      </c>
      <c r="K260" s="197" t="s">
        <v>119</v>
      </c>
      <c r="L260" s="43"/>
      <c r="M260" s="202" t="s">
        <v>21</v>
      </c>
      <c r="N260" s="203" t="s">
        <v>44</v>
      </c>
      <c r="O260" s="83"/>
      <c r="P260" s="204">
        <f>O260*H260</f>
        <v>0</v>
      </c>
      <c r="Q260" s="204">
        <v>0</v>
      </c>
      <c r="R260" s="204">
        <f>Q260*H260</f>
        <v>0</v>
      </c>
      <c r="S260" s="204">
        <v>0</v>
      </c>
      <c r="T260" s="20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6" t="s">
        <v>113</v>
      </c>
      <c r="AT260" s="206" t="s">
        <v>115</v>
      </c>
      <c r="AU260" s="206" t="s">
        <v>81</v>
      </c>
      <c r="AY260" s="16" t="s">
        <v>114</v>
      </c>
      <c r="BE260" s="207">
        <f>IF(N260="základní",J260,0)</f>
        <v>0</v>
      </c>
      <c r="BF260" s="207">
        <f>IF(N260="snížená",J260,0)</f>
        <v>0</v>
      </c>
      <c r="BG260" s="207">
        <f>IF(N260="zákl. přenesená",J260,0)</f>
        <v>0</v>
      </c>
      <c r="BH260" s="207">
        <f>IF(N260="sníž. přenesená",J260,0)</f>
        <v>0</v>
      </c>
      <c r="BI260" s="207">
        <f>IF(N260="nulová",J260,0)</f>
        <v>0</v>
      </c>
      <c r="BJ260" s="16" t="s">
        <v>81</v>
      </c>
      <c r="BK260" s="207">
        <f>ROUND(I260*H260,2)</f>
        <v>0</v>
      </c>
      <c r="BL260" s="16" t="s">
        <v>113</v>
      </c>
      <c r="BM260" s="206" t="s">
        <v>503</v>
      </c>
    </row>
    <row r="261" s="12" customFormat="1">
      <c r="A261" s="12"/>
      <c r="B261" s="208"/>
      <c r="C261" s="209"/>
      <c r="D261" s="210" t="s">
        <v>121</v>
      </c>
      <c r="E261" s="211" t="s">
        <v>21</v>
      </c>
      <c r="F261" s="212" t="s">
        <v>504</v>
      </c>
      <c r="G261" s="209"/>
      <c r="H261" s="213">
        <v>7</v>
      </c>
      <c r="I261" s="214"/>
      <c r="J261" s="209"/>
      <c r="K261" s="209"/>
      <c r="L261" s="215"/>
      <c r="M261" s="216"/>
      <c r="N261" s="217"/>
      <c r="O261" s="217"/>
      <c r="P261" s="217"/>
      <c r="Q261" s="217"/>
      <c r="R261" s="217"/>
      <c r="S261" s="217"/>
      <c r="T261" s="218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19" t="s">
        <v>121</v>
      </c>
      <c r="AU261" s="219" t="s">
        <v>81</v>
      </c>
      <c r="AV261" s="12" t="s">
        <v>83</v>
      </c>
      <c r="AW261" s="12" t="s">
        <v>34</v>
      </c>
      <c r="AX261" s="12" t="s">
        <v>73</v>
      </c>
      <c r="AY261" s="219" t="s">
        <v>114</v>
      </c>
    </row>
    <row r="262" s="13" customFormat="1">
      <c r="A262" s="13"/>
      <c r="B262" s="220"/>
      <c r="C262" s="221"/>
      <c r="D262" s="210" t="s">
        <v>121</v>
      </c>
      <c r="E262" s="222" t="s">
        <v>21</v>
      </c>
      <c r="F262" s="223" t="s">
        <v>124</v>
      </c>
      <c r="G262" s="221"/>
      <c r="H262" s="224">
        <v>7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0" t="s">
        <v>121</v>
      </c>
      <c r="AU262" s="230" t="s">
        <v>81</v>
      </c>
      <c r="AV262" s="13" t="s">
        <v>113</v>
      </c>
      <c r="AW262" s="13" t="s">
        <v>34</v>
      </c>
      <c r="AX262" s="13" t="s">
        <v>81</v>
      </c>
      <c r="AY262" s="230" t="s">
        <v>114</v>
      </c>
    </row>
    <row r="263" s="2" customFormat="1" ht="49.05" customHeight="1">
      <c r="A263" s="37"/>
      <c r="B263" s="38"/>
      <c r="C263" s="195" t="s">
        <v>505</v>
      </c>
      <c r="D263" s="195" t="s">
        <v>115</v>
      </c>
      <c r="E263" s="196" t="s">
        <v>506</v>
      </c>
      <c r="F263" s="197" t="s">
        <v>507</v>
      </c>
      <c r="G263" s="198" t="s">
        <v>118</v>
      </c>
      <c r="H263" s="199">
        <v>60</v>
      </c>
      <c r="I263" s="200"/>
      <c r="J263" s="201">
        <f>ROUND(I263*H263,2)</f>
        <v>0</v>
      </c>
      <c r="K263" s="197" t="s">
        <v>119</v>
      </c>
      <c r="L263" s="43"/>
      <c r="M263" s="202" t="s">
        <v>21</v>
      </c>
      <c r="N263" s="203" t="s">
        <v>44</v>
      </c>
      <c r="O263" s="83"/>
      <c r="P263" s="204">
        <f>O263*H263</f>
        <v>0</v>
      </c>
      <c r="Q263" s="204">
        <v>0</v>
      </c>
      <c r="R263" s="204">
        <f>Q263*H263</f>
        <v>0</v>
      </c>
      <c r="S263" s="204">
        <v>0</v>
      </c>
      <c r="T263" s="20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6" t="s">
        <v>113</v>
      </c>
      <c r="AT263" s="206" t="s">
        <v>115</v>
      </c>
      <c r="AU263" s="206" t="s">
        <v>81</v>
      </c>
      <c r="AY263" s="16" t="s">
        <v>114</v>
      </c>
      <c r="BE263" s="207">
        <f>IF(N263="základní",J263,0)</f>
        <v>0</v>
      </c>
      <c r="BF263" s="207">
        <f>IF(N263="snížená",J263,0)</f>
        <v>0</v>
      </c>
      <c r="BG263" s="207">
        <f>IF(N263="zákl. přenesená",J263,0)</f>
        <v>0</v>
      </c>
      <c r="BH263" s="207">
        <f>IF(N263="sníž. přenesená",J263,0)</f>
        <v>0</v>
      </c>
      <c r="BI263" s="207">
        <f>IF(N263="nulová",J263,0)</f>
        <v>0</v>
      </c>
      <c r="BJ263" s="16" t="s">
        <v>81</v>
      </c>
      <c r="BK263" s="207">
        <f>ROUND(I263*H263,2)</f>
        <v>0</v>
      </c>
      <c r="BL263" s="16" t="s">
        <v>113</v>
      </c>
      <c r="BM263" s="206" t="s">
        <v>508</v>
      </c>
    </row>
    <row r="264" s="12" customFormat="1">
      <c r="A264" s="12"/>
      <c r="B264" s="208"/>
      <c r="C264" s="209"/>
      <c r="D264" s="210" t="s">
        <v>121</v>
      </c>
      <c r="E264" s="211" t="s">
        <v>21</v>
      </c>
      <c r="F264" s="212" t="s">
        <v>509</v>
      </c>
      <c r="G264" s="209"/>
      <c r="H264" s="213">
        <v>60</v>
      </c>
      <c r="I264" s="214"/>
      <c r="J264" s="209"/>
      <c r="K264" s="209"/>
      <c r="L264" s="215"/>
      <c r="M264" s="216"/>
      <c r="N264" s="217"/>
      <c r="O264" s="217"/>
      <c r="P264" s="217"/>
      <c r="Q264" s="217"/>
      <c r="R264" s="217"/>
      <c r="S264" s="217"/>
      <c r="T264" s="218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19" t="s">
        <v>121</v>
      </c>
      <c r="AU264" s="219" t="s">
        <v>81</v>
      </c>
      <c r="AV264" s="12" t="s">
        <v>83</v>
      </c>
      <c r="AW264" s="12" t="s">
        <v>34</v>
      </c>
      <c r="AX264" s="12" t="s">
        <v>73</v>
      </c>
      <c r="AY264" s="219" t="s">
        <v>114</v>
      </c>
    </row>
    <row r="265" s="13" customFormat="1">
      <c r="A265" s="13"/>
      <c r="B265" s="220"/>
      <c r="C265" s="221"/>
      <c r="D265" s="210" t="s">
        <v>121</v>
      </c>
      <c r="E265" s="222" t="s">
        <v>21</v>
      </c>
      <c r="F265" s="223" t="s">
        <v>124</v>
      </c>
      <c r="G265" s="221"/>
      <c r="H265" s="224">
        <v>60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0" t="s">
        <v>121</v>
      </c>
      <c r="AU265" s="230" t="s">
        <v>81</v>
      </c>
      <c r="AV265" s="13" t="s">
        <v>113</v>
      </c>
      <c r="AW265" s="13" t="s">
        <v>34</v>
      </c>
      <c r="AX265" s="13" t="s">
        <v>81</v>
      </c>
      <c r="AY265" s="230" t="s">
        <v>114</v>
      </c>
    </row>
    <row r="266" s="2" customFormat="1" ht="49.05" customHeight="1">
      <c r="A266" s="37"/>
      <c r="B266" s="38"/>
      <c r="C266" s="195" t="s">
        <v>510</v>
      </c>
      <c r="D266" s="195" t="s">
        <v>115</v>
      </c>
      <c r="E266" s="196" t="s">
        <v>511</v>
      </c>
      <c r="F266" s="197" t="s">
        <v>512</v>
      </c>
      <c r="G266" s="198" t="s">
        <v>118</v>
      </c>
      <c r="H266" s="199">
        <v>47</v>
      </c>
      <c r="I266" s="200"/>
      <c r="J266" s="201">
        <f>ROUND(I266*H266,2)</f>
        <v>0</v>
      </c>
      <c r="K266" s="197" t="s">
        <v>119</v>
      </c>
      <c r="L266" s="43"/>
      <c r="M266" s="202" t="s">
        <v>21</v>
      </c>
      <c r="N266" s="203" t="s">
        <v>44</v>
      </c>
      <c r="O266" s="83"/>
      <c r="P266" s="204">
        <f>O266*H266</f>
        <v>0</v>
      </c>
      <c r="Q266" s="204">
        <v>0</v>
      </c>
      <c r="R266" s="204">
        <f>Q266*H266</f>
        <v>0</v>
      </c>
      <c r="S266" s="204">
        <v>0</v>
      </c>
      <c r="T266" s="20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6" t="s">
        <v>113</v>
      </c>
      <c r="AT266" s="206" t="s">
        <v>115</v>
      </c>
      <c r="AU266" s="206" t="s">
        <v>81</v>
      </c>
      <c r="AY266" s="16" t="s">
        <v>114</v>
      </c>
      <c r="BE266" s="207">
        <f>IF(N266="základní",J266,0)</f>
        <v>0</v>
      </c>
      <c r="BF266" s="207">
        <f>IF(N266="snížená",J266,0)</f>
        <v>0</v>
      </c>
      <c r="BG266" s="207">
        <f>IF(N266="zákl. přenesená",J266,0)</f>
        <v>0</v>
      </c>
      <c r="BH266" s="207">
        <f>IF(N266="sníž. přenesená",J266,0)</f>
        <v>0</v>
      </c>
      <c r="BI266" s="207">
        <f>IF(N266="nulová",J266,0)</f>
        <v>0</v>
      </c>
      <c r="BJ266" s="16" t="s">
        <v>81</v>
      </c>
      <c r="BK266" s="207">
        <f>ROUND(I266*H266,2)</f>
        <v>0</v>
      </c>
      <c r="BL266" s="16" t="s">
        <v>113</v>
      </c>
      <c r="BM266" s="206" t="s">
        <v>513</v>
      </c>
    </row>
    <row r="267" s="12" customFormat="1">
      <c r="A267" s="12"/>
      <c r="B267" s="208"/>
      <c r="C267" s="209"/>
      <c r="D267" s="210" t="s">
        <v>121</v>
      </c>
      <c r="E267" s="211" t="s">
        <v>21</v>
      </c>
      <c r="F267" s="212" t="s">
        <v>514</v>
      </c>
      <c r="G267" s="209"/>
      <c r="H267" s="213">
        <v>47</v>
      </c>
      <c r="I267" s="214"/>
      <c r="J267" s="209"/>
      <c r="K267" s="209"/>
      <c r="L267" s="215"/>
      <c r="M267" s="216"/>
      <c r="N267" s="217"/>
      <c r="O267" s="217"/>
      <c r="P267" s="217"/>
      <c r="Q267" s="217"/>
      <c r="R267" s="217"/>
      <c r="S267" s="217"/>
      <c r="T267" s="218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19" t="s">
        <v>121</v>
      </c>
      <c r="AU267" s="219" t="s">
        <v>81</v>
      </c>
      <c r="AV267" s="12" t="s">
        <v>83</v>
      </c>
      <c r="AW267" s="12" t="s">
        <v>34</v>
      </c>
      <c r="AX267" s="12" t="s">
        <v>73</v>
      </c>
      <c r="AY267" s="219" t="s">
        <v>114</v>
      </c>
    </row>
    <row r="268" s="13" customFormat="1">
      <c r="A268" s="13"/>
      <c r="B268" s="220"/>
      <c r="C268" s="221"/>
      <c r="D268" s="210" t="s">
        <v>121</v>
      </c>
      <c r="E268" s="222" t="s">
        <v>21</v>
      </c>
      <c r="F268" s="223" t="s">
        <v>124</v>
      </c>
      <c r="G268" s="221"/>
      <c r="H268" s="224">
        <v>47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0" t="s">
        <v>121</v>
      </c>
      <c r="AU268" s="230" t="s">
        <v>81</v>
      </c>
      <c r="AV268" s="13" t="s">
        <v>113</v>
      </c>
      <c r="AW268" s="13" t="s">
        <v>34</v>
      </c>
      <c r="AX268" s="13" t="s">
        <v>81</v>
      </c>
      <c r="AY268" s="230" t="s">
        <v>114</v>
      </c>
    </row>
    <row r="269" s="2" customFormat="1" ht="49.05" customHeight="1">
      <c r="A269" s="37"/>
      <c r="B269" s="38"/>
      <c r="C269" s="195" t="s">
        <v>515</v>
      </c>
      <c r="D269" s="195" t="s">
        <v>115</v>
      </c>
      <c r="E269" s="196" t="s">
        <v>516</v>
      </c>
      <c r="F269" s="197" t="s">
        <v>517</v>
      </c>
      <c r="G269" s="198" t="s">
        <v>118</v>
      </c>
      <c r="H269" s="199">
        <v>37</v>
      </c>
      <c r="I269" s="200"/>
      <c r="J269" s="201">
        <f>ROUND(I269*H269,2)</f>
        <v>0</v>
      </c>
      <c r="K269" s="197" t="s">
        <v>119</v>
      </c>
      <c r="L269" s="43"/>
      <c r="M269" s="202" t="s">
        <v>21</v>
      </c>
      <c r="N269" s="203" t="s">
        <v>44</v>
      </c>
      <c r="O269" s="83"/>
      <c r="P269" s="204">
        <f>O269*H269</f>
        <v>0</v>
      </c>
      <c r="Q269" s="204">
        <v>0</v>
      </c>
      <c r="R269" s="204">
        <f>Q269*H269</f>
        <v>0</v>
      </c>
      <c r="S269" s="204">
        <v>0</v>
      </c>
      <c r="T269" s="20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06" t="s">
        <v>113</v>
      </c>
      <c r="AT269" s="206" t="s">
        <v>115</v>
      </c>
      <c r="AU269" s="206" t="s">
        <v>81</v>
      </c>
      <c r="AY269" s="16" t="s">
        <v>114</v>
      </c>
      <c r="BE269" s="207">
        <f>IF(N269="základní",J269,0)</f>
        <v>0</v>
      </c>
      <c r="BF269" s="207">
        <f>IF(N269="snížená",J269,0)</f>
        <v>0</v>
      </c>
      <c r="BG269" s="207">
        <f>IF(N269="zákl. přenesená",J269,0)</f>
        <v>0</v>
      </c>
      <c r="BH269" s="207">
        <f>IF(N269="sníž. přenesená",J269,0)</f>
        <v>0</v>
      </c>
      <c r="BI269" s="207">
        <f>IF(N269="nulová",J269,0)</f>
        <v>0</v>
      </c>
      <c r="BJ269" s="16" t="s">
        <v>81</v>
      </c>
      <c r="BK269" s="207">
        <f>ROUND(I269*H269,2)</f>
        <v>0</v>
      </c>
      <c r="BL269" s="16" t="s">
        <v>113</v>
      </c>
      <c r="BM269" s="206" t="s">
        <v>518</v>
      </c>
    </row>
    <row r="270" s="12" customFormat="1">
      <c r="A270" s="12"/>
      <c r="B270" s="208"/>
      <c r="C270" s="209"/>
      <c r="D270" s="210" t="s">
        <v>121</v>
      </c>
      <c r="E270" s="211" t="s">
        <v>21</v>
      </c>
      <c r="F270" s="212" t="s">
        <v>519</v>
      </c>
      <c r="G270" s="209"/>
      <c r="H270" s="213">
        <v>37</v>
      </c>
      <c r="I270" s="214"/>
      <c r="J270" s="209"/>
      <c r="K270" s="209"/>
      <c r="L270" s="215"/>
      <c r="M270" s="216"/>
      <c r="N270" s="217"/>
      <c r="O270" s="217"/>
      <c r="P270" s="217"/>
      <c r="Q270" s="217"/>
      <c r="R270" s="217"/>
      <c r="S270" s="217"/>
      <c r="T270" s="218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19" t="s">
        <v>121</v>
      </c>
      <c r="AU270" s="219" t="s">
        <v>81</v>
      </c>
      <c r="AV270" s="12" t="s">
        <v>83</v>
      </c>
      <c r="AW270" s="12" t="s">
        <v>34</v>
      </c>
      <c r="AX270" s="12" t="s">
        <v>73</v>
      </c>
      <c r="AY270" s="219" t="s">
        <v>114</v>
      </c>
    </row>
    <row r="271" s="13" customFormat="1">
      <c r="A271" s="13"/>
      <c r="B271" s="220"/>
      <c r="C271" s="221"/>
      <c r="D271" s="210" t="s">
        <v>121</v>
      </c>
      <c r="E271" s="222" t="s">
        <v>21</v>
      </c>
      <c r="F271" s="223" t="s">
        <v>124</v>
      </c>
      <c r="G271" s="221"/>
      <c r="H271" s="224">
        <v>37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0" t="s">
        <v>121</v>
      </c>
      <c r="AU271" s="230" t="s">
        <v>81</v>
      </c>
      <c r="AV271" s="13" t="s">
        <v>113</v>
      </c>
      <c r="AW271" s="13" t="s">
        <v>34</v>
      </c>
      <c r="AX271" s="13" t="s">
        <v>81</v>
      </c>
      <c r="AY271" s="230" t="s">
        <v>114</v>
      </c>
    </row>
    <row r="272" s="2" customFormat="1" ht="49.05" customHeight="1">
      <c r="A272" s="37"/>
      <c r="B272" s="38"/>
      <c r="C272" s="195" t="s">
        <v>520</v>
      </c>
      <c r="D272" s="195" t="s">
        <v>115</v>
      </c>
      <c r="E272" s="196" t="s">
        <v>521</v>
      </c>
      <c r="F272" s="197" t="s">
        <v>522</v>
      </c>
      <c r="G272" s="198" t="s">
        <v>118</v>
      </c>
      <c r="H272" s="199">
        <v>97</v>
      </c>
      <c r="I272" s="200"/>
      <c r="J272" s="201">
        <f>ROUND(I272*H272,2)</f>
        <v>0</v>
      </c>
      <c r="K272" s="197" t="s">
        <v>119</v>
      </c>
      <c r="L272" s="43"/>
      <c r="M272" s="202" t="s">
        <v>21</v>
      </c>
      <c r="N272" s="203" t="s">
        <v>44</v>
      </c>
      <c r="O272" s="83"/>
      <c r="P272" s="204">
        <f>O272*H272</f>
        <v>0</v>
      </c>
      <c r="Q272" s="204">
        <v>0</v>
      </c>
      <c r="R272" s="204">
        <f>Q272*H272</f>
        <v>0</v>
      </c>
      <c r="S272" s="204">
        <v>0</v>
      </c>
      <c r="T272" s="20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06" t="s">
        <v>113</v>
      </c>
      <c r="AT272" s="206" t="s">
        <v>115</v>
      </c>
      <c r="AU272" s="206" t="s">
        <v>81</v>
      </c>
      <c r="AY272" s="16" t="s">
        <v>114</v>
      </c>
      <c r="BE272" s="207">
        <f>IF(N272="základní",J272,0)</f>
        <v>0</v>
      </c>
      <c r="BF272" s="207">
        <f>IF(N272="snížená",J272,0)</f>
        <v>0</v>
      </c>
      <c r="BG272" s="207">
        <f>IF(N272="zákl. přenesená",J272,0)</f>
        <v>0</v>
      </c>
      <c r="BH272" s="207">
        <f>IF(N272="sníž. přenesená",J272,0)</f>
        <v>0</v>
      </c>
      <c r="BI272" s="207">
        <f>IF(N272="nulová",J272,0)</f>
        <v>0</v>
      </c>
      <c r="BJ272" s="16" t="s">
        <v>81</v>
      </c>
      <c r="BK272" s="207">
        <f>ROUND(I272*H272,2)</f>
        <v>0</v>
      </c>
      <c r="BL272" s="16" t="s">
        <v>113</v>
      </c>
      <c r="BM272" s="206" t="s">
        <v>523</v>
      </c>
    </row>
    <row r="273" s="12" customFormat="1">
      <c r="A273" s="12"/>
      <c r="B273" s="208"/>
      <c r="C273" s="209"/>
      <c r="D273" s="210" t="s">
        <v>121</v>
      </c>
      <c r="E273" s="211" t="s">
        <v>21</v>
      </c>
      <c r="F273" s="212" t="s">
        <v>524</v>
      </c>
      <c r="G273" s="209"/>
      <c r="H273" s="213">
        <v>97</v>
      </c>
      <c r="I273" s="214"/>
      <c r="J273" s="209"/>
      <c r="K273" s="209"/>
      <c r="L273" s="215"/>
      <c r="M273" s="216"/>
      <c r="N273" s="217"/>
      <c r="O273" s="217"/>
      <c r="P273" s="217"/>
      <c r="Q273" s="217"/>
      <c r="R273" s="217"/>
      <c r="S273" s="217"/>
      <c r="T273" s="218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19" t="s">
        <v>121</v>
      </c>
      <c r="AU273" s="219" t="s">
        <v>81</v>
      </c>
      <c r="AV273" s="12" t="s">
        <v>83</v>
      </c>
      <c r="AW273" s="12" t="s">
        <v>34</v>
      </c>
      <c r="AX273" s="12" t="s">
        <v>73</v>
      </c>
      <c r="AY273" s="219" t="s">
        <v>114</v>
      </c>
    </row>
    <row r="274" s="13" customFormat="1">
      <c r="A274" s="13"/>
      <c r="B274" s="220"/>
      <c r="C274" s="221"/>
      <c r="D274" s="210" t="s">
        <v>121</v>
      </c>
      <c r="E274" s="222" t="s">
        <v>21</v>
      </c>
      <c r="F274" s="223" t="s">
        <v>124</v>
      </c>
      <c r="G274" s="221"/>
      <c r="H274" s="224">
        <v>97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0" t="s">
        <v>121</v>
      </c>
      <c r="AU274" s="230" t="s">
        <v>81</v>
      </c>
      <c r="AV274" s="13" t="s">
        <v>113</v>
      </c>
      <c r="AW274" s="13" t="s">
        <v>34</v>
      </c>
      <c r="AX274" s="13" t="s">
        <v>81</v>
      </c>
      <c r="AY274" s="230" t="s">
        <v>114</v>
      </c>
    </row>
    <row r="275" s="2" customFormat="1" ht="49.05" customHeight="1">
      <c r="A275" s="37"/>
      <c r="B275" s="38"/>
      <c r="C275" s="195" t="s">
        <v>525</v>
      </c>
      <c r="D275" s="195" t="s">
        <v>115</v>
      </c>
      <c r="E275" s="196" t="s">
        <v>526</v>
      </c>
      <c r="F275" s="197" t="s">
        <v>527</v>
      </c>
      <c r="G275" s="198" t="s">
        <v>118</v>
      </c>
      <c r="H275" s="199">
        <v>44</v>
      </c>
      <c r="I275" s="200"/>
      <c r="J275" s="201">
        <f>ROUND(I275*H275,2)</f>
        <v>0</v>
      </c>
      <c r="K275" s="197" t="s">
        <v>119</v>
      </c>
      <c r="L275" s="43"/>
      <c r="M275" s="202" t="s">
        <v>21</v>
      </c>
      <c r="N275" s="203" t="s">
        <v>44</v>
      </c>
      <c r="O275" s="83"/>
      <c r="P275" s="204">
        <f>O275*H275</f>
        <v>0</v>
      </c>
      <c r="Q275" s="204">
        <v>0</v>
      </c>
      <c r="R275" s="204">
        <f>Q275*H275</f>
        <v>0</v>
      </c>
      <c r="S275" s="204">
        <v>0</v>
      </c>
      <c r="T275" s="20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06" t="s">
        <v>113</v>
      </c>
      <c r="AT275" s="206" t="s">
        <v>115</v>
      </c>
      <c r="AU275" s="206" t="s">
        <v>81</v>
      </c>
      <c r="AY275" s="16" t="s">
        <v>114</v>
      </c>
      <c r="BE275" s="207">
        <f>IF(N275="základní",J275,0)</f>
        <v>0</v>
      </c>
      <c r="BF275" s="207">
        <f>IF(N275="snížená",J275,0)</f>
        <v>0</v>
      </c>
      <c r="BG275" s="207">
        <f>IF(N275="zákl. přenesená",J275,0)</f>
        <v>0</v>
      </c>
      <c r="BH275" s="207">
        <f>IF(N275="sníž. přenesená",J275,0)</f>
        <v>0</v>
      </c>
      <c r="BI275" s="207">
        <f>IF(N275="nulová",J275,0)</f>
        <v>0</v>
      </c>
      <c r="BJ275" s="16" t="s">
        <v>81</v>
      </c>
      <c r="BK275" s="207">
        <f>ROUND(I275*H275,2)</f>
        <v>0</v>
      </c>
      <c r="BL275" s="16" t="s">
        <v>113</v>
      </c>
      <c r="BM275" s="206" t="s">
        <v>528</v>
      </c>
    </row>
    <row r="276" s="12" customFormat="1">
      <c r="A276" s="12"/>
      <c r="B276" s="208"/>
      <c r="C276" s="209"/>
      <c r="D276" s="210" t="s">
        <v>121</v>
      </c>
      <c r="E276" s="211" t="s">
        <v>21</v>
      </c>
      <c r="F276" s="212" t="s">
        <v>529</v>
      </c>
      <c r="G276" s="209"/>
      <c r="H276" s="213">
        <v>44</v>
      </c>
      <c r="I276" s="214"/>
      <c r="J276" s="209"/>
      <c r="K276" s="209"/>
      <c r="L276" s="215"/>
      <c r="M276" s="216"/>
      <c r="N276" s="217"/>
      <c r="O276" s="217"/>
      <c r="P276" s="217"/>
      <c r="Q276" s="217"/>
      <c r="R276" s="217"/>
      <c r="S276" s="217"/>
      <c r="T276" s="218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19" t="s">
        <v>121</v>
      </c>
      <c r="AU276" s="219" t="s">
        <v>81</v>
      </c>
      <c r="AV276" s="12" t="s">
        <v>83</v>
      </c>
      <c r="AW276" s="12" t="s">
        <v>34</v>
      </c>
      <c r="AX276" s="12" t="s">
        <v>73</v>
      </c>
      <c r="AY276" s="219" t="s">
        <v>114</v>
      </c>
    </row>
    <row r="277" s="13" customFormat="1">
      <c r="A277" s="13"/>
      <c r="B277" s="220"/>
      <c r="C277" s="221"/>
      <c r="D277" s="210" t="s">
        <v>121</v>
      </c>
      <c r="E277" s="222" t="s">
        <v>21</v>
      </c>
      <c r="F277" s="223" t="s">
        <v>124</v>
      </c>
      <c r="G277" s="221"/>
      <c r="H277" s="224">
        <v>44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0" t="s">
        <v>121</v>
      </c>
      <c r="AU277" s="230" t="s">
        <v>81</v>
      </c>
      <c r="AV277" s="13" t="s">
        <v>113</v>
      </c>
      <c r="AW277" s="13" t="s">
        <v>34</v>
      </c>
      <c r="AX277" s="13" t="s">
        <v>81</v>
      </c>
      <c r="AY277" s="230" t="s">
        <v>114</v>
      </c>
    </row>
    <row r="278" s="2" customFormat="1" ht="49.05" customHeight="1">
      <c r="A278" s="37"/>
      <c r="B278" s="38"/>
      <c r="C278" s="195" t="s">
        <v>530</v>
      </c>
      <c r="D278" s="195" t="s">
        <v>115</v>
      </c>
      <c r="E278" s="196" t="s">
        <v>531</v>
      </c>
      <c r="F278" s="197" t="s">
        <v>532</v>
      </c>
      <c r="G278" s="198" t="s">
        <v>118</v>
      </c>
      <c r="H278" s="199">
        <v>46</v>
      </c>
      <c r="I278" s="200"/>
      <c r="J278" s="201">
        <f>ROUND(I278*H278,2)</f>
        <v>0</v>
      </c>
      <c r="K278" s="197" t="s">
        <v>119</v>
      </c>
      <c r="L278" s="43"/>
      <c r="M278" s="202" t="s">
        <v>21</v>
      </c>
      <c r="N278" s="203" t="s">
        <v>44</v>
      </c>
      <c r="O278" s="83"/>
      <c r="P278" s="204">
        <f>O278*H278</f>
        <v>0</v>
      </c>
      <c r="Q278" s="204">
        <v>0</v>
      </c>
      <c r="R278" s="204">
        <f>Q278*H278</f>
        <v>0</v>
      </c>
      <c r="S278" s="204">
        <v>0</v>
      </c>
      <c r="T278" s="20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6" t="s">
        <v>113</v>
      </c>
      <c r="AT278" s="206" t="s">
        <v>115</v>
      </c>
      <c r="AU278" s="206" t="s">
        <v>81</v>
      </c>
      <c r="AY278" s="16" t="s">
        <v>114</v>
      </c>
      <c r="BE278" s="207">
        <f>IF(N278="základní",J278,0)</f>
        <v>0</v>
      </c>
      <c r="BF278" s="207">
        <f>IF(N278="snížená",J278,0)</f>
        <v>0</v>
      </c>
      <c r="BG278" s="207">
        <f>IF(N278="zákl. přenesená",J278,0)</f>
        <v>0</v>
      </c>
      <c r="BH278" s="207">
        <f>IF(N278="sníž. přenesená",J278,0)</f>
        <v>0</v>
      </c>
      <c r="BI278" s="207">
        <f>IF(N278="nulová",J278,0)</f>
        <v>0</v>
      </c>
      <c r="BJ278" s="16" t="s">
        <v>81</v>
      </c>
      <c r="BK278" s="207">
        <f>ROUND(I278*H278,2)</f>
        <v>0</v>
      </c>
      <c r="BL278" s="16" t="s">
        <v>113</v>
      </c>
      <c r="BM278" s="206" t="s">
        <v>533</v>
      </c>
    </row>
    <row r="279" s="12" customFormat="1">
      <c r="A279" s="12"/>
      <c r="B279" s="208"/>
      <c r="C279" s="209"/>
      <c r="D279" s="210" t="s">
        <v>121</v>
      </c>
      <c r="E279" s="211" t="s">
        <v>21</v>
      </c>
      <c r="F279" s="212" t="s">
        <v>534</v>
      </c>
      <c r="G279" s="209"/>
      <c r="H279" s="213">
        <v>46</v>
      </c>
      <c r="I279" s="214"/>
      <c r="J279" s="209"/>
      <c r="K279" s="209"/>
      <c r="L279" s="215"/>
      <c r="M279" s="216"/>
      <c r="N279" s="217"/>
      <c r="O279" s="217"/>
      <c r="P279" s="217"/>
      <c r="Q279" s="217"/>
      <c r="R279" s="217"/>
      <c r="S279" s="217"/>
      <c r="T279" s="218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19" t="s">
        <v>121</v>
      </c>
      <c r="AU279" s="219" t="s">
        <v>81</v>
      </c>
      <c r="AV279" s="12" t="s">
        <v>83</v>
      </c>
      <c r="AW279" s="12" t="s">
        <v>34</v>
      </c>
      <c r="AX279" s="12" t="s">
        <v>73</v>
      </c>
      <c r="AY279" s="219" t="s">
        <v>114</v>
      </c>
    </row>
    <row r="280" s="13" customFormat="1">
      <c r="A280" s="13"/>
      <c r="B280" s="220"/>
      <c r="C280" s="221"/>
      <c r="D280" s="210" t="s">
        <v>121</v>
      </c>
      <c r="E280" s="222" t="s">
        <v>21</v>
      </c>
      <c r="F280" s="223" t="s">
        <v>124</v>
      </c>
      <c r="G280" s="221"/>
      <c r="H280" s="224">
        <v>46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0" t="s">
        <v>121</v>
      </c>
      <c r="AU280" s="230" t="s">
        <v>81</v>
      </c>
      <c r="AV280" s="13" t="s">
        <v>113</v>
      </c>
      <c r="AW280" s="13" t="s">
        <v>34</v>
      </c>
      <c r="AX280" s="13" t="s">
        <v>81</v>
      </c>
      <c r="AY280" s="230" t="s">
        <v>114</v>
      </c>
    </row>
    <row r="281" s="2" customFormat="1" ht="49.05" customHeight="1">
      <c r="A281" s="37"/>
      <c r="B281" s="38"/>
      <c r="C281" s="195" t="s">
        <v>535</v>
      </c>
      <c r="D281" s="195" t="s">
        <v>115</v>
      </c>
      <c r="E281" s="196" t="s">
        <v>536</v>
      </c>
      <c r="F281" s="197" t="s">
        <v>537</v>
      </c>
      <c r="G281" s="198" t="s">
        <v>118</v>
      </c>
      <c r="H281" s="199">
        <v>18</v>
      </c>
      <c r="I281" s="200"/>
      <c r="J281" s="201">
        <f>ROUND(I281*H281,2)</f>
        <v>0</v>
      </c>
      <c r="K281" s="197" t="s">
        <v>119</v>
      </c>
      <c r="L281" s="43"/>
      <c r="M281" s="202" t="s">
        <v>21</v>
      </c>
      <c r="N281" s="203" t="s">
        <v>44</v>
      </c>
      <c r="O281" s="83"/>
      <c r="P281" s="204">
        <f>O281*H281</f>
        <v>0</v>
      </c>
      <c r="Q281" s="204">
        <v>0</v>
      </c>
      <c r="R281" s="204">
        <f>Q281*H281</f>
        <v>0</v>
      </c>
      <c r="S281" s="204">
        <v>0</v>
      </c>
      <c r="T281" s="20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06" t="s">
        <v>113</v>
      </c>
      <c r="AT281" s="206" t="s">
        <v>115</v>
      </c>
      <c r="AU281" s="206" t="s">
        <v>81</v>
      </c>
      <c r="AY281" s="16" t="s">
        <v>114</v>
      </c>
      <c r="BE281" s="207">
        <f>IF(N281="základní",J281,0)</f>
        <v>0</v>
      </c>
      <c r="BF281" s="207">
        <f>IF(N281="snížená",J281,0)</f>
        <v>0</v>
      </c>
      <c r="BG281" s="207">
        <f>IF(N281="zákl. přenesená",J281,0)</f>
        <v>0</v>
      </c>
      <c r="BH281" s="207">
        <f>IF(N281="sníž. přenesená",J281,0)</f>
        <v>0</v>
      </c>
      <c r="BI281" s="207">
        <f>IF(N281="nulová",J281,0)</f>
        <v>0</v>
      </c>
      <c r="BJ281" s="16" t="s">
        <v>81</v>
      </c>
      <c r="BK281" s="207">
        <f>ROUND(I281*H281,2)</f>
        <v>0</v>
      </c>
      <c r="BL281" s="16" t="s">
        <v>113</v>
      </c>
      <c r="BM281" s="206" t="s">
        <v>538</v>
      </c>
    </row>
    <row r="282" s="12" customFormat="1">
      <c r="A282" s="12"/>
      <c r="B282" s="208"/>
      <c r="C282" s="209"/>
      <c r="D282" s="210" t="s">
        <v>121</v>
      </c>
      <c r="E282" s="211" t="s">
        <v>21</v>
      </c>
      <c r="F282" s="212" t="s">
        <v>539</v>
      </c>
      <c r="G282" s="209"/>
      <c r="H282" s="213">
        <v>18</v>
      </c>
      <c r="I282" s="214"/>
      <c r="J282" s="209"/>
      <c r="K282" s="209"/>
      <c r="L282" s="215"/>
      <c r="M282" s="216"/>
      <c r="N282" s="217"/>
      <c r="O282" s="217"/>
      <c r="P282" s="217"/>
      <c r="Q282" s="217"/>
      <c r="R282" s="217"/>
      <c r="S282" s="217"/>
      <c r="T282" s="218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19" t="s">
        <v>121</v>
      </c>
      <c r="AU282" s="219" t="s">
        <v>81</v>
      </c>
      <c r="AV282" s="12" t="s">
        <v>83</v>
      </c>
      <c r="AW282" s="12" t="s">
        <v>34</v>
      </c>
      <c r="AX282" s="12" t="s">
        <v>73</v>
      </c>
      <c r="AY282" s="219" t="s">
        <v>114</v>
      </c>
    </row>
    <row r="283" s="13" customFormat="1">
      <c r="A283" s="13"/>
      <c r="B283" s="220"/>
      <c r="C283" s="221"/>
      <c r="D283" s="210" t="s">
        <v>121</v>
      </c>
      <c r="E283" s="222" t="s">
        <v>21</v>
      </c>
      <c r="F283" s="223" t="s">
        <v>124</v>
      </c>
      <c r="G283" s="221"/>
      <c r="H283" s="224">
        <v>18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0" t="s">
        <v>121</v>
      </c>
      <c r="AU283" s="230" t="s">
        <v>81</v>
      </c>
      <c r="AV283" s="13" t="s">
        <v>113</v>
      </c>
      <c r="AW283" s="13" t="s">
        <v>34</v>
      </c>
      <c r="AX283" s="13" t="s">
        <v>81</v>
      </c>
      <c r="AY283" s="230" t="s">
        <v>114</v>
      </c>
    </row>
    <row r="284" s="2" customFormat="1" ht="49.05" customHeight="1">
      <c r="A284" s="37"/>
      <c r="B284" s="38"/>
      <c r="C284" s="195" t="s">
        <v>540</v>
      </c>
      <c r="D284" s="195" t="s">
        <v>115</v>
      </c>
      <c r="E284" s="196" t="s">
        <v>541</v>
      </c>
      <c r="F284" s="197" t="s">
        <v>542</v>
      </c>
      <c r="G284" s="198" t="s">
        <v>118</v>
      </c>
      <c r="H284" s="199">
        <v>16</v>
      </c>
      <c r="I284" s="200"/>
      <c r="J284" s="201">
        <f>ROUND(I284*H284,2)</f>
        <v>0</v>
      </c>
      <c r="K284" s="197" t="s">
        <v>119</v>
      </c>
      <c r="L284" s="43"/>
      <c r="M284" s="202" t="s">
        <v>21</v>
      </c>
      <c r="N284" s="203" t="s">
        <v>44</v>
      </c>
      <c r="O284" s="83"/>
      <c r="P284" s="204">
        <f>O284*H284</f>
        <v>0</v>
      </c>
      <c r="Q284" s="204">
        <v>0</v>
      </c>
      <c r="R284" s="204">
        <f>Q284*H284</f>
        <v>0</v>
      </c>
      <c r="S284" s="204">
        <v>0</v>
      </c>
      <c r="T284" s="20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06" t="s">
        <v>113</v>
      </c>
      <c r="AT284" s="206" t="s">
        <v>115</v>
      </c>
      <c r="AU284" s="206" t="s">
        <v>81</v>
      </c>
      <c r="AY284" s="16" t="s">
        <v>114</v>
      </c>
      <c r="BE284" s="207">
        <f>IF(N284="základní",J284,0)</f>
        <v>0</v>
      </c>
      <c r="BF284" s="207">
        <f>IF(N284="snížená",J284,0)</f>
        <v>0</v>
      </c>
      <c r="BG284" s="207">
        <f>IF(N284="zákl. přenesená",J284,0)</f>
        <v>0</v>
      </c>
      <c r="BH284" s="207">
        <f>IF(N284="sníž. přenesená",J284,0)</f>
        <v>0</v>
      </c>
      <c r="BI284" s="207">
        <f>IF(N284="nulová",J284,0)</f>
        <v>0</v>
      </c>
      <c r="BJ284" s="16" t="s">
        <v>81</v>
      </c>
      <c r="BK284" s="207">
        <f>ROUND(I284*H284,2)</f>
        <v>0</v>
      </c>
      <c r="BL284" s="16" t="s">
        <v>113</v>
      </c>
      <c r="BM284" s="206" t="s">
        <v>543</v>
      </c>
    </row>
    <row r="285" s="12" customFormat="1">
      <c r="A285" s="12"/>
      <c r="B285" s="208"/>
      <c r="C285" s="209"/>
      <c r="D285" s="210" t="s">
        <v>121</v>
      </c>
      <c r="E285" s="211" t="s">
        <v>21</v>
      </c>
      <c r="F285" s="212" t="s">
        <v>544</v>
      </c>
      <c r="G285" s="209"/>
      <c r="H285" s="213">
        <v>16</v>
      </c>
      <c r="I285" s="214"/>
      <c r="J285" s="209"/>
      <c r="K285" s="209"/>
      <c r="L285" s="215"/>
      <c r="M285" s="216"/>
      <c r="N285" s="217"/>
      <c r="O285" s="217"/>
      <c r="P285" s="217"/>
      <c r="Q285" s="217"/>
      <c r="R285" s="217"/>
      <c r="S285" s="217"/>
      <c r="T285" s="218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19" t="s">
        <v>121</v>
      </c>
      <c r="AU285" s="219" t="s">
        <v>81</v>
      </c>
      <c r="AV285" s="12" t="s">
        <v>83</v>
      </c>
      <c r="AW285" s="12" t="s">
        <v>34</v>
      </c>
      <c r="AX285" s="12" t="s">
        <v>73</v>
      </c>
      <c r="AY285" s="219" t="s">
        <v>114</v>
      </c>
    </row>
    <row r="286" s="13" customFormat="1">
      <c r="A286" s="13"/>
      <c r="B286" s="220"/>
      <c r="C286" s="221"/>
      <c r="D286" s="210" t="s">
        <v>121</v>
      </c>
      <c r="E286" s="222" t="s">
        <v>21</v>
      </c>
      <c r="F286" s="223" t="s">
        <v>124</v>
      </c>
      <c r="G286" s="221"/>
      <c r="H286" s="224">
        <v>16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0" t="s">
        <v>121</v>
      </c>
      <c r="AU286" s="230" t="s">
        <v>81</v>
      </c>
      <c r="AV286" s="13" t="s">
        <v>113</v>
      </c>
      <c r="AW286" s="13" t="s">
        <v>34</v>
      </c>
      <c r="AX286" s="13" t="s">
        <v>81</v>
      </c>
      <c r="AY286" s="230" t="s">
        <v>114</v>
      </c>
    </row>
    <row r="287" s="2" customFormat="1" ht="49.05" customHeight="1">
      <c r="A287" s="37"/>
      <c r="B287" s="38"/>
      <c r="C287" s="195" t="s">
        <v>545</v>
      </c>
      <c r="D287" s="195" t="s">
        <v>115</v>
      </c>
      <c r="E287" s="196" t="s">
        <v>546</v>
      </c>
      <c r="F287" s="197" t="s">
        <v>547</v>
      </c>
      <c r="G287" s="198" t="s">
        <v>118</v>
      </c>
      <c r="H287" s="199">
        <v>79</v>
      </c>
      <c r="I287" s="200"/>
      <c r="J287" s="201">
        <f>ROUND(I287*H287,2)</f>
        <v>0</v>
      </c>
      <c r="K287" s="197" t="s">
        <v>119</v>
      </c>
      <c r="L287" s="43"/>
      <c r="M287" s="202" t="s">
        <v>21</v>
      </c>
      <c r="N287" s="203" t="s">
        <v>44</v>
      </c>
      <c r="O287" s="83"/>
      <c r="P287" s="204">
        <f>O287*H287</f>
        <v>0</v>
      </c>
      <c r="Q287" s="204">
        <v>0</v>
      </c>
      <c r="R287" s="204">
        <f>Q287*H287</f>
        <v>0</v>
      </c>
      <c r="S287" s="204">
        <v>0</v>
      </c>
      <c r="T287" s="20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06" t="s">
        <v>113</v>
      </c>
      <c r="AT287" s="206" t="s">
        <v>115</v>
      </c>
      <c r="AU287" s="206" t="s">
        <v>81</v>
      </c>
      <c r="AY287" s="16" t="s">
        <v>114</v>
      </c>
      <c r="BE287" s="207">
        <f>IF(N287="základní",J287,0)</f>
        <v>0</v>
      </c>
      <c r="BF287" s="207">
        <f>IF(N287="snížená",J287,0)</f>
        <v>0</v>
      </c>
      <c r="BG287" s="207">
        <f>IF(N287="zákl. přenesená",J287,0)</f>
        <v>0</v>
      </c>
      <c r="BH287" s="207">
        <f>IF(N287="sníž. přenesená",J287,0)</f>
        <v>0</v>
      </c>
      <c r="BI287" s="207">
        <f>IF(N287="nulová",J287,0)</f>
        <v>0</v>
      </c>
      <c r="BJ287" s="16" t="s">
        <v>81</v>
      </c>
      <c r="BK287" s="207">
        <f>ROUND(I287*H287,2)</f>
        <v>0</v>
      </c>
      <c r="BL287" s="16" t="s">
        <v>113</v>
      </c>
      <c r="BM287" s="206" t="s">
        <v>548</v>
      </c>
    </row>
    <row r="288" s="12" customFormat="1">
      <c r="A288" s="12"/>
      <c r="B288" s="208"/>
      <c r="C288" s="209"/>
      <c r="D288" s="210" t="s">
        <v>121</v>
      </c>
      <c r="E288" s="211" t="s">
        <v>21</v>
      </c>
      <c r="F288" s="212" t="s">
        <v>549</v>
      </c>
      <c r="G288" s="209"/>
      <c r="H288" s="213">
        <v>79</v>
      </c>
      <c r="I288" s="214"/>
      <c r="J288" s="209"/>
      <c r="K288" s="209"/>
      <c r="L288" s="215"/>
      <c r="M288" s="216"/>
      <c r="N288" s="217"/>
      <c r="O288" s="217"/>
      <c r="P288" s="217"/>
      <c r="Q288" s="217"/>
      <c r="R288" s="217"/>
      <c r="S288" s="217"/>
      <c r="T288" s="218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19" t="s">
        <v>121</v>
      </c>
      <c r="AU288" s="219" t="s">
        <v>81</v>
      </c>
      <c r="AV288" s="12" t="s">
        <v>83</v>
      </c>
      <c r="AW288" s="12" t="s">
        <v>34</v>
      </c>
      <c r="AX288" s="12" t="s">
        <v>73</v>
      </c>
      <c r="AY288" s="219" t="s">
        <v>114</v>
      </c>
    </row>
    <row r="289" s="13" customFormat="1">
      <c r="A289" s="13"/>
      <c r="B289" s="220"/>
      <c r="C289" s="221"/>
      <c r="D289" s="210" t="s">
        <v>121</v>
      </c>
      <c r="E289" s="222" t="s">
        <v>21</v>
      </c>
      <c r="F289" s="223" t="s">
        <v>124</v>
      </c>
      <c r="G289" s="221"/>
      <c r="H289" s="224">
        <v>79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0" t="s">
        <v>121</v>
      </c>
      <c r="AU289" s="230" t="s">
        <v>81</v>
      </c>
      <c r="AV289" s="13" t="s">
        <v>113</v>
      </c>
      <c r="AW289" s="13" t="s">
        <v>34</v>
      </c>
      <c r="AX289" s="13" t="s">
        <v>81</v>
      </c>
      <c r="AY289" s="230" t="s">
        <v>114</v>
      </c>
    </row>
    <row r="290" s="2" customFormat="1" ht="49.05" customHeight="1">
      <c r="A290" s="37"/>
      <c r="B290" s="38"/>
      <c r="C290" s="195" t="s">
        <v>550</v>
      </c>
      <c r="D290" s="195" t="s">
        <v>115</v>
      </c>
      <c r="E290" s="196" t="s">
        <v>551</v>
      </c>
      <c r="F290" s="197" t="s">
        <v>552</v>
      </c>
      <c r="G290" s="198" t="s">
        <v>118</v>
      </c>
      <c r="H290" s="199">
        <v>9</v>
      </c>
      <c r="I290" s="200"/>
      <c r="J290" s="201">
        <f>ROUND(I290*H290,2)</f>
        <v>0</v>
      </c>
      <c r="K290" s="197" t="s">
        <v>119</v>
      </c>
      <c r="L290" s="43"/>
      <c r="M290" s="202" t="s">
        <v>21</v>
      </c>
      <c r="N290" s="203" t="s">
        <v>44</v>
      </c>
      <c r="O290" s="83"/>
      <c r="P290" s="204">
        <f>O290*H290</f>
        <v>0</v>
      </c>
      <c r="Q290" s="204">
        <v>0</v>
      </c>
      <c r="R290" s="204">
        <f>Q290*H290</f>
        <v>0</v>
      </c>
      <c r="S290" s="204">
        <v>0</v>
      </c>
      <c r="T290" s="20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06" t="s">
        <v>113</v>
      </c>
      <c r="AT290" s="206" t="s">
        <v>115</v>
      </c>
      <c r="AU290" s="206" t="s">
        <v>81</v>
      </c>
      <c r="AY290" s="16" t="s">
        <v>114</v>
      </c>
      <c r="BE290" s="207">
        <f>IF(N290="základní",J290,0)</f>
        <v>0</v>
      </c>
      <c r="BF290" s="207">
        <f>IF(N290="snížená",J290,0)</f>
        <v>0</v>
      </c>
      <c r="BG290" s="207">
        <f>IF(N290="zákl. přenesená",J290,0)</f>
        <v>0</v>
      </c>
      <c r="BH290" s="207">
        <f>IF(N290="sníž. přenesená",J290,0)</f>
        <v>0</v>
      </c>
      <c r="BI290" s="207">
        <f>IF(N290="nulová",J290,0)</f>
        <v>0</v>
      </c>
      <c r="BJ290" s="16" t="s">
        <v>81</v>
      </c>
      <c r="BK290" s="207">
        <f>ROUND(I290*H290,2)</f>
        <v>0</v>
      </c>
      <c r="BL290" s="16" t="s">
        <v>113</v>
      </c>
      <c r="BM290" s="206" t="s">
        <v>553</v>
      </c>
    </row>
    <row r="291" s="12" customFormat="1">
      <c r="A291" s="12"/>
      <c r="B291" s="208"/>
      <c r="C291" s="209"/>
      <c r="D291" s="210" t="s">
        <v>121</v>
      </c>
      <c r="E291" s="211" t="s">
        <v>21</v>
      </c>
      <c r="F291" s="212" t="s">
        <v>554</v>
      </c>
      <c r="G291" s="209"/>
      <c r="H291" s="213">
        <v>9</v>
      </c>
      <c r="I291" s="214"/>
      <c r="J291" s="209"/>
      <c r="K291" s="209"/>
      <c r="L291" s="215"/>
      <c r="M291" s="216"/>
      <c r="N291" s="217"/>
      <c r="O291" s="217"/>
      <c r="P291" s="217"/>
      <c r="Q291" s="217"/>
      <c r="R291" s="217"/>
      <c r="S291" s="217"/>
      <c r="T291" s="218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19" t="s">
        <v>121</v>
      </c>
      <c r="AU291" s="219" t="s">
        <v>81</v>
      </c>
      <c r="AV291" s="12" t="s">
        <v>83</v>
      </c>
      <c r="AW291" s="12" t="s">
        <v>34</v>
      </c>
      <c r="AX291" s="12" t="s">
        <v>73</v>
      </c>
      <c r="AY291" s="219" t="s">
        <v>114</v>
      </c>
    </row>
    <row r="292" s="13" customFormat="1">
      <c r="A292" s="13"/>
      <c r="B292" s="220"/>
      <c r="C292" s="221"/>
      <c r="D292" s="210" t="s">
        <v>121</v>
      </c>
      <c r="E292" s="222" t="s">
        <v>21</v>
      </c>
      <c r="F292" s="223" t="s">
        <v>124</v>
      </c>
      <c r="G292" s="221"/>
      <c r="H292" s="224">
        <v>9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0" t="s">
        <v>121</v>
      </c>
      <c r="AU292" s="230" t="s">
        <v>81</v>
      </c>
      <c r="AV292" s="13" t="s">
        <v>113</v>
      </c>
      <c r="AW292" s="13" t="s">
        <v>34</v>
      </c>
      <c r="AX292" s="13" t="s">
        <v>81</v>
      </c>
      <c r="AY292" s="230" t="s">
        <v>114</v>
      </c>
    </row>
    <row r="293" s="2" customFormat="1" ht="49.05" customHeight="1">
      <c r="A293" s="37"/>
      <c r="B293" s="38"/>
      <c r="C293" s="195" t="s">
        <v>555</v>
      </c>
      <c r="D293" s="195" t="s">
        <v>115</v>
      </c>
      <c r="E293" s="196" t="s">
        <v>556</v>
      </c>
      <c r="F293" s="197" t="s">
        <v>557</v>
      </c>
      <c r="G293" s="198" t="s">
        <v>118</v>
      </c>
      <c r="H293" s="199">
        <v>135</v>
      </c>
      <c r="I293" s="200"/>
      <c r="J293" s="201">
        <f>ROUND(I293*H293,2)</f>
        <v>0</v>
      </c>
      <c r="K293" s="197" t="s">
        <v>119</v>
      </c>
      <c r="L293" s="43"/>
      <c r="M293" s="202" t="s">
        <v>21</v>
      </c>
      <c r="N293" s="203" t="s">
        <v>44</v>
      </c>
      <c r="O293" s="83"/>
      <c r="P293" s="204">
        <f>O293*H293</f>
        <v>0</v>
      </c>
      <c r="Q293" s="204">
        <v>0</v>
      </c>
      <c r="R293" s="204">
        <f>Q293*H293</f>
        <v>0</v>
      </c>
      <c r="S293" s="204">
        <v>0</v>
      </c>
      <c r="T293" s="20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06" t="s">
        <v>113</v>
      </c>
      <c r="AT293" s="206" t="s">
        <v>115</v>
      </c>
      <c r="AU293" s="206" t="s">
        <v>81</v>
      </c>
      <c r="AY293" s="16" t="s">
        <v>114</v>
      </c>
      <c r="BE293" s="207">
        <f>IF(N293="základní",J293,0)</f>
        <v>0</v>
      </c>
      <c r="BF293" s="207">
        <f>IF(N293="snížená",J293,0)</f>
        <v>0</v>
      </c>
      <c r="BG293" s="207">
        <f>IF(N293="zákl. přenesená",J293,0)</f>
        <v>0</v>
      </c>
      <c r="BH293" s="207">
        <f>IF(N293="sníž. přenesená",J293,0)</f>
        <v>0</v>
      </c>
      <c r="BI293" s="207">
        <f>IF(N293="nulová",J293,0)</f>
        <v>0</v>
      </c>
      <c r="BJ293" s="16" t="s">
        <v>81</v>
      </c>
      <c r="BK293" s="207">
        <f>ROUND(I293*H293,2)</f>
        <v>0</v>
      </c>
      <c r="BL293" s="16" t="s">
        <v>113</v>
      </c>
      <c r="BM293" s="206" t="s">
        <v>558</v>
      </c>
    </row>
    <row r="294" s="12" customFormat="1">
      <c r="A294" s="12"/>
      <c r="B294" s="208"/>
      <c r="C294" s="209"/>
      <c r="D294" s="210" t="s">
        <v>121</v>
      </c>
      <c r="E294" s="211" t="s">
        <v>21</v>
      </c>
      <c r="F294" s="212" t="s">
        <v>559</v>
      </c>
      <c r="G294" s="209"/>
      <c r="H294" s="213">
        <v>135</v>
      </c>
      <c r="I294" s="214"/>
      <c r="J294" s="209"/>
      <c r="K294" s="209"/>
      <c r="L294" s="215"/>
      <c r="M294" s="216"/>
      <c r="N294" s="217"/>
      <c r="O294" s="217"/>
      <c r="P294" s="217"/>
      <c r="Q294" s="217"/>
      <c r="R294" s="217"/>
      <c r="S294" s="217"/>
      <c r="T294" s="218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19" t="s">
        <v>121</v>
      </c>
      <c r="AU294" s="219" t="s">
        <v>81</v>
      </c>
      <c r="AV294" s="12" t="s">
        <v>83</v>
      </c>
      <c r="AW294" s="12" t="s">
        <v>34</v>
      </c>
      <c r="AX294" s="12" t="s">
        <v>73</v>
      </c>
      <c r="AY294" s="219" t="s">
        <v>114</v>
      </c>
    </row>
    <row r="295" s="13" customFormat="1">
      <c r="A295" s="13"/>
      <c r="B295" s="220"/>
      <c r="C295" s="221"/>
      <c r="D295" s="210" t="s">
        <v>121</v>
      </c>
      <c r="E295" s="222" t="s">
        <v>21</v>
      </c>
      <c r="F295" s="223" t="s">
        <v>124</v>
      </c>
      <c r="G295" s="221"/>
      <c r="H295" s="224">
        <v>135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0" t="s">
        <v>121</v>
      </c>
      <c r="AU295" s="230" t="s">
        <v>81</v>
      </c>
      <c r="AV295" s="13" t="s">
        <v>113</v>
      </c>
      <c r="AW295" s="13" t="s">
        <v>34</v>
      </c>
      <c r="AX295" s="13" t="s">
        <v>81</v>
      </c>
      <c r="AY295" s="230" t="s">
        <v>114</v>
      </c>
    </row>
    <row r="296" s="2" customFormat="1" ht="49.05" customHeight="1">
      <c r="A296" s="37"/>
      <c r="B296" s="38"/>
      <c r="C296" s="195" t="s">
        <v>560</v>
      </c>
      <c r="D296" s="195" t="s">
        <v>115</v>
      </c>
      <c r="E296" s="196" t="s">
        <v>561</v>
      </c>
      <c r="F296" s="197" t="s">
        <v>562</v>
      </c>
      <c r="G296" s="198" t="s">
        <v>118</v>
      </c>
      <c r="H296" s="199">
        <v>213</v>
      </c>
      <c r="I296" s="200"/>
      <c r="J296" s="201">
        <f>ROUND(I296*H296,2)</f>
        <v>0</v>
      </c>
      <c r="K296" s="197" t="s">
        <v>119</v>
      </c>
      <c r="L296" s="43"/>
      <c r="M296" s="202" t="s">
        <v>21</v>
      </c>
      <c r="N296" s="203" t="s">
        <v>44</v>
      </c>
      <c r="O296" s="83"/>
      <c r="P296" s="204">
        <f>O296*H296</f>
        <v>0</v>
      </c>
      <c r="Q296" s="204">
        <v>0</v>
      </c>
      <c r="R296" s="204">
        <f>Q296*H296</f>
        <v>0</v>
      </c>
      <c r="S296" s="204">
        <v>0</v>
      </c>
      <c r="T296" s="20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06" t="s">
        <v>113</v>
      </c>
      <c r="AT296" s="206" t="s">
        <v>115</v>
      </c>
      <c r="AU296" s="206" t="s">
        <v>81</v>
      </c>
      <c r="AY296" s="16" t="s">
        <v>114</v>
      </c>
      <c r="BE296" s="207">
        <f>IF(N296="základní",J296,0)</f>
        <v>0</v>
      </c>
      <c r="BF296" s="207">
        <f>IF(N296="snížená",J296,0)</f>
        <v>0</v>
      </c>
      <c r="BG296" s="207">
        <f>IF(N296="zákl. přenesená",J296,0)</f>
        <v>0</v>
      </c>
      <c r="BH296" s="207">
        <f>IF(N296="sníž. přenesená",J296,0)</f>
        <v>0</v>
      </c>
      <c r="BI296" s="207">
        <f>IF(N296="nulová",J296,0)</f>
        <v>0</v>
      </c>
      <c r="BJ296" s="16" t="s">
        <v>81</v>
      </c>
      <c r="BK296" s="207">
        <f>ROUND(I296*H296,2)</f>
        <v>0</v>
      </c>
      <c r="BL296" s="16" t="s">
        <v>113</v>
      </c>
      <c r="BM296" s="206" t="s">
        <v>563</v>
      </c>
    </row>
    <row r="297" s="12" customFormat="1">
      <c r="A297" s="12"/>
      <c r="B297" s="208"/>
      <c r="C297" s="209"/>
      <c r="D297" s="210" t="s">
        <v>121</v>
      </c>
      <c r="E297" s="211" t="s">
        <v>21</v>
      </c>
      <c r="F297" s="212" t="s">
        <v>564</v>
      </c>
      <c r="G297" s="209"/>
      <c r="H297" s="213">
        <v>213</v>
      </c>
      <c r="I297" s="214"/>
      <c r="J297" s="209"/>
      <c r="K297" s="209"/>
      <c r="L297" s="215"/>
      <c r="M297" s="216"/>
      <c r="N297" s="217"/>
      <c r="O297" s="217"/>
      <c r="P297" s="217"/>
      <c r="Q297" s="217"/>
      <c r="R297" s="217"/>
      <c r="S297" s="217"/>
      <c r="T297" s="218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19" t="s">
        <v>121</v>
      </c>
      <c r="AU297" s="219" t="s">
        <v>81</v>
      </c>
      <c r="AV297" s="12" t="s">
        <v>83</v>
      </c>
      <c r="AW297" s="12" t="s">
        <v>34</v>
      </c>
      <c r="AX297" s="12" t="s">
        <v>73</v>
      </c>
      <c r="AY297" s="219" t="s">
        <v>114</v>
      </c>
    </row>
    <row r="298" s="13" customFormat="1">
      <c r="A298" s="13"/>
      <c r="B298" s="220"/>
      <c r="C298" s="221"/>
      <c r="D298" s="210" t="s">
        <v>121</v>
      </c>
      <c r="E298" s="222" t="s">
        <v>21</v>
      </c>
      <c r="F298" s="223" t="s">
        <v>124</v>
      </c>
      <c r="G298" s="221"/>
      <c r="H298" s="224">
        <v>213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0" t="s">
        <v>121</v>
      </c>
      <c r="AU298" s="230" t="s">
        <v>81</v>
      </c>
      <c r="AV298" s="13" t="s">
        <v>113</v>
      </c>
      <c r="AW298" s="13" t="s">
        <v>34</v>
      </c>
      <c r="AX298" s="13" t="s">
        <v>81</v>
      </c>
      <c r="AY298" s="230" t="s">
        <v>114</v>
      </c>
    </row>
    <row r="299" s="2" customFormat="1" ht="49.05" customHeight="1">
      <c r="A299" s="37"/>
      <c r="B299" s="38"/>
      <c r="C299" s="195" t="s">
        <v>565</v>
      </c>
      <c r="D299" s="195" t="s">
        <v>115</v>
      </c>
      <c r="E299" s="196" t="s">
        <v>566</v>
      </c>
      <c r="F299" s="197" t="s">
        <v>567</v>
      </c>
      <c r="G299" s="198" t="s">
        <v>118</v>
      </c>
      <c r="H299" s="199">
        <v>1</v>
      </c>
      <c r="I299" s="200"/>
      <c r="J299" s="201">
        <f>ROUND(I299*H299,2)</f>
        <v>0</v>
      </c>
      <c r="K299" s="197" t="s">
        <v>119</v>
      </c>
      <c r="L299" s="43"/>
      <c r="M299" s="202" t="s">
        <v>21</v>
      </c>
      <c r="N299" s="203" t="s">
        <v>44</v>
      </c>
      <c r="O299" s="83"/>
      <c r="P299" s="204">
        <f>O299*H299</f>
        <v>0</v>
      </c>
      <c r="Q299" s="204">
        <v>0</v>
      </c>
      <c r="R299" s="204">
        <f>Q299*H299</f>
        <v>0</v>
      </c>
      <c r="S299" s="204">
        <v>0</v>
      </c>
      <c r="T299" s="20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06" t="s">
        <v>113</v>
      </c>
      <c r="AT299" s="206" t="s">
        <v>115</v>
      </c>
      <c r="AU299" s="206" t="s">
        <v>81</v>
      </c>
      <c r="AY299" s="16" t="s">
        <v>114</v>
      </c>
      <c r="BE299" s="207">
        <f>IF(N299="základní",J299,0)</f>
        <v>0</v>
      </c>
      <c r="BF299" s="207">
        <f>IF(N299="snížená",J299,0)</f>
        <v>0</v>
      </c>
      <c r="BG299" s="207">
        <f>IF(N299="zákl. přenesená",J299,0)</f>
        <v>0</v>
      </c>
      <c r="BH299" s="207">
        <f>IF(N299="sníž. přenesená",J299,0)</f>
        <v>0</v>
      </c>
      <c r="BI299" s="207">
        <f>IF(N299="nulová",J299,0)</f>
        <v>0</v>
      </c>
      <c r="BJ299" s="16" t="s">
        <v>81</v>
      </c>
      <c r="BK299" s="207">
        <f>ROUND(I299*H299,2)</f>
        <v>0</v>
      </c>
      <c r="BL299" s="16" t="s">
        <v>113</v>
      </c>
      <c r="BM299" s="206" t="s">
        <v>568</v>
      </c>
    </row>
    <row r="300" s="2" customFormat="1" ht="49.05" customHeight="1">
      <c r="A300" s="37"/>
      <c r="B300" s="38"/>
      <c r="C300" s="195" t="s">
        <v>569</v>
      </c>
      <c r="D300" s="195" t="s">
        <v>115</v>
      </c>
      <c r="E300" s="196" t="s">
        <v>570</v>
      </c>
      <c r="F300" s="197" t="s">
        <v>571</v>
      </c>
      <c r="G300" s="198" t="s">
        <v>118</v>
      </c>
      <c r="H300" s="199">
        <v>15</v>
      </c>
      <c r="I300" s="200"/>
      <c r="J300" s="201">
        <f>ROUND(I300*H300,2)</f>
        <v>0</v>
      </c>
      <c r="K300" s="197" t="s">
        <v>119</v>
      </c>
      <c r="L300" s="43"/>
      <c r="M300" s="202" t="s">
        <v>21</v>
      </c>
      <c r="N300" s="203" t="s">
        <v>44</v>
      </c>
      <c r="O300" s="83"/>
      <c r="P300" s="204">
        <f>O300*H300</f>
        <v>0</v>
      </c>
      <c r="Q300" s="204">
        <v>0</v>
      </c>
      <c r="R300" s="204">
        <f>Q300*H300</f>
        <v>0</v>
      </c>
      <c r="S300" s="204">
        <v>0</v>
      </c>
      <c r="T300" s="20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06" t="s">
        <v>113</v>
      </c>
      <c r="AT300" s="206" t="s">
        <v>115</v>
      </c>
      <c r="AU300" s="206" t="s">
        <v>81</v>
      </c>
      <c r="AY300" s="16" t="s">
        <v>114</v>
      </c>
      <c r="BE300" s="207">
        <f>IF(N300="základní",J300,0)</f>
        <v>0</v>
      </c>
      <c r="BF300" s="207">
        <f>IF(N300="snížená",J300,0)</f>
        <v>0</v>
      </c>
      <c r="BG300" s="207">
        <f>IF(N300="zákl. přenesená",J300,0)</f>
        <v>0</v>
      </c>
      <c r="BH300" s="207">
        <f>IF(N300="sníž. přenesená",J300,0)</f>
        <v>0</v>
      </c>
      <c r="BI300" s="207">
        <f>IF(N300="nulová",J300,0)</f>
        <v>0</v>
      </c>
      <c r="BJ300" s="16" t="s">
        <v>81</v>
      </c>
      <c r="BK300" s="207">
        <f>ROUND(I300*H300,2)</f>
        <v>0</v>
      </c>
      <c r="BL300" s="16" t="s">
        <v>113</v>
      </c>
      <c r="BM300" s="206" t="s">
        <v>572</v>
      </c>
    </row>
    <row r="301" s="12" customFormat="1">
      <c r="A301" s="12"/>
      <c r="B301" s="208"/>
      <c r="C301" s="209"/>
      <c r="D301" s="210" t="s">
        <v>121</v>
      </c>
      <c r="E301" s="211" t="s">
        <v>21</v>
      </c>
      <c r="F301" s="212" t="s">
        <v>573</v>
      </c>
      <c r="G301" s="209"/>
      <c r="H301" s="213">
        <v>15</v>
      </c>
      <c r="I301" s="214"/>
      <c r="J301" s="209"/>
      <c r="K301" s="209"/>
      <c r="L301" s="215"/>
      <c r="M301" s="216"/>
      <c r="N301" s="217"/>
      <c r="O301" s="217"/>
      <c r="P301" s="217"/>
      <c r="Q301" s="217"/>
      <c r="R301" s="217"/>
      <c r="S301" s="217"/>
      <c r="T301" s="218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19" t="s">
        <v>121</v>
      </c>
      <c r="AU301" s="219" t="s">
        <v>81</v>
      </c>
      <c r="AV301" s="12" t="s">
        <v>83</v>
      </c>
      <c r="AW301" s="12" t="s">
        <v>34</v>
      </c>
      <c r="AX301" s="12" t="s">
        <v>73</v>
      </c>
      <c r="AY301" s="219" t="s">
        <v>114</v>
      </c>
    </row>
    <row r="302" s="13" customFormat="1">
      <c r="A302" s="13"/>
      <c r="B302" s="220"/>
      <c r="C302" s="221"/>
      <c r="D302" s="210" t="s">
        <v>121</v>
      </c>
      <c r="E302" s="222" t="s">
        <v>21</v>
      </c>
      <c r="F302" s="223" t="s">
        <v>124</v>
      </c>
      <c r="G302" s="221"/>
      <c r="H302" s="224">
        <v>15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0" t="s">
        <v>121</v>
      </c>
      <c r="AU302" s="230" t="s">
        <v>81</v>
      </c>
      <c r="AV302" s="13" t="s">
        <v>113</v>
      </c>
      <c r="AW302" s="13" t="s">
        <v>34</v>
      </c>
      <c r="AX302" s="13" t="s">
        <v>81</v>
      </c>
      <c r="AY302" s="230" t="s">
        <v>114</v>
      </c>
    </row>
    <row r="303" s="2" customFormat="1" ht="49.05" customHeight="1">
      <c r="A303" s="37"/>
      <c r="B303" s="38"/>
      <c r="C303" s="195" t="s">
        <v>574</v>
      </c>
      <c r="D303" s="195" t="s">
        <v>115</v>
      </c>
      <c r="E303" s="196" t="s">
        <v>575</v>
      </c>
      <c r="F303" s="197" t="s">
        <v>576</v>
      </c>
      <c r="G303" s="198" t="s">
        <v>118</v>
      </c>
      <c r="H303" s="199">
        <v>22</v>
      </c>
      <c r="I303" s="200"/>
      <c r="J303" s="201">
        <f>ROUND(I303*H303,2)</f>
        <v>0</v>
      </c>
      <c r="K303" s="197" t="s">
        <v>119</v>
      </c>
      <c r="L303" s="43"/>
      <c r="M303" s="202" t="s">
        <v>21</v>
      </c>
      <c r="N303" s="203" t="s">
        <v>44</v>
      </c>
      <c r="O303" s="83"/>
      <c r="P303" s="204">
        <f>O303*H303</f>
        <v>0</v>
      </c>
      <c r="Q303" s="204">
        <v>0</v>
      </c>
      <c r="R303" s="204">
        <f>Q303*H303</f>
        <v>0</v>
      </c>
      <c r="S303" s="204">
        <v>0</v>
      </c>
      <c r="T303" s="20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06" t="s">
        <v>113</v>
      </c>
      <c r="AT303" s="206" t="s">
        <v>115</v>
      </c>
      <c r="AU303" s="206" t="s">
        <v>81</v>
      </c>
      <c r="AY303" s="16" t="s">
        <v>114</v>
      </c>
      <c r="BE303" s="207">
        <f>IF(N303="základní",J303,0)</f>
        <v>0</v>
      </c>
      <c r="BF303" s="207">
        <f>IF(N303="snížená",J303,0)</f>
        <v>0</v>
      </c>
      <c r="BG303" s="207">
        <f>IF(N303="zákl. přenesená",J303,0)</f>
        <v>0</v>
      </c>
      <c r="BH303" s="207">
        <f>IF(N303="sníž. přenesená",J303,0)</f>
        <v>0</v>
      </c>
      <c r="BI303" s="207">
        <f>IF(N303="nulová",J303,0)</f>
        <v>0</v>
      </c>
      <c r="BJ303" s="16" t="s">
        <v>81</v>
      </c>
      <c r="BK303" s="207">
        <f>ROUND(I303*H303,2)</f>
        <v>0</v>
      </c>
      <c r="BL303" s="16" t="s">
        <v>113</v>
      </c>
      <c r="BM303" s="206" t="s">
        <v>577</v>
      </c>
    </row>
    <row r="304" s="12" customFormat="1">
      <c r="A304" s="12"/>
      <c r="B304" s="208"/>
      <c r="C304" s="209"/>
      <c r="D304" s="210" t="s">
        <v>121</v>
      </c>
      <c r="E304" s="211" t="s">
        <v>21</v>
      </c>
      <c r="F304" s="212" t="s">
        <v>578</v>
      </c>
      <c r="G304" s="209"/>
      <c r="H304" s="213">
        <v>22</v>
      </c>
      <c r="I304" s="214"/>
      <c r="J304" s="209"/>
      <c r="K304" s="209"/>
      <c r="L304" s="215"/>
      <c r="M304" s="216"/>
      <c r="N304" s="217"/>
      <c r="O304" s="217"/>
      <c r="P304" s="217"/>
      <c r="Q304" s="217"/>
      <c r="R304" s="217"/>
      <c r="S304" s="217"/>
      <c r="T304" s="218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19" t="s">
        <v>121</v>
      </c>
      <c r="AU304" s="219" t="s">
        <v>81</v>
      </c>
      <c r="AV304" s="12" t="s">
        <v>83</v>
      </c>
      <c r="AW304" s="12" t="s">
        <v>34</v>
      </c>
      <c r="AX304" s="12" t="s">
        <v>73</v>
      </c>
      <c r="AY304" s="219" t="s">
        <v>114</v>
      </c>
    </row>
    <row r="305" s="13" customFormat="1">
      <c r="A305" s="13"/>
      <c r="B305" s="220"/>
      <c r="C305" s="221"/>
      <c r="D305" s="210" t="s">
        <v>121</v>
      </c>
      <c r="E305" s="222" t="s">
        <v>21</v>
      </c>
      <c r="F305" s="223" t="s">
        <v>124</v>
      </c>
      <c r="G305" s="221"/>
      <c r="H305" s="224">
        <v>22</v>
      </c>
      <c r="I305" s="225"/>
      <c r="J305" s="221"/>
      <c r="K305" s="221"/>
      <c r="L305" s="226"/>
      <c r="M305" s="227"/>
      <c r="N305" s="228"/>
      <c r="O305" s="228"/>
      <c r="P305" s="228"/>
      <c r="Q305" s="228"/>
      <c r="R305" s="228"/>
      <c r="S305" s="228"/>
      <c r="T305" s="22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0" t="s">
        <v>121</v>
      </c>
      <c r="AU305" s="230" t="s">
        <v>81</v>
      </c>
      <c r="AV305" s="13" t="s">
        <v>113</v>
      </c>
      <c r="AW305" s="13" t="s">
        <v>34</v>
      </c>
      <c r="AX305" s="13" t="s">
        <v>81</v>
      </c>
      <c r="AY305" s="230" t="s">
        <v>114</v>
      </c>
    </row>
    <row r="306" s="2" customFormat="1" ht="49.05" customHeight="1">
      <c r="A306" s="37"/>
      <c r="B306" s="38"/>
      <c r="C306" s="195" t="s">
        <v>579</v>
      </c>
      <c r="D306" s="195" t="s">
        <v>115</v>
      </c>
      <c r="E306" s="196" t="s">
        <v>580</v>
      </c>
      <c r="F306" s="197" t="s">
        <v>581</v>
      </c>
      <c r="G306" s="198" t="s">
        <v>118</v>
      </c>
      <c r="H306" s="199">
        <v>1</v>
      </c>
      <c r="I306" s="200"/>
      <c r="J306" s="201">
        <f>ROUND(I306*H306,2)</f>
        <v>0</v>
      </c>
      <c r="K306" s="197" t="s">
        <v>119</v>
      </c>
      <c r="L306" s="43"/>
      <c r="M306" s="202" t="s">
        <v>21</v>
      </c>
      <c r="N306" s="203" t="s">
        <v>44</v>
      </c>
      <c r="O306" s="83"/>
      <c r="P306" s="204">
        <f>O306*H306</f>
        <v>0</v>
      </c>
      <c r="Q306" s="204">
        <v>0</v>
      </c>
      <c r="R306" s="204">
        <f>Q306*H306</f>
        <v>0</v>
      </c>
      <c r="S306" s="204">
        <v>0</v>
      </c>
      <c r="T306" s="20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06" t="s">
        <v>113</v>
      </c>
      <c r="AT306" s="206" t="s">
        <v>115</v>
      </c>
      <c r="AU306" s="206" t="s">
        <v>81</v>
      </c>
      <c r="AY306" s="16" t="s">
        <v>114</v>
      </c>
      <c r="BE306" s="207">
        <f>IF(N306="základní",J306,0)</f>
        <v>0</v>
      </c>
      <c r="BF306" s="207">
        <f>IF(N306="snížená",J306,0)</f>
        <v>0</v>
      </c>
      <c r="BG306" s="207">
        <f>IF(N306="zákl. přenesená",J306,0)</f>
        <v>0</v>
      </c>
      <c r="BH306" s="207">
        <f>IF(N306="sníž. přenesená",J306,0)</f>
        <v>0</v>
      </c>
      <c r="BI306" s="207">
        <f>IF(N306="nulová",J306,0)</f>
        <v>0</v>
      </c>
      <c r="BJ306" s="16" t="s">
        <v>81</v>
      </c>
      <c r="BK306" s="207">
        <f>ROUND(I306*H306,2)</f>
        <v>0</v>
      </c>
      <c r="BL306" s="16" t="s">
        <v>113</v>
      </c>
      <c r="BM306" s="206" t="s">
        <v>582</v>
      </c>
    </row>
    <row r="307" s="2" customFormat="1" ht="55.5" customHeight="1">
      <c r="A307" s="37"/>
      <c r="B307" s="38"/>
      <c r="C307" s="195" t="s">
        <v>583</v>
      </c>
      <c r="D307" s="195" t="s">
        <v>115</v>
      </c>
      <c r="E307" s="196" t="s">
        <v>584</v>
      </c>
      <c r="F307" s="197" t="s">
        <v>585</v>
      </c>
      <c r="G307" s="198" t="s">
        <v>118</v>
      </c>
      <c r="H307" s="199">
        <v>1</v>
      </c>
      <c r="I307" s="200"/>
      <c r="J307" s="201">
        <f>ROUND(I307*H307,2)</f>
        <v>0</v>
      </c>
      <c r="K307" s="197" t="s">
        <v>119</v>
      </c>
      <c r="L307" s="43"/>
      <c r="M307" s="202" t="s">
        <v>21</v>
      </c>
      <c r="N307" s="203" t="s">
        <v>44</v>
      </c>
      <c r="O307" s="83"/>
      <c r="P307" s="204">
        <f>O307*H307</f>
        <v>0</v>
      </c>
      <c r="Q307" s="204">
        <v>0</v>
      </c>
      <c r="R307" s="204">
        <f>Q307*H307</f>
        <v>0</v>
      </c>
      <c r="S307" s="204">
        <v>0</v>
      </c>
      <c r="T307" s="20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06" t="s">
        <v>113</v>
      </c>
      <c r="AT307" s="206" t="s">
        <v>115</v>
      </c>
      <c r="AU307" s="206" t="s">
        <v>81</v>
      </c>
      <c r="AY307" s="16" t="s">
        <v>114</v>
      </c>
      <c r="BE307" s="207">
        <f>IF(N307="základní",J307,0)</f>
        <v>0</v>
      </c>
      <c r="BF307" s="207">
        <f>IF(N307="snížená",J307,0)</f>
        <v>0</v>
      </c>
      <c r="BG307" s="207">
        <f>IF(N307="zákl. přenesená",J307,0)</f>
        <v>0</v>
      </c>
      <c r="BH307" s="207">
        <f>IF(N307="sníž. přenesená",J307,0)</f>
        <v>0</v>
      </c>
      <c r="BI307" s="207">
        <f>IF(N307="nulová",J307,0)</f>
        <v>0</v>
      </c>
      <c r="BJ307" s="16" t="s">
        <v>81</v>
      </c>
      <c r="BK307" s="207">
        <f>ROUND(I307*H307,2)</f>
        <v>0</v>
      </c>
      <c r="BL307" s="16" t="s">
        <v>113</v>
      </c>
      <c r="BM307" s="206" t="s">
        <v>586</v>
      </c>
    </row>
    <row r="308" s="2" customFormat="1" ht="49.05" customHeight="1">
      <c r="A308" s="37"/>
      <c r="B308" s="38"/>
      <c r="C308" s="195" t="s">
        <v>587</v>
      </c>
      <c r="D308" s="195" t="s">
        <v>115</v>
      </c>
      <c r="E308" s="196" t="s">
        <v>588</v>
      </c>
      <c r="F308" s="197" t="s">
        <v>589</v>
      </c>
      <c r="G308" s="198" t="s">
        <v>118</v>
      </c>
      <c r="H308" s="199">
        <v>1</v>
      </c>
      <c r="I308" s="200"/>
      <c r="J308" s="201">
        <f>ROUND(I308*H308,2)</f>
        <v>0</v>
      </c>
      <c r="K308" s="197" t="s">
        <v>119</v>
      </c>
      <c r="L308" s="43"/>
      <c r="M308" s="202" t="s">
        <v>21</v>
      </c>
      <c r="N308" s="203" t="s">
        <v>44</v>
      </c>
      <c r="O308" s="83"/>
      <c r="P308" s="204">
        <f>O308*H308</f>
        <v>0</v>
      </c>
      <c r="Q308" s="204">
        <v>0</v>
      </c>
      <c r="R308" s="204">
        <f>Q308*H308</f>
        <v>0</v>
      </c>
      <c r="S308" s="204">
        <v>0</v>
      </c>
      <c r="T308" s="20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06" t="s">
        <v>113</v>
      </c>
      <c r="AT308" s="206" t="s">
        <v>115</v>
      </c>
      <c r="AU308" s="206" t="s">
        <v>81</v>
      </c>
      <c r="AY308" s="16" t="s">
        <v>114</v>
      </c>
      <c r="BE308" s="207">
        <f>IF(N308="základní",J308,0)</f>
        <v>0</v>
      </c>
      <c r="BF308" s="207">
        <f>IF(N308="snížená",J308,0)</f>
        <v>0</v>
      </c>
      <c r="BG308" s="207">
        <f>IF(N308="zákl. přenesená",J308,0)</f>
        <v>0</v>
      </c>
      <c r="BH308" s="207">
        <f>IF(N308="sníž. přenesená",J308,0)</f>
        <v>0</v>
      </c>
      <c r="BI308" s="207">
        <f>IF(N308="nulová",J308,0)</f>
        <v>0</v>
      </c>
      <c r="BJ308" s="16" t="s">
        <v>81</v>
      </c>
      <c r="BK308" s="207">
        <f>ROUND(I308*H308,2)</f>
        <v>0</v>
      </c>
      <c r="BL308" s="16" t="s">
        <v>113</v>
      </c>
      <c r="BM308" s="206" t="s">
        <v>590</v>
      </c>
    </row>
    <row r="309" s="2" customFormat="1" ht="49.05" customHeight="1">
      <c r="A309" s="37"/>
      <c r="B309" s="38"/>
      <c r="C309" s="195" t="s">
        <v>591</v>
      </c>
      <c r="D309" s="195" t="s">
        <v>115</v>
      </c>
      <c r="E309" s="196" t="s">
        <v>592</v>
      </c>
      <c r="F309" s="197" t="s">
        <v>593</v>
      </c>
      <c r="G309" s="198" t="s">
        <v>118</v>
      </c>
      <c r="H309" s="199">
        <v>1</v>
      </c>
      <c r="I309" s="200"/>
      <c r="J309" s="201">
        <f>ROUND(I309*H309,2)</f>
        <v>0</v>
      </c>
      <c r="K309" s="197" t="s">
        <v>119</v>
      </c>
      <c r="L309" s="43"/>
      <c r="M309" s="202" t="s">
        <v>21</v>
      </c>
      <c r="N309" s="203" t="s">
        <v>44</v>
      </c>
      <c r="O309" s="83"/>
      <c r="P309" s="204">
        <f>O309*H309</f>
        <v>0</v>
      </c>
      <c r="Q309" s="204">
        <v>0</v>
      </c>
      <c r="R309" s="204">
        <f>Q309*H309</f>
        <v>0</v>
      </c>
      <c r="S309" s="204">
        <v>0</v>
      </c>
      <c r="T309" s="20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06" t="s">
        <v>113</v>
      </c>
      <c r="AT309" s="206" t="s">
        <v>115</v>
      </c>
      <c r="AU309" s="206" t="s">
        <v>81</v>
      </c>
      <c r="AY309" s="16" t="s">
        <v>114</v>
      </c>
      <c r="BE309" s="207">
        <f>IF(N309="základní",J309,0)</f>
        <v>0</v>
      </c>
      <c r="BF309" s="207">
        <f>IF(N309="snížená",J309,0)</f>
        <v>0</v>
      </c>
      <c r="BG309" s="207">
        <f>IF(N309="zákl. přenesená",J309,0)</f>
        <v>0</v>
      </c>
      <c r="BH309" s="207">
        <f>IF(N309="sníž. přenesená",J309,0)</f>
        <v>0</v>
      </c>
      <c r="BI309" s="207">
        <f>IF(N309="nulová",J309,0)</f>
        <v>0</v>
      </c>
      <c r="BJ309" s="16" t="s">
        <v>81</v>
      </c>
      <c r="BK309" s="207">
        <f>ROUND(I309*H309,2)</f>
        <v>0</v>
      </c>
      <c r="BL309" s="16" t="s">
        <v>113</v>
      </c>
      <c r="BM309" s="206" t="s">
        <v>594</v>
      </c>
    </row>
    <row r="310" s="2" customFormat="1" ht="49.05" customHeight="1">
      <c r="A310" s="37"/>
      <c r="B310" s="38"/>
      <c r="C310" s="195" t="s">
        <v>595</v>
      </c>
      <c r="D310" s="195" t="s">
        <v>115</v>
      </c>
      <c r="E310" s="196" t="s">
        <v>596</v>
      </c>
      <c r="F310" s="197" t="s">
        <v>597</v>
      </c>
      <c r="G310" s="198" t="s">
        <v>118</v>
      </c>
      <c r="H310" s="199">
        <v>1</v>
      </c>
      <c r="I310" s="200"/>
      <c r="J310" s="201">
        <f>ROUND(I310*H310,2)</f>
        <v>0</v>
      </c>
      <c r="K310" s="197" t="s">
        <v>119</v>
      </c>
      <c r="L310" s="43"/>
      <c r="M310" s="202" t="s">
        <v>21</v>
      </c>
      <c r="N310" s="203" t="s">
        <v>44</v>
      </c>
      <c r="O310" s="83"/>
      <c r="P310" s="204">
        <f>O310*H310</f>
        <v>0</v>
      </c>
      <c r="Q310" s="204">
        <v>0</v>
      </c>
      <c r="R310" s="204">
        <f>Q310*H310</f>
        <v>0</v>
      </c>
      <c r="S310" s="204">
        <v>0</v>
      </c>
      <c r="T310" s="20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06" t="s">
        <v>113</v>
      </c>
      <c r="AT310" s="206" t="s">
        <v>115</v>
      </c>
      <c r="AU310" s="206" t="s">
        <v>81</v>
      </c>
      <c r="AY310" s="16" t="s">
        <v>114</v>
      </c>
      <c r="BE310" s="207">
        <f>IF(N310="základní",J310,0)</f>
        <v>0</v>
      </c>
      <c r="BF310" s="207">
        <f>IF(N310="snížená",J310,0)</f>
        <v>0</v>
      </c>
      <c r="BG310" s="207">
        <f>IF(N310="zákl. přenesená",J310,0)</f>
        <v>0</v>
      </c>
      <c r="BH310" s="207">
        <f>IF(N310="sníž. přenesená",J310,0)</f>
        <v>0</v>
      </c>
      <c r="BI310" s="207">
        <f>IF(N310="nulová",J310,0)</f>
        <v>0</v>
      </c>
      <c r="BJ310" s="16" t="s">
        <v>81</v>
      </c>
      <c r="BK310" s="207">
        <f>ROUND(I310*H310,2)</f>
        <v>0</v>
      </c>
      <c r="BL310" s="16" t="s">
        <v>113</v>
      </c>
      <c r="BM310" s="206" t="s">
        <v>598</v>
      </c>
    </row>
    <row r="311" s="2" customFormat="1" ht="49.05" customHeight="1">
      <c r="A311" s="37"/>
      <c r="B311" s="38"/>
      <c r="C311" s="195" t="s">
        <v>599</v>
      </c>
      <c r="D311" s="195" t="s">
        <v>115</v>
      </c>
      <c r="E311" s="196" t="s">
        <v>600</v>
      </c>
      <c r="F311" s="197" t="s">
        <v>601</v>
      </c>
      <c r="G311" s="198" t="s">
        <v>118</v>
      </c>
      <c r="H311" s="199">
        <v>1</v>
      </c>
      <c r="I311" s="200"/>
      <c r="J311" s="201">
        <f>ROUND(I311*H311,2)</f>
        <v>0</v>
      </c>
      <c r="K311" s="197" t="s">
        <v>119</v>
      </c>
      <c r="L311" s="43"/>
      <c r="M311" s="202" t="s">
        <v>21</v>
      </c>
      <c r="N311" s="203" t="s">
        <v>44</v>
      </c>
      <c r="O311" s="83"/>
      <c r="P311" s="204">
        <f>O311*H311</f>
        <v>0</v>
      </c>
      <c r="Q311" s="204">
        <v>0</v>
      </c>
      <c r="R311" s="204">
        <f>Q311*H311</f>
        <v>0</v>
      </c>
      <c r="S311" s="204">
        <v>0</v>
      </c>
      <c r="T311" s="205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06" t="s">
        <v>113</v>
      </c>
      <c r="AT311" s="206" t="s">
        <v>115</v>
      </c>
      <c r="AU311" s="206" t="s">
        <v>81</v>
      </c>
      <c r="AY311" s="16" t="s">
        <v>114</v>
      </c>
      <c r="BE311" s="207">
        <f>IF(N311="základní",J311,0)</f>
        <v>0</v>
      </c>
      <c r="BF311" s="207">
        <f>IF(N311="snížená",J311,0)</f>
        <v>0</v>
      </c>
      <c r="BG311" s="207">
        <f>IF(N311="zákl. přenesená",J311,0)</f>
        <v>0</v>
      </c>
      <c r="BH311" s="207">
        <f>IF(N311="sníž. přenesená",J311,0)</f>
        <v>0</v>
      </c>
      <c r="BI311" s="207">
        <f>IF(N311="nulová",J311,0)</f>
        <v>0</v>
      </c>
      <c r="BJ311" s="16" t="s">
        <v>81</v>
      </c>
      <c r="BK311" s="207">
        <f>ROUND(I311*H311,2)</f>
        <v>0</v>
      </c>
      <c r="BL311" s="16" t="s">
        <v>113</v>
      </c>
      <c r="BM311" s="206" t="s">
        <v>602</v>
      </c>
    </row>
    <row r="312" s="2" customFormat="1" ht="49.05" customHeight="1">
      <c r="A312" s="37"/>
      <c r="B312" s="38"/>
      <c r="C312" s="195" t="s">
        <v>603</v>
      </c>
      <c r="D312" s="195" t="s">
        <v>115</v>
      </c>
      <c r="E312" s="196" t="s">
        <v>604</v>
      </c>
      <c r="F312" s="197" t="s">
        <v>605</v>
      </c>
      <c r="G312" s="198" t="s">
        <v>118</v>
      </c>
      <c r="H312" s="199">
        <v>1</v>
      </c>
      <c r="I312" s="200"/>
      <c r="J312" s="201">
        <f>ROUND(I312*H312,2)</f>
        <v>0</v>
      </c>
      <c r="K312" s="197" t="s">
        <v>119</v>
      </c>
      <c r="L312" s="43"/>
      <c r="M312" s="202" t="s">
        <v>21</v>
      </c>
      <c r="N312" s="203" t="s">
        <v>44</v>
      </c>
      <c r="O312" s="83"/>
      <c r="P312" s="204">
        <f>O312*H312</f>
        <v>0</v>
      </c>
      <c r="Q312" s="204">
        <v>0</v>
      </c>
      <c r="R312" s="204">
        <f>Q312*H312</f>
        <v>0</v>
      </c>
      <c r="S312" s="204">
        <v>0</v>
      </c>
      <c r="T312" s="20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06" t="s">
        <v>113</v>
      </c>
      <c r="AT312" s="206" t="s">
        <v>115</v>
      </c>
      <c r="AU312" s="206" t="s">
        <v>81</v>
      </c>
      <c r="AY312" s="16" t="s">
        <v>114</v>
      </c>
      <c r="BE312" s="207">
        <f>IF(N312="základní",J312,0)</f>
        <v>0</v>
      </c>
      <c r="BF312" s="207">
        <f>IF(N312="snížená",J312,0)</f>
        <v>0</v>
      </c>
      <c r="BG312" s="207">
        <f>IF(N312="zákl. přenesená",J312,0)</f>
        <v>0</v>
      </c>
      <c r="BH312" s="207">
        <f>IF(N312="sníž. přenesená",J312,0)</f>
        <v>0</v>
      </c>
      <c r="BI312" s="207">
        <f>IF(N312="nulová",J312,0)</f>
        <v>0</v>
      </c>
      <c r="BJ312" s="16" t="s">
        <v>81</v>
      </c>
      <c r="BK312" s="207">
        <f>ROUND(I312*H312,2)</f>
        <v>0</v>
      </c>
      <c r="BL312" s="16" t="s">
        <v>113</v>
      </c>
      <c r="BM312" s="206" t="s">
        <v>606</v>
      </c>
    </row>
    <row r="313" s="2" customFormat="1" ht="55.5" customHeight="1">
      <c r="A313" s="37"/>
      <c r="B313" s="38"/>
      <c r="C313" s="195" t="s">
        <v>607</v>
      </c>
      <c r="D313" s="195" t="s">
        <v>115</v>
      </c>
      <c r="E313" s="196" t="s">
        <v>608</v>
      </c>
      <c r="F313" s="197" t="s">
        <v>609</v>
      </c>
      <c r="G313" s="198" t="s">
        <v>118</v>
      </c>
      <c r="H313" s="199">
        <v>1</v>
      </c>
      <c r="I313" s="200"/>
      <c r="J313" s="201">
        <f>ROUND(I313*H313,2)</f>
        <v>0</v>
      </c>
      <c r="K313" s="197" t="s">
        <v>119</v>
      </c>
      <c r="L313" s="43"/>
      <c r="M313" s="202" t="s">
        <v>21</v>
      </c>
      <c r="N313" s="203" t="s">
        <v>44</v>
      </c>
      <c r="O313" s="83"/>
      <c r="P313" s="204">
        <f>O313*H313</f>
        <v>0</v>
      </c>
      <c r="Q313" s="204">
        <v>0</v>
      </c>
      <c r="R313" s="204">
        <f>Q313*H313</f>
        <v>0</v>
      </c>
      <c r="S313" s="204">
        <v>0</v>
      </c>
      <c r="T313" s="20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06" t="s">
        <v>113</v>
      </c>
      <c r="AT313" s="206" t="s">
        <v>115</v>
      </c>
      <c r="AU313" s="206" t="s">
        <v>81</v>
      </c>
      <c r="AY313" s="16" t="s">
        <v>114</v>
      </c>
      <c r="BE313" s="207">
        <f>IF(N313="základní",J313,0)</f>
        <v>0</v>
      </c>
      <c r="BF313" s="207">
        <f>IF(N313="snížená",J313,0)</f>
        <v>0</v>
      </c>
      <c r="BG313" s="207">
        <f>IF(N313="zákl. přenesená",J313,0)</f>
        <v>0</v>
      </c>
      <c r="BH313" s="207">
        <f>IF(N313="sníž. přenesená",J313,0)</f>
        <v>0</v>
      </c>
      <c r="BI313" s="207">
        <f>IF(N313="nulová",J313,0)</f>
        <v>0</v>
      </c>
      <c r="BJ313" s="16" t="s">
        <v>81</v>
      </c>
      <c r="BK313" s="207">
        <f>ROUND(I313*H313,2)</f>
        <v>0</v>
      </c>
      <c r="BL313" s="16" t="s">
        <v>113</v>
      </c>
      <c r="BM313" s="206" t="s">
        <v>610</v>
      </c>
    </row>
    <row r="314" s="2" customFormat="1" ht="49.05" customHeight="1">
      <c r="A314" s="37"/>
      <c r="B314" s="38"/>
      <c r="C314" s="195" t="s">
        <v>611</v>
      </c>
      <c r="D314" s="195" t="s">
        <v>115</v>
      </c>
      <c r="E314" s="196" t="s">
        <v>612</v>
      </c>
      <c r="F314" s="197" t="s">
        <v>613</v>
      </c>
      <c r="G314" s="198" t="s">
        <v>118</v>
      </c>
      <c r="H314" s="199">
        <v>1</v>
      </c>
      <c r="I314" s="200"/>
      <c r="J314" s="201">
        <f>ROUND(I314*H314,2)</f>
        <v>0</v>
      </c>
      <c r="K314" s="197" t="s">
        <v>119</v>
      </c>
      <c r="L314" s="43"/>
      <c r="M314" s="202" t="s">
        <v>21</v>
      </c>
      <c r="N314" s="203" t="s">
        <v>44</v>
      </c>
      <c r="O314" s="83"/>
      <c r="P314" s="204">
        <f>O314*H314</f>
        <v>0</v>
      </c>
      <c r="Q314" s="204">
        <v>0</v>
      </c>
      <c r="R314" s="204">
        <f>Q314*H314</f>
        <v>0</v>
      </c>
      <c r="S314" s="204">
        <v>0</v>
      </c>
      <c r="T314" s="20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06" t="s">
        <v>113</v>
      </c>
      <c r="AT314" s="206" t="s">
        <v>115</v>
      </c>
      <c r="AU314" s="206" t="s">
        <v>81</v>
      </c>
      <c r="AY314" s="16" t="s">
        <v>114</v>
      </c>
      <c r="BE314" s="207">
        <f>IF(N314="základní",J314,0)</f>
        <v>0</v>
      </c>
      <c r="BF314" s="207">
        <f>IF(N314="snížená",J314,0)</f>
        <v>0</v>
      </c>
      <c r="BG314" s="207">
        <f>IF(N314="zákl. přenesená",J314,0)</f>
        <v>0</v>
      </c>
      <c r="BH314" s="207">
        <f>IF(N314="sníž. přenesená",J314,0)</f>
        <v>0</v>
      </c>
      <c r="BI314" s="207">
        <f>IF(N314="nulová",J314,0)</f>
        <v>0</v>
      </c>
      <c r="BJ314" s="16" t="s">
        <v>81</v>
      </c>
      <c r="BK314" s="207">
        <f>ROUND(I314*H314,2)</f>
        <v>0</v>
      </c>
      <c r="BL314" s="16" t="s">
        <v>113</v>
      </c>
      <c r="BM314" s="206" t="s">
        <v>614</v>
      </c>
    </row>
    <row r="315" s="2" customFormat="1" ht="55.5" customHeight="1">
      <c r="A315" s="37"/>
      <c r="B315" s="38"/>
      <c r="C315" s="195" t="s">
        <v>615</v>
      </c>
      <c r="D315" s="195" t="s">
        <v>115</v>
      </c>
      <c r="E315" s="196" t="s">
        <v>616</v>
      </c>
      <c r="F315" s="197" t="s">
        <v>617</v>
      </c>
      <c r="G315" s="198" t="s">
        <v>118</v>
      </c>
      <c r="H315" s="199">
        <v>1</v>
      </c>
      <c r="I315" s="200"/>
      <c r="J315" s="201">
        <f>ROUND(I315*H315,2)</f>
        <v>0</v>
      </c>
      <c r="K315" s="197" t="s">
        <v>119</v>
      </c>
      <c r="L315" s="43"/>
      <c r="M315" s="202" t="s">
        <v>21</v>
      </c>
      <c r="N315" s="203" t="s">
        <v>44</v>
      </c>
      <c r="O315" s="83"/>
      <c r="P315" s="204">
        <f>O315*H315</f>
        <v>0</v>
      </c>
      <c r="Q315" s="204">
        <v>0</v>
      </c>
      <c r="R315" s="204">
        <f>Q315*H315</f>
        <v>0</v>
      </c>
      <c r="S315" s="204">
        <v>0</v>
      </c>
      <c r="T315" s="20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06" t="s">
        <v>113</v>
      </c>
      <c r="AT315" s="206" t="s">
        <v>115</v>
      </c>
      <c r="AU315" s="206" t="s">
        <v>81</v>
      </c>
      <c r="AY315" s="16" t="s">
        <v>114</v>
      </c>
      <c r="BE315" s="207">
        <f>IF(N315="základní",J315,0)</f>
        <v>0</v>
      </c>
      <c r="BF315" s="207">
        <f>IF(N315="snížená",J315,0)</f>
        <v>0</v>
      </c>
      <c r="BG315" s="207">
        <f>IF(N315="zákl. přenesená",J315,0)</f>
        <v>0</v>
      </c>
      <c r="BH315" s="207">
        <f>IF(N315="sníž. přenesená",J315,0)</f>
        <v>0</v>
      </c>
      <c r="BI315" s="207">
        <f>IF(N315="nulová",J315,0)</f>
        <v>0</v>
      </c>
      <c r="BJ315" s="16" t="s">
        <v>81</v>
      </c>
      <c r="BK315" s="207">
        <f>ROUND(I315*H315,2)</f>
        <v>0</v>
      </c>
      <c r="BL315" s="16" t="s">
        <v>113</v>
      </c>
      <c r="BM315" s="206" t="s">
        <v>618</v>
      </c>
    </row>
    <row r="316" s="2" customFormat="1" ht="55.5" customHeight="1">
      <c r="A316" s="37"/>
      <c r="B316" s="38"/>
      <c r="C316" s="195" t="s">
        <v>619</v>
      </c>
      <c r="D316" s="195" t="s">
        <v>115</v>
      </c>
      <c r="E316" s="196" t="s">
        <v>620</v>
      </c>
      <c r="F316" s="197" t="s">
        <v>621</v>
      </c>
      <c r="G316" s="198" t="s">
        <v>118</v>
      </c>
      <c r="H316" s="199">
        <v>23</v>
      </c>
      <c r="I316" s="200"/>
      <c r="J316" s="201">
        <f>ROUND(I316*H316,2)</f>
        <v>0</v>
      </c>
      <c r="K316" s="197" t="s">
        <v>119</v>
      </c>
      <c r="L316" s="43"/>
      <c r="M316" s="202" t="s">
        <v>21</v>
      </c>
      <c r="N316" s="203" t="s">
        <v>44</v>
      </c>
      <c r="O316" s="83"/>
      <c r="P316" s="204">
        <f>O316*H316</f>
        <v>0</v>
      </c>
      <c r="Q316" s="204">
        <v>0</v>
      </c>
      <c r="R316" s="204">
        <f>Q316*H316</f>
        <v>0</v>
      </c>
      <c r="S316" s="204">
        <v>0</v>
      </c>
      <c r="T316" s="20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06" t="s">
        <v>113</v>
      </c>
      <c r="AT316" s="206" t="s">
        <v>115</v>
      </c>
      <c r="AU316" s="206" t="s">
        <v>81</v>
      </c>
      <c r="AY316" s="16" t="s">
        <v>114</v>
      </c>
      <c r="BE316" s="207">
        <f>IF(N316="základní",J316,0)</f>
        <v>0</v>
      </c>
      <c r="BF316" s="207">
        <f>IF(N316="snížená",J316,0)</f>
        <v>0</v>
      </c>
      <c r="BG316" s="207">
        <f>IF(N316="zákl. přenesená",J316,0)</f>
        <v>0</v>
      </c>
      <c r="BH316" s="207">
        <f>IF(N316="sníž. přenesená",J316,0)</f>
        <v>0</v>
      </c>
      <c r="BI316" s="207">
        <f>IF(N316="nulová",J316,0)</f>
        <v>0</v>
      </c>
      <c r="BJ316" s="16" t="s">
        <v>81</v>
      </c>
      <c r="BK316" s="207">
        <f>ROUND(I316*H316,2)</f>
        <v>0</v>
      </c>
      <c r="BL316" s="16" t="s">
        <v>113</v>
      </c>
      <c r="BM316" s="206" t="s">
        <v>622</v>
      </c>
    </row>
    <row r="317" s="12" customFormat="1">
      <c r="A317" s="12"/>
      <c r="B317" s="208"/>
      <c r="C317" s="209"/>
      <c r="D317" s="210" t="s">
        <v>121</v>
      </c>
      <c r="E317" s="211" t="s">
        <v>21</v>
      </c>
      <c r="F317" s="212" t="s">
        <v>623</v>
      </c>
      <c r="G317" s="209"/>
      <c r="H317" s="213">
        <v>23</v>
      </c>
      <c r="I317" s="214"/>
      <c r="J317" s="209"/>
      <c r="K317" s="209"/>
      <c r="L317" s="215"/>
      <c r="M317" s="216"/>
      <c r="N317" s="217"/>
      <c r="O317" s="217"/>
      <c r="P317" s="217"/>
      <c r="Q317" s="217"/>
      <c r="R317" s="217"/>
      <c r="S317" s="217"/>
      <c r="T317" s="218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19" t="s">
        <v>121</v>
      </c>
      <c r="AU317" s="219" t="s">
        <v>81</v>
      </c>
      <c r="AV317" s="12" t="s">
        <v>83</v>
      </c>
      <c r="AW317" s="12" t="s">
        <v>34</v>
      </c>
      <c r="AX317" s="12" t="s">
        <v>73</v>
      </c>
      <c r="AY317" s="219" t="s">
        <v>114</v>
      </c>
    </row>
    <row r="318" s="13" customFormat="1">
      <c r="A318" s="13"/>
      <c r="B318" s="220"/>
      <c r="C318" s="221"/>
      <c r="D318" s="210" t="s">
        <v>121</v>
      </c>
      <c r="E318" s="222" t="s">
        <v>21</v>
      </c>
      <c r="F318" s="223" t="s">
        <v>124</v>
      </c>
      <c r="G318" s="221"/>
      <c r="H318" s="224">
        <v>23</v>
      </c>
      <c r="I318" s="225"/>
      <c r="J318" s="221"/>
      <c r="K318" s="221"/>
      <c r="L318" s="226"/>
      <c r="M318" s="227"/>
      <c r="N318" s="228"/>
      <c r="O318" s="228"/>
      <c r="P318" s="228"/>
      <c r="Q318" s="228"/>
      <c r="R318" s="228"/>
      <c r="S318" s="228"/>
      <c r="T318" s="22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0" t="s">
        <v>121</v>
      </c>
      <c r="AU318" s="230" t="s">
        <v>81</v>
      </c>
      <c r="AV318" s="13" t="s">
        <v>113</v>
      </c>
      <c r="AW318" s="13" t="s">
        <v>34</v>
      </c>
      <c r="AX318" s="13" t="s">
        <v>81</v>
      </c>
      <c r="AY318" s="230" t="s">
        <v>114</v>
      </c>
    </row>
    <row r="319" s="2" customFormat="1" ht="49.05" customHeight="1">
      <c r="A319" s="37"/>
      <c r="B319" s="38"/>
      <c r="C319" s="195" t="s">
        <v>624</v>
      </c>
      <c r="D319" s="195" t="s">
        <v>115</v>
      </c>
      <c r="E319" s="196" t="s">
        <v>625</v>
      </c>
      <c r="F319" s="197" t="s">
        <v>626</v>
      </c>
      <c r="G319" s="198" t="s">
        <v>118</v>
      </c>
      <c r="H319" s="199">
        <v>6</v>
      </c>
      <c r="I319" s="200"/>
      <c r="J319" s="201">
        <f>ROUND(I319*H319,2)</f>
        <v>0</v>
      </c>
      <c r="K319" s="197" t="s">
        <v>119</v>
      </c>
      <c r="L319" s="43"/>
      <c r="M319" s="202" t="s">
        <v>21</v>
      </c>
      <c r="N319" s="203" t="s">
        <v>44</v>
      </c>
      <c r="O319" s="83"/>
      <c r="P319" s="204">
        <f>O319*H319</f>
        <v>0</v>
      </c>
      <c r="Q319" s="204">
        <v>0</v>
      </c>
      <c r="R319" s="204">
        <f>Q319*H319</f>
        <v>0</v>
      </c>
      <c r="S319" s="204">
        <v>0</v>
      </c>
      <c r="T319" s="20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06" t="s">
        <v>113</v>
      </c>
      <c r="AT319" s="206" t="s">
        <v>115</v>
      </c>
      <c r="AU319" s="206" t="s">
        <v>81</v>
      </c>
      <c r="AY319" s="16" t="s">
        <v>114</v>
      </c>
      <c r="BE319" s="207">
        <f>IF(N319="základní",J319,0)</f>
        <v>0</v>
      </c>
      <c r="BF319" s="207">
        <f>IF(N319="snížená",J319,0)</f>
        <v>0</v>
      </c>
      <c r="BG319" s="207">
        <f>IF(N319="zákl. přenesená",J319,0)</f>
        <v>0</v>
      </c>
      <c r="BH319" s="207">
        <f>IF(N319="sníž. přenesená",J319,0)</f>
        <v>0</v>
      </c>
      <c r="BI319" s="207">
        <f>IF(N319="nulová",J319,0)</f>
        <v>0</v>
      </c>
      <c r="BJ319" s="16" t="s">
        <v>81</v>
      </c>
      <c r="BK319" s="207">
        <f>ROUND(I319*H319,2)</f>
        <v>0</v>
      </c>
      <c r="BL319" s="16" t="s">
        <v>113</v>
      </c>
      <c r="BM319" s="206" t="s">
        <v>627</v>
      </c>
    </row>
    <row r="320" s="12" customFormat="1">
      <c r="A320" s="12"/>
      <c r="B320" s="208"/>
      <c r="C320" s="209"/>
      <c r="D320" s="210" t="s">
        <v>121</v>
      </c>
      <c r="E320" s="211" t="s">
        <v>21</v>
      </c>
      <c r="F320" s="212" t="s">
        <v>628</v>
      </c>
      <c r="G320" s="209"/>
      <c r="H320" s="213">
        <v>6</v>
      </c>
      <c r="I320" s="214"/>
      <c r="J320" s="209"/>
      <c r="K320" s="209"/>
      <c r="L320" s="215"/>
      <c r="M320" s="216"/>
      <c r="N320" s="217"/>
      <c r="O320" s="217"/>
      <c r="P320" s="217"/>
      <c r="Q320" s="217"/>
      <c r="R320" s="217"/>
      <c r="S320" s="217"/>
      <c r="T320" s="218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19" t="s">
        <v>121</v>
      </c>
      <c r="AU320" s="219" t="s">
        <v>81</v>
      </c>
      <c r="AV320" s="12" t="s">
        <v>83</v>
      </c>
      <c r="AW320" s="12" t="s">
        <v>34</v>
      </c>
      <c r="AX320" s="12" t="s">
        <v>73</v>
      </c>
      <c r="AY320" s="219" t="s">
        <v>114</v>
      </c>
    </row>
    <row r="321" s="13" customFormat="1">
      <c r="A321" s="13"/>
      <c r="B321" s="220"/>
      <c r="C321" s="221"/>
      <c r="D321" s="210" t="s">
        <v>121</v>
      </c>
      <c r="E321" s="222" t="s">
        <v>21</v>
      </c>
      <c r="F321" s="223" t="s">
        <v>124</v>
      </c>
      <c r="G321" s="221"/>
      <c r="H321" s="224">
        <v>6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0" t="s">
        <v>121</v>
      </c>
      <c r="AU321" s="230" t="s">
        <v>81</v>
      </c>
      <c r="AV321" s="13" t="s">
        <v>113</v>
      </c>
      <c r="AW321" s="13" t="s">
        <v>34</v>
      </c>
      <c r="AX321" s="13" t="s">
        <v>81</v>
      </c>
      <c r="AY321" s="230" t="s">
        <v>114</v>
      </c>
    </row>
    <row r="322" s="2" customFormat="1" ht="55.5" customHeight="1">
      <c r="A322" s="37"/>
      <c r="B322" s="38"/>
      <c r="C322" s="195" t="s">
        <v>629</v>
      </c>
      <c r="D322" s="195" t="s">
        <v>115</v>
      </c>
      <c r="E322" s="196" t="s">
        <v>630</v>
      </c>
      <c r="F322" s="197" t="s">
        <v>631</v>
      </c>
      <c r="G322" s="198" t="s">
        <v>118</v>
      </c>
      <c r="H322" s="199">
        <v>6</v>
      </c>
      <c r="I322" s="200"/>
      <c r="J322" s="201">
        <f>ROUND(I322*H322,2)</f>
        <v>0</v>
      </c>
      <c r="K322" s="197" t="s">
        <v>119</v>
      </c>
      <c r="L322" s="43"/>
      <c r="M322" s="202" t="s">
        <v>21</v>
      </c>
      <c r="N322" s="203" t="s">
        <v>44</v>
      </c>
      <c r="O322" s="83"/>
      <c r="P322" s="204">
        <f>O322*H322</f>
        <v>0</v>
      </c>
      <c r="Q322" s="204">
        <v>0</v>
      </c>
      <c r="R322" s="204">
        <f>Q322*H322</f>
        <v>0</v>
      </c>
      <c r="S322" s="204">
        <v>0</v>
      </c>
      <c r="T322" s="20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06" t="s">
        <v>113</v>
      </c>
      <c r="AT322" s="206" t="s">
        <v>115</v>
      </c>
      <c r="AU322" s="206" t="s">
        <v>81</v>
      </c>
      <c r="AY322" s="16" t="s">
        <v>114</v>
      </c>
      <c r="BE322" s="207">
        <f>IF(N322="základní",J322,0)</f>
        <v>0</v>
      </c>
      <c r="BF322" s="207">
        <f>IF(N322="snížená",J322,0)</f>
        <v>0</v>
      </c>
      <c r="BG322" s="207">
        <f>IF(N322="zákl. přenesená",J322,0)</f>
        <v>0</v>
      </c>
      <c r="BH322" s="207">
        <f>IF(N322="sníž. přenesená",J322,0)</f>
        <v>0</v>
      </c>
      <c r="BI322" s="207">
        <f>IF(N322="nulová",J322,0)</f>
        <v>0</v>
      </c>
      <c r="BJ322" s="16" t="s">
        <v>81</v>
      </c>
      <c r="BK322" s="207">
        <f>ROUND(I322*H322,2)</f>
        <v>0</v>
      </c>
      <c r="BL322" s="16" t="s">
        <v>113</v>
      </c>
      <c r="BM322" s="206" t="s">
        <v>632</v>
      </c>
    </row>
    <row r="323" s="12" customFormat="1">
      <c r="A323" s="12"/>
      <c r="B323" s="208"/>
      <c r="C323" s="209"/>
      <c r="D323" s="210" t="s">
        <v>121</v>
      </c>
      <c r="E323" s="211" t="s">
        <v>21</v>
      </c>
      <c r="F323" s="212" t="s">
        <v>633</v>
      </c>
      <c r="G323" s="209"/>
      <c r="H323" s="213">
        <v>6</v>
      </c>
      <c r="I323" s="214"/>
      <c r="J323" s="209"/>
      <c r="K323" s="209"/>
      <c r="L323" s="215"/>
      <c r="M323" s="216"/>
      <c r="N323" s="217"/>
      <c r="O323" s="217"/>
      <c r="P323" s="217"/>
      <c r="Q323" s="217"/>
      <c r="R323" s="217"/>
      <c r="S323" s="217"/>
      <c r="T323" s="218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19" t="s">
        <v>121</v>
      </c>
      <c r="AU323" s="219" t="s">
        <v>81</v>
      </c>
      <c r="AV323" s="12" t="s">
        <v>83</v>
      </c>
      <c r="AW323" s="12" t="s">
        <v>34</v>
      </c>
      <c r="AX323" s="12" t="s">
        <v>73</v>
      </c>
      <c r="AY323" s="219" t="s">
        <v>114</v>
      </c>
    </row>
    <row r="324" s="13" customFormat="1">
      <c r="A324" s="13"/>
      <c r="B324" s="220"/>
      <c r="C324" s="221"/>
      <c r="D324" s="210" t="s">
        <v>121</v>
      </c>
      <c r="E324" s="222" t="s">
        <v>21</v>
      </c>
      <c r="F324" s="223" t="s">
        <v>124</v>
      </c>
      <c r="G324" s="221"/>
      <c r="H324" s="224">
        <v>6</v>
      </c>
      <c r="I324" s="225"/>
      <c r="J324" s="221"/>
      <c r="K324" s="221"/>
      <c r="L324" s="226"/>
      <c r="M324" s="227"/>
      <c r="N324" s="228"/>
      <c r="O324" s="228"/>
      <c r="P324" s="228"/>
      <c r="Q324" s="228"/>
      <c r="R324" s="228"/>
      <c r="S324" s="228"/>
      <c r="T324" s="22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0" t="s">
        <v>121</v>
      </c>
      <c r="AU324" s="230" t="s">
        <v>81</v>
      </c>
      <c r="AV324" s="13" t="s">
        <v>113</v>
      </c>
      <c r="AW324" s="13" t="s">
        <v>34</v>
      </c>
      <c r="AX324" s="13" t="s">
        <v>81</v>
      </c>
      <c r="AY324" s="230" t="s">
        <v>114</v>
      </c>
    </row>
    <row r="325" s="2" customFormat="1" ht="49.05" customHeight="1">
      <c r="A325" s="37"/>
      <c r="B325" s="38"/>
      <c r="C325" s="195" t="s">
        <v>634</v>
      </c>
      <c r="D325" s="195" t="s">
        <v>115</v>
      </c>
      <c r="E325" s="196" t="s">
        <v>635</v>
      </c>
      <c r="F325" s="197" t="s">
        <v>636</v>
      </c>
      <c r="G325" s="198" t="s">
        <v>118</v>
      </c>
      <c r="H325" s="199">
        <v>5</v>
      </c>
      <c r="I325" s="200"/>
      <c r="J325" s="201">
        <f>ROUND(I325*H325,2)</f>
        <v>0</v>
      </c>
      <c r="K325" s="197" t="s">
        <v>119</v>
      </c>
      <c r="L325" s="43"/>
      <c r="M325" s="202" t="s">
        <v>21</v>
      </c>
      <c r="N325" s="203" t="s">
        <v>44</v>
      </c>
      <c r="O325" s="83"/>
      <c r="P325" s="204">
        <f>O325*H325</f>
        <v>0</v>
      </c>
      <c r="Q325" s="204">
        <v>0</v>
      </c>
      <c r="R325" s="204">
        <f>Q325*H325</f>
        <v>0</v>
      </c>
      <c r="S325" s="204">
        <v>0</v>
      </c>
      <c r="T325" s="20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06" t="s">
        <v>113</v>
      </c>
      <c r="AT325" s="206" t="s">
        <v>115</v>
      </c>
      <c r="AU325" s="206" t="s">
        <v>81</v>
      </c>
      <c r="AY325" s="16" t="s">
        <v>114</v>
      </c>
      <c r="BE325" s="207">
        <f>IF(N325="základní",J325,0)</f>
        <v>0</v>
      </c>
      <c r="BF325" s="207">
        <f>IF(N325="snížená",J325,0)</f>
        <v>0</v>
      </c>
      <c r="BG325" s="207">
        <f>IF(N325="zákl. přenesená",J325,0)</f>
        <v>0</v>
      </c>
      <c r="BH325" s="207">
        <f>IF(N325="sníž. přenesená",J325,0)</f>
        <v>0</v>
      </c>
      <c r="BI325" s="207">
        <f>IF(N325="nulová",J325,0)</f>
        <v>0</v>
      </c>
      <c r="BJ325" s="16" t="s">
        <v>81</v>
      </c>
      <c r="BK325" s="207">
        <f>ROUND(I325*H325,2)</f>
        <v>0</v>
      </c>
      <c r="BL325" s="16" t="s">
        <v>113</v>
      </c>
      <c r="BM325" s="206" t="s">
        <v>637</v>
      </c>
    </row>
    <row r="326" s="12" customFormat="1">
      <c r="A326" s="12"/>
      <c r="B326" s="208"/>
      <c r="C326" s="209"/>
      <c r="D326" s="210" t="s">
        <v>121</v>
      </c>
      <c r="E326" s="211" t="s">
        <v>21</v>
      </c>
      <c r="F326" s="212" t="s">
        <v>638</v>
      </c>
      <c r="G326" s="209"/>
      <c r="H326" s="213">
        <v>5</v>
      </c>
      <c r="I326" s="214"/>
      <c r="J326" s="209"/>
      <c r="K326" s="209"/>
      <c r="L326" s="215"/>
      <c r="M326" s="216"/>
      <c r="N326" s="217"/>
      <c r="O326" s="217"/>
      <c r="P326" s="217"/>
      <c r="Q326" s="217"/>
      <c r="R326" s="217"/>
      <c r="S326" s="217"/>
      <c r="T326" s="218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19" t="s">
        <v>121</v>
      </c>
      <c r="AU326" s="219" t="s">
        <v>81</v>
      </c>
      <c r="AV326" s="12" t="s">
        <v>83</v>
      </c>
      <c r="AW326" s="12" t="s">
        <v>34</v>
      </c>
      <c r="AX326" s="12" t="s">
        <v>73</v>
      </c>
      <c r="AY326" s="219" t="s">
        <v>114</v>
      </c>
    </row>
    <row r="327" s="13" customFormat="1">
      <c r="A327" s="13"/>
      <c r="B327" s="220"/>
      <c r="C327" s="221"/>
      <c r="D327" s="210" t="s">
        <v>121</v>
      </c>
      <c r="E327" s="222" t="s">
        <v>21</v>
      </c>
      <c r="F327" s="223" t="s">
        <v>124</v>
      </c>
      <c r="G327" s="221"/>
      <c r="H327" s="224">
        <v>5</v>
      </c>
      <c r="I327" s="225"/>
      <c r="J327" s="221"/>
      <c r="K327" s="221"/>
      <c r="L327" s="226"/>
      <c r="M327" s="227"/>
      <c r="N327" s="228"/>
      <c r="O327" s="228"/>
      <c r="P327" s="228"/>
      <c r="Q327" s="228"/>
      <c r="R327" s="228"/>
      <c r="S327" s="228"/>
      <c r="T327" s="22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0" t="s">
        <v>121</v>
      </c>
      <c r="AU327" s="230" t="s">
        <v>81</v>
      </c>
      <c r="AV327" s="13" t="s">
        <v>113</v>
      </c>
      <c r="AW327" s="13" t="s">
        <v>34</v>
      </c>
      <c r="AX327" s="13" t="s">
        <v>81</v>
      </c>
      <c r="AY327" s="230" t="s">
        <v>114</v>
      </c>
    </row>
    <row r="328" s="2" customFormat="1" ht="49.05" customHeight="1">
      <c r="A328" s="37"/>
      <c r="B328" s="38"/>
      <c r="C328" s="195" t="s">
        <v>639</v>
      </c>
      <c r="D328" s="195" t="s">
        <v>115</v>
      </c>
      <c r="E328" s="196" t="s">
        <v>640</v>
      </c>
      <c r="F328" s="197" t="s">
        <v>641</v>
      </c>
      <c r="G328" s="198" t="s">
        <v>118</v>
      </c>
      <c r="H328" s="199">
        <v>4</v>
      </c>
      <c r="I328" s="200"/>
      <c r="J328" s="201">
        <f>ROUND(I328*H328,2)</f>
        <v>0</v>
      </c>
      <c r="K328" s="197" t="s">
        <v>119</v>
      </c>
      <c r="L328" s="43"/>
      <c r="M328" s="202" t="s">
        <v>21</v>
      </c>
      <c r="N328" s="203" t="s">
        <v>44</v>
      </c>
      <c r="O328" s="83"/>
      <c r="P328" s="204">
        <f>O328*H328</f>
        <v>0</v>
      </c>
      <c r="Q328" s="204">
        <v>0</v>
      </c>
      <c r="R328" s="204">
        <f>Q328*H328</f>
        <v>0</v>
      </c>
      <c r="S328" s="204">
        <v>0</v>
      </c>
      <c r="T328" s="20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06" t="s">
        <v>113</v>
      </c>
      <c r="AT328" s="206" t="s">
        <v>115</v>
      </c>
      <c r="AU328" s="206" t="s">
        <v>81</v>
      </c>
      <c r="AY328" s="16" t="s">
        <v>114</v>
      </c>
      <c r="BE328" s="207">
        <f>IF(N328="základní",J328,0)</f>
        <v>0</v>
      </c>
      <c r="BF328" s="207">
        <f>IF(N328="snížená",J328,0)</f>
        <v>0</v>
      </c>
      <c r="BG328" s="207">
        <f>IF(N328="zákl. přenesená",J328,0)</f>
        <v>0</v>
      </c>
      <c r="BH328" s="207">
        <f>IF(N328="sníž. přenesená",J328,0)</f>
        <v>0</v>
      </c>
      <c r="BI328" s="207">
        <f>IF(N328="nulová",J328,0)</f>
        <v>0</v>
      </c>
      <c r="BJ328" s="16" t="s">
        <v>81</v>
      </c>
      <c r="BK328" s="207">
        <f>ROUND(I328*H328,2)</f>
        <v>0</v>
      </c>
      <c r="BL328" s="16" t="s">
        <v>113</v>
      </c>
      <c r="BM328" s="206" t="s">
        <v>642</v>
      </c>
    </row>
    <row r="329" s="12" customFormat="1">
      <c r="A329" s="12"/>
      <c r="B329" s="208"/>
      <c r="C329" s="209"/>
      <c r="D329" s="210" t="s">
        <v>121</v>
      </c>
      <c r="E329" s="211" t="s">
        <v>21</v>
      </c>
      <c r="F329" s="212" t="s">
        <v>643</v>
      </c>
      <c r="G329" s="209"/>
      <c r="H329" s="213">
        <v>4</v>
      </c>
      <c r="I329" s="214"/>
      <c r="J329" s="209"/>
      <c r="K329" s="209"/>
      <c r="L329" s="215"/>
      <c r="M329" s="216"/>
      <c r="N329" s="217"/>
      <c r="O329" s="217"/>
      <c r="P329" s="217"/>
      <c r="Q329" s="217"/>
      <c r="R329" s="217"/>
      <c r="S329" s="217"/>
      <c r="T329" s="218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19" t="s">
        <v>121</v>
      </c>
      <c r="AU329" s="219" t="s">
        <v>81</v>
      </c>
      <c r="AV329" s="12" t="s">
        <v>83</v>
      </c>
      <c r="AW329" s="12" t="s">
        <v>34</v>
      </c>
      <c r="AX329" s="12" t="s">
        <v>73</v>
      </c>
      <c r="AY329" s="219" t="s">
        <v>114</v>
      </c>
    </row>
    <row r="330" s="13" customFormat="1">
      <c r="A330" s="13"/>
      <c r="B330" s="220"/>
      <c r="C330" s="221"/>
      <c r="D330" s="210" t="s">
        <v>121</v>
      </c>
      <c r="E330" s="222" t="s">
        <v>21</v>
      </c>
      <c r="F330" s="223" t="s">
        <v>124</v>
      </c>
      <c r="G330" s="221"/>
      <c r="H330" s="224">
        <v>4</v>
      </c>
      <c r="I330" s="225"/>
      <c r="J330" s="221"/>
      <c r="K330" s="221"/>
      <c r="L330" s="226"/>
      <c r="M330" s="227"/>
      <c r="N330" s="228"/>
      <c r="O330" s="228"/>
      <c r="P330" s="228"/>
      <c r="Q330" s="228"/>
      <c r="R330" s="228"/>
      <c r="S330" s="228"/>
      <c r="T330" s="22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0" t="s">
        <v>121</v>
      </c>
      <c r="AU330" s="230" t="s">
        <v>81</v>
      </c>
      <c r="AV330" s="13" t="s">
        <v>113</v>
      </c>
      <c r="AW330" s="13" t="s">
        <v>34</v>
      </c>
      <c r="AX330" s="13" t="s">
        <v>81</v>
      </c>
      <c r="AY330" s="230" t="s">
        <v>114</v>
      </c>
    </row>
    <row r="331" s="2" customFormat="1" ht="55.5" customHeight="1">
      <c r="A331" s="37"/>
      <c r="B331" s="38"/>
      <c r="C331" s="195" t="s">
        <v>644</v>
      </c>
      <c r="D331" s="195" t="s">
        <v>115</v>
      </c>
      <c r="E331" s="196" t="s">
        <v>645</v>
      </c>
      <c r="F331" s="197" t="s">
        <v>646</v>
      </c>
      <c r="G331" s="198" t="s">
        <v>118</v>
      </c>
      <c r="H331" s="199">
        <v>2</v>
      </c>
      <c r="I331" s="200"/>
      <c r="J331" s="201">
        <f>ROUND(I331*H331,2)</f>
        <v>0</v>
      </c>
      <c r="K331" s="197" t="s">
        <v>119</v>
      </c>
      <c r="L331" s="43"/>
      <c r="M331" s="202" t="s">
        <v>21</v>
      </c>
      <c r="N331" s="203" t="s">
        <v>44</v>
      </c>
      <c r="O331" s="83"/>
      <c r="P331" s="204">
        <f>O331*H331</f>
        <v>0</v>
      </c>
      <c r="Q331" s="204">
        <v>0</v>
      </c>
      <c r="R331" s="204">
        <f>Q331*H331</f>
        <v>0</v>
      </c>
      <c r="S331" s="204">
        <v>0</v>
      </c>
      <c r="T331" s="20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06" t="s">
        <v>113</v>
      </c>
      <c r="AT331" s="206" t="s">
        <v>115</v>
      </c>
      <c r="AU331" s="206" t="s">
        <v>81</v>
      </c>
      <c r="AY331" s="16" t="s">
        <v>114</v>
      </c>
      <c r="BE331" s="207">
        <f>IF(N331="základní",J331,0)</f>
        <v>0</v>
      </c>
      <c r="BF331" s="207">
        <f>IF(N331="snížená",J331,0)</f>
        <v>0</v>
      </c>
      <c r="BG331" s="207">
        <f>IF(N331="zákl. přenesená",J331,0)</f>
        <v>0</v>
      </c>
      <c r="BH331" s="207">
        <f>IF(N331="sníž. přenesená",J331,0)</f>
        <v>0</v>
      </c>
      <c r="BI331" s="207">
        <f>IF(N331="nulová",J331,0)</f>
        <v>0</v>
      </c>
      <c r="BJ331" s="16" t="s">
        <v>81</v>
      </c>
      <c r="BK331" s="207">
        <f>ROUND(I331*H331,2)</f>
        <v>0</v>
      </c>
      <c r="BL331" s="16" t="s">
        <v>113</v>
      </c>
      <c r="BM331" s="206" t="s">
        <v>647</v>
      </c>
    </row>
    <row r="332" s="12" customFormat="1">
      <c r="A332" s="12"/>
      <c r="B332" s="208"/>
      <c r="C332" s="209"/>
      <c r="D332" s="210" t="s">
        <v>121</v>
      </c>
      <c r="E332" s="211" t="s">
        <v>21</v>
      </c>
      <c r="F332" s="212" t="s">
        <v>648</v>
      </c>
      <c r="G332" s="209"/>
      <c r="H332" s="213">
        <v>2</v>
      </c>
      <c r="I332" s="214"/>
      <c r="J332" s="209"/>
      <c r="K332" s="209"/>
      <c r="L332" s="215"/>
      <c r="M332" s="216"/>
      <c r="N332" s="217"/>
      <c r="O332" s="217"/>
      <c r="P332" s="217"/>
      <c r="Q332" s="217"/>
      <c r="R332" s="217"/>
      <c r="S332" s="217"/>
      <c r="T332" s="218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19" t="s">
        <v>121</v>
      </c>
      <c r="AU332" s="219" t="s">
        <v>81</v>
      </c>
      <c r="AV332" s="12" t="s">
        <v>83</v>
      </c>
      <c r="AW332" s="12" t="s">
        <v>34</v>
      </c>
      <c r="AX332" s="12" t="s">
        <v>73</v>
      </c>
      <c r="AY332" s="219" t="s">
        <v>114</v>
      </c>
    </row>
    <row r="333" s="13" customFormat="1">
      <c r="A333" s="13"/>
      <c r="B333" s="220"/>
      <c r="C333" s="221"/>
      <c r="D333" s="210" t="s">
        <v>121</v>
      </c>
      <c r="E333" s="222" t="s">
        <v>21</v>
      </c>
      <c r="F333" s="223" t="s">
        <v>124</v>
      </c>
      <c r="G333" s="221"/>
      <c r="H333" s="224">
        <v>2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0" t="s">
        <v>121</v>
      </c>
      <c r="AU333" s="230" t="s">
        <v>81</v>
      </c>
      <c r="AV333" s="13" t="s">
        <v>113</v>
      </c>
      <c r="AW333" s="13" t="s">
        <v>34</v>
      </c>
      <c r="AX333" s="13" t="s">
        <v>81</v>
      </c>
      <c r="AY333" s="230" t="s">
        <v>114</v>
      </c>
    </row>
    <row r="334" s="2" customFormat="1" ht="55.5" customHeight="1">
      <c r="A334" s="37"/>
      <c r="B334" s="38"/>
      <c r="C334" s="195" t="s">
        <v>649</v>
      </c>
      <c r="D334" s="195" t="s">
        <v>115</v>
      </c>
      <c r="E334" s="196" t="s">
        <v>650</v>
      </c>
      <c r="F334" s="197" t="s">
        <v>651</v>
      </c>
      <c r="G334" s="198" t="s">
        <v>118</v>
      </c>
      <c r="H334" s="199">
        <v>8</v>
      </c>
      <c r="I334" s="200"/>
      <c r="J334" s="201">
        <f>ROUND(I334*H334,2)</f>
        <v>0</v>
      </c>
      <c r="K334" s="197" t="s">
        <v>119</v>
      </c>
      <c r="L334" s="43"/>
      <c r="M334" s="202" t="s">
        <v>21</v>
      </c>
      <c r="N334" s="203" t="s">
        <v>44</v>
      </c>
      <c r="O334" s="83"/>
      <c r="P334" s="204">
        <f>O334*H334</f>
        <v>0</v>
      </c>
      <c r="Q334" s="204">
        <v>0</v>
      </c>
      <c r="R334" s="204">
        <f>Q334*H334</f>
        <v>0</v>
      </c>
      <c r="S334" s="204">
        <v>0</v>
      </c>
      <c r="T334" s="20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06" t="s">
        <v>113</v>
      </c>
      <c r="AT334" s="206" t="s">
        <v>115</v>
      </c>
      <c r="AU334" s="206" t="s">
        <v>81</v>
      </c>
      <c r="AY334" s="16" t="s">
        <v>114</v>
      </c>
      <c r="BE334" s="207">
        <f>IF(N334="základní",J334,0)</f>
        <v>0</v>
      </c>
      <c r="BF334" s="207">
        <f>IF(N334="snížená",J334,0)</f>
        <v>0</v>
      </c>
      <c r="BG334" s="207">
        <f>IF(N334="zákl. přenesená",J334,0)</f>
        <v>0</v>
      </c>
      <c r="BH334" s="207">
        <f>IF(N334="sníž. přenesená",J334,0)</f>
        <v>0</v>
      </c>
      <c r="BI334" s="207">
        <f>IF(N334="nulová",J334,0)</f>
        <v>0</v>
      </c>
      <c r="BJ334" s="16" t="s">
        <v>81</v>
      </c>
      <c r="BK334" s="207">
        <f>ROUND(I334*H334,2)</f>
        <v>0</v>
      </c>
      <c r="BL334" s="16" t="s">
        <v>113</v>
      </c>
      <c r="BM334" s="206" t="s">
        <v>652</v>
      </c>
    </row>
    <row r="335" s="12" customFormat="1">
      <c r="A335" s="12"/>
      <c r="B335" s="208"/>
      <c r="C335" s="209"/>
      <c r="D335" s="210" t="s">
        <v>121</v>
      </c>
      <c r="E335" s="211" t="s">
        <v>21</v>
      </c>
      <c r="F335" s="212" t="s">
        <v>653</v>
      </c>
      <c r="G335" s="209"/>
      <c r="H335" s="213">
        <v>8</v>
      </c>
      <c r="I335" s="214"/>
      <c r="J335" s="209"/>
      <c r="K335" s="209"/>
      <c r="L335" s="215"/>
      <c r="M335" s="216"/>
      <c r="N335" s="217"/>
      <c r="O335" s="217"/>
      <c r="P335" s="217"/>
      <c r="Q335" s="217"/>
      <c r="R335" s="217"/>
      <c r="S335" s="217"/>
      <c r="T335" s="218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19" t="s">
        <v>121</v>
      </c>
      <c r="AU335" s="219" t="s">
        <v>81</v>
      </c>
      <c r="AV335" s="12" t="s">
        <v>83</v>
      </c>
      <c r="AW335" s="12" t="s">
        <v>34</v>
      </c>
      <c r="AX335" s="12" t="s">
        <v>73</v>
      </c>
      <c r="AY335" s="219" t="s">
        <v>114</v>
      </c>
    </row>
    <row r="336" s="13" customFormat="1">
      <c r="A336" s="13"/>
      <c r="B336" s="220"/>
      <c r="C336" s="221"/>
      <c r="D336" s="210" t="s">
        <v>121</v>
      </c>
      <c r="E336" s="222" t="s">
        <v>21</v>
      </c>
      <c r="F336" s="223" t="s">
        <v>124</v>
      </c>
      <c r="G336" s="221"/>
      <c r="H336" s="224">
        <v>8</v>
      </c>
      <c r="I336" s="225"/>
      <c r="J336" s="221"/>
      <c r="K336" s="221"/>
      <c r="L336" s="226"/>
      <c r="M336" s="227"/>
      <c r="N336" s="228"/>
      <c r="O336" s="228"/>
      <c r="P336" s="228"/>
      <c r="Q336" s="228"/>
      <c r="R336" s="228"/>
      <c r="S336" s="228"/>
      <c r="T336" s="22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0" t="s">
        <v>121</v>
      </c>
      <c r="AU336" s="230" t="s">
        <v>81</v>
      </c>
      <c r="AV336" s="13" t="s">
        <v>113</v>
      </c>
      <c r="AW336" s="13" t="s">
        <v>34</v>
      </c>
      <c r="AX336" s="13" t="s">
        <v>81</v>
      </c>
      <c r="AY336" s="230" t="s">
        <v>114</v>
      </c>
    </row>
    <row r="337" s="2" customFormat="1" ht="49.05" customHeight="1">
      <c r="A337" s="37"/>
      <c r="B337" s="38"/>
      <c r="C337" s="195" t="s">
        <v>654</v>
      </c>
      <c r="D337" s="195" t="s">
        <v>115</v>
      </c>
      <c r="E337" s="196" t="s">
        <v>655</v>
      </c>
      <c r="F337" s="197" t="s">
        <v>656</v>
      </c>
      <c r="G337" s="198" t="s">
        <v>118</v>
      </c>
      <c r="H337" s="199">
        <v>2</v>
      </c>
      <c r="I337" s="200"/>
      <c r="J337" s="201">
        <f>ROUND(I337*H337,2)</f>
        <v>0</v>
      </c>
      <c r="K337" s="197" t="s">
        <v>119</v>
      </c>
      <c r="L337" s="43"/>
      <c r="M337" s="202" t="s">
        <v>21</v>
      </c>
      <c r="N337" s="203" t="s">
        <v>44</v>
      </c>
      <c r="O337" s="83"/>
      <c r="P337" s="204">
        <f>O337*H337</f>
        <v>0</v>
      </c>
      <c r="Q337" s="204">
        <v>0</v>
      </c>
      <c r="R337" s="204">
        <f>Q337*H337</f>
        <v>0</v>
      </c>
      <c r="S337" s="204">
        <v>0</v>
      </c>
      <c r="T337" s="20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06" t="s">
        <v>113</v>
      </c>
      <c r="AT337" s="206" t="s">
        <v>115</v>
      </c>
      <c r="AU337" s="206" t="s">
        <v>81</v>
      </c>
      <c r="AY337" s="16" t="s">
        <v>114</v>
      </c>
      <c r="BE337" s="207">
        <f>IF(N337="základní",J337,0)</f>
        <v>0</v>
      </c>
      <c r="BF337" s="207">
        <f>IF(N337="snížená",J337,0)</f>
        <v>0</v>
      </c>
      <c r="BG337" s="207">
        <f>IF(N337="zákl. přenesená",J337,0)</f>
        <v>0</v>
      </c>
      <c r="BH337" s="207">
        <f>IF(N337="sníž. přenesená",J337,0)</f>
        <v>0</v>
      </c>
      <c r="BI337" s="207">
        <f>IF(N337="nulová",J337,0)</f>
        <v>0</v>
      </c>
      <c r="BJ337" s="16" t="s">
        <v>81</v>
      </c>
      <c r="BK337" s="207">
        <f>ROUND(I337*H337,2)</f>
        <v>0</v>
      </c>
      <c r="BL337" s="16" t="s">
        <v>113</v>
      </c>
      <c r="BM337" s="206" t="s">
        <v>657</v>
      </c>
    </row>
    <row r="338" s="12" customFormat="1">
      <c r="A338" s="12"/>
      <c r="B338" s="208"/>
      <c r="C338" s="209"/>
      <c r="D338" s="210" t="s">
        <v>121</v>
      </c>
      <c r="E338" s="211" t="s">
        <v>21</v>
      </c>
      <c r="F338" s="212" t="s">
        <v>658</v>
      </c>
      <c r="G338" s="209"/>
      <c r="H338" s="213">
        <v>2</v>
      </c>
      <c r="I338" s="214"/>
      <c r="J338" s="209"/>
      <c r="K338" s="209"/>
      <c r="L338" s="215"/>
      <c r="M338" s="216"/>
      <c r="N338" s="217"/>
      <c r="O338" s="217"/>
      <c r="P338" s="217"/>
      <c r="Q338" s="217"/>
      <c r="R338" s="217"/>
      <c r="S338" s="217"/>
      <c r="T338" s="218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19" t="s">
        <v>121</v>
      </c>
      <c r="AU338" s="219" t="s">
        <v>81</v>
      </c>
      <c r="AV338" s="12" t="s">
        <v>83</v>
      </c>
      <c r="AW338" s="12" t="s">
        <v>34</v>
      </c>
      <c r="AX338" s="12" t="s">
        <v>73</v>
      </c>
      <c r="AY338" s="219" t="s">
        <v>114</v>
      </c>
    </row>
    <row r="339" s="13" customFormat="1">
      <c r="A339" s="13"/>
      <c r="B339" s="220"/>
      <c r="C339" s="221"/>
      <c r="D339" s="210" t="s">
        <v>121</v>
      </c>
      <c r="E339" s="222" t="s">
        <v>21</v>
      </c>
      <c r="F339" s="223" t="s">
        <v>124</v>
      </c>
      <c r="G339" s="221"/>
      <c r="H339" s="224">
        <v>2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0" t="s">
        <v>121</v>
      </c>
      <c r="AU339" s="230" t="s">
        <v>81</v>
      </c>
      <c r="AV339" s="13" t="s">
        <v>113</v>
      </c>
      <c r="AW339" s="13" t="s">
        <v>34</v>
      </c>
      <c r="AX339" s="13" t="s">
        <v>81</v>
      </c>
      <c r="AY339" s="230" t="s">
        <v>114</v>
      </c>
    </row>
    <row r="340" s="2" customFormat="1" ht="55.5" customHeight="1">
      <c r="A340" s="37"/>
      <c r="B340" s="38"/>
      <c r="C340" s="195" t="s">
        <v>659</v>
      </c>
      <c r="D340" s="195" t="s">
        <v>115</v>
      </c>
      <c r="E340" s="196" t="s">
        <v>660</v>
      </c>
      <c r="F340" s="197" t="s">
        <v>661</v>
      </c>
      <c r="G340" s="198" t="s">
        <v>118</v>
      </c>
      <c r="H340" s="199">
        <v>2</v>
      </c>
      <c r="I340" s="200"/>
      <c r="J340" s="201">
        <f>ROUND(I340*H340,2)</f>
        <v>0</v>
      </c>
      <c r="K340" s="197" t="s">
        <v>119</v>
      </c>
      <c r="L340" s="43"/>
      <c r="M340" s="202" t="s">
        <v>21</v>
      </c>
      <c r="N340" s="203" t="s">
        <v>44</v>
      </c>
      <c r="O340" s="83"/>
      <c r="P340" s="204">
        <f>O340*H340</f>
        <v>0</v>
      </c>
      <c r="Q340" s="204">
        <v>0</v>
      </c>
      <c r="R340" s="204">
        <f>Q340*H340</f>
        <v>0</v>
      </c>
      <c r="S340" s="204">
        <v>0</v>
      </c>
      <c r="T340" s="20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06" t="s">
        <v>113</v>
      </c>
      <c r="AT340" s="206" t="s">
        <v>115</v>
      </c>
      <c r="AU340" s="206" t="s">
        <v>81</v>
      </c>
      <c r="AY340" s="16" t="s">
        <v>114</v>
      </c>
      <c r="BE340" s="207">
        <f>IF(N340="základní",J340,0)</f>
        <v>0</v>
      </c>
      <c r="BF340" s="207">
        <f>IF(N340="snížená",J340,0)</f>
        <v>0</v>
      </c>
      <c r="BG340" s="207">
        <f>IF(N340="zákl. přenesená",J340,0)</f>
        <v>0</v>
      </c>
      <c r="BH340" s="207">
        <f>IF(N340="sníž. přenesená",J340,0)</f>
        <v>0</v>
      </c>
      <c r="BI340" s="207">
        <f>IF(N340="nulová",J340,0)</f>
        <v>0</v>
      </c>
      <c r="BJ340" s="16" t="s">
        <v>81</v>
      </c>
      <c r="BK340" s="207">
        <f>ROUND(I340*H340,2)</f>
        <v>0</v>
      </c>
      <c r="BL340" s="16" t="s">
        <v>113</v>
      </c>
      <c r="BM340" s="206" t="s">
        <v>662</v>
      </c>
    </row>
    <row r="341" s="12" customFormat="1">
      <c r="A341" s="12"/>
      <c r="B341" s="208"/>
      <c r="C341" s="209"/>
      <c r="D341" s="210" t="s">
        <v>121</v>
      </c>
      <c r="E341" s="211" t="s">
        <v>21</v>
      </c>
      <c r="F341" s="212" t="s">
        <v>663</v>
      </c>
      <c r="G341" s="209"/>
      <c r="H341" s="213">
        <v>2</v>
      </c>
      <c r="I341" s="214"/>
      <c r="J341" s="209"/>
      <c r="K341" s="209"/>
      <c r="L341" s="215"/>
      <c r="M341" s="216"/>
      <c r="N341" s="217"/>
      <c r="O341" s="217"/>
      <c r="P341" s="217"/>
      <c r="Q341" s="217"/>
      <c r="R341" s="217"/>
      <c r="S341" s="217"/>
      <c r="T341" s="218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19" t="s">
        <v>121</v>
      </c>
      <c r="AU341" s="219" t="s">
        <v>81</v>
      </c>
      <c r="AV341" s="12" t="s">
        <v>83</v>
      </c>
      <c r="AW341" s="12" t="s">
        <v>34</v>
      </c>
      <c r="AX341" s="12" t="s">
        <v>73</v>
      </c>
      <c r="AY341" s="219" t="s">
        <v>114</v>
      </c>
    </row>
    <row r="342" s="13" customFormat="1">
      <c r="A342" s="13"/>
      <c r="B342" s="220"/>
      <c r="C342" s="221"/>
      <c r="D342" s="210" t="s">
        <v>121</v>
      </c>
      <c r="E342" s="222" t="s">
        <v>21</v>
      </c>
      <c r="F342" s="223" t="s">
        <v>124</v>
      </c>
      <c r="G342" s="221"/>
      <c r="H342" s="224">
        <v>2</v>
      </c>
      <c r="I342" s="225"/>
      <c r="J342" s="221"/>
      <c r="K342" s="221"/>
      <c r="L342" s="226"/>
      <c r="M342" s="227"/>
      <c r="N342" s="228"/>
      <c r="O342" s="228"/>
      <c r="P342" s="228"/>
      <c r="Q342" s="228"/>
      <c r="R342" s="228"/>
      <c r="S342" s="228"/>
      <c r="T342" s="22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0" t="s">
        <v>121</v>
      </c>
      <c r="AU342" s="230" t="s">
        <v>81</v>
      </c>
      <c r="AV342" s="13" t="s">
        <v>113</v>
      </c>
      <c r="AW342" s="13" t="s">
        <v>34</v>
      </c>
      <c r="AX342" s="13" t="s">
        <v>81</v>
      </c>
      <c r="AY342" s="230" t="s">
        <v>114</v>
      </c>
    </row>
    <row r="343" s="2" customFormat="1" ht="49.05" customHeight="1">
      <c r="A343" s="37"/>
      <c r="B343" s="38"/>
      <c r="C343" s="195" t="s">
        <v>664</v>
      </c>
      <c r="D343" s="195" t="s">
        <v>115</v>
      </c>
      <c r="E343" s="196" t="s">
        <v>665</v>
      </c>
      <c r="F343" s="197" t="s">
        <v>666</v>
      </c>
      <c r="G343" s="198" t="s">
        <v>118</v>
      </c>
      <c r="H343" s="199">
        <v>2</v>
      </c>
      <c r="I343" s="200"/>
      <c r="J343" s="201">
        <f>ROUND(I343*H343,2)</f>
        <v>0</v>
      </c>
      <c r="K343" s="197" t="s">
        <v>119</v>
      </c>
      <c r="L343" s="43"/>
      <c r="M343" s="202" t="s">
        <v>21</v>
      </c>
      <c r="N343" s="203" t="s">
        <v>44</v>
      </c>
      <c r="O343" s="83"/>
      <c r="P343" s="204">
        <f>O343*H343</f>
        <v>0</v>
      </c>
      <c r="Q343" s="204">
        <v>0</v>
      </c>
      <c r="R343" s="204">
        <f>Q343*H343</f>
        <v>0</v>
      </c>
      <c r="S343" s="204">
        <v>0</v>
      </c>
      <c r="T343" s="20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06" t="s">
        <v>113</v>
      </c>
      <c r="AT343" s="206" t="s">
        <v>115</v>
      </c>
      <c r="AU343" s="206" t="s">
        <v>81</v>
      </c>
      <c r="AY343" s="16" t="s">
        <v>114</v>
      </c>
      <c r="BE343" s="207">
        <f>IF(N343="základní",J343,0)</f>
        <v>0</v>
      </c>
      <c r="BF343" s="207">
        <f>IF(N343="snížená",J343,0)</f>
        <v>0</v>
      </c>
      <c r="BG343" s="207">
        <f>IF(N343="zákl. přenesená",J343,0)</f>
        <v>0</v>
      </c>
      <c r="BH343" s="207">
        <f>IF(N343="sníž. přenesená",J343,0)</f>
        <v>0</v>
      </c>
      <c r="BI343" s="207">
        <f>IF(N343="nulová",J343,0)</f>
        <v>0</v>
      </c>
      <c r="BJ343" s="16" t="s">
        <v>81</v>
      </c>
      <c r="BK343" s="207">
        <f>ROUND(I343*H343,2)</f>
        <v>0</v>
      </c>
      <c r="BL343" s="16" t="s">
        <v>113</v>
      </c>
      <c r="BM343" s="206" t="s">
        <v>667</v>
      </c>
    </row>
    <row r="344" s="12" customFormat="1">
      <c r="A344" s="12"/>
      <c r="B344" s="208"/>
      <c r="C344" s="209"/>
      <c r="D344" s="210" t="s">
        <v>121</v>
      </c>
      <c r="E344" s="211" t="s">
        <v>21</v>
      </c>
      <c r="F344" s="212" t="s">
        <v>668</v>
      </c>
      <c r="G344" s="209"/>
      <c r="H344" s="213">
        <v>2</v>
      </c>
      <c r="I344" s="214"/>
      <c r="J344" s="209"/>
      <c r="K344" s="209"/>
      <c r="L344" s="215"/>
      <c r="M344" s="216"/>
      <c r="N344" s="217"/>
      <c r="O344" s="217"/>
      <c r="P344" s="217"/>
      <c r="Q344" s="217"/>
      <c r="R344" s="217"/>
      <c r="S344" s="217"/>
      <c r="T344" s="218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19" t="s">
        <v>121</v>
      </c>
      <c r="AU344" s="219" t="s">
        <v>81</v>
      </c>
      <c r="AV344" s="12" t="s">
        <v>83</v>
      </c>
      <c r="AW344" s="12" t="s">
        <v>34</v>
      </c>
      <c r="AX344" s="12" t="s">
        <v>73</v>
      </c>
      <c r="AY344" s="219" t="s">
        <v>114</v>
      </c>
    </row>
    <row r="345" s="13" customFormat="1">
      <c r="A345" s="13"/>
      <c r="B345" s="220"/>
      <c r="C345" s="221"/>
      <c r="D345" s="210" t="s">
        <v>121</v>
      </c>
      <c r="E345" s="222" t="s">
        <v>21</v>
      </c>
      <c r="F345" s="223" t="s">
        <v>124</v>
      </c>
      <c r="G345" s="221"/>
      <c r="H345" s="224">
        <v>2</v>
      </c>
      <c r="I345" s="225"/>
      <c r="J345" s="221"/>
      <c r="K345" s="221"/>
      <c r="L345" s="226"/>
      <c r="M345" s="227"/>
      <c r="N345" s="228"/>
      <c r="O345" s="228"/>
      <c r="P345" s="228"/>
      <c r="Q345" s="228"/>
      <c r="R345" s="228"/>
      <c r="S345" s="228"/>
      <c r="T345" s="22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0" t="s">
        <v>121</v>
      </c>
      <c r="AU345" s="230" t="s">
        <v>81</v>
      </c>
      <c r="AV345" s="13" t="s">
        <v>113</v>
      </c>
      <c r="AW345" s="13" t="s">
        <v>34</v>
      </c>
      <c r="AX345" s="13" t="s">
        <v>81</v>
      </c>
      <c r="AY345" s="230" t="s">
        <v>114</v>
      </c>
    </row>
    <row r="346" s="2" customFormat="1" ht="49.05" customHeight="1">
      <c r="A346" s="37"/>
      <c r="B346" s="38"/>
      <c r="C346" s="195" t="s">
        <v>669</v>
      </c>
      <c r="D346" s="195" t="s">
        <v>115</v>
      </c>
      <c r="E346" s="196" t="s">
        <v>670</v>
      </c>
      <c r="F346" s="197" t="s">
        <v>671</v>
      </c>
      <c r="G346" s="198" t="s">
        <v>118</v>
      </c>
      <c r="H346" s="199">
        <v>6</v>
      </c>
      <c r="I346" s="200"/>
      <c r="J346" s="201">
        <f>ROUND(I346*H346,2)</f>
        <v>0</v>
      </c>
      <c r="K346" s="197" t="s">
        <v>119</v>
      </c>
      <c r="L346" s="43"/>
      <c r="M346" s="202" t="s">
        <v>21</v>
      </c>
      <c r="N346" s="203" t="s">
        <v>44</v>
      </c>
      <c r="O346" s="83"/>
      <c r="P346" s="204">
        <f>O346*H346</f>
        <v>0</v>
      </c>
      <c r="Q346" s="204">
        <v>0</v>
      </c>
      <c r="R346" s="204">
        <f>Q346*H346</f>
        <v>0</v>
      </c>
      <c r="S346" s="204">
        <v>0</v>
      </c>
      <c r="T346" s="20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06" t="s">
        <v>113</v>
      </c>
      <c r="AT346" s="206" t="s">
        <v>115</v>
      </c>
      <c r="AU346" s="206" t="s">
        <v>81</v>
      </c>
      <c r="AY346" s="16" t="s">
        <v>114</v>
      </c>
      <c r="BE346" s="207">
        <f>IF(N346="základní",J346,0)</f>
        <v>0</v>
      </c>
      <c r="BF346" s="207">
        <f>IF(N346="snížená",J346,0)</f>
        <v>0</v>
      </c>
      <c r="BG346" s="207">
        <f>IF(N346="zákl. přenesená",J346,0)</f>
        <v>0</v>
      </c>
      <c r="BH346" s="207">
        <f>IF(N346="sníž. přenesená",J346,0)</f>
        <v>0</v>
      </c>
      <c r="BI346" s="207">
        <f>IF(N346="nulová",J346,0)</f>
        <v>0</v>
      </c>
      <c r="BJ346" s="16" t="s">
        <v>81</v>
      </c>
      <c r="BK346" s="207">
        <f>ROUND(I346*H346,2)</f>
        <v>0</v>
      </c>
      <c r="BL346" s="16" t="s">
        <v>113</v>
      </c>
      <c r="BM346" s="206" t="s">
        <v>672</v>
      </c>
    </row>
    <row r="347" s="12" customFormat="1">
      <c r="A347" s="12"/>
      <c r="B347" s="208"/>
      <c r="C347" s="209"/>
      <c r="D347" s="210" t="s">
        <v>121</v>
      </c>
      <c r="E347" s="211" t="s">
        <v>21</v>
      </c>
      <c r="F347" s="212" t="s">
        <v>673</v>
      </c>
      <c r="G347" s="209"/>
      <c r="H347" s="213">
        <v>6</v>
      </c>
      <c r="I347" s="214"/>
      <c r="J347" s="209"/>
      <c r="K347" s="209"/>
      <c r="L347" s="215"/>
      <c r="M347" s="216"/>
      <c r="N347" s="217"/>
      <c r="O347" s="217"/>
      <c r="P347" s="217"/>
      <c r="Q347" s="217"/>
      <c r="R347" s="217"/>
      <c r="S347" s="217"/>
      <c r="T347" s="218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19" t="s">
        <v>121</v>
      </c>
      <c r="AU347" s="219" t="s">
        <v>81</v>
      </c>
      <c r="AV347" s="12" t="s">
        <v>83</v>
      </c>
      <c r="AW347" s="12" t="s">
        <v>34</v>
      </c>
      <c r="AX347" s="12" t="s">
        <v>73</v>
      </c>
      <c r="AY347" s="219" t="s">
        <v>114</v>
      </c>
    </row>
    <row r="348" s="13" customFormat="1">
      <c r="A348" s="13"/>
      <c r="B348" s="220"/>
      <c r="C348" s="221"/>
      <c r="D348" s="210" t="s">
        <v>121</v>
      </c>
      <c r="E348" s="222" t="s">
        <v>21</v>
      </c>
      <c r="F348" s="223" t="s">
        <v>124</v>
      </c>
      <c r="G348" s="221"/>
      <c r="H348" s="224">
        <v>6</v>
      </c>
      <c r="I348" s="225"/>
      <c r="J348" s="221"/>
      <c r="K348" s="221"/>
      <c r="L348" s="226"/>
      <c r="M348" s="227"/>
      <c r="N348" s="228"/>
      <c r="O348" s="228"/>
      <c r="P348" s="228"/>
      <c r="Q348" s="228"/>
      <c r="R348" s="228"/>
      <c r="S348" s="228"/>
      <c r="T348" s="22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0" t="s">
        <v>121</v>
      </c>
      <c r="AU348" s="230" t="s">
        <v>81</v>
      </c>
      <c r="AV348" s="13" t="s">
        <v>113</v>
      </c>
      <c r="AW348" s="13" t="s">
        <v>34</v>
      </c>
      <c r="AX348" s="13" t="s">
        <v>81</v>
      </c>
      <c r="AY348" s="230" t="s">
        <v>114</v>
      </c>
    </row>
    <row r="349" s="2" customFormat="1" ht="49.05" customHeight="1">
      <c r="A349" s="37"/>
      <c r="B349" s="38"/>
      <c r="C349" s="195" t="s">
        <v>674</v>
      </c>
      <c r="D349" s="195" t="s">
        <v>115</v>
      </c>
      <c r="E349" s="196" t="s">
        <v>675</v>
      </c>
      <c r="F349" s="197" t="s">
        <v>676</v>
      </c>
      <c r="G349" s="198" t="s">
        <v>118</v>
      </c>
      <c r="H349" s="199">
        <v>6</v>
      </c>
      <c r="I349" s="200"/>
      <c r="J349" s="201">
        <f>ROUND(I349*H349,2)</f>
        <v>0</v>
      </c>
      <c r="K349" s="197" t="s">
        <v>119</v>
      </c>
      <c r="L349" s="43"/>
      <c r="M349" s="202" t="s">
        <v>21</v>
      </c>
      <c r="N349" s="203" t="s">
        <v>44</v>
      </c>
      <c r="O349" s="83"/>
      <c r="P349" s="204">
        <f>O349*H349</f>
        <v>0</v>
      </c>
      <c r="Q349" s="204">
        <v>0</v>
      </c>
      <c r="R349" s="204">
        <f>Q349*H349</f>
        <v>0</v>
      </c>
      <c r="S349" s="204">
        <v>0</v>
      </c>
      <c r="T349" s="20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06" t="s">
        <v>113</v>
      </c>
      <c r="AT349" s="206" t="s">
        <v>115</v>
      </c>
      <c r="AU349" s="206" t="s">
        <v>81</v>
      </c>
      <c r="AY349" s="16" t="s">
        <v>114</v>
      </c>
      <c r="BE349" s="207">
        <f>IF(N349="základní",J349,0)</f>
        <v>0</v>
      </c>
      <c r="BF349" s="207">
        <f>IF(N349="snížená",J349,0)</f>
        <v>0</v>
      </c>
      <c r="BG349" s="207">
        <f>IF(N349="zákl. přenesená",J349,0)</f>
        <v>0</v>
      </c>
      <c r="BH349" s="207">
        <f>IF(N349="sníž. přenesená",J349,0)</f>
        <v>0</v>
      </c>
      <c r="BI349" s="207">
        <f>IF(N349="nulová",J349,0)</f>
        <v>0</v>
      </c>
      <c r="BJ349" s="16" t="s">
        <v>81</v>
      </c>
      <c r="BK349" s="207">
        <f>ROUND(I349*H349,2)</f>
        <v>0</v>
      </c>
      <c r="BL349" s="16" t="s">
        <v>113</v>
      </c>
      <c r="BM349" s="206" t="s">
        <v>677</v>
      </c>
    </row>
    <row r="350" s="12" customFormat="1">
      <c r="A350" s="12"/>
      <c r="B350" s="208"/>
      <c r="C350" s="209"/>
      <c r="D350" s="210" t="s">
        <v>121</v>
      </c>
      <c r="E350" s="211" t="s">
        <v>21</v>
      </c>
      <c r="F350" s="212" t="s">
        <v>678</v>
      </c>
      <c r="G350" s="209"/>
      <c r="H350" s="213">
        <v>6</v>
      </c>
      <c r="I350" s="214"/>
      <c r="J350" s="209"/>
      <c r="K350" s="209"/>
      <c r="L350" s="215"/>
      <c r="M350" s="216"/>
      <c r="N350" s="217"/>
      <c r="O350" s="217"/>
      <c r="P350" s="217"/>
      <c r="Q350" s="217"/>
      <c r="R350" s="217"/>
      <c r="S350" s="217"/>
      <c r="T350" s="218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T350" s="219" t="s">
        <v>121</v>
      </c>
      <c r="AU350" s="219" t="s">
        <v>81</v>
      </c>
      <c r="AV350" s="12" t="s">
        <v>83</v>
      </c>
      <c r="AW350" s="12" t="s">
        <v>34</v>
      </c>
      <c r="AX350" s="12" t="s">
        <v>73</v>
      </c>
      <c r="AY350" s="219" t="s">
        <v>114</v>
      </c>
    </row>
    <row r="351" s="13" customFormat="1">
      <c r="A351" s="13"/>
      <c r="B351" s="220"/>
      <c r="C351" s="221"/>
      <c r="D351" s="210" t="s">
        <v>121</v>
      </c>
      <c r="E351" s="222" t="s">
        <v>21</v>
      </c>
      <c r="F351" s="223" t="s">
        <v>124</v>
      </c>
      <c r="G351" s="221"/>
      <c r="H351" s="224">
        <v>6</v>
      </c>
      <c r="I351" s="225"/>
      <c r="J351" s="221"/>
      <c r="K351" s="221"/>
      <c r="L351" s="226"/>
      <c r="M351" s="227"/>
      <c r="N351" s="228"/>
      <c r="O351" s="228"/>
      <c r="P351" s="228"/>
      <c r="Q351" s="228"/>
      <c r="R351" s="228"/>
      <c r="S351" s="228"/>
      <c r="T351" s="22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0" t="s">
        <v>121</v>
      </c>
      <c r="AU351" s="230" t="s">
        <v>81</v>
      </c>
      <c r="AV351" s="13" t="s">
        <v>113</v>
      </c>
      <c r="AW351" s="13" t="s">
        <v>34</v>
      </c>
      <c r="AX351" s="13" t="s">
        <v>81</v>
      </c>
      <c r="AY351" s="230" t="s">
        <v>114</v>
      </c>
    </row>
    <row r="352" s="2" customFormat="1" ht="62.7" customHeight="1">
      <c r="A352" s="37"/>
      <c r="B352" s="38"/>
      <c r="C352" s="195" t="s">
        <v>679</v>
      </c>
      <c r="D352" s="195" t="s">
        <v>115</v>
      </c>
      <c r="E352" s="196" t="s">
        <v>680</v>
      </c>
      <c r="F352" s="197" t="s">
        <v>681</v>
      </c>
      <c r="G352" s="198" t="s">
        <v>118</v>
      </c>
      <c r="H352" s="199">
        <v>11</v>
      </c>
      <c r="I352" s="200"/>
      <c r="J352" s="201">
        <f>ROUND(I352*H352,2)</f>
        <v>0</v>
      </c>
      <c r="K352" s="197" t="s">
        <v>119</v>
      </c>
      <c r="L352" s="43"/>
      <c r="M352" s="202" t="s">
        <v>21</v>
      </c>
      <c r="N352" s="203" t="s">
        <v>44</v>
      </c>
      <c r="O352" s="83"/>
      <c r="P352" s="204">
        <f>O352*H352</f>
        <v>0</v>
      </c>
      <c r="Q352" s="204">
        <v>0</v>
      </c>
      <c r="R352" s="204">
        <f>Q352*H352</f>
        <v>0</v>
      </c>
      <c r="S352" s="204">
        <v>0</v>
      </c>
      <c r="T352" s="20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06" t="s">
        <v>113</v>
      </c>
      <c r="AT352" s="206" t="s">
        <v>115</v>
      </c>
      <c r="AU352" s="206" t="s">
        <v>81</v>
      </c>
      <c r="AY352" s="16" t="s">
        <v>114</v>
      </c>
      <c r="BE352" s="207">
        <f>IF(N352="základní",J352,0)</f>
        <v>0</v>
      </c>
      <c r="BF352" s="207">
        <f>IF(N352="snížená",J352,0)</f>
        <v>0</v>
      </c>
      <c r="BG352" s="207">
        <f>IF(N352="zákl. přenesená",J352,0)</f>
        <v>0</v>
      </c>
      <c r="BH352" s="207">
        <f>IF(N352="sníž. přenesená",J352,0)</f>
        <v>0</v>
      </c>
      <c r="BI352" s="207">
        <f>IF(N352="nulová",J352,0)</f>
        <v>0</v>
      </c>
      <c r="BJ352" s="16" t="s">
        <v>81</v>
      </c>
      <c r="BK352" s="207">
        <f>ROUND(I352*H352,2)</f>
        <v>0</v>
      </c>
      <c r="BL352" s="16" t="s">
        <v>113</v>
      </c>
      <c r="BM352" s="206" t="s">
        <v>682</v>
      </c>
    </row>
    <row r="353" s="12" customFormat="1">
      <c r="A353" s="12"/>
      <c r="B353" s="208"/>
      <c r="C353" s="209"/>
      <c r="D353" s="210" t="s">
        <v>121</v>
      </c>
      <c r="E353" s="211" t="s">
        <v>21</v>
      </c>
      <c r="F353" s="212" t="s">
        <v>683</v>
      </c>
      <c r="G353" s="209"/>
      <c r="H353" s="213">
        <v>11</v>
      </c>
      <c r="I353" s="214"/>
      <c r="J353" s="209"/>
      <c r="K353" s="209"/>
      <c r="L353" s="215"/>
      <c r="M353" s="216"/>
      <c r="N353" s="217"/>
      <c r="O353" s="217"/>
      <c r="P353" s="217"/>
      <c r="Q353" s="217"/>
      <c r="R353" s="217"/>
      <c r="S353" s="217"/>
      <c r="T353" s="218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19" t="s">
        <v>121</v>
      </c>
      <c r="AU353" s="219" t="s">
        <v>81</v>
      </c>
      <c r="AV353" s="12" t="s">
        <v>83</v>
      </c>
      <c r="AW353" s="12" t="s">
        <v>34</v>
      </c>
      <c r="AX353" s="12" t="s">
        <v>73</v>
      </c>
      <c r="AY353" s="219" t="s">
        <v>114</v>
      </c>
    </row>
    <row r="354" s="13" customFormat="1">
      <c r="A354" s="13"/>
      <c r="B354" s="220"/>
      <c r="C354" s="221"/>
      <c r="D354" s="210" t="s">
        <v>121</v>
      </c>
      <c r="E354" s="222" t="s">
        <v>21</v>
      </c>
      <c r="F354" s="223" t="s">
        <v>124</v>
      </c>
      <c r="G354" s="221"/>
      <c r="H354" s="224">
        <v>11</v>
      </c>
      <c r="I354" s="225"/>
      <c r="J354" s="221"/>
      <c r="K354" s="221"/>
      <c r="L354" s="226"/>
      <c r="M354" s="227"/>
      <c r="N354" s="228"/>
      <c r="O354" s="228"/>
      <c r="P354" s="228"/>
      <c r="Q354" s="228"/>
      <c r="R354" s="228"/>
      <c r="S354" s="228"/>
      <c r="T354" s="22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0" t="s">
        <v>121</v>
      </c>
      <c r="AU354" s="230" t="s">
        <v>81</v>
      </c>
      <c r="AV354" s="13" t="s">
        <v>113</v>
      </c>
      <c r="AW354" s="13" t="s">
        <v>34</v>
      </c>
      <c r="AX354" s="13" t="s">
        <v>81</v>
      </c>
      <c r="AY354" s="230" t="s">
        <v>114</v>
      </c>
    </row>
    <row r="355" s="2" customFormat="1" ht="49.05" customHeight="1">
      <c r="A355" s="37"/>
      <c r="B355" s="38"/>
      <c r="C355" s="195" t="s">
        <v>684</v>
      </c>
      <c r="D355" s="195" t="s">
        <v>115</v>
      </c>
      <c r="E355" s="196" t="s">
        <v>685</v>
      </c>
      <c r="F355" s="197" t="s">
        <v>686</v>
      </c>
      <c r="G355" s="198" t="s">
        <v>118</v>
      </c>
      <c r="H355" s="199">
        <v>4</v>
      </c>
      <c r="I355" s="200"/>
      <c r="J355" s="201">
        <f>ROUND(I355*H355,2)</f>
        <v>0</v>
      </c>
      <c r="K355" s="197" t="s">
        <v>119</v>
      </c>
      <c r="L355" s="43"/>
      <c r="M355" s="202" t="s">
        <v>21</v>
      </c>
      <c r="N355" s="203" t="s">
        <v>44</v>
      </c>
      <c r="O355" s="83"/>
      <c r="P355" s="204">
        <f>O355*H355</f>
        <v>0</v>
      </c>
      <c r="Q355" s="204">
        <v>0</v>
      </c>
      <c r="R355" s="204">
        <f>Q355*H355</f>
        <v>0</v>
      </c>
      <c r="S355" s="204">
        <v>0</v>
      </c>
      <c r="T355" s="20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06" t="s">
        <v>113</v>
      </c>
      <c r="AT355" s="206" t="s">
        <v>115</v>
      </c>
      <c r="AU355" s="206" t="s">
        <v>81</v>
      </c>
      <c r="AY355" s="16" t="s">
        <v>114</v>
      </c>
      <c r="BE355" s="207">
        <f>IF(N355="základní",J355,0)</f>
        <v>0</v>
      </c>
      <c r="BF355" s="207">
        <f>IF(N355="snížená",J355,0)</f>
        <v>0</v>
      </c>
      <c r="BG355" s="207">
        <f>IF(N355="zákl. přenesená",J355,0)</f>
        <v>0</v>
      </c>
      <c r="BH355" s="207">
        <f>IF(N355="sníž. přenesená",J355,0)</f>
        <v>0</v>
      </c>
      <c r="BI355" s="207">
        <f>IF(N355="nulová",J355,0)</f>
        <v>0</v>
      </c>
      <c r="BJ355" s="16" t="s">
        <v>81</v>
      </c>
      <c r="BK355" s="207">
        <f>ROUND(I355*H355,2)</f>
        <v>0</v>
      </c>
      <c r="BL355" s="16" t="s">
        <v>113</v>
      </c>
      <c r="BM355" s="206" t="s">
        <v>687</v>
      </c>
    </row>
    <row r="356" s="12" customFormat="1">
      <c r="A356" s="12"/>
      <c r="B356" s="208"/>
      <c r="C356" s="209"/>
      <c r="D356" s="210" t="s">
        <v>121</v>
      </c>
      <c r="E356" s="211" t="s">
        <v>21</v>
      </c>
      <c r="F356" s="212" t="s">
        <v>688</v>
      </c>
      <c r="G356" s="209"/>
      <c r="H356" s="213">
        <v>4</v>
      </c>
      <c r="I356" s="214"/>
      <c r="J356" s="209"/>
      <c r="K356" s="209"/>
      <c r="L356" s="215"/>
      <c r="M356" s="216"/>
      <c r="N356" s="217"/>
      <c r="O356" s="217"/>
      <c r="P356" s="217"/>
      <c r="Q356" s="217"/>
      <c r="R356" s="217"/>
      <c r="S356" s="217"/>
      <c r="T356" s="218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19" t="s">
        <v>121</v>
      </c>
      <c r="AU356" s="219" t="s">
        <v>81</v>
      </c>
      <c r="AV356" s="12" t="s">
        <v>83</v>
      </c>
      <c r="AW356" s="12" t="s">
        <v>34</v>
      </c>
      <c r="AX356" s="12" t="s">
        <v>73</v>
      </c>
      <c r="AY356" s="219" t="s">
        <v>114</v>
      </c>
    </row>
    <row r="357" s="13" customFormat="1">
      <c r="A357" s="13"/>
      <c r="B357" s="220"/>
      <c r="C357" s="221"/>
      <c r="D357" s="210" t="s">
        <v>121</v>
      </c>
      <c r="E357" s="222" t="s">
        <v>21</v>
      </c>
      <c r="F357" s="223" t="s">
        <v>124</v>
      </c>
      <c r="G357" s="221"/>
      <c r="H357" s="224">
        <v>4</v>
      </c>
      <c r="I357" s="225"/>
      <c r="J357" s="221"/>
      <c r="K357" s="221"/>
      <c r="L357" s="226"/>
      <c r="M357" s="227"/>
      <c r="N357" s="228"/>
      <c r="O357" s="228"/>
      <c r="P357" s="228"/>
      <c r="Q357" s="228"/>
      <c r="R357" s="228"/>
      <c r="S357" s="228"/>
      <c r="T357" s="22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0" t="s">
        <v>121</v>
      </c>
      <c r="AU357" s="230" t="s">
        <v>81</v>
      </c>
      <c r="AV357" s="13" t="s">
        <v>113</v>
      </c>
      <c r="AW357" s="13" t="s">
        <v>34</v>
      </c>
      <c r="AX357" s="13" t="s">
        <v>81</v>
      </c>
      <c r="AY357" s="230" t="s">
        <v>114</v>
      </c>
    </row>
    <row r="358" s="2" customFormat="1" ht="49.05" customHeight="1">
      <c r="A358" s="37"/>
      <c r="B358" s="38"/>
      <c r="C358" s="195" t="s">
        <v>689</v>
      </c>
      <c r="D358" s="195" t="s">
        <v>115</v>
      </c>
      <c r="E358" s="196" t="s">
        <v>690</v>
      </c>
      <c r="F358" s="197" t="s">
        <v>691</v>
      </c>
      <c r="G358" s="198" t="s">
        <v>118</v>
      </c>
      <c r="H358" s="199">
        <v>5</v>
      </c>
      <c r="I358" s="200"/>
      <c r="J358" s="201">
        <f>ROUND(I358*H358,2)</f>
        <v>0</v>
      </c>
      <c r="K358" s="197" t="s">
        <v>119</v>
      </c>
      <c r="L358" s="43"/>
      <c r="M358" s="202" t="s">
        <v>21</v>
      </c>
      <c r="N358" s="203" t="s">
        <v>44</v>
      </c>
      <c r="O358" s="83"/>
      <c r="P358" s="204">
        <f>O358*H358</f>
        <v>0</v>
      </c>
      <c r="Q358" s="204">
        <v>0</v>
      </c>
      <c r="R358" s="204">
        <f>Q358*H358</f>
        <v>0</v>
      </c>
      <c r="S358" s="204">
        <v>0</v>
      </c>
      <c r="T358" s="20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06" t="s">
        <v>113</v>
      </c>
      <c r="AT358" s="206" t="s">
        <v>115</v>
      </c>
      <c r="AU358" s="206" t="s">
        <v>81</v>
      </c>
      <c r="AY358" s="16" t="s">
        <v>114</v>
      </c>
      <c r="BE358" s="207">
        <f>IF(N358="základní",J358,0)</f>
        <v>0</v>
      </c>
      <c r="BF358" s="207">
        <f>IF(N358="snížená",J358,0)</f>
        <v>0</v>
      </c>
      <c r="BG358" s="207">
        <f>IF(N358="zákl. přenesená",J358,0)</f>
        <v>0</v>
      </c>
      <c r="BH358" s="207">
        <f>IF(N358="sníž. přenesená",J358,0)</f>
        <v>0</v>
      </c>
      <c r="BI358" s="207">
        <f>IF(N358="nulová",J358,0)</f>
        <v>0</v>
      </c>
      <c r="BJ358" s="16" t="s">
        <v>81</v>
      </c>
      <c r="BK358" s="207">
        <f>ROUND(I358*H358,2)</f>
        <v>0</v>
      </c>
      <c r="BL358" s="16" t="s">
        <v>113</v>
      </c>
      <c r="BM358" s="206" t="s">
        <v>692</v>
      </c>
    </row>
    <row r="359" s="12" customFormat="1">
      <c r="A359" s="12"/>
      <c r="B359" s="208"/>
      <c r="C359" s="209"/>
      <c r="D359" s="210" t="s">
        <v>121</v>
      </c>
      <c r="E359" s="211" t="s">
        <v>21</v>
      </c>
      <c r="F359" s="212" t="s">
        <v>693</v>
      </c>
      <c r="G359" s="209"/>
      <c r="H359" s="213">
        <v>5</v>
      </c>
      <c r="I359" s="214"/>
      <c r="J359" s="209"/>
      <c r="K359" s="209"/>
      <c r="L359" s="215"/>
      <c r="M359" s="216"/>
      <c r="N359" s="217"/>
      <c r="O359" s="217"/>
      <c r="P359" s="217"/>
      <c r="Q359" s="217"/>
      <c r="R359" s="217"/>
      <c r="S359" s="217"/>
      <c r="T359" s="218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19" t="s">
        <v>121</v>
      </c>
      <c r="AU359" s="219" t="s">
        <v>81</v>
      </c>
      <c r="AV359" s="12" t="s">
        <v>83</v>
      </c>
      <c r="AW359" s="12" t="s">
        <v>34</v>
      </c>
      <c r="AX359" s="12" t="s">
        <v>73</v>
      </c>
      <c r="AY359" s="219" t="s">
        <v>114</v>
      </c>
    </row>
    <row r="360" s="13" customFormat="1">
      <c r="A360" s="13"/>
      <c r="B360" s="220"/>
      <c r="C360" s="221"/>
      <c r="D360" s="210" t="s">
        <v>121</v>
      </c>
      <c r="E360" s="222" t="s">
        <v>21</v>
      </c>
      <c r="F360" s="223" t="s">
        <v>124</v>
      </c>
      <c r="G360" s="221"/>
      <c r="H360" s="224">
        <v>5</v>
      </c>
      <c r="I360" s="225"/>
      <c r="J360" s="221"/>
      <c r="K360" s="221"/>
      <c r="L360" s="226"/>
      <c r="M360" s="227"/>
      <c r="N360" s="228"/>
      <c r="O360" s="228"/>
      <c r="P360" s="228"/>
      <c r="Q360" s="228"/>
      <c r="R360" s="228"/>
      <c r="S360" s="228"/>
      <c r="T360" s="22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0" t="s">
        <v>121</v>
      </c>
      <c r="AU360" s="230" t="s">
        <v>81</v>
      </c>
      <c r="AV360" s="13" t="s">
        <v>113</v>
      </c>
      <c r="AW360" s="13" t="s">
        <v>34</v>
      </c>
      <c r="AX360" s="13" t="s">
        <v>81</v>
      </c>
      <c r="AY360" s="230" t="s">
        <v>114</v>
      </c>
    </row>
    <row r="361" s="2" customFormat="1" ht="55.5" customHeight="1">
      <c r="A361" s="37"/>
      <c r="B361" s="38"/>
      <c r="C361" s="195" t="s">
        <v>694</v>
      </c>
      <c r="D361" s="195" t="s">
        <v>115</v>
      </c>
      <c r="E361" s="196" t="s">
        <v>695</v>
      </c>
      <c r="F361" s="197" t="s">
        <v>696</v>
      </c>
      <c r="G361" s="198" t="s">
        <v>118</v>
      </c>
      <c r="H361" s="199">
        <v>4</v>
      </c>
      <c r="I361" s="200"/>
      <c r="J361" s="201">
        <f>ROUND(I361*H361,2)</f>
        <v>0</v>
      </c>
      <c r="K361" s="197" t="s">
        <v>119</v>
      </c>
      <c r="L361" s="43"/>
      <c r="M361" s="202" t="s">
        <v>21</v>
      </c>
      <c r="N361" s="203" t="s">
        <v>44</v>
      </c>
      <c r="O361" s="83"/>
      <c r="P361" s="204">
        <f>O361*H361</f>
        <v>0</v>
      </c>
      <c r="Q361" s="204">
        <v>0</v>
      </c>
      <c r="R361" s="204">
        <f>Q361*H361</f>
        <v>0</v>
      </c>
      <c r="S361" s="204">
        <v>0</v>
      </c>
      <c r="T361" s="20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06" t="s">
        <v>113</v>
      </c>
      <c r="AT361" s="206" t="s">
        <v>115</v>
      </c>
      <c r="AU361" s="206" t="s">
        <v>81</v>
      </c>
      <c r="AY361" s="16" t="s">
        <v>114</v>
      </c>
      <c r="BE361" s="207">
        <f>IF(N361="základní",J361,0)</f>
        <v>0</v>
      </c>
      <c r="BF361" s="207">
        <f>IF(N361="snížená",J361,0)</f>
        <v>0</v>
      </c>
      <c r="BG361" s="207">
        <f>IF(N361="zákl. přenesená",J361,0)</f>
        <v>0</v>
      </c>
      <c r="BH361" s="207">
        <f>IF(N361="sníž. přenesená",J361,0)</f>
        <v>0</v>
      </c>
      <c r="BI361" s="207">
        <f>IF(N361="nulová",J361,0)</f>
        <v>0</v>
      </c>
      <c r="BJ361" s="16" t="s">
        <v>81</v>
      </c>
      <c r="BK361" s="207">
        <f>ROUND(I361*H361,2)</f>
        <v>0</v>
      </c>
      <c r="BL361" s="16" t="s">
        <v>113</v>
      </c>
      <c r="BM361" s="206" t="s">
        <v>697</v>
      </c>
    </row>
    <row r="362" s="12" customFormat="1">
      <c r="A362" s="12"/>
      <c r="B362" s="208"/>
      <c r="C362" s="209"/>
      <c r="D362" s="210" t="s">
        <v>121</v>
      </c>
      <c r="E362" s="211" t="s">
        <v>21</v>
      </c>
      <c r="F362" s="212" t="s">
        <v>698</v>
      </c>
      <c r="G362" s="209"/>
      <c r="H362" s="213">
        <v>4</v>
      </c>
      <c r="I362" s="214"/>
      <c r="J362" s="209"/>
      <c r="K362" s="209"/>
      <c r="L362" s="215"/>
      <c r="M362" s="216"/>
      <c r="N362" s="217"/>
      <c r="O362" s="217"/>
      <c r="P362" s="217"/>
      <c r="Q362" s="217"/>
      <c r="R362" s="217"/>
      <c r="S362" s="217"/>
      <c r="T362" s="218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19" t="s">
        <v>121</v>
      </c>
      <c r="AU362" s="219" t="s">
        <v>81</v>
      </c>
      <c r="AV362" s="12" t="s">
        <v>83</v>
      </c>
      <c r="AW362" s="12" t="s">
        <v>34</v>
      </c>
      <c r="AX362" s="12" t="s">
        <v>73</v>
      </c>
      <c r="AY362" s="219" t="s">
        <v>114</v>
      </c>
    </row>
    <row r="363" s="13" customFormat="1">
      <c r="A363" s="13"/>
      <c r="B363" s="220"/>
      <c r="C363" s="221"/>
      <c r="D363" s="210" t="s">
        <v>121</v>
      </c>
      <c r="E363" s="222" t="s">
        <v>21</v>
      </c>
      <c r="F363" s="223" t="s">
        <v>124</v>
      </c>
      <c r="G363" s="221"/>
      <c r="H363" s="224">
        <v>4</v>
      </c>
      <c r="I363" s="225"/>
      <c r="J363" s="221"/>
      <c r="K363" s="221"/>
      <c r="L363" s="226"/>
      <c r="M363" s="227"/>
      <c r="N363" s="228"/>
      <c r="O363" s="228"/>
      <c r="P363" s="228"/>
      <c r="Q363" s="228"/>
      <c r="R363" s="228"/>
      <c r="S363" s="228"/>
      <c r="T363" s="22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0" t="s">
        <v>121</v>
      </c>
      <c r="AU363" s="230" t="s">
        <v>81</v>
      </c>
      <c r="AV363" s="13" t="s">
        <v>113</v>
      </c>
      <c r="AW363" s="13" t="s">
        <v>34</v>
      </c>
      <c r="AX363" s="13" t="s">
        <v>81</v>
      </c>
      <c r="AY363" s="230" t="s">
        <v>114</v>
      </c>
    </row>
    <row r="364" s="2" customFormat="1" ht="49.05" customHeight="1">
      <c r="A364" s="37"/>
      <c r="B364" s="38"/>
      <c r="C364" s="195" t="s">
        <v>699</v>
      </c>
      <c r="D364" s="195" t="s">
        <v>115</v>
      </c>
      <c r="E364" s="196" t="s">
        <v>700</v>
      </c>
      <c r="F364" s="197" t="s">
        <v>701</v>
      </c>
      <c r="G364" s="198" t="s">
        <v>118</v>
      </c>
      <c r="H364" s="199">
        <v>3</v>
      </c>
      <c r="I364" s="200"/>
      <c r="J364" s="201">
        <f>ROUND(I364*H364,2)</f>
        <v>0</v>
      </c>
      <c r="K364" s="197" t="s">
        <v>119</v>
      </c>
      <c r="L364" s="43"/>
      <c r="M364" s="202" t="s">
        <v>21</v>
      </c>
      <c r="N364" s="203" t="s">
        <v>44</v>
      </c>
      <c r="O364" s="83"/>
      <c r="P364" s="204">
        <f>O364*H364</f>
        <v>0</v>
      </c>
      <c r="Q364" s="204">
        <v>0</v>
      </c>
      <c r="R364" s="204">
        <f>Q364*H364</f>
        <v>0</v>
      </c>
      <c r="S364" s="204">
        <v>0</v>
      </c>
      <c r="T364" s="20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06" t="s">
        <v>113</v>
      </c>
      <c r="AT364" s="206" t="s">
        <v>115</v>
      </c>
      <c r="AU364" s="206" t="s">
        <v>81</v>
      </c>
      <c r="AY364" s="16" t="s">
        <v>114</v>
      </c>
      <c r="BE364" s="207">
        <f>IF(N364="základní",J364,0)</f>
        <v>0</v>
      </c>
      <c r="BF364" s="207">
        <f>IF(N364="snížená",J364,0)</f>
        <v>0</v>
      </c>
      <c r="BG364" s="207">
        <f>IF(N364="zákl. přenesená",J364,0)</f>
        <v>0</v>
      </c>
      <c r="BH364" s="207">
        <f>IF(N364="sníž. přenesená",J364,0)</f>
        <v>0</v>
      </c>
      <c r="BI364" s="207">
        <f>IF(N364="nulová",J364,0)</f>
        <v>0</v>
      </c>
      <c r="BJ364" s="16" t="s">
        <v>81</v>
      </c>
      <c r="BK364" s="207">
        <f>ROUND(I364*H364,2)</f>
        <v>0</v>
      </c>
      <c r="BL364" s="16" t="s">
        <v>113</v>
      </c>
      <c r="BM364" s="206" t="s">
        <v>702</v>
      </c>
    </row>
    <row r="365" s="12" customFormat="1">
      <c r="A365" s="12"/>
      <c r="B365" s="208"/>
      <c r="C365" s="209"/>
      <c r="D365" s="210" t="s">
        <v>121</v>
      </c>
      <c r="E365" s="211" t="s">
        <v>21</v>
      </c>
      <c r="F365" s="212" t="s">
        <v>703</v>
      </c>
      <c r="G365" s="209"/>
      <c r="H365" s="213">
        <v>3</v>
      </c>
      <c r="I365" s="214"/>
      <c r="J365" s="209"/>
      <c r="K365" s="209"/>
      <c r="L365" s="215"/>
      <c r="M365" s="216"/>
      <c r="N365" s="217"/>
      <c r="O365" s="217"/>
      <c r="P365" s="217"/>
      <c r="Q365" s="217"/>
      <c r="R365" s="217"/>
      <c r="S365" s="217"/>
      <c r="T365" s="218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19" t="s">
        <v>121</v>
      </c>
      <c r="AU365" s="219" t="s">
        <v>81</v>
      </c>
      <c r="AV365" s="12" t="s">
        <v>83</v>
      </c>
      <c r="AW365" s="12" t="s">
        <v>34</v>
      </c>
      <c r="AX365" s="12" t="s">
        <v>73</v>
      </c>
      <c r="AY365" s="219" t="s">
        <v>114</v>
      </c>
    </row>
    <row r="366" s="13" customFormat="1">
      <c r="A366" s="13"/>
      <c r="B366" s="220"/>
      <c r="C366" s="221"/>
      <c r="D366" s="210" t="s">
        <v>121</v>
      </c>
      <c r="E366" s="222" t="s">
        <v>21</v>
      </c>
      <c r="F366" s="223" t="s">
        <v>124</v>
      </c>
      <c r="G366" s="221"/>
      <c r="H366" s="224">
        <v>3</v>
      </c>
      <c r="I366" s="225"/>
      <c r="J366" s="221"/>
      <c r="K366" s="221"/>
      <c r="L366" s="226"/>
      <c r="M366" s="227"/>
      <c r="N366" s="228"/>
      <c r="O366" s="228"/>
      <c r="P366" s="228"/>
      <c r="Q366" s="228"/>
      <c r="R366" s="228"/>
      <c r="S366" s="228"/>
      <c r="T366" s="22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0" t="s">
        <v>121</v>
      </c>
      <c r="AU366" s="230" t="s">
        <v>81</v>
      </c>
      <c r="AV366" s="13" t="s">
        <v>113</v>
      </c>
      <c r="AW366" s="13" t="s">
        <v>34</v>
      </c>
      <c r="AX366" s="13" t="s">
        <v>81</v>
      </c>
      <c r="AY366" s="230" t="s">
        <v>114</v>
      </c>
    </row>
    <row r="367" s="2" customFormat="1" ht="49.05" customHeight="1">
      <c r="A367" s="37"/>
      <c r="B367" s="38"/>
      <c r="C367" s="195" t="s">
        <v>704</v>
      </c>
      <c r="D367" s="195" t="s">
        <v>115</v>
      </c>
      <c r="E367" s="196" t="s">
        <v>705</v>
      </c>
      <c r="F367" s="197" t="s">
        <v>706</v>
      </c>
      <c r="G367" s="198" t="s">
        <v>118</v>
      </c>
      <c r="H367" s="199">
        <v>3</v>
      </c>
      <c r="I367" s="200"/>
      <c r="J367" s="201">
        <f>ROUND(I367*H367,2)</f>
        <v>0</v>
      </c>
      <c r="K367" s="197" t="s">
        <v>119</v>
      </c>
      <c r="L367" s="43"/>
      <c r="M367" s="202" t="s">
        <v>21</v>
      </c>
      <c r="N367" s="203" t="s">
        <v>44</v>
      </c>
      <c r="O367" s="83"/>
      <c r="P367" s="204">
        <f>O367*H367</f>
        <v>0</v>
      </c>
      <c r="Q367" s="204">
        <v>0</v>
      </c>
      <c r="R367" s="204">
        <f>Q367*H367</f>
        <v>0</v>
      </c>
      <c r="S367" s="204">
        <v>0</v>
      </c>
      <c r="T367" s="20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06" t="s">
        <v>113</v>
      </c>
      <c r="AT367" s="206" t="s">
        <v>115</v>
      </c>
      <c r="AU367" s="206" t="s">
        <v>81</v>
      </c>
      <c r="AY367" s="16" t="s">
        <v>114</v>
      </c>
      <c r="BE367" s="207">
        <f>IF(N367="základní",J367,0)</f>
        <v>0</v>
      </c>
      <c r="BF367" s="207">
        <f>IF(N367="snížená",J367,0)</f>
        <v>0</v>
      </c>
      <c r="BG367" s="207">
        <f>IF(N367="zákl. přenesená",J367,0)</f>
        <v>0</v>
      </c>
      <c r="BH367" s="207">
        <f>IF(N367="sníž. přenesená",J367,0)</f>
        <v>0</v>
      </c>
      <c r="BI367" s="207">
        <f>IF(N367="nulová",J367,0)</f>
        <v>0</v>
      </c>
      <c r="BJ367" s="16" t="s">
        <v>81</v>
      </c>
      <c r="BK367" s="207">
        <f>ROUND(I367*H367,2)</f>
        <v>0</v>
      </c>
      <c r="BL367" s="16" t="s">
        <v>113</v>
      </c>
      <c r="BM367" s="206" t="s">
        <v>707</v>
      </c>
    </row>
    <row r="368" s="12" customFormat="1">
      <c r="A368" s="12"/>
      <c r="B368" s="208"/>
      <c r="C368" s="209"/>
      <c r="D368" s="210" t="s">
        <v>121</v>
      </c>
      <c r="E368" s="211" t="s">
        <v>21</v>
      </c>
      <c r="F368" s="212" t="s">
        <v>708</v>
      </c>
      <c r="G368" s="209"/>
      <c r="H368" s="213">
        <v>3</v>
      </c>
      <c r="I368" s="214"/>
      <c r="J368" s="209"/>
      <c r="K368" s="209"/>
      <c r="L368" s="215"/>
      <c r="M368" s="216"/>
      <c r="N368" s="217"/>
      <c r="O368" s="217"/>
      <c r="P368" s="217"/>
      <c r="Q368" s="217"/>
      <c r="R368" s="217"/>
      <c r="S368" s="217"/>
      <c r="T368" s="218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19" t="s">
        <v>121</v>
      </c>
      <c r="AU368" s="219" t="s">
        <v>81</v>
      </c>
      <c r="AV368" s="12" t="s">
        <v>83</v>
      </c>
      <c r="AW368" s="12" t="s">
        <v>34</v>
      </c>
      <c r="AX368" s="12" t="s">
        <v>73</v>
      </c>
      <c r="AY368" s="219" t="s">
        <v>114</v>
      </c>
    </row>
    <row r="369" s="13" customFormat="1">
      <c r="A369" s="13"/>
      <c r="B369" s="220"/>
      <c r="C369" s="221"/>
      <c r="D369" s="210" t="s">
        <v>121</v>
      </c>
      <c r="E369" s="222" t="s">
        <v>21</v>
      </c>
      <c r="F369" s="223" t="s">
        <v>124</v>
      </c>
      <c r="G369" s="221"/>
      <c r="H369" s="224">
        <v>3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0" t="s">
        <v>121</v>
      </c>
      <c r="AU369" s="230" t="s">
        <v>81</v>
      </c>
      <c r="AV369" s="13" t="s">
        <v>113</v>
      </c>
      <c r="AW369" s="13" t="s">
        <v>34</v>
      </c>
      <c r="AX369" s="13" t="s">
        <v>81</v>
      </c>
      <c r="AY369" s="230" t="s">
        <v>114</v>
      </c>
    </row>
    <row r="370" s="2" customFormat="1" ht="49.05" customHeight="1">
      <c r="A370" s="37"/>
      <c r="B370" s="38"/>
      <c r="C370" s="195" t="s">
        <v>709</v>
      </c>
      <c r="D370" s="195" t="s">
        <v>115</v>
      </c>
      <c r="E370" s="196" t="s">
        <v>710</v>
      </c>
      <c r="F370" s="197" t="s">
        <v>711</v>
      </c>
      <c r="G370" s="198" t="s">
        <v>118</v>
      </c>
      <c r="H370" s="199">
        <v>1</v>
      </c>
      <c r="I370" s="200"/>
      <c r="J370" s="201">
        <f>ROUND(I370*H370,2)</f>
        <v>0</v>
      </c>
      <c r="K370" s="197" t="s">
        <v>119</v>
      </c>
      <c r="L370" s="43"/>
      <c r="M370" s="202" t="s">
        <v>21</v>
      </c>
      <c r="N370" s="203" t="s">
        <v>44</v>
      </c>
      <c r="O370" s="83"/>
      <c r="P370" s="204">
        <f>O370*H370</f>
        <v>0</v>
      </c>
      <c r="Q370" s="204">
        <v>0</v>
      </c>
      <c r="R370" s="204">
        <f>Q370*H370</f>
        <v>0</v>
      </c>
      <c r="S370" s="204">
        <v>0</v>
      </c>
      <c r="T370" s="20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06" t="s">
        <v>113</v>
      </c>
      <c r="AT370" s="206" t="s">
        <v>115</v>
      </c>
      <c r="AU370" s="206" t="s">
        <v>81</v>
      </c>
      <c r="AY370" s="16" t="s">
        <v>114</v>
      </c>
      <c r="BE370" s="207">
        <f>IF(N370="základní",J370,0)</f>
        <v>0</v>
      </c>
      <c r="BF370" s="207">
        <f>IF(N370="snížená",J370,0)</f>
        <v>0</v>
      </c>
      <c r="BG370" s="207">
        <f>IF(N370="zákl. přenesená",J370,0)</f>
        <v>0</v>
      </c>
      <c r="BH370" s="207">
        <f>IF(N370="sníž. přenesená",J370,0)</f>
        <v>0</v>
      </c>
      <c r="BI370" s="207">
        <f>IF(N370="nulová",J370,0)</f>
        <v>0</v>
      </c>
      <c r="BJ370" s="16" t="s">
        <v>81</v>
      </c>
      <c r="BK370" s="207">
        <f>ROUND(I370*H370,2)</f>
        <v>0</v>
      </c>
      <c r="BL370" s="16" t="s">
        <v>113</v>
      </c>
      <c r="BM370" s="206" t="s">
        <v>712</v>
      </c>
    </row>
    <row r="371" s="12" customFormat="1">
      <c r="A371" s="12"/>
      <c r="B371" s="208"/>
      <c r="C371" s="209"/>
      <c r="D371" s="210" t="s">
        <v>121</v>
      </c>
      <c r="E371" s="211" t="s">
        <v>21</v>
      </c>
      <c r="F371" s="212" t="s">
        <v>713</v>
      </c>
      <c r="G371" s="209"/>
      <c r="H371" s="213">
        <v>1</v>
      </c>
      <c r="I371" s="214"/>
      <c r="J371" s="209"/>
      <c r="K371" s="209"/>
      <c r="L371" s="215"/>
      <c r="M371" s="216"/>
      <c r="N371" s="217"/>
      <c r="O371" s="217"/>
      <c r="P371" s="217"/>
      <c r="Q371" s="217"/>
      <c r="R371" s="217"/>
      <c r="S371" s="217"/>
      <c r="T371" s="218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19" t="s">
        <v>121</v>
      </c>
      <c r="AU371" s="219" t="s">
        <v>81</v>
      </c>
      <c r="AV371" s="12" t="s">
        <v>83</v>
      </c>
      <c r="AW371" s="12" t="s">
        <v>34</v>
      </c>
      <c r="AX371" s="12" t="s">
        <v>73</v>
      </c>
      <c r="AY371" s="219" t="s">
        <v>114</v>
      </c>
    </row>
    <row r="372" s="13" customFormat="1">
      <c r="A372" s="13"/>
      <c r="B372" s="220"/>
      <c r="C372" s="221"/>
      <c r="D372" s="210" t="s">
        <v>121</v>
      </c>
      <c r="E372" s="222" t="s">
        <v>21</v>
      </c>
      <c r="F372" s="223" t="s">
        <v>124</v>
      </c>
      <c r="G372" s="221"/>
      <c r="H372" s="224">
        <v>1</v>
      </c>
      <c r="I372" s="225"/>
      <c r="J372" s="221"/>
      <c r="K372" s="221"/>
      <c r="L372" s="226"/>
      <c r="M372" s="227"/>
      <c r="N372" s="228"/>
      <c r="O372" s="228"/>
      <c r="P372" s="228"/>
      <c r="Q372" s="228"/>
      <c r="R372" s="228"/>
      <c r="S372" s="228"/>
      <c r="T372" s="22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0" t="s">
        <v>121</v>
      </c>
      <c r="AU372" s="230" t="s">
        <v>81</v>
      </c>
      <c r="AV372" s="13" t="s">
        <v>113</v>
      </c>
      <c r="AW372" s="13" t="s">
        <v>34</v>
      </c>
      <c r="AX372" s="13" t="s">
        <v>81</v>
      </c>
      <c r="AY372" s="230" t="s">
        <v>114</v>
      </c>
    </row>
    <row r="373" s="2" customFormat="1" ht="49.05" customHeight="1">
      <c r="A373" s="37"/>
      <c r="B373" s="38"/>
      <c r="C373" s="195" t="s">
        <v>714</v>
      </c>
      <c r="D373" s="195" t="s">
        <v>115</v>
      </c>
      <c r="E373" s="196" t="s">
        <v>715</v>
      </c>
      <c r="F373" s="197" t="s">
        <v>716</v>
      </c>
      <c r="G373" s="198" t="s">
        <v>118</v>
      </c>
      <c r="H373" s="199">
        <v>2</v>
      </c>
      <c r="I373" s="200"/>
      <c r="J373" s="201">
        <f>ROUND(I373*H373,2)</f>
        <v>0</v>
      </c>
      <c r="K373" s="197" t="s">
        <v>119</v>
      </c>
      <c r="L373" s="43"/>
      <c r="M373" s="202" t="s">
        <v>21</v>
      </c>
      <c r="N373" s="203" t="s">
        <v>44</v>
      </c>
      <c r="O373" s="83"/>
      <c r="P373" s="204">
        <f>O373*H373</f>
        <v>0</v>
      </c>
      <c r="Q373" s="204">
        <v>0</v>
      </c>
      <c r="R373" s="204">
        <f>Q373*H373</f>
        <v>0</v>
      </c>
      <c r="S373" s="204">
        <v>0</v>
      </c>
      <c r="T373" s="20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06" t="s">
        <v>113</v>
      </c>
      <c r="AT373" s="206" t="s">
        <v>115</v>
      </c>
      <c r="AU373" s="206" t="s">
        <v>81</v>
      </c>
      <c r="AY373" s="16" t="s">
        <v>114</v>
      </c>
      <c r="BE373" s="207">
        <f>IF(N373="základní",J373,0)</f>
        <v>0</v>
      </c>
      <c r="BF373" s="207">
        <f>IF(N373="snížená",J373,0)</f>
        <v>0</v>
      </c>
      <c r="BG373" s="207">
        <f>IF(N373="zákl. přenesená",J373,0)</f>
        <v>0</v>
      </c>
      <c r="BH373" s="207">
        <f>IF(N373="sníž. přenesená",J373,0)</f>
        <v>0</v>
      </c>
      <c r="BI373" s="207">
        <f>IF(N373="nulová",J373,0)</f>
        <v>0</v>
      </c>
      <c r="BJ373" s="16" t="s">
        <v>81</v>
      </c>
      <c r="BK373" s="207">
        <f>ROUND(I373*H373,2)</f>
        <v>0</v>
      </c>
      <c r="BL373" s="16" t="s">
        <v>113</v>
      </c>
      <c r="BM373" s="206" t="s">
        <v>717</v>
      </c>
    </row>
    <row r="374" s="12" customFormat="1">
      <c r="A374" s="12"/>
      <c r="B374" s="208"/>
      <c r="C374" s="209"/>
      <c r="D374" s="210" t="s">
        <v>121</v>
      </c>
      <c r="E374" s="211" t="s">
        <v>21</v>
      </c>
      <c r="F374" s="212" t="s">
        <v>718</v>
      </c>
      <c r="G374" s="209"/>
      <c r="H374" s="213">
        <v>2</v>
      </c>
      <c r="I374" s="214"/>
      <c r="J374" s="209"/>
      <c r="K374" s="209"/>
      <c r="L374" s="215"/>
      <c r="M374" s="216"/>
      <c r="N374" s="217"/>
      <c r="O374" s="217"/>
      <c r="P374" s="217"/>
      <c r="Q374" s="217"/>
      <c r="R374" s="217"/>
      <c r="S374" s="217"/>
      <c r="T374" s="218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19" t="s">
        <v>121</v>
      </c>
      <c r="AU374" s="219" t="s">
        <v>81</v>
      </c>
      <c r="AV374" s="12" t="s">
        <v>83</v>
      </c>
      <c r="AW374" s="12" t="s">
        <v>34</v>
      </c>
      <c r="AX374" s="12" t="s">
        <v>73</v>
      </c>
      <c r="AY374" s="219" t="s">
        <v>114</v>
      </c>
    </row>
    <row r="375" s="13" customFormat="1">
      <c r="A375" s="13"/>
      <c r="B375" s="220"/>
      <c r="C375" s="221"/>
      <c r="D375" s="210" t="s">
        <v>121</v>
      </c>
      <c r="E375" s="222" t="s">
        <v>21</v>
      </c>
      <c r="F375" s="223" t="s">
        <v>124</v>
      </c>
      <c r="G375" s="221"/>
      <c r="H375" s="224">
        <v>2</v>
      </c>
      <c r="I375" s="225"/>
      <c r="J375" s="221"/>
      <c r="K375" s="221"/>
      <c r="L375" s="226"/>
      <c r="M375" s="227"/>
      <c r="N375" s="228"/>
      <c r="O375" s="228"/>
      <c r="P375" s="228"/>
      <c r="Q375" s="228"/>
      <c r="R375" s="228"/>
      <c r="S375" s="228"/>
      <c r="T375" s="22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0" t="s">
        <v>121</v>
      </c>
      <c r="AU375" s="230" t="s">
        <v>81</v>
      </c>
      <c r="AV375" s="13" t="s">
        <v>113</v>
      </c>
      <c r="AW375" s="13" t="s">
        <v>34</v>
      </c>
      <c r="AX375" s="13" t="s">
        <v>81</v>
      </c>
      <c r="AY375" s="230" t="s">
        <v>114</v>
      </c>
    </row>
    <row r="376" s="2" customFormat="1" ht="55.5" customHeight="1">
      <c r="A376" s="37"/>
      <c r="B376" s="38"/>
      <c r="C376" s="195" t="s">
        <v>719</v>
      </c>
      <c r="D376" s="195" t="s">
        <v>115</v>
      </c>
      <c r="E376" s="196" t="s">
        <v>720</v>
      </c>
      <c r="F376" s="197" t="s">
        <v>721</v>
      </c>
      <c r="G376" s="198" t="s">
        <v>118</v>
      </c>
      <c r="H376" s="199">
        <v>5</v>
      </c>
      <c r="I376" s="200"/>
      <c r="J376" s="201">
        <f>ROUND(I376*H376,2)</f>
        <v>0</v>
      </c>
      <c r="K376" s="197" t="s">
        <v>119</v>
      </c>
      <c r="L376" s="43"/>
      <c r="M376" s="202" t="s">
        <v>21</v>
      </c>
      <c r="N376" s="203" t="s">
        <v>44</v>
      </c>
      <c r="O376" s="83"/>
      <c r="P376" s="204">
        <f>O376*H376</f>
        <v>0</v>
      </c>
      <c r="Q376" s="204">
        <v>0</v>
      </c>
      <c r="R376" s="204">
        <f>Q376*H376</f>
        <v>0</v>
      </c>
      <c r="S376" s="204">
        <v>0</v>
      </c>
      <c r="T376" s="20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06" t="s">
        <v>113</v>
      </c>
      <c r="AT376" s="206" t="s">
        <v>115</v>
      </c>
      <c r="AU376" s="206" t="s">
        <v>81</v>
      </c>
      <c r="AY376" s="16" t="s">
        <v>114</v>
      </c>
      <c r="BE376" s="207">
        <f>IF(N376="základní",J376,0)</f>
        <v>0</v>
      </c>
      <c r="BF376" s="207">
        <f>IF(N376="snížená",J376,0)</f>
        <v>0</v>
      </c>
      <c r="BG376" s="207">
        <f>IF(N376="zákl. přenesená",J376,0)</f>
        <v>0</v>
      </c>
      <c r="BH376" s="207">
        <f>IF(N376="sníž. přenesená",J376,0)</f>
        <v>0</v>
      </c>
      <c r="BI376" s="207">
        <f>IF(N376="nulová",J376,0)</f>
        <v>0</v>
      </c>
      <c r="BJ376" s="16" t="s">
        <v>81</v>
      </c>
      <c r="BK376" s="207">
        <f>ROUND(I376*H376,2)</f>
        <v>0</v>
      </c>
      <c r="BL376" s="16" t="s">
        <v>113</v>
      </c>
      <c r="BM376" s="206" t="s">
        <v>722</v>
      </c>
    </row>
    <row r="377" s="12" customFormat="1">
      <c r="A377" s="12"/>
      <c r="B377" s="208"/>
      <c r="C377" s="209"/>
      <c r="D377" s="210" t="s">
        <v>121</v>
      </c>
      <c r="E377" s="211" t="s">
        <v>21</v>
      </c>
      <c r="F377" s="212" t="s">
        <v>723</v>
      </c>
      <c r="G377" s="209"/>
      <c r="H377" s="213">
        <v>5</v>
      </c>
      <c r="I377" s="214"/>
      <c r="J377" s="209"/>
      <c r="K377" s="209"/>
      <c r="L377" s="215"/>
      <c r="M377" s="216"/>
      <c r="N377" s="217"/>
      <c r="O377" s="217"/>
      <c r="P377" s="217"/>
      <c r="Q377" s="217"/>
      <c r="R377" s="217"/>
      <c r="S377" s="217"/>
      <c r="T377" s="218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19" t="s">
        <v>121</v>
      </c>
      <c r="AU377" s="219" t="s">
        <v>81</v>
      </c>
      <c r="AV377" s="12" t="s">
        <v>83</v>
      </c>
      <c r="AW377" s="12" t="s">
        <v>34</v>
      </c>
      <c r="AX377" s="12" t="s">
        <v>73</v>
      </c>
      <c r="AY377" s="219" t="s">
        <v>114</v>
      </c>
    </row>
    <row r="378" s="13" customFormat="1">
      <c r="A378" s="13"/>
      <c r="B378" s="220"/>
      <c r="C378" s="221"/>
      <c r="D378" s="210" t="s">
        <v>121</v>
      </c>
      <c r="E378" s="222" t="s">
        <v>21</v>
      </c>
      <c r="F378" s="223" t="s">
        <v>124</v>
      </c>
      <c r="G378" s="221"/>
      <c r="H378" s="224">
        <v>5</v>
      </c>
      <c r="I378" s="225"/>
      <c r="J378" s="221"/>
      <c r="K378" s="221"/>
      <c r="L378" s="226"/>
      <c r="M378" s="227"/>
      <c r="N378" s="228"/>
      <c r="O378" s="228"/>
      <c r="P378" s="228"/>
      <c r="Q378" s="228"/>
      <c r="R378" s="228"/>
      <c r="S378" s="228"/>
      <c r="T378" s="22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0" t="s">
        <v>121</v>
      </c>
      <c r="AU378" s="230" t="s">
        <v>81</v>
      </c>
      <c r="AV378" s="13" t="s">
        <v>113</v>
      </c>
      <c r="AW378" s="13" t="s">
        <v>34</v>
      </c>
      <c r="AX378" s="13" t="s">
        <v>81</v>
      </c>
      <c r="AY378" s="230" t="s">
        <v>114</v>
      </c>
    </row>
    <row r="379" s="2" customFormat="1" ht="55.5" customHeight="1">
      <c r="A379" s="37"/>
      <c r="B379" s="38"/>
      <c r="C379" s="195" t="s">
        <v>724</v>
      </c>
      <c r="D379" s="195" t="s">
        <v>115</v>
      </c>
      <c r="E379" s="196" t="s">
        <v>725</v>
      </c>
      <c r="F379" s="197" t="s">
        <v>726</v>
      </c>
      <c r="G379" s="198" t="s">
        <v>118</v>
      </c>
      <c r="H379" s="199">
        <v>1</v>
      </c>
      <c r="I379" s="200"/>
      <c r="J379" s="201">
        <f>ROUND(I379*H379,2)</f>
        <v>0</v>
      </c>
      <c r="K379" s="197" t="s">
        <v>119</v>
      </c>
      <c r="L379" s="43"/>
      <c r="M379" s="202" t="s">
        <v>21</v>
      </c>
      <c r="N379" s="203" t="s">
        <v>44</v>
      </c>
      <c r="O379" s="83"/>
      <c r="P379" s="204">
        <f>O379*H379</f>
        <v>0</v>
      </c>
      <c r="Q379" s="204">
        <v>0</v>
      </c>
      <c r="R379" s="204">
        <f>Q379*H379</f>
        <v>0</v>
      </c>
      <c r="S379" s="204">
        <v>0</v>
      </c>
      <c r="T379" s="20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06" t="s">
        <v>113</v>
      </c>
      <c r="AT379" s="206" t="s">
        <v>115</v>
      </c>
      <c r="AU379" s="206" t="s">
        <v>81</v>
      </c>
      <c r="AY379" s="16" t="s">
        <v>114</v>
      </c>
      <c r="BE379" s="207">
        <f>IF(N379="základní",J379,0)</f>
        <v>0</v>
      </c>
      <c r="BF379" s="207">
        <f>IF(N379="snížená",J379,0)</f>
        <v>0</v>
      </c>
      <c r="BG379" s="207">
        <f>IF(N379="zákl. přenesená",J379,0)</f>
        <v>0</v>
      </c>
      <c r="BH379" s="207">
        <f>IF(N379="sníž. přenesená",J379,0)</f>
        <v>0</v>
      </c>
      <c r="BI379" s="207">
        <f>IF(N379="nulová",J379,0)</f>
        <v>0</v>
      </c>
      <c r="BJ379" s="16" t="s">
        <v>81</v>
      </c>
      <c r="BK379" s="207">
        <f>ROUND(I379*H379,2)</f>
        <v>0</v>
      </c>
      <c r="BL379" s="16" t="s">
        <v>113</v>
      </c>
      <c r="BM379" s="206" t="s">
        <v>727</v>
      </c>
    </row>
    <row r="380" s="12" customFormat="1">
      <c r="A380" s="12"/>
      <c r="B380" s="208"/>
      <c r="C380" s="209"/>
      <c r="D380" s="210" t="s">
        <v>121</v>
      </c>
      <c r="E380" s="211" t="s">
        <v>21</v>
      </c>
      <c r="F380" s="212" t="s">
        <v>728</v>
      </c>
      <c r="G380" s="209"/>
      <c r="H380" s="213">
        <v>1</v>
      </c>
      <c r="I380" s="214"/>
      <c r="J380" s="209"/>
      <c r="K380" s="209"/>
      <c r="L380" s="215"/>
      <c r="M380" s="216"/>
      <c r="N380" s="217"/>
      <c r="O380" s="217"/>
      <c r="P380" s="217"/>
      <c r="Q380" s="217"/>
      <c r="R380" s="217"/>
      <c r="S380" s="217"/>
      <c r="T380" s="218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19" t="s">
        <v>121</v>
      </c>
      <c r="AU380" s="219" t="s">
        <v>81</v>
      </c>
      <c r="AV380" s="12" t="s">
        <v>83</v>
      </c>
      <c r="AW380" s="12" t="s">
        <v>34</v>
      </c>
      <c r="AX380" s="12" t="s">
        <v>73</v>
      </c>
      <c r="AY380" s="219" t="s">
        <v>114</v>
      </c>
    </row>
    <row r="381" s="13" customFormat="1">
      <c r="A381" s="13"/>
      <c r="B381" s="220"/>
      <c r="C381" s="221"/>
      <c r="D381" s="210" t="s">
        <v>121</v>
      </c>
      <c r="E381" s="222" t="s">
        <v>21</v>
      </c>
      <c r="F381" s="223" t="s">
        <v>124</v>
      </c>
      <c r="G381" s="221"/>
      <c r="H381" s="224">
        <v>1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0" t="s">
        <v>121</v>
      </c>
      <c r="AU381" s="230" t="s">
        <v>81</v>
      </c>
      <c r="AV381" s="13" t="s">
        <v>113</v>
      </c>
      <c r="AW381" s="13" t="s">
        <v>34</v>
      </c>
      <c r="AX381" s="13" t="s">
        <v>81</v>
      </c>
      <c r="AY381" s="230" t="s">
        <v>114</v>
      </c>
    </row>
    <row r="382" s="2" customFormat="1" ht="49.05" customHeight="1">
      <c r="A382" s="37"/>
      <c r="B382" s="38"/>
      <c r="C382" s="195" t="s">
        <v>729</v>
      </c>
      <c r="D382" s="195" t="s">
        <v>115</v>
      </c>
      <c r="E382" s="196" t="s">
        <v>730</v>
      </c>
      <c r="F382" s="197" t="s">
        <v>731</v>
      </c>
      <c r="G382" s="198" t="s">
        <v>118</v>
      </c>
      <c r="H382" s="199">
        <v>4</v>
      </c>
      <c r="I382" s="200"/>
      <c r="J382" s="201">
        <f>ROUND(I382*H382,2)</f>
        <v>0</v>
      </c>
      <c r="K382" s="197" t="s">
        <v>119</v>
      </c>
      <c r="L382" s="43"/>
      <c r="M382" s="202" t="s">
        <v>21</v>
      </c>
      <c r="N382" s="203" t="s">
        <v>44</v>
      </c>
      <c r="O382" s="83"/>
      <c r="P382" s="204">
        <f>O382*H382</f>
        <v>0</v>
      </c>
      <c r="Q382" s="204">
        <v>0</v>
      </c>
      <c r="R382" s="204">
        <f>Q382*H382</f>
        <v>0</v>
      </c>
      <c r="S382" s="204">
        <v>0</v>
      </c>
      <c r="T382" s="205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06" t="s">
        <v>113</v>
      </c>
      <c r="AT382" s="206" t="s">
        <v>115</v>
      </c>
      <c r="AU382" s="206" t="s">
        <v>81</v>
      </c>
      <c r="AY382" s="16" t="s">
        <v>114</v>
      </c>
      <c r="BE382" s="207">
        <f>IF(N382="základní",J382,0)</f>
        <v>0</v>
      </c>
      <c r="BF382" s="207">
        <f>IF(N382="snížená",J382,0)</f>
        <v>0</v>
      </c>
      <c r="BG382" s="207">
        <f>IF(N382="zákl. přenesená",J382,0)</f>
        <v>0</v>
      </c>
      <c r="BH382" s="207">
        <f>IF(N382="sníž. přenesená",J382,0)</f>
        <v>0</v>
      </c>
      <c r="BI382" s="207">
        <f>IF(N382="nulová",J382,0)</f>
        <v>0</v>
      </c>
      <c r="BJ382" s="16" t="s">
        <v>81</v>
      </c>
      <c r="BK382" s="207">
        <f>ROUND(I382*H382,2)</f>
        <v>0</v>
      </c>
      <c r="BL382" s="16" t="s">
        <v>113</v>
      </c>
      <c r="BM382" s="206" t="s">
        <v>732</v>
      </c>
    </row>
    <row r="383" s="12" customFormat="1">
      <c r="A383" s="12"/>
      <c r="B383" s="208"/>
      <c r="C383" s="209"/>
      <c r="D383" s="210" t="s">
        <v>121</v>
      </c>
      <c r="E383" s="211" t="s">
        <v>21</v>
      </c>
      <c r="F383" s="212" t="s">
        <v>733</v>
      </c>
      <c r="G383" s="209"/>
      <c r="H383" s="213">
        <v>4</v>
      </c>
      <c r="I383" s="214"/>
      <c r="J383" s="209"/>
      <c r="K383" s="209"/>
      <c r="L383" s="215"/>
      <c r="M383" s="216"/>
      <c r="N383" s="217"/>
      <c r="O383" s="217"/>
      <c r="P383" s="217"/>
      <c r="Q383" s="217"/>
      <c r="R383" s="217"/>
      <c r="S383" s="217"/>
      <c r="T383" s="218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19" t="s">
        <v>121</v>
      </c>
      <c r="AU383" s="219" t="s">
        <v>81</v>
      </c>
      <c r="AV383" s="12" t="s">
        <v>83</v>
      </c>
      <c r="AW383" s="12" t="s">
        <v>34</v>
      </c>
      <c r="AX383" s="12" t="s">
        <v>73</v>
      </c>
      <c r="AY383" s="219" t="s">
        <v>114</v>
      </c>
    </row>
    <row r="384" s="13" customFormat="1">
      <c r="A384" s="13"/>
      <c r="B384" s="220"/>
      <c r="C384" s="221"/>
      <c r="D384" s="210" t="s">
        <v>121</v>
      </c>
      <c r="E384" s="222" t="s">
        <v>21</v>
      </c>
      <c r="F384" s="223" t="s">
        <v>124</v>
      </c>
      <c r="G384" s="221"/>
      <c r="H384" s="224">
        <v>4</v>
      </c>
      <c r="I384" s="225"/>
      <c r="J384" s="221"/>
      <c r="K384" s="221"/>
      <c r="L384" s="226"/>
      <c r="M384" s="227"/>
      <c r="N384" s="228"/>
      <c r="O384" s="228"/>
      <c r="P384" s="228"/>
      <c r="Q384" s="228"/>
      <c r="R384" s="228"/>
      <c r="S384" s="228"/>
      <c r="T384" s="22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0" t="s">
        <v>121</v>
      </c>
      <c r="AU384" s="230" t="s">
        <v>81</v>
      </c>
      <c r="AV384" s="13" t="s">
        <v>113</v>
      </c>
      <c r="AW384" s="13" t="s">
        <v>34</v>
      </c>
      <c r="AX384" s="13" t="s">
        <v>81</v>
      </c>
      <c r="AY384" s="230" t="s">
        <v>114</v>
      </c>
    </row>
    <row r="385" s="2" customFormat="1" ht="49.05" customHeight="1">
      <c r="A385" s="37"/>
      <c r="B385" s="38"/>
      <c r="C385" s="195" t="s">
        <v>734</v>
      </c>
      <c r="D385" s="195" t="s">
        <v>115</v>
      </c>
      <c r="E385" s="196" t="s">
        <v>735</v>
      </c>
      <c r="F385" s="197" t="s">
        <v>736</v>
      </c>
      <c r="G385" s="198" t="s">
        <v>118</v>
      </c>
      <c r="H385" s="199">
        <v>2</v>
      </c>
      <c r="I385" s="200"/>
      <c r="J385" s="201">
        <f>ROUND(I385*H385,2)</f>
        <v>0</v>
      </c>
      <c r="K385" s="197" t="s">
        <v>119</v>
      </c>
      <c r="L385" s="43"/>
      <c r="M385" s="202" t="s">
        <v>21</v>
      </c>
      <c r="N385" s="203" t="s">
        <v>44</v>
      </c>
      <c r="O385" s="83"/>
      <c r="P385" s="204">
        <f>O385*H385</f>
        <v>0</v>
      </c>
      <c r="Q385" s="204">
        <v>0</v>
      </c>
      <c r="R385" s="204">
        <f>Q385*H385</f>
        <v>0</v>
      </c>
      <c r="S385" s="204">
        <v>0</v>
      </c>
      <c r="T385" s="205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06" t="s">
        <v>113</v>
      </c>
      <c r="AT385" s="206" t="s">
        <v>115</v>
      </c>
      <c r="AU385" s="206" t="s">
        <v>81</v>
      </c>
      <c r="AY385" s="16" t="s">
        <v>114</v>
      </c>
      <c r="BE385" s="207">
        <f>IF(N385="základní",J385,0)</f>
        <v>0</v>
      </c>
      <c r="BF385" s="207">
        <f>IF(N385="snížená",J385,0)</f>
        <v>0</v>
      </c>
      <c r="BG385" s="207">
        <f>IF(N385="zákl. přenesená",J385,0)</f>
        <v>0</v>
      </c>
      <c r="BH385" s="207">
        <f>IF(N385="sníž. přenesená",J385,0)</f>
        <v>0</v>
      </c>
      <c r="BI385" s="207">
        <f>IF(N385="nulová",J385,0)</f>
        <v>0</v>
      </c>
      <c r="BJ385" s="16" t="s">
        <v>81</v>
      </c>
      <c r="BK385" s="207">
        <f>ROUND(I385*H385,2)</f>
        <v>0</v>
      </c>
      <c r="BL385" s="16" t="s">
        <v>113</v>
      </c>
      <c r="BM385" s="206" t="s">
        <v>737</v>
      </c>
    </row>
    <row r="386" s="12" customFormat="1">
      <c r="A386" s="12"/>
      <c r="B386" s="208"/>
      <c r="C386" s="209"/>
      <c r="D386" s="210" t="s">
        <v>121</v>
      </c>
      <c r="E386" s="211" t="s">
        <v>21</v>
      </c>
      <c r="F386" s="212" t="s">
        <v>738</v>
      </c>
      <c r="G386" s="209"/>
      <c r="H386" s="213">
        <v>2</v>
      </c>
      <c r="I386" s="214"/>
      <c r="J386" s="209"/>
      <c r="K386" s="209"/>
      <c r="L386" s="215"/>
      <c r="M386" s="216"/>
      <c r="N386" s="217"/>
      <c r="O386" s="217"/>
      <c r="P386" s="217"/>
      <c r="Q386" s="217"/>
      <c r="R386" s="217"/>
      <c r="S386" s="217"/>
      <c r="T386" s="218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19" t="s">
        <v>121</v>
      </c>
      <c r="AU386" s="219" t="s">
        <v>81</v>
      </c>
      <c r="AV386" s="12" t="s">
        <v>83</v>
      </c>
      <c r="AW386" s="12" t="s">
        <v>34</v>
      </c>
      <c r="AX386" s="12" t="s">
        <v>73</v>
      </c>
      <c r="AY386" s="219" t="s">
        <v>114</v>
      </c>
    </row>
    <row r="387" s="13" customFormat="1">
      <c r="A387" s="13"/>
      <c r="B387" s="220"/>
      <c r="C387" s="221"/>
      <c r="D387" s="210" t="s">
        <v>121</v>
      </c>
      <c r="E387" s="222" t="s">
        <v>21</v>
      </c>
      <c r="F387" s="223" t="s">
        <v>124</v>
      </c>
      <c r="G387" s="221"/>
      <c r="H387" s="224">
        <v>2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0" t="s">
        <v>121</v>
      </c>
      <c r="AU387" s="230" t="s">
        <v>81</v>
      </c>
      <c r="AV387" s="13" t="s">
        <v>113</v>
      </c>
      <c r="AW387" s="13" t="s">
        <v>34</v>
      </c>
      <c r="AX387" s="13" t="s">
        <v>81</v>
      </c>
      <c r="AY387" s="230" t="s">
        <v>114</v>
      </c>
    </row>
    <row r="388" s="2" customFormat="1" ht="55.5" customHeight="1">
      <c r="A388" s="37"/>
      <c r="B388" s="38"/>
      <c r="C388" s="195" t="s">
        <v>739</v>
      </c>
      <c r="D388" s="195" t="s">
        <v>115</v>
      </c>
      <c r="E388" s="196" t="s">
        <v>740</v>
      </c>
      <c r="F388" s="197" t="s">
        <v>741</v>
      </c>
      <c r="G388" s="198" t="s">
        <v>118</v>
      </c>
      <c r="H388" s="199">
        <v>8</v>
      </c>
      <c r="I388" s="200"/>
      <c r="J388" s="201">
        <f>ROUND(I388*H388,2)</f>
        <v>0</v>
      </c>
      <c r="K388" s="197" t="s">
        <v>119</v>
      </c>
      <c r="L388" s="43"/>
      <c r="M388" s="202" t="s">
        <v>21</v>
      </c>
      <c r="N388" s="203" t="s">
        <v>44</v>
      </c>
      <c r="O388" s="83"/>
      <c r="P388" s="204">
        <f>O388*H388</f>
        <v>0</v>
      </c>
      <c r="Q388" s="204">
        <v>0</v>
      </c>
      <c r="R388" s="204">
        <f>Q388*H388</f>
        <v>0</v>
      </c>
      <c r="S388" s="204">
        <v>0</v>
      </c>
      <c r="T388" s="205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06" t="s">
        <v>113</v>
      </c>
      <c r="AT388" s="206" t="s">
        <v>115</v>
      </c>
      <c r="AU388" s="206" t="s">
        <v>81</v>
      </c>
      <c r="AY388" s="16" t="s">
        <v>114</v>
      </c>
      <c r="BE388" s="207">
        <f>IF(N388="základní",J388,0)</f>
        <v>0</v>
      </c>
      <c r="BF388" s="207">
        <f>IF(N388="snížená",J388,0)</f>
        <v>0</v>
      </c>
      <c r="BG388" s="207">
        <f>IF(N388="zákl. přenesená",J388,0)</f>
        <v>0</v>
      </c>
      <c r="BH388" s="207">
        <f>IF(N388="sníž. přenesená",J388,0)</f>
        <v>0</v>
      </c>
      <c r="BI388" s="207">
        <f>IF(N388="nulová",J388,0)</f>
        <v>0</v>
      </c>
      <c r="BJ388" s="16" t="s">
        <v>81</v>
      </c>
      <c r="BK388" s="207">
        <f>ROUND(I388*H388,2)</f>
        <v>0</v>
      </c>
      <c r="BL388" s="16" t="s">
        <v>113</v>
      </c>
      <c r="BM388" s="206" t="s">
        <v>742</v>
      </c>
    </row>
    <row r="389" s="12" customFormat="1">
      <c r="A389" s="12"/>
      <c r="B389" s="208"/>
      <c r="C389" s="209"/>
      <c r="D389" s="210" t="s">
        <v>121</v>
      </c>
      <c r="E389" s="211" t="s">
        <v>21</v>
      </c>
      <c r="F389" s="212" t="s">
        <v>743</v>
      </c>
      <c r="G389" s="209"/>
      <c r="H389" s="213">
        <v>8</v>
      </c>
      <c r="I389" s="214"/>
      <c r="J389" s="209"/>
      <c r="K389" s="209"/>
      <c r="L389" s="215"/>
      <c r="M389" s="216"/>
      <c r="N389" s="217"/>
      <c r="O389" s="217"/>
      <c r="P389" s="217"/>
      <c r="Q389" s="217"/>
      <c r="R389" s="217"/>
      <c r="S389" s="217"/>
      <c r="T389" s="218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19" t="s">
        <v>121</v>
      </c>
      <c r="AU389" s="219" t="s">
        <v>81</v>
      </c>
      <c r="AV389" s="12" t="s">
        <v>83</v>
      </c>
      <c r="AW389" s="12" t="s">
        <v>34</v>
      </c>
      <c r="AX389" s="12" t="s">
        <v>73</v>
      </c>
      <c r="AY389" s="219" t="s">
        <v>114</v>
      </c>
    </row>
    <row r="390" s="13" customFormat="1">
      <c r="A390" s="13"/>
      <c r="B390" s="220"/>
      <c r="C390" s="221"/>
      <c r="D390" s="210" t="s">
        <v>121</v>
      </c>
      <c r="E390" s="222" t="s">
        <v>21</v>
      </c>
      <c r="F390" s="223" t="s">
        <v>124</v>
      </c>
      <c r="G390" s="221"/>
      <c r="H390" s="224">
        <v>8</v>
      </c>
      <c r="I390" s="225"/>
      <c r="J390" s="221"/>
      <c r="K390" s="221"/>
      <c r="L390" s="226"/>
      <c r="M390" s="227"/>
      <c r="N390" s="228"/>
      <c r="O390" s="228"/>
      <c r="P390" s="228"/>
      <c r="Q390" s="228"/>
      <c r="R390" s="228"/>
      <c r="S390" s="228"/>
      <c r="T390" s="22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0" t="s">
        <v>121</v>
      </c>
      <c r="AU390" s="230" t="s">
        <v>81</v>
      </c>
      <c r="AV390" s="13" t="s">
        <v>113</v>
      </c>
      <c r="AW390" s="13" t="s">
        <v>34</v>
      </c>
      <c r="AX390" s="13" t="s">
        <v>81</v>
      </c>
      <c r="AY390" s="230" t="s">
        <v>114</v>
      </c>
    </row>
    <row r="391" s="2" customFormat="1" ht="90" customHeight="1">
      <c r="A391" s="37"/>
      <c r="B391" s="38"/>
      <c r="C391" s="195" t="s">
        <v>744</v>
      </c>
      <c r="D391" s="195" t="s">
        <v>115</v>
      </c>
      <c r="E391" s="196" t="s">
        <v>745</v>
      </c>
      <c r="F391" s="197" t="s">
        <v>746</v>
      </c>
      <c r="G391" s="198" t="s">
        <v>118</v>
      </c>
      <c r="H391" s="199">
        <v>14</v>
      </c>
      <c r="I391" s="200"/>
      <c r="J391" s="201">
        <f>ROUND(I391*H391,2)</f>
        <v>0</v>
      </c>
      <c r="K391" s="197" t="s">
        <v>119</v>
      </c>
      <c r="L391" s="43"/>
      <c r="M391" s="202" t="s">
        <v>21</v>
      </c>
      <c r="N391" s="203" t="s">
        <v>44</v>
      </c>
      <c r="O391" s="83"/>
      <c r="P391" s="204">
        <f>O391*H391</f>
        <v>0</v>
      </c>
      <c r="Q391" s="204">
        <v>0</v>
      </c>
      <c r="R391" s="204">
        <f>Q391*H391</f>
        <v>0</v>
      </c>
      <c r="S391" s="204">
        <v>0</v>
      </c>
      <c r="T391" s="20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06" t="s">
        <v>113</v>
      </c>
      <c r="AT391" s="206" t="s">
        <v>115</v>
      </c>
      <c r="AU391" s="206" t="s">
        <v>81</v>
      </c>
      <c r="AY391" s="16" t="s">
        <v>114</v>
      </c>
      <c r="BE391" s="207">
        <f>IF(N391="základní",J391,0)</f>
        <v>0</v>
      </c>
      <c r="BF391" s="207">
        <f>IF(N391="snížená",J391,0)</f>
        <v>0</v>
      </c>
      <c r="BG391" s="207">
        <f>IF(N391="zákl. přenesená",J391,0)</f>
        <v>0</v>
      </c>
      <c r="BH391" s="207">
        <f>IF(N391="sníž. přenesená",J391,0)</f>
        <v>0</v>
      </c>
      <c r="BI391" s="207">
        <f>IF(N391="nulová",J391,0)</f>
        <v>0</v>
      </c>
      <c r="BJ391" s="16" t="s">
        <v>81</v>
      </c>
      <c r="BK391" s="207">
        <f>ROUND(I391*H391,2)</f>
        <v>0</v>
      </c>
      <c r="BL391" s="16" t="s">
        <v>113</v>
      </c>
      <c r="BM391" s="206" t="s">
        <v>747</v>
      </c>
    </row>
    <row r="392" s="12" customFormat="1">
      <c r="A392" s="12"/>
      <c r="B392" s="208"/>
      <c r="C392" s="209"/>
      <c r="D392" s="210" t="s">
        <v>121</v>
      </c>
      <c r="E392" s="211" t="s">
        <v>21</v>
      </c>
      <c r="F392" s="212" t="s">
        <v>748</v>
      </c>
      <c r="G392" s="209"/>
      <c r="H392" s="213">
        <v>7</v>
      </c>
      <c r="I392" s="214"/>
      <c r="J392" s="209"/>
      <c r="K392" s="209"/>
      <c r="L392" s="215"/>
      <c r="M392" s="216"/>
      <c r="N392" s="217"/>
      <c r="O392" s="217"/>
      <c r="P392" s="217"/>
      <c r="Q392" s="217"/>
      <c r="R392" s="217"/>
      <c r="S392" s="217"/>
      <c r="T392" s="218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19" t="s">
        <v>121</v>
      </c>
      <c r="AU392" s="219" t="s">
        <v>81</v>
      </c>
      <c r="AV392" s="12" t="s">
        <v>83</v>
      </c>
      <c r="AW392" s="12" t="s">
        <v>34</v>
      </c>
      <c r="AX392" s="12" t="s">
        <v>73</v>
      </c>
      <c r="AY392" s="219" t="s">
        <v>114</v>
      </c>
    </row>
    <row r="393" s="12" customFormat="1">
      <c r="A393" s="12"/>
      <c r="B393" s="208"/>
      <c r="C393" s="209"/>
      <c r="D393" s="210" t="s">
        <v>121</v>
      </c>
      <c r="E393" s="211" t="s">
        <v>21</v>
      </c>
      <c r="F393" s="212" t="s">
        <v>749</v>
      </c>
      <c r="G393" s="209"/>
      <c r="H393" s="213">
        <v>7</v>
      </c>
      <c r="I393" s="214"/>
      <c r="J393" s="209"/>
      <c r="K393" s="209"/>
      <c r="L393" s="215"/>
      <c r="M393" s="216"/>
      <c r="N393" s="217"/>
      <c r="O393" s="217"/>
      <c r="P393" s="217"/>
      <c r="Q393" s="217"/>
      <c r="R393" s="217"/>
      <c r="S393" s="217"/>
      <c r="T393" s="218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19" t="s">
        <v>121</v>
      </c>
      <c r="AU393" s="219" t="s">
        <v>81</v>
      </c>
      <c r="AV393" s="12" t="s">
        <v>83</v>
      </c>
      <c r="AW393" s="12" t="s">
        <v>34</v>
      </c>
      <c r="AX393" s="12" t="s">
        <v>73</v>
      </c>
      <c r="AY393" s="219" t="s">
        <v>114</v>
      </c>
    </row>
    <row r="394" s="13" customFormat="1">
      <c r="A394" s="13"/>
      <c r="B394" s="220"/>
      <c r="C394" s="221"/>
      <c r="D394" s="210" t="s">
        <v>121</v>
      </c>
      <c r="E394" s="222" t="s">
        <v>21</v>
      </c>
      <c r="F394" s="223" t="s">
        <v>124</v>
      </c>
      <c r="G394" s="221"/>
      <c r="H394" s="224">
        <v>14</v>
      </c>
      <c r="I394" s="225"/>
      <c r="J394" s="221"/>
      <c r="K394" s="221"/>
      <c r="L394" s="226"/>
      <c r="M394" s="227"/>
      <c r="N394" s="228"/>
      <c r="O394" s="228"/>
      <c r="P394" s="228"/>
      <c r="Q394" s="228"/>
      <c r="R394" s="228"/>
      <c r="S394" s="228"/>
      <c r="T394" s="22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0" t="s">
        <v>121</v>
      </c>
      <c r="AU394" s="230" t="s">
        <v>81</v>
      </c>
      <c r="AV394" s="13" t="s">
        <v>113</v>
      </c>
      <c r="AW394" s="13" t="s">
        <v>34</v>
      </c>
      <c r="AX394" s="13" t="s">
        <v>81</v>
      </c>
      <c r="AY394" s="230" t="s">
        <v>114</v>
      </c>
    </row>
    <row r="395" s="2" customFormat="1" ht="90" customHeight="1">
      <c r="A395" s="37"/>
      <c r="B395" s="38"/>
      <c r="C395" s="195" t="s">
        <v>750</v>
      </c>
      <c r="D395" s="195" t="s">
        <v>115</v>
      </c>
      <c r="E395" s="196" t="s">
        <v>751</v>
      </c>
      <c r="F395" s="197" t="s">
        <v>752</v>
      </c>
      <c r="G395" s="198" t="s">
        <v>118</v>
      </c>
      <c r="H395" s="199">
        <v>5</v>
      </c>
      <c r="I395" s="200"/>
      <c r="J395" s="201">
        <f>ROUND(I395*H395,2)</f>
        <v>0</v>
      </c>
      <c r="K395" s="197" t="s">
        <v>119</v>
      </c>
      <c r="L395" s="43"/>
      <c r="M395" s="202" t="s">
        <v>21</v>
      </c>
      <c r="N395" s="203" t="s">
        <v>44</v>
      </c>
      <c r="O395" s="83"/>
      <c r="P395" s="204">
        <f>O395*H395</f>
        <v>0</v>
      </c>
      <c r="Q395" s="204">
        <v>0</v>
      </c>
      <c r="R395" s="204">
        <f>Q395*H395</f>
        <v>0</v>
      </c>
      <c r="S395" s="204">
        <v>0</v>
      </c>
      <c r="T395" s="205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06" t="s">
        <v>113</v>
      </c>
      <c r="AT395" s="206" t="s">
        <v>115</v>
      </c>
      <c r="AU395" s="206" t="s">
        <v>81</v>
      </c>
      <c r="AY395" s="16" t="s">
        <v>114</v>
      </c>
      <c r="BE395" s="207">
        <f>IF(N395="základní",J395,0)</f>
        <v>0</v>
      </c>
      <c r="BF395" s="207">
        <f>IF(N395="snížená",J395,0)</f>
        <v>0</v>
      </c>
      <c r="BG395" s="207">
        <f>IF(N395="zákl. přenesená",J395,0)</f>
        <v>0</v>
      </c>
      <c r="BH395" s="207">
        <f>IF(N395="sníž. přenesená",J395,0)</f>
        <v>0</v>
      </c>
      <c r="BI395" s="207">
        <f>IF(N395="nulová",J395,0)</f>
        <v>0</v>
      </c>
      <c r="BJ395" s="16" t="s">
        <v>81</v>
      </c>
      <c r="BK395" s="207">
        <f>ROUND(I395*H395,2)</f>
        <v>0</v>
      </c>
      <c r="BL395" s="16" t="s">
        <v>113</v>
      </c>
      <c r="BM395" s="206" t="s">
        <v>753</v>
      </c>
    </row>
    <row r="396" s="12" customFormat="1">
      <c r="A396" s="12"/>
      <c r="B396" s="208"/>
      <c r="C396" s="209"/>
      <c r="D396" s="210" t="s">
        <v>121</v>
      </c>
      <c r="E396" s="211" t="s">
        <v>21</v>
      </c>
      <c r="F396" s="212" t="s">
        <v>754</v>
      </c>
      <c r="G396" s="209"/>
      <c r="H396" s="213">
        <v>5</v>
      </c>
      <c r="I396" s="214"/>
      <c r="J396" s="209"/>
      <c r="K396" s="209"/>
      <c r="L396" s="215"/>
      <c r="M396" s="216"/>
      <c r="N396" s="217"/>
      <c r="O396" s="217"/>
      <c r="P396" s="217"/>
      <c r="Q396" s="217"/>
      <c r="R396" s="217"/>
      <c r="S396" s="217"/>
      <c r="T396" s="218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19" t="s">
        <v>121</v>
      </c>
      <c r="AU396" s="219" t="s">
        <v>81</v>
      </c>
      <c r="AV396" s="12" t="s">
        <v>83</v>
      </c>
      <c r="AW396" s="12" t="s">
        <v>34</v>
      </c>
      <c r="AX396" s="12" t="s">
        <v>73</v>
      </c>
      <c r="AY396" s="219" t="s">
        <v>114</v>
      </c>
    </row>
    <row r="397" s="13" customFormat="1">
      <c r="A397" s="13"/>
      <c r="B397" s="220"/>
      <c r="C397" s="221"/>
      <c r="D397" s="210" t="s">
        <v>121</v>
      </c>
      <c r="E397" s="222" t="s">
        <v>21</v>
      </c>
      <c r="F397" s="223" t="s">
        <v>124</v>
      </c>
      <c r="G397" s="221"/>
      <c r="H397" s="224">
        <v>5</v>
      </c>
      <c r="I397" s="225"/>
      <c r="J397" s="221"/>
      <c r="K397" s="221"/>
      <c r="L397" s="226"/>
      <c r="M397" s="227"/>
      <c r="N397" s="228"/>
      <c r="O397" s="228"/>
      <c r="P397" s="228"/>
      <c r="Q397" s="228"/>
      <c r="R397" s="228"/>
      <c r="S397" s="228"/>
      <c r="T397" s="22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0" t="s">
        <v>121</v>
      </c>
      <c r="AU397" s="230" t="s">
        <v>81</v>
      </c>
      <c r="AV397" s="13" t="s">
        <v>113</v>
      </c>
      <c r="AW397" s="13" t="s">
        <v>34</v>
      </c>
      <c r="AX397" s="13" t="s">
        <v>81</v>
      </c>
      <c r="AY397" s="230" t="s">
        <v>114</v>
      </c>
    </row>
    <row r="398" s="2" customFormat="1" ht="49.05" customHeight="1">
      <c r="A398" s="37"/>
      <c r="B398" s="38"/>
      <c r="C398" s="195" t="s">
        <v>755</v>
      </c>
      <c r="D398" s="195" t="s">
        <v>115</v>
      </c>
      <c r="E398" s="196" t="s">
        <v>756</v>
      </c>
      <c r="F398" s="197" t="s">
        <v>757</v>
      </c>
      <c r="G398" s="198" t="s">
        <v>118</v>
      </c>
      <c r="H398" s="199">
        <v>6</v>
      </c>
      <c r="I398" s="200"/>
      <c r="J398" s="201">
        <f>ROUND(I398*H398,2)</f>
        <v>0</v>
      </c>
      <c r="K398" s="197" t="s">
        <v>119</v>
      </c>
      <c r="L398" s="43"/>
      <c r="M398" s="202" t="s">
        <v>21</v>
      </c>
      <c r="N398" s="203" t="s">
        <v>44</v>
      </c>
      <c r="O398" s="83"/>
      <c r="P398" s="204">
        <f>O398*H398</f>
        <v>0</v>
      </c>
      <c r="Q398" s="204">
        <v>0</v>
      </c>
      <c r="R398" s="204">
        <f>Q398*H398</f>
        <v>0</v>
      </c>
      <c r="S398" s="204">
        <v>0</v>
      </c>
      <c r="T398" s="20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06" t="s">
        <v>113</v>
      </c>
      <c r="AT398" s="206" t="s">
        <v>115</v>
      </c>
      <c r="AU398" s="206" t="s">
        <v>81</v>
      </c>
      <c r="AY398" s="16" t="s">
        <v>114</v>
      </c>
      <c r="BE398" s="207">
        <f>IF(N398="základní",J398,0)</f>
        <v>0</v>
      </c>
      <c r="BF398" s="207">
        <f>IF(N398="snížená",J398,0)</f>
        <v>0</v>
      </c>
      <c r="BG398" s="207">
        <f>IF(N398="zákl. přenesená",J398,0)</f>
        <v>0</v>
      </c>
      <c r="BH398" s="207">
        <f>IF(N398="sníž. přenesená",J398,0)</f>
        <v>0</v>
      </c>
      <c r="BI398" s="207">
        <f>IF(N398="nulová",J398,0)</f>
        <v>0</v>
      </c>
      <c r="BJ398" s="16" t="s">
        <v>81</v>
      </c>
      <c r="BK398" s="207">
        <f>ROUND(I398*H398,2)</f>
        <v>0</v>
      </c>
      <c r="BL398" s="16" t="s">
        <v>113</v>
      </c>
      <c r="BM398" s="206" t="s">
        <v>758</v>
      </c>
    </row>
    <row r="399" s="12" customFormat="1">
      <c r="A399" s="12"/>
      <c r="B399" s="208"/>
      <c r="C399" s="209"/>
      <c r="D399" s="210" t="s">
        <v>121</v>
      </c>
      <c r="E399" s="211" t="s">
        <v>21</v>
      </c>
      <c r="F399" s="212" t="s">
        <v>759</v>
      </c>
      <c r="G399" s="209"/>
      <c r="H399" s="213">
        <v>6</v>
      </c>
      <c r="I399" s="214"/>
      <c r="J399" s="209"/>
      <c r="K399" s="209"/>
      <c r="L399" s="215"/>
      <c r="M399" s="216"/>
      <c r="N399" s="217"/>
      <c r="O399" s="217"/>
      <c r="P399" s="217"/>
      <c r="Q399" s="217"/>
      <c r="R399" s="217"/>
      <c r="S399" s="217"/>
      <c r="T399" s="218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19" t="s">
        <v>121</v>
      </c>
      <c r="AU399" s="219" t="s">
        <v>81</v>
      </c>
      <c r="AV399" s="12" t="s">
        <v>83</v>
      </c>
      <c r="AW399" s="12" t="s">
        <v>34</v>
      </c>
      <c r="AX399" s="12" t="s">
        <v>73</v>
      </c>
      <c r="AY399" s="219" t="s">
        <v>114</v>
      </c>
    </row>
    <row r="400" s="13" customFormat="1">
      <c r="A400" s="13"/>
      <c r="B400" s="220"/>
      <c r="C400" s="221"/>
      <c r="D400" s="210" t="s">
        <v>121</v>
      </c>
      <c r="E400" s="222" t="s">
        <v>21</v>
      </c>
      <c r="F400" s="223" t="s">
        <v>124</v>
      </c>
      <c r="G400" s="221"/>
      <c r="H400" s="224">
        <v>6</v>
      </c>
      <c r="I400" s="225"/>
      <c r="J400" s="221"/>
      <c r="K400" s="221"/>
      <c r="L400" s="226"/>
      <c r="M400" s="227"/>
      <c r="N400" s="228"/>
      <c r="O400" s="228"/>
      <c r="P400" s="228"/>
      <c r="Q400" s="228"/>
      <c r="R400" s="228"/>
      <c r="S400" s="228"/>
      <c r="T400" s="22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0" t="s">
        <v>121</v>
      </c>
      <c r="AU400" s="230" t="s">
        <v>81</v>
      </c>
      <c r="AV400" s="13" t="s">
        <v>113</v>
      </c>
      <c r="AW400" s="13" t="s">
        <v>34</v>
      </c>
      <c r="AX400" s="13" t="s">
        <v>81</v>
      </c>
      <c r="AY400" s="230" t="s">
        <v>114</v>
      </c>
    </row>
    <row r="401" s="2" customFormat="1" ht="16.5" customHeight="1">
      <c r="A401" s="37"/>
      <c r="B401" s="38"/>
      <c r="C401" s="195" t="s">
        <v>760</v>
      </c>
      <c r="D401" s="195" t="s">
        <v>115</v>
      </c>
      <c r="E401" s="196" t="s">
        <v>761</v>
      </c>
      <c r="F401" s="197" t="s">
        <v>762</v>
      </c>
      <c r="G401" s="198" t="s">
        <v>118</v>
      </c>
      <c r="H401" s="199">
        <v>1</v>
      </c>
      <c r="I401" s="200"/>
      <c r="J401" s="201">
        <f>ROUND(I401*H401,2)</f>
        <v>0</v>
      </c>
      <c r="K401" s="197" t="s">
        <v>119</v>
      </c>
      <c r="L401" s="43"/>
      <c r="M401" s="202" t="s">
        <v>21</v>
      </c>
      <c r="N401" s="203" t="s">
        <v>44</v>
      </c>
      <c r="O401" s="83"/>
      <c r="P401" s="204">
        <f>O401*H401</f>
        <v>0</v>
      </c>
      <c r="Q401" s="204">
        <v>0</v>
      </c>
      <c r="R401" s="204">
        <f>Q401*H401</f>
        <v>0</v>
      </c>
      <c r="S401" s="204">
        <v>0</v>
      </c>
      <c r="T401" s="205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06" t="s">
        <v>113</v>
      </c>
      <c r="AT401" s="206" t="s">
        <v>115</v>
      </c>
      <c r="AU401" s="206" t="s">
        <v>81</v>
      </c>
      <c r="AY401" s="16" t="s">
        <v>114</v>
      </c>
      <c r="BE401" s="207">
        <f>IF(N401="základní",J401,0)</f>
        <v>0</v>
      </c>
      <c r="BF401" s="207">
        <f>IF(N401="snížená",J401,0)</f>
        <v>0</v>
      </c>
      <c r="BG401" s="207">
        <f>IF(N401="zákl. přenesená",J401,0)</f>
        <v>0</v>
      </c>
      <c r="BH401" s="207">
        <f>IF(N401="sníž. přenesená",J401,0)</f>
        <v>0</v>
      </c>
      <c r="BI401" s="207">
        <f>IF(N401="nulová",J401,0)</f>
        <v>0</v>
      </c>
      <c r="BJ401" s="16" t="s">
        <v>81</v>
      </c>
      <c r="BK401" s="207">
        <f>ROUND(I401*H401,2)</f>
        <v>0</v>
      </c>
      <c r="BL401" s="16" t="s">
        <v>113</v>
      </c>
      <c r="BM401" s="206" t="s">
        <v>763</v>
      </c>
    </row>
    <row r="402" s="2" customFormat="1" ht="24.15" customHeight="1">
      <c r="A402" s="37"/>
      <c r="B402" s="38"/>
      <c r="C402" s="195" t="s">
        <v>764</v>
      </c>
      <c r="D402" s="195" t="s">
        <v>115</v>
      </c>
      <c r="E402" s="196" t="s">
        <v>765</v>
      </c>
      <c r="F402" s="197" t="s">
        <v>766</v>
      </c>
      <c r="G402" s="198" t="s">
        <v>767</v>
      </c>
      <c r="H402" s="199">
        <v>1400</v>
      </c>
      <c r="I402" s="200"/>
      <c r="J402" s="201">
        <f>ROUND(I402*H402,2)</f>
        <v>0</v>
      </c>
      <c r="K402" s="197" t="s">
        <v>119</v>
      </c>
      <c r="L402" s="43"/>
      <c r="M402" s="202" t="s">
        <v>21</v>
      </c>
      <c r="N402" s="203" t="s">
        <v>44</v>
      </c>
      <c r="O402" s="83"/>
      <c r="P402" s="204">
        <f>O402*H402</f>
        <v>0</v>
      </c>
      <c r="Q402" s="204">
        <v>0</v>
      </c>
      <c r="R402" s="204">
        <f>Q402*H402</f>
        <v>0</v>
      </c>
      <c r="S402" s="204">
        <v>0</v>
      </c>
      <c r="T402" s="205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06" t="s">
        <v>768</v>
      </c>
      <c r="AT402" s="206" t="s">
        <v>115</v>
      </c>
      <c r="AU402" s="206" t="s">
        <v>81</v>
      </c>
      <c r="AY402" s="16" t="s">
        <v>114</v>
      </c>
      <c r="BE402" s="207">
        <f>IF(N402="základní",J402,0)</f>
        <v>0</v>
      </c>
      <c r="BF402" s="207">
        <f>IF(N402="snížená",J402,0)</f>
        <v>0</v>
      </c>
      <c r="BG402" s="207">
        <f>IF(N402="zákl. přenesená",J402,0)</f>
        <v>0</v>
      </c>
      <c r="BH402" s="207">
        <f>IF(N402="sníž. přenesená",J402,0)</f>
        <v>0</v>
      </c>
      <c r="BI402" s="207">
        <f>IF(N402="nulová",J402,0)</f>
        <v>0</v>
      </c>
      <c r="BJ402" s="16" t="s">
        <v>81</v>
      </c>
      <c r="BK402" s="207">
        <f>ROUND(I402*H402,2)</f>
        <v>0</v>
      </c>
      <c r="BL402" s="16" t="s">
        <v>768</v>
      </c>
      <c r="BM402" s="206" t="s">
        <v>769</v>
      </c>
    </row>
    <row r="403" s="2" customFormat="1" ht="24.15" customHeight="1">
      <c r="A403" s="37"/>
      <c r="B403" s="38"/>
      <c r="C403" s="195" t="s">
        <v>770</v>
      </c>
      <c r="D403" s="195" t="s">
        <v>115</v>
      </c>
      <c r="E403" s="196" t="s">
        <v>771</v>
      </c>
      <c r="F403" s="197" t="s">
        <v>772</v>
      </c>
      <c r="G403" s="198" t="s">
        <v>767</v>
      </c>
      <c r="H403" s="199">
        <v>10</v>
      </c>
      <c r="I403" s="200"/>
      <c r="J403" s="201">
        <f>ROUND(I403*H403,2)</f>
        <v>0</v>
      </c>
      <c r="K403" s="197" t="s">
        <v>21</v>
      </c>
      <c r="L403" s="43"/>
      <c r="M403" s="202" t="s">
        <v>21</v>
      </c>
      <c r="N403" s="203" t="s">
        <v>44</v>
      </c>
      <c r="O403" s="83"/>
      <c r="P403" s="204">
        <f>O403*H403</f>
        <v>0</v>
      </c>
      <c r="Q403" s="204">
        <v>0</v>
      </c>
      <c r="R403" s="204">
        <f>Q403*H403</f>
        <v>0</v>
      </c>
      <c r="S403" s="204">
        <v>0</v>
      </c>
      <c r="T403" s="205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06" t="s">
        <v>768</v>
      </c>
      <c r="AT403" s="206" t="s">
        <v>115</v>
      </c>
      <c r="AU403" s="206" t="s">
        <v>81</v>
      </c>
      <c r="AY403" s="16" t="s">
        <v>114</v>
      </c>
      <c r="BE403" s="207">
        <f>IF(N403="základní",J403,0)</f>
        <v>0</v>
      </c>
      <c r="BF403" s="207">
        <f>IF(N403="snížená",J403,0)</f>
        <v>0</v>
      </c>
      <c r="BG403" s="207">
        <f>IF(N403="zákl. přenesená",J403,0)</f>
        <v>0</v>
      </c>
      <c r="BH403" s="207">
        <f>IF(N403="sníž. přenesená",J403,0)</f>
        <v>0</v>
      </c>
      <c r="BI403" s="207">
        <f>IF(N403="nulová",J403,0)</f>
        <v>0</v>
      </c>
      <c r="BJ403" s="16" t="s">
        <v>81</v>
      </c>
      <c r="BK403" s="207">
        <f>ROUND(I403*H403,2)</f>
        <v>0</v>
      </c>
      <c r="BL403" s="16" t="s">
        <v>768</v>
      </c>
      <c r="BM403" s="206" t="s">
        <v>773</v>
      </c>
    </row>
    <row r="404" s="2" customFormat="1" ht="16.5" customHeight="1">
      <c r="A404" s="37"/>
      <c r="B404" s="38"/>
      <c r="C404" s="231" t="s">
        <v>774</v>
      </c>
      <c r="D404" s="231" t="s">
        <v>775</v>
      </c>
      <c r="E404" s="232" t="s">
        <v>776</v>
      </c>
      <c r="F404" s="233" t="s">
        <v>777</v>
      </c>
      <c r="G404" s="234" t="s">
        <v>118</v>
      </c>
      <c r="H404" s="235">
        <v>50</v>
      </c>
      <c r="I404" s="236"/>
      <c r="J404" s="237">
        <f>ROUND(I404*H404,2)</f>
        <v>0</v>
      </c>
      <c r="K404" s="233" t="s">
        <v>119</v>
      </c>
      <c r="L404" s="238"/>
      <c r="M404" s="239" t="s">
        <v>21</v>
      </c>
      <c r="N404" s="240" t="s">
        <v>44</v>
      </c>
      <c r="O404" s="83"/>
      <c r="P404" s="204">
        <f>O404*H404</f>
        <v>0</v>
      </c>
      <c r="Q404" s="204">
        <v>0</v>
      </c>
      <c r="R404" s="204">
        <f>Q404*H404</f>
        <v>0</v>
      </c>
      <c r="S404" s="204">
        <v>0</v>
      </c>
      <c r="T404" s="20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06" t="s">
        <v>739</v>
      </c>
      <c r="AT404" s="206" t="s">
        <v>775</v>
      </c>
      <c r="AU404" s="206" t="s">
        <v>81</v>
      </c>
      <c r="AY404" s="16" t="s">
        <v>114</v>
      </c>
      <c r="BE404" s="207">
        <f>IF(N404="základní",J404,0)</f>
        <v>0</v>
      </c>
      <c r="BF404" s="207">
        <f>IF(N404="snížená",J404,0)</f>
        <v>0</v>
      </c>
      <c r="BG404" s="207">
        <f>IF(N404="zákl. přenesená",J404,0)</f>
        <v>0</v>
      </c>
      <c r="BH404" s="207">
        <f>IF(N404="sníž. přenesená",J404,0)</f>
        <v>0</v>
      </c>
      <c r="BI404" s="207">
        <f>IF(N404="nulová",J404,0)</f>
        <v>0</v>
      </c>
      <c r="BJ404" s="16" t="s">
        <v>81</v>
      </c>
      <c r="BK404" s="207">
        <f>ROUND(I404*H404,2)</f>
        <v>0</v>
      </c>
      <c r="BL404" s="16" t="s">
        <v>739</v>
      </c>
      <c r="BM404" s="206" t="s">
        <v>778</v>
      </c>
    </row>
    <row r="405" s="2" customFormat="1" ht="16.5" customHeight="1">
      <c r="A405" s="37"/>
      <c r="B405" s="38"/>
      <c r="C405" s="231" t="s">
        <v>779</v>
      </c>
      <c r="D405" s="231" t="s">
        <v>775</v>
      </c>
      <c r="E405" s="232" t="s">
        <v>780</v>
      </c>
      <c r="F405" s="233" t="s">
        <v>781</v>
      </c>
      <c r="G405" s="234" t="s">
        <v>118</v>
      </c>
      <c r="H405" s="235">
        <v>80</v>
      </c>
      <c r="I405" s="236"/>
      <c r="J405" s="237">
        <f>ROUND(I405*H405,2)</f>
        <v>0</v>
      </c>
      <c r="K405" s="233" t="s">
        <v>119</v>
      </c>
      <c r="L405" s="238"/>
      <c r="M405" s="239" t="s">
        <v>21</v>
      </c>
      <c r="N405" s="240" t="s">
        <v>44</v>
      </c>
      <c r="O405" s="83"/>
      <c r="P405" s="204">
        <f>O405*H405</f>
        <v>0</v>
      </c>
      <c r="Q405" s="204">
        <v>0</v>
      </c>
      <c r="R405" s="204">
        <f>Q405*H405</f>
        <v>0</v>
      </c>
      <c r="S405" s="204">
        <v>0</v>
      </c>
      <c r="T405" s="205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06" t="s">
        <v>739</v>
      </c>
      <c r="AT405" s="206" t="s">
        <v>775</v>
      </c>
      <c r="AU405" s="206" t="s">
        <v>81</v>
      </c>
      <c r="AY405" s="16" t="s">
        <v>114</v>
      </c>
      <c r="BE405" s="207">
        <f>IF(N405="základní",J405,0)</f>
        <v>0</v>
      </c>
      <c r="BF405" s="207">
        <f>IF(N405="snížená",J405,0)</f>
        <v>0</v>
      </c>
      <c r="BG405" s="207">
        <f>IF(N405="zákl. přenesená",J405,0)</f>
        <v>0</v>
      </c>
      <c r="BH405" s="207">
        <f>IF(N405="sníž. přenesená",J405,0)</f>
        <v>0</v>
      </c>
      <c r="BI405" s="207">
        <f>IF(N405="nulová",J405,0)</f>
        <v>0</v>
      </c>
      <c r="BJ405" s="16" t="s">
        <v>81</v>
      </c>
      <c r="BK405" s="207">
        <f>ROUND(I405*H405,2)</f>
        <v>0</v>
      </c>
      <c r="BL405" s="16" t="s">
        <v>739</v>
      </c>
      <c r="BM405" s="206" t="s">
        <v>782</v>
      </c>
    </row>
    <row r="406" s="2" customFormat="1" ht="16.5" customHeight="1">
      <c r="A406" s="37"/>
      <c r="B406" s="38"/>
      <c r="C406" s="231" t="s">
        <v>783</v>
      </c>
      <c r="D406" s="231" t="s">
        <v>775</v>
      </c>
      <c r="E406" s="232" t="s">
        <v>784</v>
      </c>
      <c r="F406" s="233" t="s">
        <v>785</v>
      </c>
      <c r="G406" s="234" t="s">
        <v>118</v>
      </c>
      <c r="H406" s="235">
        <v>70</v>
      </c>
      <c r="I406" s="236"/>
      <c r="J406" s="237">
        <f>ROUND(I406*H406,2)</f>
        <v>0</v>
      </c>
      <c r="K406" s="233" t="s">
        <v>119</v>
      </c>
      <c r="L406" s="238"/>
      <c r="M406" s="239" t="s">
        <v>21</v>
      </c>
      <c r="N406" s="240" t="s">
        <v>44</v>
      </c>
      <c r="O406" s="83"/>
      <c r="P406" s="204">
        <f>O406*H406</f>
        <v>0</v>
      </c>
      <c r="Q406" s="204">
        <v>0</v>
      </c>
      <c r="R406" s="204">
        <f>Q406*H406</f>
        <v>0</v>
      </c>
      <c r="S406" s="204">
        <v>0</v>
      </c>
      <c r="T406" s="20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06" t="s">
        <v>739</v>
      </c>
      <c r="AT406" s="206" t="s">
        <v>775</v>
      </c>
      <c r="AU406" s="206" t="s">
        <v>81</v>
      </c>
      <c r="AY406" s="16" t="s">
        <v>114</v>
      </c>
      <c r="BE406" s="207">
        <f>IF(N406="základní",J406,0)</f>
        <v>0</v>
      </c>
      <c r="BF406" s="207">
        <f>IF(N406="snížená",J406,0)</f>
        <v>0</v>
      </c>
      <c r="BG406" s="207">
        <f>IF(N406="zákl. přenesená",J406,0)</f>
        <v>0</v>
      </c>
      <c r="BH406" s="207">
        <f>IF(N406="sníž. přenesená",J406,0)</f>
        <v>0</v>
      </c>
      <c r="BI406" s="207">
        <f>IF(N406="nulová",J406,0)</f>
        <v>0</v>
      </c>
      <c r="BJ406" s="16" t="s">
        <v>81</v>
      </c>
      <c r="BK406" s="207">
        <f>ROUND(I406*H406,2)</f>
        <v>0</v>
      </c>
      <c r="BL406" s="16" t="s">
        <v>739</v>
      </c>
      <c r="BM406" s="206" t="s">
        <v>786</v>
      </c>
    </row>
    <row r="407" s="2" customFormat="1" ht="16.5" customHeight="1">
      <c r="A407" s="37"/>
      <c r="B407" s="38"/>
      <c r="C407" s="231" t="s">
        <v>787</v>
      </c>
      <c r="D407" s="231" t="s">
        <v>775</v>
      </c>
      <c r="E407" s="232" t="s">
        <v>788</v>
      </c>
      <c r="F407" s="233" t="s">
        <v>789</v>
      </c>
      <c r="G407" s="234" t="s">
        <v>118</v>
      </c>
      <c r="H407" s="235">
        <v>25</v>
      </c>
      <c r="I407" s="236"/>
      <c r="J407" s="237">
        <f>ROUND(I407*H407,2)</f>
        <v>0</v>
      </c>
      <c r="K407" s="233" t="s">
        <v>119</v>
      </c>
      <c r="L407" s="238"/>
      <c r="M407" s="241" t="s">
        <v>21</v>
      </c>
      <c r="N407" s="242" t="s">
        <v>44</v>
      </c>
      <c r="O407" s="243"/>
      <c r="P407" s="244">
        <f>O407*H407</f>
        <v>0</v>
      </c>
      <c r="Q407" s="244">
        <v>0</v>
      </c>
      <c r="R407" s="244">
        <f>Q407*H407</f>
        <v>0</v>
      </c>
      <c r="S407" s="244">
        <v>0</v>
      </c>
      <c r="T407" s="245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06" t="s">
        <v>739</v>
      </c>
      <c r="AT407" s="206" t="s">
        <v>775</v>
      </c>
      <c r="AU407" s="206" t="s">
        <v>81</v>
      </c>
      <c r="AY407" s="16" t="s">
        <v>114</v>
      </c>
      <c r="BE407" s="207">
        <f>IF(N407="základní",J407,0)</f>
        <v>0</v>
      </c>
      <c r="BF407" s="207">
        <f>IF(N407="snížená",J407,0)</f>
        <v>0</v>
      </c>
      <c r="BG407" s="207">
        <f>IF(N407="zákl. přenesená",J407,0)</f>
        <v>0</v>
      </c>
      <c r="BH407" s="207">
        <f>IF(N407="sníž. přenesená",J407,0)</f>
        <v>0</v>
      </c>
      <c r="BI407" s="207">
        <f>IF(N407="nulová",J407,0)</f>
        <v>0</v>
      </c>
      <c r="BJ407" s="16" t="s">
        <v>81</v>
      </c>
      <c r="BK407" s="207">
        <f>ROUND(I407*H407,2)</f>
        <v>0</v>
      </c>
      <c r="BL407" s="16" t="s">
        <v>739</v>
      </c>
      <c r="BM407" s="206" t="s">
        <v>790</v>
      </c>
    </row>
    <row r="408" s="2" customFormat="1" ht="6.96" customHeight="1">
      <c r="A408" s="37"/>
      <c r="B408" s="58"/>
      <c r="C408" s="59"/>
      <c r="D408" s="59"/>
      <c r="E408" s="59"/>
      <c r="F408" s="59"/>
      <c r="G408" s="59"/>
      <c r="H408" s="59"/>
      <c r="I408" s="59"/>
      <c r="J408" s="59"/>
      <c r="K408" s="59"/>
      <c r="L408" s="43"/>
      <c r="M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</row>
  </sheetData>
  <sheetProtection sheet="1" autoFilter="0" formatColumns="0" formatRows="0" objects="1" scenarios="1" spinCount="100000" saltValue="EbO5xI8ZdyL07hI/8nMf6yd9uRZq+qoI3PZMZ8I732zN3l6/3OrARqsRW3hh8GDn2O/+8CKQw84SxYdCqQT6jg==" hashValue="yaxThs2izGiWhgzbKN+/TjU0Vl9qOLcSJavjKPWIjYCPMf925ai0BPpcrWVYNkP0VbG+y7+FDE19OXY14z+jOQ==" algorithmName="SHA-512" password="CC35"/>
  <autoFilter ref="C79:K40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 a oprava výměnných dílů zabezpečovacího zařízení v obvodu SSZT 2022 - oblast Ostrava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791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zakázky'!AN8</f>
        <v>17. 3. 2022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ROUND((SUM(BE80:BE84)),  2)</f>
        <v>0</v>
      </c>
      <c r="G33" s="37"/>
      <c r="H33" s="37"/>
      <c r="I33" s="147">
        <v>0.20999999999999999</v>
      </c>
      <c r="J33" s="146">
        <f>ROUND(((SUM(BE80:BE84))*I33),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ROUND((SUM(BF80:BF84)),  2)</f>
        <v>0</v>
      </c>
      <c r="G34" s="37"/>
      <c r="H34" s="37"/>
      <c r="I34" s="147">
        <v>0.14999999999999999</v>
      </c>
      <c r="J34" s="146">
        <f>ROUND(((SUM(BF80:BF84))*I34),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ROUND((SUM(BG80:BG84)),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ROUND((SUM(BH80:BH84)),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ROUND((SUM(BI80:BI84)),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 a oprava výměnných dílů zabezpečovacího zařízení v obvodu SSZT 2022 - oblast Ostrava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02 - Kalibrace a opravy měřících desek DISTA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</v>
      </c>
      <c r="G52" s="39"/>
      <c r="H52" s="39"/>
      <c r="I52" s="31" t="s">
        <v>24</v>
      </c>
      <c r="J52" s="71" t="str">
        <f>IF(J12="","",J12)</f>
        <v>17. 3. 2022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Jana Kotasková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97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98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 a oprava výměnných dílů zabezpečovacího zařízení v obvodu SSZT 2022 - oblast Ostrava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91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PS 02 - Kalibrace a opravy měřících desek DISTA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</v>
      </c>
      <c r="G74" s="39"/>
      <c r="H74" s="39"/>
      <c r="I74" s="31" t="s">
        <v>24</v>
      </c>
      <c r="J74" s="71" t="str">
        <f>IF(J12="","",J12)</f>
        <v>17. 3. 2022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>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Jana Kotasková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99</v>
      </c>
      <c r="D79" s="173" t="s">
        <v>58</v>
      </c>
      <c r="E79" s="173" t="s">
        <v>54</v>
      </c>
      <c r="F79" s="173" t="s">
        <v>55</v>
      </c>
      <c r="G79" s="173" t="s">
        <v>100</v>
      </c>
      <c r="H79" s="173" t="s">
        <v>101</v>
      </c>
      <c r="I79" s="173" t="s">
        <v>102</v>
      </c>
      <c r="J79" s="173" t="s">
        <v>95</v>
      </c>
      <c r="K79" s="174" t="s">
        <v>103</v>
      </c>
      <c r="L79" s="175"/>
      <c r="M79" s="91" t="s">
        <v>21</v>
      </c>
      <c r="N79" s="92" t="s">
        <v>43</v>
      </c>
      <c r="O79" s="92" t="s">
        <v>104</v>
      </c>
      <c r="P79" s="92" t="s">
        <v>105</v>
      </c>
      <c r="Q79" s="92" t="s">
        <v>106</v>
      </c>
      <c r="R79" s="92" t="s">
        <v>107</v>
      </c>
      <c r="S79" s="92" t="s">
        <v>108</v>
      </c>
      <c r="T79" s="93" t="s">
        <v>109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110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96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111</v>
      </c>
      <c r="F81" s="184" t="s">
        <v>112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SUM(P82:P84)</f>
        <v>0</v>
      </c>
      <c r="Q81" s="189"/>
      <c r="R81" s="190">
        <f>SUM(R82:R84)</f>
        <v>0</v>
      </c>
      <c r="S81" s="189"/>
      <c r="T81" s="191">
        <f>SUM(T82:T84)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113</v>
      </c>
      <c r="AT81" s="193" t="s">
        <v>72</v>
      </c>
      <c r="AU81" s="193" t="s">
        <v>73</v>
      </c>
      <c r="AY81" s="192" t="s">
        <v>114</v>
      </c>
      <c r="BK81" s="194">
        <f>SUM(BK82:BK84)</f>
        <v>0</v>
      </c>
    </row>
    <row r="82" s="2" customFormat="1" ht="24.15" customHeight="1">
      <c r="A82" s="37"/>
      <c r="B82" s="38"/>
      <c r="C82" s="195" t="s">
        <v>81</v>
      </c>
      <c r="D82" s="195" t="s">
        <v>115</v>
      </c>
      <c r="E82" s="196" t="s">
        <v>792</v>
      </c>
      <c r="F82" s="197" t="s">
        <v>793</v>
      </c>
      <c r="G82" s="198" t="s">
        <v>118</v>
      </c>
      <c r="H82" s="199">
        <v>42</v>
      </c>
      <c r="I82" s="200"/>
      <c r="J82" s="201">
        <f>ROUND(I82*H82,2)</f>
        <v>0</v>
      </c>
      <c r="K82" s="197" t="s">
        <v>119</v>
      </c>
      <c r="L82" s="43"/>
      <c r="M82" s="202" t="s">
        <v>21</v>
      </c>
      <c r="N82" s="203" t="s">
        <v>44</v>
      </c>
      <c r="O82" s="83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113</v>
      </c>
      <c r="AT82" s="206" t="s">
        <v>115</v>
      </c>
      <c r="AU82" s="206" t="s">
        <v>81</v>
      </c>
      <c r="AY82" s="16" t="s">
        <v>114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81</v>
      </c>
      <c r="BK82" s="207">
        <f>ROUND(I82*H82,2)</f>
        <v>0</v>
      </c>
      <c r="BL82" s="16" t="s">
        <v>113</v>
      </c>
      <c r="BM82" s="206" t="s">
        <v>794</v>
      </c>
    </row>
    <row r="83" s="2" customFormat="1" ht="24.15" customHeight="1">
      <c r="A83" s="37"/>
      <c r="B83" s="38"/>
      <c r="C83" s="195" t="s">
        <v>83</v>
      </c>
      <c r="D83" s="195" t="s">
        <v>115</v>
      </c>
      <c r="E83" s="196" t="s">
        <v>795</v>
      </c>
      <c r="F83" s="197" t="s">
        <v>796</v>
      </c>
      <c r="G83" s="198" t="s">
        <v>118</v>
      </c>
      <c r="H83" s="199">
        <v>130</v>
      </c>
      <c r="I83" s="200"/>
      <c r="J83" s="201">
        <f>ROUND(I83*H83,2)</f>
        <v>0</v>
      </c>
      <c r="K83" s="197" t="s">
        <v>119</v>
      </c>
      <c r="L83" s="43"/>
      <c r="M83" s="202" t="s">
        <v>21</v>
      </c>
      <c r="N83" s="203" t="s">
        <v>44</v>
      </c>
      <c r="O83" s="83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6" t="s">
        <v>113</v>
      </c>
      <c r="AT83" s="206" t="s">
        <v>115</v>
      </c>
      <c r="AU83" s="206" t="s">
        <v>81</v>
      </c>
      <c r="AY83" s="16" t="s">
        <v>114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6" t="s">
        <v>81</v>
      </c>
      <c r="BK83" s="207">
        <f>ROUND(I83*H83,2)</f>
        <v>0</v>
      </c>
      <c r="BL83" s="16" t="s">
        <v>113</v>
      </c>
      <c r="BM83" s="206" t="s">
        <v>797</v>
      </c>
    </row>
    <row r="84" s="2" customFormat="1" ht="24.15" customHeight="1">
      <c r="A84" s="37"/>
      <c r="B84" s="38"/>
      <c r="C84" s="195" t="s">
        <v>129</v>
      </c>
      <c r="D84" s="195" t="s">
        <v>115</v>
      </c>
      <c r="E84" s="196" t="s">
        <v>765</v>
      </c>
      <c r="F84" s="197" t="s">
        <v>766</v>
      </c>
      <c r="G84" s="198" t="s">
        <v>767</v>
      </c>
      <c r="H84" s="199">
        <v>50</v>
      </c>
      <c r="I84" s="200"/>
      <c r="J84" s="201">
        <f>ROUND(I84*H84,2)</f>
        <v>0</v>
      </c>
      <c r="K84" s="197" t="s">
        <v>119</v>
      </c>
      <c r="L84" s="43"/>
      <c r="M84" s="246" t="s">
        <v>21</v>
      </c>
      <c r="N84" s="247" t="s">
        <v>44</v>
      </c>
      <c r="O84" s="243"/>
      <c r="P84" s="244">
        <f>O84*H84</f>
        <v>0</v>
      </c>
      <c r="Q84" s="244">
        <v>0</v>
      </c>
      <c r="R84" s="244">
        <f>Q84*H84</f>
        <v>0</v>
      </c>
      <c r="S84" s="244">
        <v>0</v>
      </c>
      <c r="T84" s="24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768</v>
      </c>
      <c r="AT84" s="206" t="s">
        <v>115</v>
      </c>
      <c r="AU84" s="206" t="s">
        <v>81</v>
      </c>
      <c r="AY84" s="16" t="s">
        <v>114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81</v>
      </c>
      <c r="BK84" s="207">
        <f>ROUND(I84*H84,2)</f>
        <v>0</v>
      </c>
      <c r="BL84" s="16" t="s">
        <v>768</v>
      </c>
      <c r="BM84" s="206" t="s">
        <v>798</v>
      </c>
    </row>
    <row r="85" s="2" customFormat="1" ht="6.96" customHeight="1">
      <c r="A85" s="37"/>
      <c r="B85" s="58"/>
      <c r="C85" s="59"/>
      <c r="D85" s="59"/>
      <c r="E85" s="59"/>
      <c r="F85" s="59"/>
      <c r="G85" s="59"/>
      <c r="H85" s="59"/>
      <c r="I85" s="59"/>
      <c r="J85" s="59"/>
      <c r="K85" s="59"/>
      <c r="L85" s="43"/>
      <c r="M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</sheetData>
  <sheetProtection sheet="1" autoFilter="0" formatColumns="0" formatRows="0" objects="1" scenarios="1" spinCount="100000" saltValue="XUd7C4xt41Na9DyZVPsmFC9n7OgV3aNBTDyx4oySMQccPdp/lILjzGrcAX4Cg8J+Rw3ocY+Rg7xl7RYuLgqQMw==" hashValue="xFGJ52qK0TNGZRp5um1ItR0utPmtj0ZuiyWGpvcZ7UQggL8eTdkkQZsJKKjRgPSwBCEO6GdaFRTgsiP0eiYzsg==" algorithmName="SHA-512" password="CC35"/>
  <autoFilter ref="C79:K8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26.25" customHeight="1">
      <c r="B7" s="19"/>
      <c r="E7" s="132" t="str">
        <f>'Rekapitulace zakázky'!K6</f>
        <v>Údržba a oprava výměnných dílů zabezpečovacího zařízení v obvodu SSZT 2022 - oblast Ostrava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799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21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22</v>
      </c>
      <c r="E12" s="37"/>
      <c r="F12" s="135" t="s">
        <v>23</v>
      </c>
      <c r="G12" s="37"/>
      <c r="H12" s="37"/>
      <c r="I12" s="131" t="s">
        <v>24</v>
      </c>
      <c r="J12" s="136" t="str">
        <f>'Rekapitulace zakázky'!AN8</f>
        <v>17. 3. 2022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26</v>
      </c>
      <c r="E14" s="37"/>
      <c r="F14" s="37"/>
      <c r="G14" s="37"/>
      <c r="H14" s="37"/>
      <c r="I14" s="131" t="s">
        <v>27</v>
      </c>
      <c r="J14" s="135" t="s">
        <v>21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21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27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27</v>
      </c>
      <c r="J20" s="135" t="s">
        <v>21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21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27</v>
      </c>
      <c r="J23" s="135" t="s">
        <v>21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21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21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ROUND((SUM(BE80:BE82)),  2)</f>
        <v>0</v>
      </c>
      <c r="G33" s="37"/>
      <c r="H33" s="37"/>
      <c r="I33" s="147">
        <v>0.20999999999999999</v>
      </c>
      <c r="J33" s="146">
        <f>ROUND(((SUM(BE80:BE82))*I33),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ROUND((SUM(BF80:BF82)),  2)</f>
        <v>0</v>
      </c>
      <c r="G34" s="37"/>
      <c r="H34" s="37"/>
      <c r="I34" s="147">
        <v>0.14999999999999999</v>
      </c>
      <c r="J34" s="146">
        <f>ROUND(((SUM(BF80:BF82))*I34),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ROUND((SUM(BG80:BG82)),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ROUND((SUM(BH80:BH82)),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ROUND((SUM(BI80:BI82)),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9"/>
      <c r="D48" s="39"/>
      <c r="E48" s="159" t="str">
        <f>E7</f>
        <v>Údržba a oprava výměnných dílů zabezpečovacího zařízení v obvodu SSZT 2022 - oblast Ostrava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VON - -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Oblastní ředitelství Ostrava</v>
      </c>
      <c r="G52" s="39"/>
      <c r="H52" s="39"/>
      <c r="I52" s="31" t="s">
        <v>24</v>
      </c>
      <c r="J52" s="71" t="str">
        <f>IF(J12="","",J12)</f>
        <v>17. 3. 2022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26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Jana Kotasková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9" customFormat="1" ht="24.96" customHeight="1">
      <c r="A60" s="9"/>
      <c r="B60" s="164"/>
      <c r="C60" s="165"/>
      <c r="D60" s="166" t="s">
        <v>800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98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6.25" customHeight="1">
      <c r="A70" s="37"/>
      <c r="B70" s="38"/>
      <c r="C70" s="39"/>
      <c r="D70" s="39"/>
      <c r="E70" s="159" t="str">
        <f>E7</f>
        <v>Údržba a oprava výměnných dílů zabezpečovacího zařízení v obvodu SSZT 2022 - oblast Ostrava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91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VON - -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22</v>
      </c>
      <c r="D74" s="39"/>
      <c r="E74" s="39"/>
      <c r="F74" s="26" t="str">
        <f>F12</f>
        <v>Oblastní ředitelství Ostrava</v>
      </c>
      <c r="G74" s="39"/>
      <c r="H74" s="39"/>
      <c r="I74" s="31" t="s">
        <v>24</v>
      </c>
      <c r="J74" s="71" t="str">
        <f>IF(J12="","",J12)</f>
        <v>17. 3. 2022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26</v>
      </c>
      <c r="D76" s="39"/>
      <c r="E76" s="39"/>
      <c r="F76" s="26" t="str">
        <f>E15</f>
        <v>Správa železnic, státní organizace</v>
      </c>
      <c r="G76" s="39"/>
      <c r="H76" s="39"/>
      <c r="I76" s="31" t="s">
        <v>32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30</v>
      </c>
      <c r="D77" s="39"/>
      <c r="E77" s="39"/>
      <c r="F77" s="26" t="str">
        <f>IF(E18="","",E18)</f>
        <v>Vyplň údaj</v>
      </c>
      <c r="G77" s="39"/>
      <c r="H77" s="39"/>
      <c r="I77" s="31" t="s">
        <v>35</v>
      </c>
      <c r="J77" s="35" t="str">
        <f>E24</f>
        <v>Jana Kotasková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99</v>
      </c>
      <c r="D79" s="173" t="s">
        <v>58</v>
      </c>
      <c r="E79" s="173" t="s">
        <v>54</v>
      </c>
      <c r="F79" s="173" t="s">
        <v>55</v>
      </c>
      <c r="G79" s="173" t="s">
        <v>100</v>
      </c>
      <c r="H79" s="173" t="s">
        <v>101</v>
      </c>
      <c r="I79" s="173" t="s">
        <v>102</v>
      </c>
      <c r="J79" s="173" t="s">
        <v>95</v>
      </c>
      <c r="K79" s="174" t="s">
        <v>103</v>
      </c>
      <c r="L79" s="175"/>
      <c r="M79" s="91" t="s">
        <v>21</v>
      </c>
      <c r="N79" s="92" t="s">
        <v>43</v>
      </c>
      <c r="O79" s="92" t="s">
        <v>104</v>
      </c>
      <c r="P79" s="92" t="s">
        <v>105</v>
      </c>
      <c r="Q79" s="92" t="s">
        <v>106</v>
      </c>
      <c r="R79" s="92" t="s">
        <v>107</v>
      </c>
      <c r="S79" s="92" t="s">
        <v>108</v>
      </c>
      <c r="T79" s="93" t="s">
        <v>109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110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96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801</v>
      </c>
      <c r="F81" s="184" t="s">
        <v>802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P82</f>
        <v>0</v>
      </c>
      <c r="Q81" s="189"/>
      <c r="R81" s="190">
        <f>R82</f>
        <v>0</v>
      </c>
      <c r="S81" s="189"/>
      <c r="T81" s="191">
        <f>T82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139</v>
      </c>
      <c r="AT81" s="193" t="s">
        <v>72</v>
      </c>
      <c r="AU81" s="193" t="s">
        <v>73</v>
      </c>
      <c r="AY81" s="192" t="s">
        <v>114</v>
      </c>
      <c r="BK81" s="194">
        <f>BK82</f>
        <v>0</v>
      </c>
    </row>
    <row r="82" s="2" customFormat="1" ht="16.5" customHeight="1">
      <c r="A82" s="37"/>
      <c r="B82" s="38"/>
      <c r="C82" s="195" t="s">
        <v>81</v>
      </c>
      <c r="D82" s="195" t="s">
        <v>115</v>
      </c>
      <c r="E82" s="196" t="s">
        <v>803</v>
      </c>
      <c r="F82" s="197" t="s">
        <v>804</v>
      </c>
      <c r="G82" s="198" t="s">
        <v>805</v>
      </c>
      <c r="H82" s="199">
        <v>2500</v>
      </c>
      <c r="I82" s="200"/>
      <c r="J82" s="201">
        <f>ROUND(I82*H82,2)</f>
        <v>0</v>
      </c>
      <c r="K82" s="197" t="s">
        <v>119</v>
      </c>
      <c r="L82" s="43"/>
      <c r="M82" s="246" t="s">
        <v>21</v>
      </c>
      <c r="N82" s="247" t="s">
        <v>44</v>
      </c>
      <c r="O82" s="243"/>
      <c r="P82" s="244">
        <f>O82*H82</f>
        <v>0</v>
      </c>
      <c r="Q82" s="244">
        <v>0</v>
      </c>
      <c r="R82" s="244">
        <f>Q82*H82</f>
        <v>0</v>
      </c>
      <c r="S82" s="244">
        <v>0</v>
      </c>
      <c r="T82" s="24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806</v>
      </c>
      <c r="AT82" s="206" t="s">
        <v>115</v>
      </c>
      <c r="AU82" s="206" t="s">
        <v>81</v>
      </c>
      <c r="AY82" s="16" t="s">
        <v>114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81</v>
      </c>
      <c r="BK82" s="207">
        <f>ROUND(I82*H82,2)</f>
        <v>0</v>
      </c>
      <c r="BL82" s="16" t="s">
        <v>806</v>
      </c>
      <c r="BM82" s="206" t="s">
        <v>807</v>
      </c>
    </row>
    <row r="83" s="2" customFormat="1" ht="6.96" customHeight="1">
      <c r="A83" s="37"/>
      <c r="B83" s="58"/>
      <c r="C83" s="59"/>
      <c r="D83" s="59"/>
      <c r="E83" s="59"/>
      <c r="F83" s="59"/>
      <c r="G83" s="59"/>
      <c r="H83" s="59"/>
      <c r="I83" s="59"/>
      <c r="J83" s="59"/>
      <c r="K83" s="59"/>
      <c r="L83" s="43"/>
      <c r="M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</sheetData>
  <sheetProtection sheet="1" autoFilter="0" formatColumns="0" formatRows="0" objects="1" scenarios="1" spinCount="100000" saltValue="Dfnrbj5ZU8WZP61tCO9aDI28Nc34kUDxPU6CmCuNVm/8ys3lchOdsLfZJPujeGdZCVqdEiAc7qd+uq9/0D5+Rg==" hashValue="e1XtOqZWli4tSvsLcfuGuvAMBUzm3TvLWgrfAujOppMt/MFMmw90Wyuv98xWqNxo+gUWnPWbYfz4eSBEESCSeQ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48" customWidth="1"/>
    <col min="2" max="2" width="1.667969" style="248" customWidth="1"/>
    <col min="3" max="4" width="5" style="248" customWidth="1"/>
    <col min="5" max="5" width="11.66016" style="248" customWidth="1"/>
    <col min="6" max="6" width="9.160156" style="248" customWidth="1"/>
    <col min="7" max="7" width="5" style="248" customWidth="1"/>
    <col min="8" max="8" width="77.83203" style="248" customWidth="1"/>
    <col min="9" max="10" width="20" style="248" customWidth="1"/>
    <col min="11" max="11" width="1.667969" style="248" customWidth="1"/>
  </cols>
  <sheetData>
    <row r="1" s="1" customFormat="1" ht="37.5" customHeight="1"/>
    <row r="2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4" customFormat="1" ht="45" customHeight="1">
      <c r="B3" s="252"/>
      <c r="C3" s="253" t="s">
        <v>808</v>
      </c>
      <c r="D3" s="253"/>
      <c r="E3" s="253"/>
      <c r="F3" s="253"/>
      <c r="G3" s="253"/>
      <c r="H3" s="253"/>
      <c r="I3" s="253"/>
      <c r="J3" s="253"/>
      <c r="K3" s="254"/>
    </row>
    <row r="4" s="1" customFormat="1" ht="25.5" customHeight="1">
      <c r="B4" s="255"/>
      <c r="C4" s="256" t="s">
        <v>809</v>
      </c>
      <c r="D4" s="256"/>
      <c r="E4" s="256"/>
      <c r="F4" s="256"/>
      <c r="G4" s="256"/>
      <c r="H4" s="256"/>
      <c r="I4" s="256"/>
      <c r="J4" s="256"/>
      <c r="K4" s="257"/>
    </row>
    <row r="5" s="1" customFormat="1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s="1" customFormat="1" ht="15" customHeight="1">
      <c r="B6" s="255"/>
      <c r="C6" s="259" t="s">
        <v>810</v>
      </c>
      <c r="D6" s="259"/>
      <c r="E6" s="259"/>
      <c r="F6" s="259"/>
      <c r="G6" s="259"/>
      <c r="H6" s="259"/>
      <c r="I6" s="259"/>
      <c r="J6" s="259"/>
      <c r="K6" s="257"/>
    </row>
    <row r="7" s="1" customFormat="1" ht="15" customHeight="1">
      <c r="B7" s="260"/>
      <c r="C7" s="259" t="s">
        <v>811</v>
      </c>
      <c r="D7" s="259"/>
      <c r="E7" s="259"/>
      <c r="F7" s="259"/>
      <c r="G7" s="259"/>
      <c r="H7" s="259"/>
      <c r="I7" s="259"/>
      <c r="J7" s="259"/>
      <c r="K7" s="257"/>
    </row>
    <row r="8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="1" customFormat="1" ht="15" customHeight="1">
      <c r="B9" s="260"/>
      <c r="C9" s="259" t="s">
        <v>812</v>
      </c>
      <c r="D9" s="259"/>
      <c r="E9" s="259"/>
      <c r="F9" s="259"/>
      <c r="G9" s="259"/>
      <c r="H9" s="259"/>
      <c r="I9" s="259"/>
      <c r="J9" s="259"/>
      <c r="K9" s="257"/>
    </row>
    <row r="10" s="1" customFormat="1" ht="15" customHeight="1">
      <c r="B10" s="260"/>
      <c r="C10" s="259"/>
      <c r="D10" s="259" t="s">
        <v>813</v>
      </c>
      <c r="E10" s="259"/>
      <c r="F10" s="259"/>
      <c r="G10" s="259"/>
      <c r="H10" s="259"/>
      <c r="I10" s="259"/>
      <c r="J10" s="259"/>
      <c r="K10" s="257"/>
    </row>
    <row r="11" s="1" customFormat="1" ht="15" customHeight="1">
      <c r="B11" s="260"/>
      <c r="C11" s="261"/>
      <c r="D11" s="259" t="s">
        <v>814</v>
      </c>
      <c r="E11" s="259"/>
      <c r="F11" s="259"/>
      <c r="G11" s="259"/>
      <c r="H11" s="259"/>
      <c r="I11" s="259"/>
      <c r="J11" s="259"/>
      <c r="K11" s="257"/>
    </row>
    <row r="12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="1" customFormat="1" ht="15" customHeight="1">
      <c r="B13" s="260"/>
      <c r="C13" s="261"/>
      <c r="D13" s="262" t="s">
        <v>815</v>
      </c>
      <c r="E13" s="259"/>
      <c r="F13" s="259"/>
      <c r="G13" s="259"/>
      <c r="H13" s="259"/>
      <c r="I13" s="259"/>
      <c r="J13" s="259"/>
      <c r="K13" s="257"/>
    </row>
    <row r="14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="1" customFormat="1" ht="15" customHeight="1">
      <c r="B15" s="260"/>
      <c r="C15" s="261"/>
      <c r="D15" s="259" t="s">
        <v>816</v>
      </c>
      <c r="E15" s="259"/>
      <c r="F15" s="259"/>
      <c r="G15" s="259"/>
      <c r="H15" s="259"/>
      <c r="I15" s="259"/>
      <c r="J15" s="259"/>
      <c r="K15" s="257"/>
    </row>
    <row r="16" s="1" customFormat="1" ht="15" customHeight="1">
      <c r="B16" s="260"/>
      <c r="C16" s="261"/>
      <c r="D16" s="259" t="s">
        <v>817</v>
      </c>
      <c r="E16" s="259"/>
      <c r="F16" s="259"/>
      <c r="G16" s="259"/>
      <c r="H16" s="259"/>
      <c r="I16" s="259"/>
      <c r="J16" s="259"/>
      <c r="K16" s="257"/>
    </row>
    <row r="17" s="1" customFormat="1" ht="15" customHeight="1">
      <c r="B17" s="260"/>
      <c r="C17" s="261"/>
      <c r="D17" s="259" t="s">
        <v>818</v>
      </c>
      <c r="E17" s="259"/>
      <c r="F17" s="259"/>
      <c r="G17" s="259"/>
      <c r="H17" s="259"/>
      <c r="I17" s="259"/>
      <c r="J17" s="259"/>
      <c r="K17" s="257"/>
    </row>
    <row r="18" s="1" customFormat="1" ht="15" customHeight="1">
      <c r="B18" s="260"/>
      <c r="C18" s="261"/>
      <c r="D18" s="261"/>
      <c r="E18" s="263" t="s">
        <v>819</v>
      </c>
      <c r="F18" s="259" t="s">
        <v>820</v>
      </c>
      <c r="G18" s="259"/>
      <c r="H18" s="259"/>
      <c r="I18" s="259"/>
      <c r="J18" s="259"/>
      <c r="K18" s="257"/>
    </row>
    <row r="19" s="1" customFormat="1" ht="15" customHeight="1">
      <c r="B19" s="260"/>
      <c r="C19" s="261"/>
      <c r="D19" s="261"/>
      <c r="E19" s="263" t="s">
        <v>821</v>
      </c>
      <c r="F19" s="259" t="s">
        <v>822</v>
      </c>
      <c r="G19" s="259"/>
      <c r="H19" s="259"/>
      <c r="I19" s="259"/>
      <c r="J19" s="259"/>
      <c r="K19" s="257"/>
    </row>
    <row r="20" s="1" customFormat="1" ht="15" customHeight="1">
      <c r="B20" s="260"/>
      <c r="C20" s="261"/>
      <c r="D20" s="261"/>
      <c r="E20" s="263" t="s">
        <v>80</v>
      </c>
      <c r="F20" s="259" t="s">
        <v>823</v>
      </c>
      <c r="G20" s="259"/>
      <c r="H20" s="259"/>
      <c r="I20" s="259"/>
      <c r="J20" s="259"/>
      <c r="K20" s="257"/>
    </row>
    <row r="21" s="1" customFormat="1" ht="15" customHeight="1">
      <c r="B21" s="260"/>
      <c r="C21" s="261"/>
      <c r="D21" s="261"/>
      <c r="E21" s="263" t="s">
        <v>87</v>
      </c>
      <c r="F21" s="259" t="s">
        <v>824</v>
      </c>
      <c r="G21" s="259"/>
      <c r="H21" s="259"/>
      <c r="I21" s="259"/>
      <c r="J21" s="259"/>
      <c r="K21" s="257"/>
    </row>
    <row r="22" s="1" customFormat="1" ht="15" customHeight="1">
      <c r="B22" s="260"/>
      <c r="C22" s="261"/>
      <c r="D22" s="261"/>
      <c r="E22" s="263" t="s">
        <v>111</v>
      </c>
      <c r="F22" s="259" t="s">
        <v>112</v>
      </c>
      <c r="G22" s="259"/>
      <c r="H22" s="259"/>
      <c r="I22" s="259"/>
      <c r="J22" s="259"/>
      <c r="K22" s="257"/>
    </row>
    <row r="23" s="1" customFormat="1" ht="15" customHeight="1">
      <c r="B23" s="260"/>
      <c r="C23" s="261"/>
      <c r="D23" s="261"/>
      <c r="E23" s="263" t="s">
        <v>825</v>
      </c>
      <c r="F23" s="259" t="s">
        <v>826</v>
      </c>
      <c r="G23" s="259"/>
      <c r="H23" s="259"/>
      <c r="I23" s="259"/>
      <c r="J23" s="259"/>
      <c r="K23" s="257"/>
    </row>
    <row r="24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="1" customFormat="1" ht="15" customHeight="1">
      <c r="B25" s="260"/>
      <c r="C25" s="259" t="s">
        <v>827</v>
      </c>
      <c r="D25" s="259"/>
      <c r="E25" s="259"/>
      <c r="F25" s="259"/>
      <c r="G25" s="259"/>
      <c r="H25" s="259"/>
      <c r="I25" s="259"/>
      <c r="J25" s="259"/>
      <c r="K25" s="257"/>
    </row>
    <row r="26" s="1" customFormat="1" ht="15" customHeight="1">
      <c r="B26" s="260"/>
      <c r="C26" s="259" t="s">
        <v>828</v>
      </c>
      <c r="D26" s="259"/>
      <c r="E26" s="259"/>
      <c r="F26" s="259"/>
      <c r="G26" s="259"/>
      <c r="H26" s="259"/>
      <c r="I26" s="259"/>
      <c r="J26" s="259"/>
      <c r="K26" s="257"/>
    </row>
    <row r="27" s="1" customFormat="1" ht="15" customHeight="1">
      <c r="B27" s="260"/>
      <c r="C27" s="259"/>
      <c r="D27" s="259" t="s">
        <v>829</v>
      </c>
      <c r="E27" s="259"/>
      <c r="F27" s="259"/>
      <c r="G27" s="259"/>
      <c r="H27" s="259"/>
      <c r="I27" s="259"/>
      <c r="J27" s="259"/>
      <c r="K27" s="257"/>
    </row>
    <row r="28" s="1" customFormat="1" ht="15" customHeight="1">
      <c r="B28" s="260"/>
      <c r="C28" s="261"/>
      <c r="D28" s="259" t="s">
        <v>830</v>
      </c>
      <c r="E28" s="259"/>
      <c r="F28" s="259"/>
      <c r="G28" s="259"/>
      <c r="H28" s="259"/>
      <c r="I28" s="259"/>
      <c r="J28" s="259"/>
      <c r="K28" s="257"/>
    </row>
    <row r="29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="1" customFormat="1" ht="15" customHeight="1">
      <c r="B30" s="260"/>
      <c r="C30" s="261"/>
      <c r="D30" s="259" t="s">
        <v>831</v>
      </c>
      <c r="E30" s="259"/>
      <c r="F30" s="259"/>
      <c r="G30" s="259"/>
      <c r="H30" s="259"/>
      <c r="I30" s="259"/>
      <c r="J30" s="259"/>
      <c r="K30" s="257"/>
    </row>
    <row r="31" s="1" customFormat="1" ht="15" customHeight="1">
      <c r="B31" s="260"/>
      <c r="C31" s="261"/>
      <c r="D31" s="259" t="s">
        <v>832</v>
      </c>
      <c r="E31" s="259"/>
      <c r="F31" s="259"/>
      <c r="G31" s="259"/>
      <c r="H31" s="259"/>
      <c r="I31" s="259"/>
      <c r="J31" s="259"/>
      <c r="K31" s="257"/>
    </row>
    <row r="32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="1" customFormat="1" ht="15" customHeight="1">
      <c r="B33" s="260"/>
      <c r="C33" s="261"/>
      <c r="D33" s="259" t="s">
        <v>833</v>
      </c>
      <c r="E33" s="259"/>
      <c r="F33" s="259"/>
      <c r="G33" s="259"/>
      <c r="H33" s="259"/>
      <c r="I33" s="259"/>
      <c r="J33" s="259"/>
      <c r="K33" s="257"/>
    </row>
    <row r="34" s="1" customFormat="1" ht="15" customHeight="1">
      <c r="B34" s="260"/>
      <c r="C34" s="261"/>
      <c r="D34" s="259" t="s">
        <v>834</v>
      </c>
      <c r="E34" s="259"/>
      <c r="F34" s="259"/>
      <c r="G34" s="259"/>
      <c r="H34" s="259"/>
      <c r="I34" s="259"/>
      <c r="J34" s="259"/>
      <c r="K34" s="257"/>
    </row>
    <row r="35" s="1" customFormat="1" ht="15" customHeight="1">
      <c r="B35" s="260"/>
      <c r="C35" s="261"/>
      <c r="D35" s="259" t="s">
        <v>835</v>
      </c>
      <c r="E35" s="259"/>
      <c r="F35" s="259"/>
      <c r="G35" s="259"/>
      <c r="H35" s="259"/>
      <c r="I35" s="259"/>
      <c r="J35" s="259"/>
      <c r="K35" s="257"/>
    </row>
    <row r="36" s="1" customFormat="1" ht="15" customHeight="1">
      <c r="B36" s="260"/>
      <c r="C36" s="261"/>
      <c r="D36" s="259"/>
      <c r="E36" s="262" t="s">
        <v>99</v>
      </c>
      <c r="F36" s="259"/>
      <c r="G36" s="259" t="s">
        <v>836</v>
      </c>
      <c r="H36" s="259"/>
      <c r="I36" s="259"/>
      <c r="J36" s="259"/>
      <c r="K36" s="257"/>
    </row>
    <row r="37" s="1" customFormat="1" ht="30.75" customHeight="1">
      <c r="B37" s="260"/>
      <c r="C37" s="261"/>
      <c r="D37" s="259"/>
      <c r="E37" s="262" t="s">
        <v>837</v>
      </c>
      <c r="F37" s="259"/>
      <c r="G37" s="259" t="s">
        <v>838</v>
      </c>
      <c r="H37" s="259"/>
      <c r="I37" s="259"/>
      <c r="J37" s="259"/>
      <c r="K37" s="257"/>
    </row>
    <row r="38" s="1" customFormat="1" ht="15" customHeight="1">
      <c r="B38" s="260"/>
      <c r="C38" s="261"/>
      <c r="D38" s="259"/>
      <c r="E38" s="262" t="s">
        <v>54</v>
      </c>
      <c r="F38" s="259"/>
      <c r="G38" s="259" t="s">
        <v>839</v>
      </c>
      <c r="H38" s="259"/>
      <c r="I38" s="259"/>
      <c r="J38" s="259"/>
      <c r="K38" s="257"/>
    </row>
    <row r="39" s="1" customFormat="1" ht="15" customHeight="1">
      <c r="B39" s="260"/>
      <c r="C39" s="261"/>
      <c r="D39" s="259"/>
      <c r="E39" s="262" t="s">
        <v>55</v>
      </c>
      <c r="F39" s="259"/>
      <c r="G39" s="259" t="s">
        <v>840</v>
      </c>
      <c r="H39" s="259"/>
      <c r="I39" s="259"/>
      <c r="J39" s="259"/>
      <c r="K39" s="257"/>
    </row>
    <row r="40" s="1" customFormat="1" ht="15" customHeight="1">
      <c r="B40" s="260"/>
      <c r="C40" s="261"/>
      <c r="D40" s="259"/>
      <c r="E40" s="262" t="s">
        <v>100</v>
      </c>
      <c r="F40" s="259"/>
      <c r="G40" s="259" t="s">
        <v>841</v>
      </c>
      <c r="H40" s="259"/>
      <c r="I40" s="259"/>
      <c r="J40" s="259"/>
      <c r="K40" s="257"/>
    </row>
    <row r="41" s="1" customFormat="1" ht="15" customHeight="1">
      <c r="B41" s="260"/>
      <c r="C41" s="261"/>
      <c r="D41" s="259"/>
      <c r="E41" s="262" t="s">
        <v>101</v>
      </c>
      <c r="F41" s="259"/>
      <c r="G41" s="259" t="s">
        <v>842</v>
      </c>
      <c r="H41" s="259"/>
      <c r="I41" s="259"/>
      <c r="J41" s="259"/>
      <c r="K41" s="257"/>
    </row>
    <row r="42" s="1" customFormat="1" ht="15" customHeight="1">
      <c r="B42" s="260"/>
      <c r="C42" s="261"/>
      <c r="D42" s="259"/>
      <c r="E42" s="262" t="s">
        <v>843</v>
      </c>
      <c r="F42" s="259"/>
      <c r="G42" s="259" t="s">
        <v>844</v>
      </c>
      <c r="H42" s="259"/>
      <c r="I42" s="259"/>
      <c r="J42" s="259"/>
      <c r="K42" s="257"/>
    </row>
    <row r="43" s="1" customFormat="1" ht="15" customHeight="1">
      <c r="B43" s="260"/>
      <c r="C43" s="261"/>
      <c r="D43" s="259"/>
      <c r="E43" s="262"/>
      <c r="F43" s="259"/>
      <c r="G43" s="259" t="s">
        <v>845</v>
      </c>
      <c r="H43" s="259"/>
      <c r="I43" s="259"/>
      <c r="J43" s="259"/>
      <c r="K43" s="257"/>
    </row>
    <row r="44" s="1" customFormat="1" ht="15" customHeight="1">
      <c r="B44" s="260"/>
      <c r="C44" s="261"/>
      <c r="D44" s="259"/>
      <c r="E44" s="262" t="s">
        <v>846</v>
      </c>
      <c r="F44" s="259"/>
      <c r="G44" s="259" t="s">
        <v>847</v>
      </c>
      <c r="H44" s="259"/>
      <c r="I44" s="259"/>
      <c r="J44" s="259"/>
      <c r="K44" s="257"/>
    </row>
    <row r="45" s="1" customFormat="1" ht="15" customHeight="1">
      <c r="B45" s="260"/>
      <c r="C45" s="261"/>
      <c r="D45" s="259"/>
      <c r="E45" s="262" t="s">
        <v>103</v>
      </c>
      <c r="F45" s="259"/>
      <c r="G45" s="259" t="s">
        <v>848</v>
      </c>
      <c r="H45" s="259"/>
      <c r="I45" s="259"/>
      <c r="J45" s="259"/>
      <c r="K45" s="257"/>
    </row>
    <row r="46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="1" customFormat="1" ht="15" customHeight="1">
      <c r="B47" s="260"/>
      <c r="C47" s="261"/>
      <c r="D47" s="259" t="s">
        <v>849</v>
      </c>
      <c r="E47" s="259"/>
      <c r="F47" s="259"/>
      <c r="G47" s="259"/>
      <c r="H47" s="259"/>
      <c r="I47" s="259"/>
      <c r="J47" s="259"/>
      <c r="K47" s="257"/>
    </row>
    <row r="48" s="1" customFormat="1" ht="15" customHeight="1">
      <c r="B48" s="260"/>
      <c r="C48" s="261"/>
      <c r="D48" s="261"/>
      <c r="E48" s="259" t="s">
        <v>850</v>
      </c>
      <c r="F48" s="259"/>
      <c r="G48" s="259"/>
      <c r="H48" s="259"/>
      <c r="I48" s="259"/>
      <c r="J48" s="259"/>
      <c r="K48" s="257"/>
    </row>
    <row r="49" s="1" customFormat="1" ht="15" customHeight="1">
      <c r="B49" s="260"/>
      <c r="C49" s="261"/>
      <c r="D49" s="261"/>
      <c r="E49" s="259" t="s">
        <v>851</v>
      </c>
      <c r="F49" s="259"/>
      <c r="G49" s="259"/>
      <c r="H49" s="259"/>
      <c r="I49" s="259"/>
      <c r="J49" s="259"/>
      <c r="K49" s="257"/>
    </row>
    <row r="50" s="1" customFormat="1" ht="15" customHeight="1">
      <c r="B50" s="260"/>
      <c r="C50" s="261"/>
      <c r="D50" s="261"/>
      <c r="E50" s="259" t="s">
        <v>852</v>
      </c>
      <c r="F50" s="259"/>
      <c r="G50" s="259"/>
      <c r="H50" s="259"/>
      <c r="I50" s="259"/>
      <c r="J50" s="259"/>
      <c r="K50" s="257"/>
    </row>
    <row r="51" s="1" customFormat="1" ht="15" customHeight="1">
      <c r="B51" s="260"/>
      <c r="C51" s="261"/>
      <c r="D51" s="259" t="s">
        <v>853</v>
      </c>
      <c r="E51" s="259"/>
      <c r="F51" s="259"/>
      <c r="G51" s="259"/>
      <c r="H51" s="259"/>
      <c r="I51" s="259"/>
      <c r="J51" s="259"/>
      <c r="K51" s="257"/>
    </row>
    <row r="52" s="1" customFormat="1" ht="25.5" customHeight="1">
      <c r="B52" s="255"/>
      <c r="C52" s="256" t="s">
        <v>854</v>
      </c>
      <c r="D52" s="256"/>
      <c r="E52" s="256"/>
      <c r="F52" s="256"/>
      <c r="G52" s="256"/>
      <c r="H52" s="256"/>
      <c r="I52" s="256"/>
      <c r="J52" s="256"/>
      <c r="K52" s="257"/>
    </row>
    <row r="53" s="1" customFormat="1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s="1" customFormat="1" ht="15" customHeight="1">
      <c r="B54" s="255"/>
      <c r="C54" s="259" t="s">
        <v>855</v>
      </c>
      <c r="D54" s="259"/>
      <c r="E54" s="259"/>
      <c r="F54" s="259"/>
      <c r="G54" s="259"/>
      <c r="H54" s="259"/>
      <c r="I54" s="259"/>
      <c r="J54" s="259"/>
      <c r="K54" s="257"/>
    </row>
    <row r="55" s="1" customFormat="1" ht="15" customHeight="1">
      <c r="B55" s="255"/>
      <c r="C55" s="259" t="s">
        <v>856</v>
      </c>
      <c r="D55" s="259"/>
      <c r="E55" s="259"/>
      <c r="F55" s="259"/>
      <c r="G55" s="259"/>
      <c r="H55" s="259"/>
      <c r="I55" s="259"/>
      <c r="J55" s="259"/>
      <c r="K55" s="257"/>
    </row>
    <row r="56" s="1" customFormat="1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s="1" customFormat="1" ht="15" customHeight="1">
      <c r="B57" s="255"/>
      <c r="C57" s="259" t="s">
        <v>857</v>
      </c>
      <c r="D57" s="259"/>
      <c r="E57" s="259"/>
      <c r="F57" s="259"/>
      <c r="G57" s="259"/>
      <c r="H57" s="259"/>
      <c r="I57" s="259"/>
      <c r="J57" s="259"/>
      <c r="K57" s="257"/>
    </row>
    <row r="58" s="1" customFormat="1" ht="15" customHeight="1">
      <c r="B58" s="255"/>
      <c r="C58" s="261"/>
      <c r="D58" s="259" t="s">
        <v>858</v>
      </c>
      <c r="E58" s="259"/>
      <c r="F58" s="259"/>
      <c r="G58" s="259"/>
      <c r="H58" s="259"/>
      <c r="I58" s="259"/>
      <c r="J58" s="259"/>
      <c r="K58" s="257"/>
    </row>
    <row r="59" s="1" customFormat="1" ht="15" customHeight="1">
      <c r="B59" s="255"/>
      <c r="C59" s="261"/>
      <c r="D59" s="259" t="s">
        <v>859</v>
      </c>
      <c r="E59" s="259"/>
      <c r="F59" s="259"/>
      <c r="G59" s="259"/>
      <c r="H59" s="259"/>
      <c r="I59" s="259"/>
      <c r="J59" s="259"/>
      <c r="K59" s="257"/>
    </row>
    <row r="60" s="1" customFormat="1" ht="15" customHeight="1">
      <c r="B60" s="255"/>
      <c r="C60" s="261"/>
      <c r="D60" s="259" t="s">
        <v>860</v>
      </c>
      <c r="E60" s="259"/>
      <c r="F60" s="259"/>
      <c r="G60" s="259"/>
      <c r="H60" s="259"/>
      <c r="I60" s="259"/>
      <c r="J60" s="259"/>
      <c r="K60" s="257"/>
    </row>
    <row r="61" s="1" customFormat="1" ht="15" customHeight="1">
      <c r="B61" s="255"/>
      <c r="C61" s="261"/>
      <c r="D61" s="259" t="s">
        <v>861</v>
      </c>
      <c r="E61" s="259"/>
      <c r="F61" s="259"/>
      <c r="G61" s="259"/>
      <c r="H61" s="259"/>
      <c r="I61" s="259"/>
      <c r="J61" s="259"/>
      <c r="K61" s="257"/>
    </row>
    <row r="62" s="1" customFormat="1" ht="15" customHeight="1">
      <c r="B62" s="255"/>
      <c r="C62" s="261"/>
      <c r="D62" s="264" t="s">
        <v>862</v>
      </c>
      <c r="E62" s="264"/>
      <c r="F62" s="264"/>
      <c r="G62" s="264"/>
      <c r="H62" s="264"/>
      <c r="I62" s="264"/>
      <c r="J62" s="264"/>
      <c r="K62" s="257"/>
    </row>
    <row r="63" s="1" customFormat="1" ht="15" customHeight="1">
      <c r="B63" s="255"/>
      <c r="C63" s="261"/>
      <c r="D63" s="259" t="s">
        <v>863</v>
      </c>
      <c r="E63" s="259"/>
      <c r="F63" s="259"/>
      <c r="G63" s="259"/>
      <c r="H63" s="259"/>
      <c r="I63" s="259"/>
      <c r="J63" s="259"/>
      <c r="K63" s="257"/>
    </row>
    <row r="64" s="1" customFormat="1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s="1" customFormat="1" ht="15" customHeight="1">
      <c r="B65" s="255"/>
      <c r="C65" s="261"/>
      <c r="D65" s="259" t="s">
        <v>864</v>
      </c>
      <c r="E65" s="259"/>
      <c r="F65" s="259"/>
      <c r="G65" s="259"/>
      <c r="H65" s="259"/>
      <c r="I65" s="259"/>
      <c r="J65" s="259"/>
      <c r="K65" s="257"/>
    </row>
    <row r="66" s="1" customFormat="1" ht="15" customHeight="1">
      <c r="B66" s="255"/>
      <c r="C66" s="261"/>
      <c r="D66" s="264" t="s">
        <v>865</v>
      </c>
      <c r="E66" s="264"/>
      <c r="F66" s="264"/>
      <c r="G66" s="264"/>
      <c r="H66" s="264"/>
      <c r="I66" s="264"/>
      <c r="J66" s="264"/>
      <c r="K66" s="257"/>
    </row>
    <row r="67" s="1" customFormat="1" ht="15" customHeight="1">
      <c r="B67" s="255"/>
      <c r="C67" s="261"/>
      <c r="D67" s="259" t="s">
        <v>866</v>
      </c>
      <c r="E67" s="259"/>
      <c r="F67" s="259"/>
      <c r="G67" s="259"/>
      <c r="H67" s="259"/>
      <c r="I67" s="259"/>
      <c r="J67" s="259"/>
      <c r="K67" s="257"/>
    </row>
    <row r="68" s="1" customFormat="1" ht="15" customHeight="1">
      <c r="B68" s="255"/>
      <c r="C68" s="261"/>
      <c r="D68" s="259" t="s">
        <v>867</v>
      </c>
      <c r="E68" s="259"/>
      <c r="F68" s="259"/>
      <c r="G68" s="259"/>
      <c r="H68" s="259"/>
      <c r="I68" s="259"/>
      <c r="J68" s="259"/>
      <c r="K68" s="257"/>
    </row>
    <row r="69" s="1" customFormat="1" ht="15" customHeight="1">
      <c r="B69" s="255"/>
      <c r="C69" s="261"/>
      <c r="D69" s="259" t="s">
        <v>868</v>
      </c>
      <c r="E69" s="259"/>
      <c r="F69" s="259"/>
      <c r="G69" s="259"/>
      <c r="H69" s="259"/>
      <c r="I69" s="259"/>
      <c r="J69" s="259"/>
      <c r="K69" s="257"/>
    </row>
    <row r="70" s="1" customFormat="1" ht="15" customHeight="1">
      <c r="B70" s="255"/>
      <c r="C70" s="261"/>
      <c r="D70" s="259" t="s">
        <v>869</v>
      </c>
      <c r="E70" s="259"/>
      <c r="F70" s="259"/>
      <c r="G70" s="259"/>
      <c r="H70" s="259"/>
      <c r="I70" s="259"/>
      <c r="J70" s="259"/>
      <c r="K70" s="257"/>
    </row>
    <row r="7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="1" customFormat="1" ht="45" customHeight="1">
      <c r="B75" s="274"/>
      <c r="C75" s="275" t="s">
        <v>870</v>
      </c>
      <c r="D75" s="275"/>
      <c r="E75" s="275"/>
      <c r="F75" s="275"/>
      <c r="G75" s="275"/>
      <c r="H75" s="275"/>
      <c r="I75" s="275"/>
      <c r="J75" s="275"/>
      <c r="K75" s="276"/>
    </row>
    <row r="76" s="1" customFormat="1" ht="17.25" customHeight="1">
      <c r="B76" s="274"/>
      <c r="C76" s="277" t="s">
        <v>871</v>
      </c>
      <c r="D76" s="277"/>
      <c r="E76" s="277"/>
      <c r="F76" s="277" t="s">
        <v>872</v>
      </c>
      <c r="G76" s="278"/>
      <c r="H76" s="277" t="s">
        <v>55</v>
      </c>
      <c r="I76" s="277" t="s">
        <v>58</v>
      </c>
      <c r="J76" s="277" t="s">
        <v>873</v>
      </c>
      <c r="K76" s="276"/>
    </row>
    <row r="77" s="1" customFormat="1" ht="17.25" customHeight="1">
      <c r="B77" s="274"/>
      <c r="C77" s="279" t="s">
        <v>874</v>
      </c>
      <c r="D77" s="279"/>
      <c r="E77" s="279"/>
      <c r="F77" s="280" t="s">
        <v>875</v>
      </c>
      <c r="G77" s="281"/>
      <c r="H77" s="279"/>
      <c r="I77" s="279"/>
      <c r="J77" s="279" t="s">
        <v>876</v>
      </c>
      <c r="K77" s="276"/>
    </row>
    <row r="78" s="1" customFormat="1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s="1" customFormat="1" ht="15" customHeight="1">
      <c r="B79" s="274"/>
      <c r="C79" s="262" t="s">
        <v>54</v>
      </c>
      <c r="D79" s="284"/>
      <c r="E79" s="284"/>
      <c r="F79" s="285" t="s">
        <v>877</v>
      </c>
      <c r="G79" s="286"/>
      <c r="H79" s="262" t="s">
        <v>878</v>
      </c>
      <c r="I79" s="262" t="s">
        <v>879</v>
      </c>
      <c r="J79" s="262">
        <v>20</v>
      </c>
      <c r="K79" s="276"/>
    </row>
    <row r="80" s="1" customFormat="1" ht="15" customHeight="1">
      <c r="B80" s="274"/>
      <c r="C80" s="262" t="s">
        <v>880</v>
      </c>
      <c r="D80" s="262"/>
      <c r="E80" s="262"/>
      <c r="F80" s="285" t="s">
        <v>877</v>
      </c>
      <c r="G80" s="286"/>
      <c r="H80" s="262" t="s">
        <v>881</v>
      </c>
      <c r="I80" s="262" t="s">
        <v>879</v>
      </c>
      <c r="J80" s="262">
        <v>120</v>
      </c>
      <c r="K80" s="276"/>
    </row>
    <row r="81" s="1" customFormat="1" ht="15" customHeight="1">
      <c r="B81" s="287"/>
      <c r="C81" s="262" t="s">
        <v>882</v>
      </c>
      <c r="D81" s="262"/>
      <c r="E81" s="262"/>
      <c r="F81" s="285" t="s">
        <v>883</v>
      </c>
      <c r="G81" s="286"/>
      <c r="H81" s="262" t="s">
        <v>884</v>
      </c>
      <c r="I81" s="262" t="s">
        <v>879</v>
      </c>
      <c r="J81" s="262">
        <v>50</v>
      </c>
      <c r="K81" s="276"/>
    </row>
    <row r="82" s="1" customFormat="1" ht="15" customHeight="1">
      <c r="B82" s="287"/>
      <c r="C82" s="262" t="s">
        <v>885</v>
      </c>
      <c r="D82" s="262"/>
      <c r="E82" s="262"/>
      <c r="F82" s="285" t="s">
        <v>877</v>
      </c>
      <c r="G82" s="286"/>
      <c r="H82" s="262" t="s">
        <v>886</v>
      </c>
      <c r="I82" s="262" t="s">
        <v>887</v>
      </c>
      <c r="J82" s="262"/>
      <c r="K82" s="276"/>
    </row>
    <row r="83" s="1" customFormat="1" ht="15" customHeight="1">
      <c r="B83" s="287"/>
      <c r="C83" s="288" t="s">
        <v>888</v>
      </c>
      <c r="D83" s="288"/>
      <c r="E83" s="288"/>
      <c r="F83" s="289" t="s">
        <v>883</v>
      </c>
      <c r="G83" s="288"/>
      <c r="H83" s="288" t="s">
        <v>889</v>
      </c>
      <c r="I83" s="288" t="s">
        <v>879</v>
      </c>
      <c r="J83" s="288">
        <v>15</v>
      </c>
      <c r="K83" s="276"/>
    </row>
    <row r="84" s="1" customFormat="1" ht="15" customHeight="1">
      <c r="B84" s="287"/>
      <c r="C84" s="288" t="s">
        <v>890</v>
      </c>
      <c r="D84" s="288"/>
      <c r="E84" s="288"/>
      <c r="F84" s="289" t="s">
        <v>883</v>
      </c>
      <c r="G84" s="288"/>
      <c r="H84" s="288" t="s">
        <v>891</v>
      </c>
      <c r="I84" s="288" t="s">
        <v>879</v>
      </c>
      <c r="J84" s="288">
        <v>15</v>
      </c>
      <c r="K84" s="276"/>
    </row>
    <row r="85" s="1" customFormat="1" ht="15" customHeight="1">
      <c r="B85" s="287"/>
      <c r="C85" s="288" t="s">
        <v>892</v>
      </c>
      <c r="D85" s="288"/>
      <c r="E85" s="288"/>
      <c r="F85" s="289" t="s">
        <v>883</v>
      </c>
      <c r="G85" s="288"/>
      <c r="H85" s="288" t="s">
        <v>893</v>
      </c>
      <c r="I85" s="288" t="s">
        <v>879</v>
      </c>
      <c r="J85" s="288">
        <v>20</v>
      </c>
      <c r="K85" s="276"/>
    </row>
    <row r="86" s="1" customFormat="1" ht="15" customHeight="1">
      <c r="B86" s="287"/>
      <c r="C86" s="288" t="s">
        <v>894</v>
      </c>
      <c r="D86" s="288"/>
      <c r="E86" s="288"/>
      <c r="F86" s="289" t="s">
        <v>883</v>
      </c>
      <c r="G86" s="288"/>
      <c r="H86" s="288" t="s">
        <v>895</v>
      </c>
      <c r="I86" s="288" t="s">
        <v>879</v>
      </c>
      <c r="J86" s="288">
        <v>20</v>
      </c>
      <c r="K86" s="276"/>
    </row>
    <row r="87" s="1" customFormat="1" ht="15" customHeight="1">
      <c r="B87" s="287"/>
      <c r="C87" s="262" t="s">
        <v>896</v>
      </c>
      <c r="D87" s="262"/>
      <c r="E87" s="262"/>
      <c r="F87" s="285" t="s">
        <v>883</v>
      </c>
      <c r="G87" s="286"/>
      <c r="H87" s="262" t="s">
        <v>897</v>
      </c>
      <c r="I87" s="262" t="s">
        <v>879</v>
      </c>
      <c r="J87" s="262">
        <v>50</v>
      </c>
      <c r="K87" s="276"/>
    </row>
    <row r="88" s="1" customFormat="1" ht="15" customHeight="1">
      <c r="B88" s="287"/>
      <c r="C88" s="262" t="s">
        <v>898</v>
      </c>
      <c r="D88" s="262"/>
      <c r="E88" s="262"/>
      <c r="F88" s="285" t="s">
        <v>883</v>
      </c>
      <c r="G88" s="286"/>
      <c r="H88" s="262" t="s">
        <v>899</v>
      </c>
      <c r="I88" s="262" t="s">
        <v>879</v>
      </c>
      <c r="J88" s="262">
        <v>20</v>
      </c>
      <c r="K88" s="276"/>
    </row>
    <row r="89" s="1" customFormat="1" ht="15" customHeight="1">
      <c r="B89" s="287"/>
      <c r="C89" s="262" t="s">
        <v>900</v>
      </c>
      <c r="D89" s="262"/>
      <c r="E89" s="262"/>
      <c r="F89" s="285" t="s">
        <v>883</v>
      </c>
      <c r="G89" s="286"/>
      <c r="H89" s="262" t="s">
        <v>901</v>
      </c>
      <c r="I89" s="262" t="s">
        <v>879</v>
      </c>
      <c r="J89" s="262">
        <v>20</v>
      </c>
      <c r="K89" s="276"/>
    </row>
    <row r="90" s="1" customFormat="1" ht="15" customHeight="1">
      <c r="B90" s="287"/>
      <c r="C90" s="262" t="s">
        <v>902</v>
      </c>
      <c r="D90" s="262"/>
      <c r="E90" s="262"/>
      <c r="F90" s="285" t="s">
        <v>883</v>
      </c>
      <c r="G90" s="286"/>
      <c r="H90" s="262" t="s">
        <v>903</v>
      </c>
      <c r="I90" s="262" t="s">
        <v>879</v>
      </c>
      <c r="J90" s="262">
        <v>50</v>
      </c>
      <c r="K90" s="276"/>
    </row>
    <row r="91" s="1" customFormat="1" ht="15" customHeight="1">
      <c r="B91" s="287"/>
      <c r="C91" s="262" t="s">
        <v>904</v>
      </c>
      <c r="D91" s="262"/>
      <c r="E91" s="262"/>
      <c r="F91" s="285" t="s">
        <v>883</v>
      </c>
      <c r="G91" s="286"/>
      <c r="H91" s="262" t="s">
        <v>904</v>
      </c>
      <c r="I91" s="262" t="s">
        <v>879</v>
      </c>
      <c r="J91" s="262">
        <v>50</v>
      </c>
      <c r="K91" s="276"/>
    </row>
    <row r="92" s="1" customFormat="1" ht="15" customHeight="1">
      <c r="B92" s="287"/>
      <c r="C92" s="262" t="s">
        <v>905</v>
      </c>
      <c r="D92" s="262"/>
      <c r="E92" s="262"/>
      <c r="F92" s="285" t="s">
        <v>883</v>
      </c>
      <c r="G92" s="286"/>
      <c r="H92" s="262" t="s">
        <v>906</v>
      </c>
      <c r="I92" s="262" t="s">
        <v>879</v>
      </c>
      <c r="J92" s="262">
        <v>255</v>
      </c>
      <c r="K92" s="276"/>
    </row>
    <row r="93" s="1" customFormat="1" ht="15" customHeight="1">
      <c r="B93" s="287"/>
      <c r="C93" s="262" t="s">
        <v>907</v>
      </c>
      <c r="D93" s="262"/>
      <c r="E93" s="262"/>
      <c r="F93" s="285" t="s">
        <v>877</v>
      </c>
      <c r="G93" s="286"/>
      <c r="H93" s="262" t="s">
        <v>908</v>
      </c>
      <c r="I93" s="262" t="s">
        <v>909</v>
      </c>
      <c r="J93" s="262"/>
      <c r="K93" s="276"/>
    </row>
    <row r="94" s="1" customFormat="1" ht="15" customHeight="1">
      <c r="B94" s="287"/>
      <c r="C94" s="262" t="s">
        <v>910</v>
      </c>
      <c r="D94" s="262"/>
      <c r="E94" s="262"/>
      <c r="F94" s="285" t="s">
        <v>877</v>
      </c>
      <c r="G94" s="286"/>
      <c r="H94" s="262" t="s">
        <v>911</v>
      </c>
      <c r="I94" s="262" t="s">
        <v>912</v>
      </c>
      <c r="J94" s="262"/>
      <c r="K94" s="276"/>
    </row>
    <row r="95" s="1" customFormat="1" ht="15" customHeight="1">
      <c r="B95" s="287"/>
      <c r="C95" s="262" t="s">
        <v>913</v>
      </c>
      <c r="D95" s="262"/>
      <c r="E95" s="262"/>
      <c r="F95" s="285" t="s">
        <v>877</v>
      </c>
      <c r="G95" s="286"/>
      <c r="H95" s="262" t="s">
        <v>913</v>
      </c>
      <c r="I95" s="262" t="s">
        <v>912</v>
      </c>
      <c r="J95" s="262"/>
      <c r="K95" s="276"/>
    </row>
    <row r="96" s="1" customFormat="1" ht="15" customHeight="1">
      <c r="B96" s="287"/>
      <c r="C96" s="262" t="s">
        <v>39</v>
      </c>
      <c r="D96" s="262"/>
      <c r="E96" s="262"/>
      <c r="F96" s="285" t="s">
        <v>877</v>
      </c>
      <c r="G96" s="286"/>
      <c r="H96" s="262" t="s">
        <v>914</v>
      </c>
      <c r="I96" s="262" t="s">
        <v>912</v>
      </c>
      <c r="J96" s="262"/>
      <c r="K96" s="276"/>
    </row>
    <row r="97" s="1" customFormat="1" ht="15" customHeight="1">
      <c r="B97" s="287"/>
      <c r="C97" s="262" t="s">
        <v>49</v>
      </c>
      <c r="D97" s="262"/>
      <c r="E97" s="262"/>
      <c r="F97" s="285" t="s">
        <v>877</v>
      </c>
      <c r="G97" s="286"/>
      <c r="H97" s="262" t="s">
        <v>915</v>
      </c>
      <c r="I97" s="262" t="s">
        <v>912</v>
      </c>
      <c r="J97" s="262"/>
      <c r="K97" s="276"/>
    </row>
    <row r="98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="1" customFormat="1" ht="45" customHeight="1">
      <c r="B102" s="274"/>
      <c r="C102" s="275" t="s">
        <v>916</v>
      </c>
      <c r="D102" s="275"/>
      <c r="E102" s="275"/>
      <c r="F102" s="275"/>
      <c r="G102" s="275"/>
      <c r="H102" s="275"/>
      <c r="I102" s="275"/>
      <c r="J102" s="275"/>
      <c r="K102" s="276"/>
    </row>
    <row r="103" s="1" customFormat="1" ht="17.25" customHeight="1">
      <c r="B103" s="274"/>
      <c r="C103" s="277" t="s">
        <v>871</v>
      </c>
      <c r="D103" s="277"/>
      <c r="E103" s="277"/>
      <c r="F103" s="277" t="s">
        <v>872</v>
      </c>
      <c r="G103" s="278"/>
      <c r="H103" s="277" t="s">
        <v>55</v>
      </c>
      <c r="I103" s="277" t="s">
        <v>58</v>
      </c>
      <c r="J103" s="277" t="s">
        <v>873</v>
      </c>
      <c r="K103" s="276"/>
    </row>
    <row r="104" s="1" customFormat="1" ht="17.25" customHeight="1">
      <c r="B104" s="274"/>
      <c r="C104" s="279" t="s">
        <v>874</v>
      </c>
      <c r="D104" s="279"/>
      <c r="E104" s="279"/>
      <c r="F104" s="280" t="s">
        <v>875</v>
      </c>
      <c r="G104" s="281"/>
      <c r="H104" s="279"/>
      <c r="I104" s="279"/>
      <c r="J104" s="279" t="s">
        <v>876</v>
      </c>
      <c r="K104" s="276"/>
    </row>
    <row r="105" s="1" customFormat="1" ht="5.25" customHeight="1">
      <c r="B105" s="274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="1" customFormat="1" ht="15" customHeight="1">
      <c r="B106" s="274"/>
      <c r="C106" s="262" t="s">
        <v>54</v>
      </c>
      <c r="D106" s="284"/>
      <c r="E106" s="284"/>
      <c r="F106" s="285" t="s">
        <v>877</v>
      </c>
      <c r="G106" s="262"/>
      <c r="H106" s="262" t="s">
        <v>917</v>
      </c>
      <c r="I106" s="262" t="s">
        <v>879</v>
      </c>
      <c r="J106" s="262">
        <v>20</v>
      </c>
      <c r="K106" s="276"/>
    </row>
    <row r="107" s="1" customFormat="1" ht="15" customHeight="1">
      <c r="B107" s="274"/>
      <c r="C107" s="262" t="s">
        <v>880</v>
      </c>
      <c r="D107" s="262"/>
      <c r="E107" s="262"/>
      <c r="F107" s="285" t="s">
        <v>877</v>
      </c>
      <c r="G107" s="262"/>
      <c r="H107" s="262" t="s">
        <v>917</v>
      </c>
      <c r="I107" s="262" t="s">
        <v>879</v>
      </c>
      <c r="J107" s="262">
        <v>120</v>
      </c>
      <c r="K107" s="276"/>
    </row>
    <row r="108" s="1" customFormat="1" ht="15" customHeight="1">
      <c r="B108" s="287"/>
      <c r="C108" s="262" t="s">
        <v>882</v>
      </c>
      <c r="D108" s="262"/>
      <c r="E108" s="262"/>
      <c r="F108" s="285" t="s">
        <v>883</v>
      </c>
      <c r="G108" s="262"/>
      <c r="H108" s="262" t="s">
        <v>917</v>
      </c>
      <c r="I108" s="262" t="s">
        <v>879</v>
      </c>
      <c r="J108" s="262">
        <v>50</v>
      </c>
      <c r="K108" s="276"/>
    </row>
    <row r="109" s="1" customFormat="1" ht="15" customHeight="1">
      <c r="B109" s="287"/>
      <c r="C109" s="262" t="s">
        <v>885</v>
      </c>
      <c r="D109" s="262"/>
      <c r="E109" s="262"/>
      <c r="F109" s="285" t="s">
        <v>877</v>
      </c>
      <c r="G109" s="262"/>
      <c r="H109" s="262" t="s">
        <v>917</v>
      </c>
      <c r="I109" s="262" t="s">
        <v>887</v>
      </c>
      <c r="J109" s="262"/>
      <c r="K109" s="276"/>
    </row>
    <row r="110" s="1" customFormat="1" ht="15" customHeight="1">
      <c r="B110" s="287"/>
      <c r="C110" s="262" t="s">
        <v>896</v>
      </c>
      <c r="D110" s="262"/>
      <c r="E110" s="262"/>
      <c r="F110" s="285" t="s">
        <v>883</v>
      </c>
      <c r="G110" s="262"/>
      <c r="H110" s="262" t="s">
        <v>917</v>
      </c>
      <c r="I110" s="262" t="s">
        <v>879</v>
      </c>
      <c r="J110" s="262">
        <v>50</v>
      </c>
      <c r="K110" s="276"/>
    </row>
    <row r="111" s="1" customFormat="1" ht="15" customHeight="1">
      <c r="B111" s="287"/>
      <c r="C111" s="262" t="s">
        <v>904</v>
      </c>
      <c r="D111" s="262"/>
      <c r="E111" s="262"/>
      <c r="F111" s="285" t="s">
        <v>883</v>
      </c>
      <c r="G111" s="262"/>
      <c r="H111" s="262" t="s">
        <v>917</v>
      </c>
      <c r="I111" s="262" t="s">
        <v>879</v>
      </c>
      <c r="J111" s="262">
        <v>50</v>
      </c>
      <c r="K111" s="276"/>
    </row>
    <row r="112" s="1" customFormat="1" ht="15" customHeight="1">
      <c r="B112" s="287"/>
      <c r="C112" s="262" t="s">
        <v>902</v>
      </c>
      <c r="D112" s="262"/>
      <c r="E112" s="262"/>
      <c r="F112" s="285" t="s">
        <v>883</v>
      </c>
      <c r="G112" s="262"/>
      <c r="H112" s="262" t="s">
        <v>917</v>
      </c>
      <c r="I112" s="262" t="s">
        <v>879</v>
      </c>
      <c r="J112" s="262">
        <v>50</v>
      </c>
      <c r="K112" s="276"/>
    </row>
    <row r="113" s="1" customFormat="1" ht="15" customHeight="1">
      <c r="B113" s="287"/>
      <c r="C113" s="262" t="s">
        <v>54</v>
      </c>
      <c r="D113" s="262"/>
      <c r="E113" s="262"/>
      <c r="F113" s="285" t="s">
        <v>877</v>
      </c>
      <c r="G113" s="262"/>
      <c r="H113" s="262" t="s">
        <v>918</v>
      </c>
      <c r="I113" s="262" t="s">
        <v>879</v>
      </c>
      <c r="J113" s="262">
        <v>20</v>
      </c>
      <c r="K113" s="276"/>
    </row>
    <row r="114" s="1" customFormat="1" ht="15" customHeight="1">
      <c r="B114" s="287"/>
      <c r="C114" s="262" t="s">
        <v>919</v>
      </c>
      <c r="D114" s="262"/>
      <c r="E114" s="262"/>
      <c r="F114" s="285" t="s">
        <v>877</v>
      </c>
      <c r="G114" s="262"/>
      <c r="H114" s="262" t="s">
        <v>920</v>
      </c>
      <c r="I114" s="262" t="s">
        <v>879</v>
      </c>
      <c r="J114" s="262">
        <v>120</v>
      </c>
      <c r="K114" s="276"/>
    </row>
    <row r="115" s="1" customFormat="1" ht="15" customHeight="1">
      <c r="B115" s="287"/>
      <c r="C115" s="262" t="s">
        <v>39</v>
      </c>
      <c r="D115" s="262"/>
      <c r="E115" s="262"/>
      <c r="F115" s="285" t="s">
        <v>877</v>
      </c>
      <c r="G115" s="262"/>
      <c r="H115" s="262" t="s">
        <v>921</v>
      </c>
      <c r="I115" s="262" t="s">
        <v>912</v>
      </c>
      <c r="J115" s="262"/>
      <c r="K115" s="276"/>
    </row>
    <row r="116" s="1" customFormat="1" ht="15" customHeight="1">
      <c r="B116" s="287"/>
      <c r="C116" s="262" t="s">
        <v>49</v>
      </c>
      <c r="D116" s="262"/>
      <c r="E116" s="262"/>
      <c r="F116" s="285" t="s">
        <v>877</v>
      </c>
      <c r="G116" s="262"/>
      <c r="H116" s="262" t="s">
        <v>922</v>
      </c>
      <c r="I116" s="262" t="s">
        <v>912</v>
      </c>
      <c r="J116" s="262"/>
      <c r="K116" s="276"/>
    </row>
    <row r="117" s="1" customFormat="1" ht="15" customHeight="1">
      <c r="B117" s="287"/>
      <c r="C117" s="262" t="s">
        <v>58</v>
      </c>
      <c r="D117" s="262"/>
      <c r="E117" s="262"/>
      <c r="F117" s="285" t="s">
        <v>877</v>
      </c>
      <c r="G117" s="262"/>
      <c r="H117" s="262" t="s">
        <v>923</v>
      </c>
      <c r="I117" s="262" t="s">
        <v>924</v>
      </c>
      <c r="J117" s="262"/>
      <c r="K117" s="276"/>
    </row>
    <row r="118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3" t="s">
        <v>925</v>
      </c>
      <c r="D122" s="253"/>
      <c r="E122" s="253"/>
      <c r="F122" s="253"/>
      <c r="G122" s="253"/>
      <c r="H122" s="253"/>
      <c r="I122" s="253"/>
      <c r="J122" s="253"/>
      <c r="K122" s="304"/>
    </row>
    <row r="123" s="1" customFormat="1" ht="17.25" customHeight="1">
      <c r="B123" s="305"/>
      <c r="C123" s="277" t="s">
        <v>871</v>
      </c>
      <c r="D123" s="277"/>
      <c r="E123" s="277"/>
      <c r="F123" s="277" t="s">
        <v>872</v>
      </c>
      <c r="G123" s="278"/>
      <c r="H123" s="277" t="s">
        <v>55</v>
      </c>
      <c r="I123" s="277" t="s">
        <v>58</v>
      </c>
      <c r="J123" s="277" t="s">
        <v>873</v>
      </c>
      <c r="K123" s="306"/>
    </row>
    <row r="124" s="1" customFormat="1" ht="17.25" customHeight="1">
      <c r="B124" s="305"/>
      <c r="C124" s="279" t="s">
        <v>874</v>
      </c>
      <c r="D124" s="279"/>
      <c r="E124" s="279"/>
      <c r="F124" s="280" t="s">
        <v>875</v>
      </c>
      <c r="G124" s="281"/>
      <c r="H124" s="279"/>
      <c r="I124" s="279"/>
      <c r="J124" s="279" t="s">
        <v>876</v>
      </c>
      <c r="K124" s="306"/>
    </row>
    <row r="125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="1" customFormat="1" ht="15" customHeight="1">
      <c r="B126" s="307"/>
      <c r="C126" s="262" t="s">
        <v>880</v>
      </c>
      <c r="D126" s="284"/>
      <c r="E126" s="284"/>
      <c r="F126" s="285" t="s">
        <v>877</v>
      </c>
      <c r="G126" s="262"/>
      <c r="H126" s="262" t="s">
        <v>917</v>
      </c>
      <c r="I126" s="262" t="s">
        <v>879</v>
      </c>
      <c r="J126" s="262">
        <v>120</v>
      </c>
      <c r="K126" s="310"/>
    </row>
    <row r="127" s="1" customFormat="1" ht="15" customHeight="1">
      <c r="B127" s="307"/>
      <c r="C127" s="262" t="s">
        <v>926</v>
      </c>
      <c r="D127" s="262"/>
      <c r="E127" s="262"/>
      <c r="F127" s="285" t="s">
        <v>877</v>
      </c>
      <c r="G127" s="262"/>
      <c r="H127" s="262" t="s">
        <v>927</v>
      </c>
      <c r="I127" s="262" t="s">
        <v>879</v>
      </c>
      <c r="J127" s="262" t="s">
        <v>928</v>
      </c>
      <c r="K127" s="310"/>
    </row>
    <row r="128" s="1" customFormat="1" ht="15" customHeight="1">
      <c r="B128" s="307"/>
      <c r="C128" s="262" t="s">
        <v>825</v>
      </c>
      <c r="D128" s="262"/>
      <c r="E128" s="262"/>
      <c r="F128" s="285" t="s">
        <v>877</v>
      </c>
      <c r="G128" s="262"/>
      <c r="H128" s="262" t="s">
        <v>929</v>
      </c>
      <c r="I128" s="262" t="s">
        <v>879</v>
      </c>
      <c r="J128" s="262" t="s">
        <v>928</v>
      </c>
      <c r="K128" s="310"/>
    </row>
    <row r="129" s="1" customFormat="1" ht="15" customHeight="1">
      <c r="B129" s="307"/>
      <c r="C129" s="262" t="s">
        <v>888</v>
      </c>
      <c r="D129" s="262"/>
      <c r="E129" s="262"/>
      <c r="F129" s="285" t="s">
        <v>883</v>
      </c>
      <c r="G129" s="262"/>
      <c r="H129" s="262" t="s">
        <v>889</v>
      </c>
      <c r="I129" s="262" t="s">
        <v>879</v>
      </c>
      <c r="J129" s="262">
        <v>15</v>
      </c>
      <c r="K129" s="310"/>
    </row>
    <row r="130" s="1" customFormat="1" ht="15" customHeight="1">
      <c r="B130" s="307"/>
      <c r="C130" s="288" t="s">
        <v>890</v>
      </c>
      <c r="D130" s="288"/>
      <c r="E130" s="288"/>
      <c r="F130" s="289" t="s">
        <v>883</v>
      </c>
      <c r="G130" s="288"/>
      <c r="H130" s="288" t="s">
        <v>891</v>
      </c>
      <c r="I130" s="288" t="s">
        <v>879</v>
      </c>
      <c r="J130" s="288">
        <v>15</v>
      </c>
      <c r="K130" s="310"/>
    </row>
    <row r="131" s="1" customFormat="1" ht="15" customHeight="1">
      <c r="B131" s="307"/>
      <c r="C131" s="288" t="s">
        <v>892</v>
      </c>
      <c r="D131" s="288"/>
      <c r="E131" s="288"/>
      <c r="F131" s="289" t="s">
        <v>883</v>
      </c>
      <c r="G131" s="288"/>
      <c r="H131" s="288" t="s">
        <v>893</v>
      </c>
      <c r="I131" s="288" t="s">
        <v>879</v>
      </c>
      <c r="J131" s="288">
        <v>20</v>
      </c>
      <c r="K131" s="310"/>
    </row>
    <row r="132" s="1" customFormat="1" ht="15" customHeight="1">
      <c r="B132" s="307"/>
      <c r="C132" s="288" t="s">
        <v>894</v>
      </c>
      <c r="D132" s="288"/>
      <c r="E132" s="288"/>
      <c r="F132" s="289" t="s">
        <v>883</v>
      </c>
      <c r="G132" s="288"/>
      <c r="H132" s="288" t="s">
        <v>895</v>
      </c>
      <c r="I132" s="288" t="s">
        <v>879</v>
      </c>
      <c r="J132" s="288">
        <v>20</v>
      </c>
      <c r="K132" s="310"/>
    </row>
    <row r="133" s="1" customFormat="1" ht="15" customHeight="1">
      <c r="B133" s="307"/>
      <c r="C133" s="262" t="s">
        <v>882</v>
      </c>
      <c r="D133" s="262"/>
      <c r="E133" s="262"/>
      <c r="F133" s="285" t="s">
        <v>883</v>
      </c>
      <c r="G133" s="262"/>
      <c r="H133" s="262" t="s">
        <v>917</v>
      </c>
      <c r="I133" s="262" t="s">
        <v>879</v>
      </c>
      <c r="J133" s="262">
        <v>50</v>
      </c>
      <c r="K133" s="310"/>
    </row>
    <row r="134" s="1" customFormat="1" ht="15" customHeight="1">
      <c r="B134" s="307"/>
      <c r="C134" s="262" t="s">
        <v>896</v>
      </c>
      <c r="D134" s="262"/>
      <c r="E134" s="262"/>
      <c r="F134" s="285" t="s">
        <v>883</v>
      </c>
      <c r="G134" s="262"/>
      <c r="H134" s="262" t="s">
        <v>917</v>
      </c>
      <c r="I134" s="262" t="s">
        <v>879</v>
      </c>
      <c r="J134" s="262">
        <v>50</v>
      </c>
      <c r="K134" s="310"/>
    </row>
    <row r="135" s="1" customFormat="1" ht="15" customHeight="1">
      <c r="B135" s="307"/>
      <c r="C135" s="262" t="s">
        <v>902</v>
      </c>
      <c r="D135" s="262"/>
      <c r="E135" s="262"/>
      <c r="F135" s="285" t="s">
        <v>883</v>
      </c>
      <c r="G135" s="262"/>
      <c r="H135" s="262" t="s">
        <v>917</v>
      </c>
      <c r="I135" s="262" t="s">
        <v>879</v>
      </c>
      <c r="J135" s="262">
        <v>50</v>
      </c>
      <c r="K135" s="310"/>
    </row>
    <row r="136" s="1" customFormat="1" ht="15" customHeight="1">
      <c r="B136" s="307"/>
      <c r="C136" s="262" t="s">
        <v>904</v>
      </c>
      <c r="D136" s="262"/>
      <c r="E136" s="262"/>
      <c r="F136" s="285" t="s">
        <v>883</v>
      </c>
      <c r="G136" s="262"/>
      <c r="H136" s="262" t="s">
        <v>917</v>
      </c>
      <c r="I136" s="262" t="s">
        <v>879</v>
      </c>
      <c r="J136" s="262">
        <v>50</v>
      </c>
      <c r="K136" s="310"/>
    </row>
    <row r="137" s="1" customFormat="1" ht="15" customHeight="1">
      <c r="B137" s="307"/>
      <c r="C137" s="262" t="s">
        <v>905</v>
      </c>
      <c r="D137" s="262"/>
      <c r="E137" s="262"/>
      <c r="F137" s="285" t="s">
        <v>883</v>
      </c>
      <c r="G137" s="262"/>
      <c r="H137" s="262" t="s">
        <v>930</v>
      </c>
      <c r="I137" s="262" t="s">
        <v>879</v>
      </c>
      <c r="J137" s="262">
        <v>255</v>
      </c>
      <c r="K137" s="310"/>
    </row>
    <row r="138" s="1" customFormat="1" ht="15" customHeight="1">
      <c r="B138" s="307"/>
      <c r="C138" s="262" t="s">
        <v>907</v>
      </c>
      <c r="D138" s="262"/>
      <c r="E138" s="262"/>
      <c r="F138" s="285" t="s">
        <v>877</v>
      </c>
      <c r="G138" s="262"/>
      <c r="H138" s="262" t="s">
        <v>931</v>
      </c>
      <c r="I138" s="262" t="s">
        <v>909</v>
      </c>
      <c r="J138" s="262"/>
      <c r="K138" s="310"/>
    </row>
    <row r="139" s="1" customFormat="1" ht="15" customHeight="1">
      <c r="B139" s="307"/>
      <c r="C139" s="262" t="s">
        <v>910</v>
      </c>
      <c r="D139" s="262"/>
      <c r="E139" s="262"/>
      <c r="F139" s="285" t="s">
        <v>877</v>
      </c>
      <c r="G139" s="262"/>
      <c r="H139" s="262" t="s">
        <v>932</v>
      </c>
      <c r="I139" s="262" t="s">
        <v>912</v>
      </c>
      <c r="J139" s="262"/>
      <c r="K139" s="310"/>
    </row>
    <row r="140" s="1" customFormat="1" ht="15" customHeight="1">
      <c r="B140" s="307"/>
      <c r="C140" s="262" t="s">
        <v>913</v>
      </c>
      <c r="D140" s="262"/>
      <c r="E140" s="262"/>
      <c r="F140" s="285" t="s">
        <v>877</v>
      </c>
      <c r="G140" s="262"/>
      <c r="H140" s="262" t="s">
        <v>913</v>
      </c>
      <c r="I140" s="262" t="s">
        <v>912</v>
      </c>
      <c r="J140" s="262"/>
      <c r="K140" s="310"/>
    </row>
    <row r="141" s="1" customFormat="1" ht="15" customHeight="1">
      <c r="B141" s="307"/>
      <c r="C141" s="262" t="s">
        <v>39</v>
      </c>
      <c r="D141" s="262"/>
      <c r="E141" s="262"/>
      <c r="F141" s="285" t="s">
        <v>877</v>
      </c>
      <c r="G141" s="262"/>
      <c r="H141" s="262" t="s">
        <v>933</v>
      </c>
      <c r="I141" s="262" t="s">
        <v>912</v>
      </c>
      <c r="J141" s="262"/>
      <c r="K141" s="310"/>
    </row>
    <row r="142" s="1" customFormat="1" ht="15" customHeight="1">
      <c r="B142" s="307"/>
      <c r="C142" s="262" t="s">
        <v>934</v>
      </c>
      <c r="D142" s="262"/>
      <c r="E142" s="262"/>
      <c r="F142" s="285" t="s">
        <v>877</v>
      </c>
      <c r="G142" s="262"/>
      <c r="H142" s="262" t="s">
        <v>935</v>
      </c>
      <c r="I142" s="262" t="s">
        <v>912</v>
      </c>
      <c r="J142" s="262"/>
      <c r="K142" s="310"/>
    </row>
    <row r="143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="1" customFormat="1" ht="45" customHeight="1">
      <c r="B147" s="274"/>
      <c r="C147" s="275" t="s">
        <v>936</v>
      </c>
      <c r="D147" s="275"/>
      <c r="E147" s="275"/>
      <c r="F147" s="275"/>
      <c r="G147" s="275"/>
      <c r="H147" s="275"/>
      <c r="I147" s="275"/>
      <c r="J147" s="275"/>
      <c r="K147" s="276"/>
    </row>
    <row r="148" s="1" customFormat="1" ht="17.25" customHeight="1">
      <c r="B148" s="274"/>
      <c r="C148" s="277" t="s">
        <v>871</v>
      </c>
      <c r="D148" s="277"/>
      <c r="E148" s="277"/>
      <c r="F148" s="277" t="s">
        <v>872</v>
      </c>
      <c r="G148" s="278"/>
      <c r="H148" s="277" t="s">
        <v>55</v>
      </c>
      <c r="I148" s="277" t="s">
        <v>58</v>
      </c>
      <c r="J148" s="277" t="s">
        <v>873</v>
      </c>
      <c r="K148" s="276"/>
    </row>
    <row r="149" s="1" customFormat="1" ht="17.25" customHeight="1">
      <c r="B149" s="274"/>
      <c r="C149" s="279" t="s">
        <v>874</v>
      </c>
      <c r="D149" s="279"/>
      <c r="E149" s="279"/>
      <c r="F149" s="280" t="s">
        <v>875</v>
      </c>
      <c r="G149" s="281"/>
      <c r="H149" s="279"/>
      <c r="I149" s="279"/>
      <c r="J149" s="279" t="s">
        <v>876</v>
      </c>
      <c r="K149" s="276"/>
    </row>
    <row r="150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="1" customFormat="1" ht="15" customHeight="1">
      <c r="B151" s="287"/>
      <c r="C151" s="314" t="s">
        <v>880</v>
      </c>
      <c r="D151" s="262"/>
      <c r="E151" s="262"/>
      <c r="F151" s="315" t="s">
        <v>877</v>
      </c>
      <c r="G151" s="262"/>
      <c r="H151" s="314" t="s">
        <v>917</v>
      </c>
      <c r="I151" s="314" t="s">
        <v>879</v>
      </c>
      <c r="J151" s="314">
        <v>120</v>
      </c>
      <c r="K151" s="310"/>
    </row>
    <row r="152" s="1" customFormat="1" ht="15" customHeight="1">
      <c r="B152" s="287"/>
      <c r="C152" s="314" t="s">
        <v>926</v>
      </c>
      <c r="D152" s="262"/>
      <c r="E152" s="262"/>
      <c r="F152" s="315" t="s">
        <v>877</v>
      </c>
      <c r="G152" s="262"/>
      <c r="H152" s="314" t="s">
        <v>937</v>
      </c>
      <c r="I152" s="314" t="s">
        <v>879</v>
      </c>
      <c r="J152" s="314" t="s">
        <v>928</v>
      </c>
      <c r="K152" s="310"/>
    </row>
    <row r="153" s="1" customFormat="1" ht="15" customHeight="1">
      <c r="B153" s="287"/>
      <c r="C153" s="314" t="s">
        <v>825</v>
      </c>
      <c r="D153" s="262"/>
      <c r="E153" s="262"/>
      <c r="F153" s="315" t="s">
        <v>877</v>
      </c>
      <c r="G153" s="262"/>
      <c r="H153" s="314" t="s">
        <v>938</v>
      </c>
      <c r="I153" s="314" t="s">
        <v>879</v>
      </c>
      <c r="J153" s="314" t="s">
        <v>928</v>
      </c>
      <c r="K153" s="310"/>
    </row>
    <row r="154" s="1" customFormat="1" ht="15" customHeight="1">
      <c r="B154" s="287"/>
      <c r="C154" s="314" t="s">
        <v>882</v>
      </c>
      <c r="D154" s="262"/>
      <c r="E154" s="262"/>
      <c r="F154" s="315" t="s">
        <v>883</v>
      </c>
      <c r="G154" s="262"/>
      <c r="H154" s="314" t="s">
        <v>917</v>
      </c>
      <c r="I154" s="314" t="s">
        <v>879</v>
      </c>
      <c r="J154" s="314">
        <v>50</v>
      </c>
      <c r="K154" s="310"/>
    </row>
    <row r="155" s="1" customFormat="1" ht="15" customHeight="1">
      <c r="B155" s="287"/>
      <c r="C155" s="314" t="s">
        <v>885</v>
      </c>
      <c r="D155" s="262"/>
      <c r="E155" s="262"/>
      <c r="F155" s="315" t="s">
        <v>877</v>
      </c>
      <c r="G155" s="262"/>
      <c r="H155" s="314" t="s">
        <v>917</v>
      </c>
      <c r="I155" s="314" t="s">
        <v>887</v>
      </c>
      <c r="J155" s="314"/>
      <c r="K155" s="310"/>
    </row>
    <row r="156" s="1" customFormat="1" ht="15" customHeight="1">
      <c r="B156" s="287"/>
      <c r="C156" s="314" t="s">
        <v>896</v>
      </c>
      <c r="D156" s="262"/>
      <c r="E156" s="262"/>
      <c r="F156" s="315" t="s">
        <v>883</v>
      </c>
      <c r="G156" s="262"/>
      <c r="H156" s="314" t="s">
        <v>917</v>
      </c>
      <c r="I156" s="314" t="s">
        <v>879</v>
      </c>
      <c r="J156" s="314">
        <v>50</v>
      </c>
      <c r="K156" s="310"/>
    </row>
    <row r="157" s="1" customFormat="1" ht="15" customHeight="1">
      <c r="B157" s="287"/>
      <c r="C157" s="314" t="s">
        <v>904</v>
      </c>
      <c r="D157" s="262"/>
      <c r="E157" s="262"/>
      <c r="F157" s="315" t="s">
        <v>883</v>
      </c>
      <c r="G157" s="262"/>
      <c r="H157" s="314" t="s">
        <v>917</v>
      </c>
      <c r="I157" s="314" t="s">
        <v>879</v>
      </c>
      <c r="J157" s="314">
        <v>50</v>
      </c>
      <c r="K157" s="310"/>
    </row>
    <row r="158" s="1" customFormat="1" ht="15" customHeight="1">
      <c r="B158" s="287"/>
      <c r="C158" s="314" t="s">
        <v>902</v>
      </c>
      <c r="D158" s="262"/>
      <c r="E158" s="262"/>
      <c r="F158" s="315" t="s">
        <v>883</v>
      </c>
      <c r="G158" s="262"/>
      <c r="H158" s="314" t="s">
        <v>917</v>
      </c>
      <c r="I158" s="314" t="s">
        <v>879</v>
      </c>
      <c r="J158" s="314">
        <v>50</v>
      </c>
      <c r="K158" s="310"/>
    </row>
    <row r="159" s="1" customFormat="1" ht="15" customHeight="1">
      <c r="B159" s="287"/>
      <c r="C159" s="314" t="s">
        <v>94</v>
      </c>
      <c r="D159" s="262"/>
      <c r="E159" s="262"/>
      <c r="F159" s="315" t="s">
        <v>877</v>
      </c>
      <c r="G159" s="262"/>
      <c r="H159" s="314" t="s">
        <v>939</v>
      </c>
      <c r="I159" s="314" t="s">
        <v>879</v>
      </c>
      <c r="J159" s="314" t="s">
        <v>940</v>
      </c>
      <c r="K159" s="310"/>
    </row>
    <row r="160" s="1" customFormat="1" ht="15" customHeight="1">
      <c r="B160" s="287"/>
      <c r="C160" s="314" t="s">
        <v>941</v>
      </c>
      <c r="D160" s="262"/>
      <c r="E160" s="262"/>
      <c r="F160" s="315" t="s">
        <v>877</v>
      </c>
      <c r="G160" s="262"/>
      <c r="H160" s="314" t="s">
        <v>942</v>
      </c>
      <c r="I160" s="314" t="s">
        <v>912</v>
      </c>
      <c r="J160" s="314"/>
      <c r="K160" s="310"/>
    </row>
    <row r="161" s="1" customFormat="1" ht="15" customHeight="1">
      <c r="B161" s="316"/>
      <c r="C161" s="317"/>
      <c r="D161" s="317"/>
      <c r="E161" s="317"/>
      <c r="F161" s="317"/>
      <c r="G161" s="317"/>
      <c r="H161" s="317"/>
      <c r="I161" s="317"/>
      <c r="J161" s="317"/>
      <c r="K161" s="318"/>
    </row>
    <row r="162" s="1" customFormat="1" ht="18.75" customHeight="1">
      <c r="B162" s="298"/>
      <c r="C162" s="308"/>
      <c r="D162" s="308"/>
      <c r="E162" s="308"/>
      <c r="F162" s="319"/>
      <c r="G162" s="308"/>
      <c r="H162" s="308"/>
      <c r="I162" s="308"/>
      <c r="J162" s="308"/>
      <c r="K162" s="298"/>
    </row>
    <row r="163" s="1" customFormat="1" ht="18.75" customHeight="1">
      <c r="B163" s="298"/>
      <c r="C163" s="308"/>
      <c r="D163" s="308"/>
      <c r="E163" s="308"/>
      <c r="F163" s="319"/>
      <c r="G163" s="308"/>
      <c r="H163" s="308"/>
      <c r="I163" s="308"/>
      <c r="J163" s="308"/>
      <c r="K163" s="298"/>
    </row>
    <row r="164" s="1" customFormat="1" ht="18.75" customHeight="1">
      <c r="B164" s="298"/>
      <c r="C164" s="308"/>
      <c r="D164" s="308"/>
      <c r="E164" s="308"/>
      <c r="F164" s="319"/>
      <c r="G164" s="308"/>
      <c r="H164" s="308"/>
      <c r="I164" s="308"/>
      <c r="J164" s="308"/>
      <c r="K164" s="298"/>
    </row>
    <row r="165" s="1" customFormat="1" ht="18.75" customHeight="1">
      <c r="B165" s="298"/>
      <c r="C165" s="308"/>
      <c r="D165" s="308"/>
      <c r="E165" s="308"/>
      <c r="F165" s="319"/>
      <c r="G165" s="308"/>
      <c r="H165" s="308"/>
      <c r="I165" s="308"/>
      <c r="J165" s="308"/>
      <c r="K165" s="298"/>
    </row>
    <row r="166" s="1" customFormat="1" ht="18.75" customHeight="1">
      <c r="B166" s="298"/>
      <c r="C166" s="308"/>
      <c r="D166" s="308"/>
      <c r="E166" s="308"/>
      <c r="F166" s="319"/>
      <c r="G166" s="308"/>
      <c r="H166" s="308"/>
      <c r="I166" s="308"/>
      <c r="J166" s="308"/>
      <c r="K166" s="298"/>
    </row>
    <row r="167" s="1" customFormat="1" ht="18.75" customHeight="1">
      <c r="B167" s="298"/>
      <c r="C167" s="308"/>
      <c r="D167" s="308"/>
      <c r="E167" s="308"/>
      <c r="F167" s="319"/>
      <c r="G167" s="308"/>
      <c r="H167" s="308"/>
      <c r="I167" s="308"/>
      <c r="J167" s="308"/>
      <c r="K167" s="298"/>
    </row>
    <row r="168" s="1" customFormat="1" ht="18.75" customHeight="1">
      <c r="B168" s="298"/>
      <c r="C168" s="308"/>
      <c r="D168" s="308"/>
      <c r="E168" s="308"/>
      <c r="F168" s="319"/>
      <c r="G168" s="308"/>
      <c r="H168" s="308"/>
      <c r="I168" s="308"/>
      <c r="J168" s="308"/>
      <c r="K168" s="298"/>
    </row>
    <row r="169" s="1" customFormat="1" ht="18.75" customHeight="1">
      <c r="B169" s="270"/>
      <c r="C169" s="270"/>
      <c r="D169" s="270"/>
      <c r="E169" s="270"/>
      <c r="F169" s="270"/>
      <c r="G169" s="270"/>
      <c r="H169" s="270"/>
      <c r="I169" s="270"/>
      <c r="J169" s="270"/>
      <c r="K169" s="270"/>
    </row>
    <row r="170" s="1" customFormat="1" ht="7.5" customHeight="1">
      <c r="B170" s="249"/>
      <c r="C170" s="250"/>
      <c r="D170" s="250"/>
      <c r="E170" s="250"/>
      <c r="F170" s="250"/>
      <c r="G170" s="250"/>
      <c r="H170" s="250"/>
      <c r="I170" s="250"/>
      <c r="J170" s="250"/>
      <c r="K170" s="251"/>
    </row>
    <row r="171" s="1" customFormat="1" ht="45" customHeight="1">
      <c r="B171" s="252"/>
      <c r="C171" s="253" t="s">
        <v>943</v>
      </c>
      <c r="D171" s="253"/>
      <c r="E171" s="253"/>
      <c r="F171" s="253"/>
      <c r="G171" s="253"/>
      <c r="H171" s="253"/>
      <c r="I171" s="253"/>
      <c r="J171" s="253"/>
      <c r="K171" s="254"/>
    </row>
    <row r="172" s="1" customFormat="1" ht="17.25" customHeight="1">
      <c r="B172" s="252"/>
      <c r="C172" s="277" t="s">
        <v>871</v>
      </c>
      <c r="D172" s="277"/>
      <c r="E172" s="277"/>
      <c r="F172" s="277" t="s">
        <v>872</v>
      </c>
      <c r="G172" s="320"/>
      <c r="H172" s="321" t="s">
        <v>55</v>
      </c>
      <c r="I172" s="321" t="s">
        <v>58</v>
      </c>
      <c r="J172" s="277" t="s">
        <v>873</v>
      </c>
      <c r="K172" s="254"/>
    </row>
    <row r="173" s="1" customFormat="1" ht="17.25" customHeight="1">
      <c r="B173" s="255"/>
      <c r="C173" s="279" t="s">
        <v>874</v>
      </c>
      <c r="D173" s="279"/>
      <c r="E173" s="279"/>
      <c r="F173" s="280" t="s">
        <v>875</v>
      </c>
      <c r="G173" s="322"/>
      <c r="H173" s="323"/>
      <c r="I173" s="323"/>
      <c r="J173" s="279" t="s">
        <v>876</v>
      </c>
      <c r="K173" s="257"/>
    </row>
    <row r="174" s="1" customFormat="1" ht="5.25" customHeight="1">
      <c r="B174" s="287"/>
      <c r="C174" s="282"/>
      <c r="D174" s="282"/>
      <c r="E174" s="282"/>
      <c r="F174" s="282"/>
      <c r="G174" s="283"/>
      <c r="H174" s="282"/>
      <c r="I174" s="282"/>
      <c r="J174" s="282"/>
      <c r="K174" s="310"/>
    </row>
    <row r="175" s="1" customFormat="1" ht="15" customHeight="1">
      <c r="B175" s="287"/>
      <c r="C175" s="262" t="s">
        <v>880</v>
      </c>
      <c r="D175" s="262"/>
      <c r="E175" s="262"/>
      <c r="F175" s="285" t="s">
        <v>877</v>
      </c>
      <c r="G175" s="262"/>
      <c r="H175" s="262" t="s">
        <v>917</v>
      </c>
      <c r="I175" s="262" t="s">
        <v>879</v>
      </c>
      <c r="J175" s="262">
        <v>120</v>
      </c>
      <c r="K175" s="310"/>
    </row>
    <row r="176" s="1" customFormat="1" ht="15" customHeight="1">
      <c r="B176" s="287"/>
      <c r="C176" s="262" t="s">
        <v>926</v>
      </c>
      <c r="D176" s="262"/>
      <c r="E176" s="262"/>
      <c r="F176" s="285" t="s">
        <v>877</v>
      </c>
      <c r="G176" s="262"/>
      <c r="H176" s="262" t="s">
        <v>927</v>
      </c>
      <c r="I176" s="262" t="s">
        <v>879</v>
      </c>
      <c r="J176" s="262" t="s">
        <v>928</v>
      </c>
      <c r="K176" s="310"/>
    </row>
    <row r="177" s="1" customFormat="1" ht="15" customHeight="1">
      <c r="B177" s="287"/>
      <c r="C177" s="262" t="s">
        <v>825</v>
      </c>
      <c r="D177" s="262"/>
      <c r="E177" s="262"/>
      <c r="F177" s="285" t="s">
        <v>877</v>
      </c>
      <c r="G177" s="262"/>
      <c r="H177" s="262" t="s">
        <v>944</v>
      </c>
      <c r="I177" s="262" t="s">
        <v>879</v>
      </c>
      <c r="J177" s="262" t="s">
        <v>928</v>
      </c>
      <c r="K177" s="310"/>
    </row>
    <row r="178" s="1" customFormat="1" ht="15" customHeight="1">
      <c r="B178" s="287"/>
      <c r="C178" s="262" t="s">
        <v>882</v>
      </c>
      <c r="D178" s="262"/>
      <c r="E178" s="262"/>
      <c r="F178" s="285" t="s">
        <v>883</v>
      </c>
      <c r="G178" s="262"/>
      <c r="H178" s="262" t="s">
        <v>944</v>
      </c>
      <c r="I178" s="262" t="s">
        <v>879</v>
      </c>
      <c r="J178" s="262">
        <v>50</v>
      </c>
      <c r="K178" s="310"/>
    </row>
    <row r="179" s="1" customFormat="1" ht="15" customHeight="1">
      <c r="B179" s="287"/>
      <c r="C179" s="262" t="s">
        <v>885</v>
      </c>
      <c r="D179" s="262"/>
      <c r="E179" s="262"/>
      <c r="F179" s="285" t="s">
        <v>877</v>
      </c>
      <c r="G179" s="262"/>
      <c r="H179" s="262" t="s">
        <v>944</v>
      </c>
      <c r="I179" s="262" t="s">
        <v>887</v>
      </c>
      <c r="J179" s="262"/>
      <c r="K179" s="310"/>
    </row>
    <row r="180" s="1" customFormat="1" ht="15" customHeight="1">
      <c r="B180" s="287"/>
      <c r="C180" s="262" t="s">
        <v>896</v>
      </c>
      <c r="D180" s="262"/>
      <c r="E180" s="262"/>
      <c r="F180" s="285" t="s">
        <v>883</v>
      </c>
      <c r="G180" s="262"/>
      <c r="H180" s="262" t="s">
        <v>944</v>
      </c>
      <c r="I180" s="262" t="s">
        <v>879</v>
      </c>
      <c r="J180" s="262">
        <v>50</v>
      </c>
      <c r="K180" s="310"/>
    </row>
    <row r="181" s="1" customFormat="1" ht="15" customHeight="1">
      <c r="B181" s="287"/>
      <c r="C181" s="262" t="s">
        <v>904</v>
      </c>
      <c r="D181" s="262"/>
      <c r="E181" s="262"/>
      <c r="F181" s="285" t="s">
        <v>883</v>
      </c>
      <c r="G181" s="262"/>
      <c r="H181" s="262" t="s">
        <v>944</v>
      </c>
      <c r="I181" s="262" t="s">
        <v>879</v>
      </c>
      <c r="J181" s="262">
        <v>50</v>
      </c>
      <c r="K181" s="310"/>
    </row>
    <row r="182" s="1" customFormat="1" ht="15" customHeight="1">
      <c r="B182" s="287"/>
      <c r="C182" s="262" t="s">
        <v>902</v>
      </c>
      <c r="D182" s="262"/>
      <c r="E182" s="262"/>
      <c r="F182" s="285" t="s">
        <v>883</v>
      </c>
      <c r="G182" s="262"/>
      <c r="H182" s="262" t="s">
        <v>944</v>
      </c>
      <c r="I182" s="262" t="s">
        <v>879</v>
      </c>
      <c r="J182" s="262">
        <v>50</v>
      </c>
      <c r="K182" s="310"/>
    </row>
    <row r="183" s="1" customFormat="1" ht="15" customHeight="1">
      <c r="B183" s="287"/>
      <c r="C183" s="262" t="s">
        <v>99</v>
      </c>
      <c r="D183" s="262"/>
      <c r="E183" s="262"/>
      <c r="F183" s="285" t="s">
        <v>877</v>
      </c>
      <c r="G183" s="262"/>
      <c r="H183" s="262" t="s">
        <v>945</v>
      </c>
      <c r="I183" s="262" t="s">
        <v>946</v>
      </c>
      <c r="J183" s="262"/>
      <c r="K183" s="310"/>
    </row>
    <row r="184" s="1" customFormat="1" ht="15" customHeight="1">
      <c r="B184" s="287"/>
      <c r="C184" s="262" t="s">
        <v>58</v>
      </c>
      <c r="D184" s="262"/>
      <c r="E184" s="262"/>
      <c r="F184" s="285" t="s">
        <v>877</v>
      </c>
      <c r="G184" s="262"/>
      <c r="H184" s="262" t="s">
        <v>947</v>
      </c>
      <c r="I184" s="262" t="s">
        <v>948</v>
      </c>
      <c r="J184" s="262">
        <v>1</v>
      </c>
      <c r="K184" s="310"/>
    </row>
    <row r="185" s="1" customFormat="1" ht="15" customHeight="1">
      <c r="B185" s="287"/>
      <c r="C185" s="262" t="s">
        <v>54</v>
      </c>
      <c r="D185" s="262"/>
      <c r="E185" s="262"/>
      <c r="F185" s="285" t="s">
        <v>877</v>
      </c>
      <c r="G185" s="262"/>
      <c r="H185" s="262" t="s">
        <v>949</v>
      </c>
      <c r="I185" s="262" t="s">
        <v>879</v>
      </c>
      <c r="J185" s="262">
        <v>20</v>
      </c>
      <c r="K185" s="310"/>
    </row>
    <row r="186" s="1" customFormat="1" ht="15" customHeight="1">
      <c r="B186" s="287"/>
      <c r="C186" s="262" t="s">
        <v>55</v>
      </c>
      <c r="D186" s="262"/>
      <c r="E186" s="262"/>
      <c r="F186" s="285" t="s">
        <v>877</v>
      </c>
      <c r="G186" s="262"/>
      <c r="H186" s="262" t="s">
        <v>950</v>
      </c>
      <c r="I186" s="262" t="s">
        <v>879</v>
      </c>
      <c r="J186" s="262">
        <v>255</v>
      </c>
      <c r="K186" s="310"/>
    </row>
    <row r="187" s="1" customFormat="1" ht="15" customHeight="1">
      <c r="B187" s="287"/>
      <c r="C187" s="262" t="s">
        <v>100</v>
      </c>
      <c r="D187" s="262"/>
      <c r="E187" s="262"/>
      <c r="F187" s="285" t="s">
        <v>877</v>
      </c>
      <c r="G187" s="262"/>
      <c r="H187" s="262" t="s">
        <v>841</v>
      </c>
      <c r="I187" s="262" t="s">
        <v>879</v>
      </c>
      <c r="J187" s="262">
        <v>10</v>
      </c>
      <c r="K187" s="310"/>
    </row>
    <row r="188" s="1" customFormat="1" ht="15" customHeight="1">
      <c r="B188" s="287"/>
      <c r="C188" s="262" t="s">
        <v>101</v>
      </c>
      <c r="D188" s="262"/>
      <c r="E188" s="262"/>
      <c r="F188" s="285" t="s">
        <v>877</v>
      </c>
      <c r="G188" s="262"/>
      <c r="H188" s="262" t="s">
        <v>951</v>
      </c>
      <c r="I188" s="262" t="s">
        <v>912</v>
      </c>
      <c r="J188" s="262"/>
      <c r="K188" s="310"/>
    </row>
    <row r="189" s="1" customFormat="1" ht="15" customHeight="1">
      <c r="B189" s="287"/>
      <c r="C189" s="262" t="s">
        <v>952</v>
      </c>
      <c r="D189" s="262"/>
      <c r="E189" s="262"/>
      <c r="F189" s="285" t="s">
        <v>877</v>
      </c>
      <c r="G189" s="262"/>
      <c r="H189" s="262" t="s">
        <v>953</v>
      </c>
      <c r="I189" s="262" t="s">
        <v>912</v>
      </c>
      <c r="J189" s="262"/>
      <c r="K189" s="310"/>
    </row>
    <row r="190" s="1" customFormat="1" ht="15" customHeight="1">
      <c r="B190" s="287"/>
      <c r="C190" s="262" t="s">
        <v>941</v>
      </c>
      <c r="D190" s="262"/>
      <c r="E190" s="262"/>
      <c r="F190" s="285" t="s">
        <v>877</v>
      </c>
      <c r="G190" s="262"/>
      <c r="H190" s="262" t="s">
        <v>954</v>
      </c>
      <c r="I190" s="262" t="s">
        <v>912</v>
      </c>
      <c r="J190" s="262"/>
      <c r="K190" s="310"/>
    </row>
    <row r="191" s="1" customFormat="1" ht="15" customHeight="1">
      <c r="B191" s="287"/>
      <c r="C191" s="262" t="s">
        <v>103</v>
      </c>
      <c r="D191" s="262"/>
      <c r="E191" s="262"/>
      <c r="F191" s="285" t="s">
        <v>883</v>
      </c>
      <c r="G191" s="262"/>
      <c r="H191" s="262" t="s">
        <v>955</v>
      </c>
      <c r="I191" s="262" t="s">
        <v>879</v>
      </c>
      <c r="J191" s="262">
        <v>50</v>
      </c>
      <c r="K191" s="310"/>
    </row>
    <row r="192" s="1" customFormat="1" ht="15" customHeight="1">
      <c r="B192" s="287"/>
      <c r="C192" s="262" t="s">
        <v>956</v>
      </c>
      <c r="D192" s="262"/>
      <c r="E192" s="262"/>
      <c r="F192" s="285" t="s">
        <v>883</v>
      </c>
      <c r="G192" s="262"/>
      <c r="H192" s="262" t="s">
        <v>957</v>
      </c>
      <c r="I192" s="262" t="s">
        <v>958</v>
      </c>
      <c r="J192" s="262"/>
      <c r="K192" s="310"/>
    </row>
    <row r="193" s="1" customFormat="1" ht="15" customHeight="1">
      <c r="B193" s="287"/>
      <c r="C193" s="262" t="s">
        <v>959</v>
      </c>
      <c r="D193" s="262"/>
      <c r="E193" s="262"/>
      <c r="F193" s="285" t="s">
        <v>883</v>
      </c>
      <c r="G193" s="262"/>
      <c r="H193" s="262" t="s">
        <v>960</v>
      </c>
      <c r="I193" s="262" t="s">
        <v>958</v>
      </c>
      <c r="J193" s="262"/>
      <c r="K193" s="310"/>
    </row>
    <row r="194" s="1" customFormat="1" ht="15" customHeight="1">
      <c r="B194" s="287"/>
      <c r="C194" s="262" t="s">
        <v>961</v>
      </c>
      <c r="D194" s="262"/>
      <c r="E194" s="262"/>
      <c r="F194" s="285" t="s">
        <v>883</v>
      </c>
      <c r="G194" s="262"/>
      <c r="H194" s="262" t="s">
        <v>962</v>
      </c>
      <c r="I194" s="262" t="s">
        <v>958</v>
      </c>
      <c r="J194" s="262"/>
      <c r="K194" s="310"/>
    </row>
    <row r="195" s="1" customFormat="1" ht="15" customHeight="1">
      <c r="B195" s="287"/>
      <c r="C195" s="324" t="s">
        <v>963</v>
      </c>
      <c r="D195" s="262"/>
      <c r="E195" s="262"/>
      <c r="F195" s="285" t="s">
        <v>883</v>
      </c>
      <c r="G195" s="262"/>
      <c r="H195" s="262" t="s">
        <v>964</v>
      </c>
      <c r="I195" s="262" t="s">
        <v>965</v>
      </c>
      <c r="J195" s="325" t="s">
        <v>966</v>
      </c>
      <c r="K195" s="310"/>
    </row>
    <row r="196" s="1" customFormat="1" ht="15" customHeight="1">
      <c r="B196" s="287"/>
      <c r="C196" s="324" t="s">
        <v>43</v>
      </c>
      <c r="D196" s="262"/>
      <c r="E196" s="262"/>
      <c r="F196" s="285" t="s">
        <v>877</v>
      </c>
      <c r="G196" s="262"/>
      <c r="H196" s="259" t="s">
        <v>967</v>
      </c>
      <c r="I196" s="262" t="s">
        <v>968</v>
      </c>
      <c r="J196" s="262"/>
      <c r="K196" s="310"/>
    </row>
    <row r="197" s="1" customFormat="1" ht="15" customHeight="1">
      <c r="B197" s="287"/>
      <c r="C197" s="324" t="s">
        <v>969</v>
      </c>
      <c r="D197" s="262"/>
      <c r="E197" s="262"/>
      <c r="F197" s="285" t="s">
        <v>877</v>
      </c>
      <c r="G197" s="262"/>
      <c r="H197" s="262" t="s">
        <v>970</v>
      </c>
      <c r="I197" s="262" t="s">
        <v>912</v>
      </c>
      <c r="J197" s="262"/>
      <c r="K197" s="310"/>
    </row>
    <row r="198" s="1" customFormat="1" ht="15" customHeight="1">
      <c r="B198" s="287"/>
      <c r="C198" s="324" t="s">
        <v>971</v>
      </c>
      <c r="D198" s="262"/>
      <c r="E198" s="262"/>
      <c r="F198" s="285" t="s">
        <v>877</v>
      </c>
      <c r="G198" s="262"/>
      <c r="H198" s="262" t="s">
        <v>972</v>
      </c>
      <c r="I198" s="262" t="s">
        <v>912</v>
      </c>
      <c r="J198" s="262"/>
      <c r="K198" s="310"/>
    </row>
    <row r="199" s="1" customFormat="1" ht="15" customHeight="1">
      <c r="B199" s="287"/>
      <c r="C199" s="324" t="s">
        <v>973</v>
      </c>
      <c r="D199" s="262"/>
      <c r="E199" s="262"/>
      <c r="F199" s="285" t="s">
        <v>883</v>
      </c>
      <c r="G199" s="262"/>
      <c r="H199" s="262" t="s">
        <v>974</v>
      </c>
      <c r="I199" s="262" t="s">
        <v>912</v>
      </c>
      <c r="J199" s="262"/>
      <c r="K199" s="310"/>
    </row>
    <row r="200" s="1" customFormat="1" ht="15" customHeight="1">
      <c r="B200" s="316"/>
      <c r="C200" s="326"/>
      <c r="D200" s="317"/>
      <c r="E200" s="317"/>
      <c r="F200" s="317"/>
      <c r="G200" s="317"/>
      <c r="H200" s="317"/>
      <c r="I200" s="317"/>
      <c r="J200" s="317"/>
      <c r="K200" s="318"/>
    </row>
    <row r="201" s="1" customFormat="1" ht="18.75" customHeight="1">
      <c r="B201" s="298"/>
      <c r="C201" s="308"/>
      <c r="D201" s="308"/>
      <c r="E201" s="308"/>
      <c r="F201" s="319"/>
      <c r="G201" s="308"/>
      <c r="H201" s="308"/>
      <c r="I201" s="308"/>
      <c r="J201" s="308"/>
      <c r="K201" s="298"/>
    </row>
    <row r="202" s="1" customFormat="1" ht="18.75" customHeight="1">
      <c r="B202" s="270"/>
      <c r="C202" s="270"/>
      <c r="D202" s="270"/>
      <c r="E202" s="270"/>
      <c r="F202" s="270"/>
      <c r="G202" s="270"/>
      <c r="H202" s="270"/>
      <c r="I202" s="270"/>
      <c r="J202" s="270"/>
      <c r="K202" s="270"/>
    </row>
    <row r="203" s="1" customFormat="1" ht="13.5">
      <c r="B203" s="249"/>
      <c r="C203" s="250"/>
      <c r="D203" s="250"/>
      <c r="E203" s="250"/>
      <c r="F203" s="250"/>
      <c r="G203" s="250"/>
      <c r="H203" s="250"/>
      <c r="I203" s="250"/>
      <c r="J203" s="250"/>
      <c r="K203" s="251"/>
    </row>
    <row r="204" s="1" customFormat="1" ht="21" customHeight="1">
      <c r="B204" s="252"/>
      <c r="C204" s="253" t="s">
        <v>975</v>
      </c>
      <c r="D204" s="253"/>
      <c r="E204" s="253"/>
      <c r="F204" s="253"/>
      <c r="G204" s="253"/>
      <c r="H204" s="253"/>
      <c r="I204" s="253"/>
      <c r="J204" s="253"/>
      <c r="K204" s="254"/>
    </row>
    <row r="205" s="1" customFormat="1" ht="25.5" customHeight="1">
      <c r="B205" s="252"/>
      <c r="C205" s="327" t="s">
        <v>976</v>
      </c>
      <c r="D205" s="327"/>
      <c r="E205" s="327"/>
      <c r="F205" s="327" t="s">
        <v>977</v>
      </c>
      <c r="G205" s="328"/>
      <c r="H205" s="327" t="s">
        <v>978</v>
      </c>
      <c r="I205" s="327"/>
      <c r="J205" s="327"/>
      <c r="K205" s="254"/>
    </row>
    <row r="206" s="1" customFormat="1" ht="5.25" customHeight="1">
      <c r="B206" s="287"/>
      <c r="C206" s="282"/>
      <c r="D206" s="282"/>
      <c r="E206" s="282"/>
      <c r="F206" s="282"/>
      <c r="G206" s="308"/>
      <c r="H206" s="282"/>
      <c r="I206" s="282"/>
      <c r="J206" s="282"/>
      <c r="K206" s="310"/>
    </row>
    <row r="207" s="1" customFormat="1" ht="15" customHeight="1">
      <c r="B207" s="287"/>
      <c r="C207" s="262" t="s">
        <v>968</v>
      </c>
      <c r="D207" s="262"/>
      <c r="E207" s="262"/>
      <c r="F207" s="285" t="s">
        <v>44</v>
      </c>
      <c r="G207" s="262"/>
      <c r="H207" s="262" t="s">
        <v>979</v>
      </c>
      <c r="I207" s="262"/>
      <c r="J207" s="262"/>
      <c r="K207" s="310"/>
    </row>
    <row r="208" s="1" customFormat="1" ht="15" customHeight="1">
      <c r="B208" s="287"/>
      <c r="C208" s="262"/>
      <c r="D208" s="262"/>
      <c r="E208" s="262"/>
      <c r="F208" s="285" t="s">
        <v>45</v>
      </c>
      <c r="G208" s="262"/>
      <c r="H208" s="262" t="s">
        <v>980</v>
      </c>
      <c r="I208" s="262"/>
      <c r="J208" s="262"/>
      <c r="K208" s="310"/>
    </row>
    <row r="209" s="1" customFormat="1" ht="15" customHeight="1">
      <c r="B209" s="287"/>
      <c r="C209" s="262"/>
      <c r="D209" s="262"/>
      <c r="E209" s="262"/>
      <c r="F209" s="285" t="s">
        <v>48</v>
      </c>
      <c r="G209" s="262"/>
      <c r="H209" s="262" t="s">
        <v>981</v>
      </c>
      <c r="I209" s="262"/>
      <c r="J209" s="262"/>
      <c r="K209" s="310"/>
    </row>
    <row r="210" s="1" customFormat="1" ht="15" customHeight="1">
      <c r="B210" s="287"/>
      <c r="C210" s="262"/>
      <c r="D210" s="262"/>
      <c r="E210" s="262"/>
      <c r="F210" s="285" t="s">
        <v>46</v>
      </c>
      <c r="G210" s="262"/>
      <c r="H210" s="262" t="s">
        <v>982</v>
      </c>
      <c r="I210" s="262"/>
      <c r="J210" s="262"/>
      <c r="K210" s="310"/>
    </row>
    <row r="211" s="1" customFormat="1" ht="15" customHeight="1">
      <c r="B211" s="287"/>
      <c r="C211" s="262"/>
      <c r="D211" s="262"/>
      <c r="E211" s="262"/>
      <c r="F211" s="285" t="s">
        <v>47</v>
      </c>
      <c r="G211" s="262"/>
      <c r="H211" s="262" t="s">
        <v>983</v>
      </c>
      <c r="I211" s="262"/>
      <c r="J211" s="262"/>
      <c r="K211" s="310"/>
    </row>
    <row r="212" s="1" customFormat="1" ht="15" customHeight="1">
      <c r="B212" s="287"/>
      <c r="C212" s="262"/>
      <c r="D212" s="262"/>
      <c r="E212" s="262"/>
      <c r="F212" s="285"/>
      <c r="G212" s="262"/>
      <c r="H212" s="262"/>
      <c r="I212" s="262"/>
      <c r="J212" s="262"/>
      <c r="K212" s="310"/>
    </row>
    <row r="213" s="1" customFormat="1" ht="15" customHeight="1">
      <c r="B213" s="287"/>
      <c r="C213" s="262" t="s">
        <v>924</v>
      </c>
      <c r="D213" s="262"/>
      <c r="E213" s="262"/>
      <c r="F213" s="285" t="s">
        <v>819</v>
      </c>
      <c r="G213" s="262"/>
      <c r="H213" s="262" t="s">
        <v>984</v>
      </c>
      <c r="I213" s="262"/>
      <c r="J213" s="262"/>
      <c r="K213" s="310"/>
    </row>
    <row r="214" s="1" customFormat="1" ht="15" customHeight="1">
      <c r="B214" s="287"/>
      <c r="C214" s="262"/>
      <c r="D214" s="262"/>
      <c r="E214" s="262"/>
      <c r="F214" s="285" t="s">
        <v>80</v>
      </c>
      <c r="G214" s="262"/>
      <c r="H214" s="262" t="s">
        <v>823</v>
      </c>
      <c r="I214" s="262"/>
      <c r="J214" s="262"/>
      <c r="K214" s="310"/>
    </row>
    <row r="215" s="1" customFormat="1" ht="15" customHeight="1">
      <c r="B215" s="287"/>
      <c r="C215" s="262"/>
      <c r="D215" s="262"/>
      <c r="E215" s="262"/>
      <c r="F215" s="285" t="s">
        <v>821</v>
      </c>
      <c r="G215" s="262"/>
      <c r="H215" s="262" t="s">
        <v>985</v>
      </c>
      <c r="I215" s="262"/>
      <c r="J215" s="262"/>
      <c r="K215" s="310"/>
    </row>
    <row r="216" s="1" customFormat="1" ht="15" customHeight="1">
      <c r="B216" s="329"/>
      <c r="C216" s="262"/>
      <c r="D216" s="262"/>
      <c r="E216" s="262"/>
      <c r="F216" s="285" t="s">
        <v>87</v>
      </c>
      <c r="G216" s="324"/>
      <c r="H216" s="314" t="s">
        <v>824</v>
      </c>
      <c r="I216" s="314"/>
      <c r="J216" s="314"/>
      <c r="K216" s="330"/>
    </row>
    <row r="217" s="1" customFormat="1" ht="15" customHeight="1">
      <c r="B217" s="329"/>
      <c r="C217" s="262"/>
      <c r="D217" s="262"/>
      <c r="E217" s="262"/>
      <c r="F217" s="285" t="s">
        <v>111</v>
      </c>
      <c r="G217" s="324"/>
      <c r="H217" s="314" t="s">
        <v>986</v>
      </c>
      <c r="I217" s="314"/>
      <c r="J217" s="314"/>
      <c r="K217" s="330"/>
    </row>
    <row r="218" s="1" customFormat="1" ht="15" customHeight="1">
      <c r="B218" s="329"/>
      <c r="C218" s="262"/>
      <c r="D218" s="262"/>
      <c r="E218" s="262"/>
      <c r="F218" s="285"/>
      <c r="G218" s="324"/>
      <c r="H218" s="314"/>
      <c r="I218" s="314"/>
      <c r="J218" s="314"/>
      <c r="K218" s="330"/>
    </row>
    <row r="219" s="1" customFormat="1" ht="15" customHeight="1">
      <c r="B219" s="329"/>
      <c r="C219" s="262" t="s">
        <v>948</v>
      </c>
      <c r="D219" s="262"/>
      <c r="E219" s="262"/>
      <c r="F219" s="285">
        <v>1</v>
      </c>
      <c r="G219" s="324"/>
      <c r="H219" s="314" t="s">
        <v>987</v>
      </c>
      <c r="I219" s="314"/>
      <c r="J219" s="314"/>
      <c r="K219" s="330"/>
    </row>
    <row r="220" s="1" customFormat="1" ht="15" customHeight="1">
      <c r="B220" s="329"/>
      <c r="C220" s="262"/>
      <c r="D220" s="262"/>
      <c r="E220" s="262"/>
      <c r="F220" s="285">
        <v>2</v>
      </c>
      <c r="G220" s="324"/>
      <c r="H220" s="314" t="s">
        <v>988</v>
      </c>
      <c r="I220" s="314"/>
      <c r="J220" s="314"/>
      <c r="K220" s="330"/>
    </row>
    <row r="221" s="1" customFormat="1" ht="15" customHeight="1">
      <c r="B221" s="329"/>
      <c r="C221" s="262"/>
      <c r="D221" s="262"/>
      <c r="E221" s="262"/>
      <c r="F221" s="285">
        <v>3</v>
      </c>
      <c r="G221" s="324"/>
      <c r="H221" s="314" t="s">
        <v>989</v>
      </c>
      <c r="I221" s="314"/>
      <c r="J221" s="314"/>
      <c r="K221" s="330"/>
    </row>
    <row r="222" s="1" customFormat="1" ht="15" customHeight="1">
      <c r="B222" s="329"/>
      <c r="C222" s="262"/>
      <c r="D222" s="262"/>
      <c r="E222" s="262"/>
      <c r="F222" s="285">
        <v>4</v>
      </c>
      <c r="G222" s="324"/>
      <c r="H222" s="314" t="s">
        <v>990</v>
      </c>
      <c r="I222" s="314"/>
      <c r="J222" s="314"/>
      <c r="K222" s="330"/>
    </row>
    <row r="223" s="1" customFormat="1" ht="12.75" customHeight="1">
      <c r="B223" s="331"/>
      <c r="C223" s="332"/>
      <c r="D223" s="332"/>
      <c r="E223" s="332"/>
      <c r="F223" s="332"/>
      <c r="G223" s="332"/>
      <c r="H223" s="332"/>
      <c r="I223" s="332"/>
      <c r="J223" s="332"/>
      <c r="K223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2022-07-07T06:44:31Z</dcterms:created>
  <dcterms:modified xsi:type="dcterms:W3CDTF">2022-07-07T06:44:35Z</dcterms:modified>
</cp:coreProperties>
</file>