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Users\KotL\Desktop\DOKLADY K AKCÍM\2022\Opravy a údržba skalních zářezů u ST OŘ PHA 2022 - 2024\"/>
    </mc:Choice>
  </mc:AlternateContent>
  <xr:revisionPtr revIDLastSave="0" documentId="13_ncr:1_{67BB892D-C4EE-44F4-94FE-CA3EE25FAA44}" xr6:coauthVersionLast="36" xr6:coauthVersionMax="36" xr10:uidLastSave="{00000000-0000-0000-0000-000000000000}"/>
  <bookViews>
    <workbookView xWindow="0" yWindow="0" windowWidth="23040" windowHeight="8592" xr2:uid="{00000000-000D-0000-FFFF-FFFF00000000}"/>
  </bookViews>
  <sheets>
    <sheet name="8 - Opravy a údržba skaln..." sheetId="2" r:id="rId1"/>
  </sheets>
  <definedNames>
    <definedName name="_xlnm._FilterDatabase" localSheetId="0" hidden="1">'8 - Opravy a údržba skaln...'!$C$120:$H$337</definedName>
    <definedName name="_xlnm.Print_Titles" localSheetId="0">'8 - Opravy a údržba skaln...'!$120:$120</definedName>
    <definedName name="_xlnm.Print_Area" localSheetId="0">'8 - Opravy a údržba skaln...'!$C$110:$H$337</definedName>
  </definedNames>
  <calcPr calcId="191029"/>
</workbook>
</file>

<file path=xl/calcChain.xml><?xml version="1.0" encoding="utf-8"?>
<calcChain xmlns="http://schemas.openxmlformats.org/spreadsheetml/2006/main">
  <c r="AU336" i="2" l="1"/>
  <c r="AT336" i="2"/>
  <c r="AS336" i="2"/>
  <c r="AR336" i="2"/>
  <c r="AU334" i="2"/>
  <c r="AT334" i="2"/>
  <c r="AS334" i="2"/>
  <c r="AR334" i="2"/>
  <c r="AU331" i="2"/>
  <c r="AT331" i="2"/>
  <c r="AS331" i="2"/>
  <c r="AR331" i="2"/>
  <c r="AU329" i="2"/>
  <c r="AT329" i="2"/>
  <c r="AS329" i="2"/>
  <c r="AR329" i="2"/>
  <c r="AU326" i="2"/>
  <c r="AT326" i="2"/>
  <c r="AS326" i="2"/>
  <c r="AR326" i="2"/>
  <c r="AU324" i="2"/>
  <c r="AT324" i="2"/>
  <c r="AS324" i="2"/>
  <c r="AR324" i="2"/>
  <c r="AU322" i="2"/>
  <c r="AT322" i="2"/>
  <c r="AS322" i="2"/>
  <c r="AR322" i="2"/>
  <c r="AU319" i="2"/>
  <c r="AT319" i="2"/>
  <c r="AS319" i="2"/>
  <c r="AR319" i="2"/>
  <c r="AU317" i="2"/>
  <c r="AT317" i="2"/>
  <c r="AS317" i="2"/>
  <c r="AR317" i="2"/>
  <c r="AU315" i="2"/>
  <c r="AT315" i="2"/>
  <c r="AS315" i="2"/>
  <c r="AR315" i="2"/>
  <c r="AU313" i="2"/>
  <c r="AT313" i="2"/>
  <c r="AS313" i="2"/>
  <c r="AR313" i="2"/>
  <c r="AU311" i="2"/>
  <c r="AT311" i="2"/>
  <c r="AS311" i="2"/>
  <c r="AR311" i="2"/>
  <c r="AU309" i="2"/>
  <c r="AT309" i="2"/>
  <c r="AS309" i="2"/>
  <c r="AR309" i="2"/>
  <c r="AU307" i="2"/>
  <c r="AT307" i="2"/>
  <c r="AS307" i="2"/>
  <c r="AR307" i="2"/>
  <c r="AU304" i="2"/>
  <c r="AT304" i="2"/>
  <c r="AS304" i="2"/>
  <c r="AR304" i="2"/>
  <c r="AU301" i="2"/>
  <c r="AT301" i="2"/>
  <c r="AS301" i="2"/>
  <c r="AR301" i="2"/>
  <c r="AU299" i="2"/>
  <c r="AT299" i="2"/>
  <c r="AS299" i="2"/>
  <c r="AR299" i="2"/>
  <c r="AU296" i="2"/>
  <c r="AT296" i="2"/>
  <c r="AS296" i="2"/>
  <c r="AR296" i="2"/>
  <c r="AU294" i="2"/>
  <c r="AT294" i="2"/>
  <c r="AS294" i="2"/>
  <c r="AR294" i="2"/>
  <c r="AU292" i="2"/>
  <c r="AT292" i="2"/>
  <c r="AS292" i="2"/>
  <c r="AR292" i="2"/>
  <c r="AU290" i="2"/>
  <c r="AT290" i="2"/>
  <c r="AS290" i="2"/>
  <c r="AR290" i="2"/>
  <c r="AU288" i="2"/>
  <c r="AT288" i="2"/>
  <c r="AS288" i="2"/>
  <c r="AR288" i="2"/>
  <c r="AU286" i="2"/>
  <c r="AT286" i="2"/>
  <c r="AS286" i="2"/>
  <c r="AR286" i="2"/>
  <c r="AU284" i="2"/>
  <c r="AT284" i="2"/>
  <c r="AS284" i="2"/>
  <c r="AR284" i="2"/>
  <c r="AU282" i="2"/>
  <c r="AT282" i="2"/>
  <c r="AS282" i="2"/>
  <c r="AR282" i="2"/>
  <c r="AU280" i="2"/>
  <c r="AT280" i="2"/>
  <c r="AS280" i="2"/>
  <c r="AR280" i="2"/>
  <c r="AU278" i="2"/>
  <c r="AT278" i="2"/>
  <c r="AS278" i="2"/>
  <c r="AR278" i="2"/>
  <c r="AU276" i="2"/>
  <c r="AT276" i="2"/>
  <c r="AS276" i="2"/>
  <c r="AR276" i="2"/>
  <c r="AU274" i="2"/>
  <c r="AT274" i="2"/>
  <c r="AS274" i="2"/>
  <c r="AR274" i="2"/>
  <c r="AU272" i="2"/>
  <c r="AT272" i="2"/>
  <c r="AS272" i="2"/>
  <c r="AR272" i="2"/>
  <c r="AU269" i="2"/>
  <c r="AT269" i="2"/>
  <c r="AS269" i="2"/>
  <c r="AR269" i="2"/>
  <c r="AU267" i="2"/>
  <c r="AT267" i="2"/>
  <c r="AS267" i="2"/>
  <c r="AR267" i="2"/>
  <c r="AU265" i="2"/>
  <c r="AT265" i="2"/>
  <c r="AS265" i="2"/>
  <c r="AR265" i="2"/>
  <c r="AU263" i="2"/>
  <c r="AT263" i="2"/>
  <c r="AS263" i="2"/>
  <c r="AR263" i="2"/>
  <c r="AU261" i="2"/>
  <c r="AT261" i="2"/>
  <c r="AS261" i="2"/>
  <c r="AR261" i="2"/>
  <c r="AU259" i="2"/>
  <c r="AT259" i="2"/>
  <c r="AS259" i="2"/>
  <c r="AR259" i="2"/>
  <c r="AU257" i="2"/>
  <c r="AT257" i="2"/>
  <c r="AS257" i="2"/>
  <c r="AR257" i="2"/>
  <c r="AU255" i="2"/>
  <c r="AT255" i="2"/>
  <c r="AS255" i="2"/>
  <c r="AR255" i="2"/>
  <c r="AU253" i="2"/>
  <c r="AT253" i="2"/>
  <c r="AS253" i="2"/>
  <c r="AR253" i="2"/>
  <c r="AU251" i="2"/>
  <c r="AT251" i="2"/>
  <c r="AS251" i="2"/>
  <c r="AR251" i="2"/>
  <c r="AU249" i="2"/>
  <c r="AT249" i="2"/>
  <c r="AS249" i="2"/>
  <c r="AR249" i="2"/>
  <c r="AU247" i="2"/>
  <c r="AT247" i="2"/>
  <c r="AS247" i="2"/>
  <c r="AR247" i="2"/>
  <c r="AU245" i="2"/>
  <c r="AT245" i="2"/>
  <c r="AS245" i="2"/>
  <c r="AR245" i="2"/>
  <c r="AU243" i="2"/>
  <c r="AT243" i="2"/>
  <c r="AS243" i="2"/>
  <c r="AR243" i="2"/>
  <c r="AU241" i="2"/>
  <c r="AT241" i="2"/>
  <c r="AS241" i="2"/>
  <c r="AR241" i="2"/>
  <c r="AU239" i="2"/>
  <c r="AT239" i="2"/>
  <c r="AS239" i="2"/>
  <c r="AR239" i="2"/>
  <c r="AU237" i="2"/>
  <c r="AT237" i="2"/>
  <c r="AS237" i="2"/>
  <c r="AR237" i="2"/>
  <c r="AU235" i="2"/>
  <c r="AT235" i="2"/>
  <c r="AS235" i="2"/>
  <c r="AR235" i="2"/>
  <c r="AU233" i="2"/>
  <c r="AT233" i="2"/>
  <c r="AS233" i="2"/>
  <c r="AR233" i="2"/>
  <c r="AU231" i="2"/>
  <c r="AT231" i="2"/>
  <c r="AS231" i="2"/>
  <c r="AR231" i="2"/>
  <c r="AU229" i="2"/>
  <c r="AT229" i="2"/>
  <c r="AS229" i="2"/>
  <c r="AR229" i="2"/>
  <c r="AU227" i="2"/>
  <c r="AT227" i="2"/>
  <c r="AS227" i="2"/>
  <c r="AR227" i="2"/>
  <c r="AU225" i="2"/>
  <c r="AT225" i="2"/>
  <c r="AS225" i="2"/>
  <c r="AR225" i="2"/>
  <c r="AU223" i="2"/>
  <c r="AT223" i="2"/>
  <c r="AS223" i="2"/>
  <c r="AR223" i="2"/>
  <c r="AU221" i="2"/>
  <c r="AT221" i="2"/>
  <c r="AS221" i="2"/>
  <c r="AR221" i="2"/>
  <c r="AU218" i="2"/>
  <c r="AT218" i="2"/>
  <c r="AS218" i="2"/>
  <c r="AR218" i="2"/>
  <c r="AU216" i="2"/>
  <c r="AT216" i="2"/>
  <c r="AS216" i="2"/>
  <c r="AR216" i="2"/>
  <c r="AU214" i="2"/>
  <c r="AT214" i="2"/>
  <c r="AS214" i="2"/>
  <c r="AR214" i="2"/>
  <c r="AU212" i="2"/>
  <c r="AT212" i="2"/>
  <c r="AS212" i="2"/>
  <c r="AR212" i="2"/>
  <c r="AU210" i="2"/>
  <c r="AT210" i="2"/>
  <c r="AS210" i="2"/>
  <c r="AR210" i="2"/>
  <c r="AU208" i="2"/>
  <c r="AT208" i="2"/>
  <c r="AS208" i="2"/>
  <c r="AR208" i="2"/>
  <c r="AU206" i="2"/>
  <c r="AT206" i="2"/>
  <c r="AS206" i="2"/>
  <c r="AR206" i="2"/>
  <c r="AU204" i="2"/>
  <c r="AT204" i="2"/>
  <c r="AS204" i="2"/>
  <c r="AR204" i="2"/>
  <c r="AU202" i="2"/>
  <c r="AT202" i="2"/>
  <c r="AS202" i="2"/>
  <c r="AR202" i="2"/>
  <c r="AU200" i="2"/>
  <c r="AT200" i="2"/>
  <c r="AS200" i="2"/>
  <c r="AR200" i="2"/>
  <c r="AU198" i="2"/>
  <c r="AT198" i="2"/>
  <c r="AS198" i="2"/>
  <c r="AR198" i="2"/>
  <c r="AU196" i="2"/>
  <c r="AT196" i="2"/>
  <c r="AS196" i="2"/>
  <c r="AR196" i="2"/>
  <c r="AU194" i="2"/>
  <c r="AT194" i="2"/>
  <c r="AS194" i="2"/>
  <c r="AR194" i="2"/>
  <c r="AU192" i="2"/>
  <c r="AT192" i="2"/>
  <c r="AS192" i="2"/>
  <c r="AR192" i="2"/>
  <c r="AU190" i="2"/>
  <c r="AT190" i="2"/>
  <c r="AS190" i="2"/>
  <c r="AR190" i="2"/>
  <c r="AU188" i="2"/>
  <c r="AT188" i="2"/>
  <c r="AS188" i="2"/>
  <c r="AR188" i="2"/>
  <c r="AU186" i="2"/>
  <c r="AT186" i="2"/>
  <c r="AS186" i="2"/>
  <c r="AR186" i="2"/>
  <c r="AU184" i="2"/>
  <c r="AT184" i="2"/>
  <c r="AS184" i="2"/>
  <c r="AR184" i="2"/>
  <c r="AU182" i="2"/>
  <c r="AT182" i="2"/>
  <c r="AS182" i="2"/>
  <c r="AR182" i="2"/>
  <c r="AU180" i="2"/>
  <c r="AT180" i="2"/>
  <c r="AS180" i="2"/>
  <c r="AR180" i="2"/>
  <c r="AU178" i="2"/>
  <c r="AT178" i="2"/>
  <c r="AS178" i="2"/>
  <c r="AR178" i="2"/>
  <c r="AU176" i="2"/>
  <c r="AT176" i="2"/>
  <c r="AS176" i="2"/>
  <c r="AR176" i="2"/>
  <c r="AU174" i="2"/>
  <c r="AT174" i="2"/>
  <c r="AS174" i="2"/>
  <c r="AR174" i="2"/>
  <c r="AU172" i="2"/>
  <c r="AT172" i="2"/>
  <c r="AS172" i="2"/>
  <c r="AR172" i="2"/>
  <c r="AU170" i="2"/>
  <c r="AT170" i="2"/>
  <c r="AS170" i="2"/>
  <c r="AR170" i="2"/>
  <c r="AU168" i="2"/>
  <c r="AT168" i="2"/>
  <c r="AS168" i="2"/>
  <c r="AR168" i="2"/>
  <c r="AU166" i="2"/>
  <c r="AT166" i="2"/>
  <c r="AS166" i="2"/>
  <c r="AR166" i="2"/>
  <c r="AU164" i="2"/>
  <c r="AT164" i="2"/>
  <c r="AS164" i="2"/>
  <c r="AR164" i="2"/>
  <c r="AU162" i="2"/>
  <c r="AT162" i="2"/>
  <c r="AS162" i="2"/>
  <c r="AR162" i="2"/>
  <c r="AU160" i="2"/>
  <c r="AT160" i="2"/>
  <c r="AS160" i="2"/>
  <c r="AR160" i="2"/>
  <c r="AU158" i="2"/>
  <c r="AT158" i="2"/>
  <c r="AS158" i="2"/>
  <c r="AR158" i="2"/>
  <c r="AU156" i="2"/>
  <c r="AT156" i="2"/>
  <c r="AS156" i="2"/>
  <c r="AR156" i="2"/>
  <c r="AU154" i="2"/>
  <c r="AT154" i="2"/>
  <c r="AS154" i="2"/>
  <c r="AR154" i="2"/>
  <c r="AU152" i="2"/>
  <c r="AT152" i="2"/>
  <c r="AS152" i="2"/>
  <c r="AR152" i="2"/>
  <c r="AU150" i="2"/>
  <c r="AT150" i="2"/>
  <c r="AS150" i="2"/>
  <c r="AR150" i="2"/>
  <c r="AU148" i="2"/>
  <c r="AT148" i="2"/>
  <c r="AS148" i="2"/>
  <c r="AR148" i="2"/>
  <c r="AU146" i="2"/>
  <c r="AT146" i="2"/>
  <c r="AS146" i="2"/>
  <c r="AR146" i="2"/>
  <c r="AU144" i="2"/>
  <c r="AT144" i="2"/>
  <c r="AS144" i="2"/>
  <c r="AR144" i="2"/>
  <c r="AU142" i="2"/>
  <c r="AT142" i="2"/>
  <c r="AS142" i="2"/>
  <c r="AR142" i="2"/>
  <c r="AU140" i="2"/>
  <c r="AT140" i="2"/>
  <c r="AS140" i="2"/>
  <c r="AR140" i="2"/>
  <c r="AU138" i="2"/>
  <c r="AT138" i="2"/>
  <c r="AS138" i="2"/>
  <c r="AR138" i="2"/>
  <c r="AU136" i="2"/>
  <c r="AT136" i="2"/>
  <c r="AS136" i="2"/>
  <c r="AR136" i="2"/>
  <c r="AU134" i="2"/>
  <c r="AT134" i="2"/>
  <c r="AS134" i="2"/>
  <c r="AR134" i="2"/>
  <c r="AU132" i="2"/>
  <c r="AT132" i="2"/>
  <c r="AS132" i="2"/>
  <c r="AR132" i="2"/>
  <c r="AU130" i="2"/>
  <c r="AT130" i="2"/>
  <c r="AS130" i="2"/>
  <c r="AR130" i="2"/>
  <c r="AU128" i="2"/>
  <c r="AT128" i="2"/>
  <c r="AS128" i="2"/>
  <c r="AR128" i="2"/>
  <c r="AU126" i="2"/>
  <c r="AT126" i="2"/>
  <c r="AS126" i="2"/>
  <c r="AR126" i="2"/>
  <c r="AU124" i="2"/>
  <c r="AT124" i="2"/>
  <c r="F34" i="2" s="1"/>
  <c r="AS124" i="2"/>
  <c r="AR124" i="2"/>
  <c r="F117" i="2"/>
  <c r="F115" i="2"/>
  <c r="E113" i="2"/>
  <c r="F89" i="2"/>
  <c r="F87" i="2"/>
  <c r="E85" i="2"/>
  <c r="E19" i="2"/>
  <c r="E16" i="2"/>
  <c r="AW251" i="2"/>
  <c r="AW263" i="2"/>
  <c r="AW221" i="2"/>
  <c r="AW172" i="2"/>
  <c r="AW315" i="2"/>
  <c r="AW292" i="2"/>
  <c r="AW212" i="2"/>
  <c r="AW126" i="2"/>
  <c r="AW194" i="2"/>
  <c r="AW190" i="2"/>
  <c r="AW138" i="2"/>
  <c r="AW150" i="2"/>
  <c r="AW132" i="2"/>
  <c r="AW210" i="2"/>
  <c r="AW257" i="2"/>
  <c r="AW324" i="2"/>
  <c r="AW239" i="2"/>
  <c r="AW162" i="2"/>
  <c r="AW178" i="2"/>
  <c r="AW286" i="2"/>
  <c r="AW200" i="2"/>
  <c r="AW313" i="2"/>
  <c r="AW223" i="2"/>
  <c r="AW280" i="2"/>
  <c r="AW229" i="2"/>
  <c r="AW331" i="2"/>
  <c r="AW208" i="2"/>
  <c r="AW166" i="2"/>
  <c r="AW265" i="2"/>
  <c r="AW154" i="2"/>
  <c r="AW284" i="2"/>
  <c r="AW216" i="2"/>
  <c r="AW278" i="2"/>
  <c r="AW233" i="2"/>
  <c r="AW202" i="2"/>
  <c r="AW168" i="2"/>
  <c r="AW152" i="2"/>
  <c r="AW304" i="2"/>
  <c r="AW274" i="2"/>
  <c r="AW247" i="2"/>
  <c r="AW253" i="2"/>
  <c r="AW231" i="2"/>
  <c r="AW204" i="2"/>
  <c r="AW160" i="2"/>
  <c r="AW146" i="2"/>
  <c r="AW261" i="2"/>
  <c r="AW227" i="2"/>
  <c r="AW170" i="2"/>
  <c r="AW144" i="2"/>
  <c r="AW317" i="2"/>
  <c r="AW276" i="2"/>
  <c r="AW319" i="2"/>
  <c r="AW164" i="2"/>
  <c r="AW186" i="2"/>
  <c r="AW294" i="2"/>
  <c r="AW249" i="2"/>
  <c r="AW311" i="2"/>
  <c r="AW243" i="2"/>
  <c r="AW128" i="2"/>
  <c r="AW184" i="2"/>
  <c r="AW290" i="2"/>
  <c r="AW309" i="2"/>
  <c r="AW198" i="2"/>
  <c r="AW130" i="2"/>
  <c r="AW225" i="2"/>
  <c r="AW299" i="2"/>
  <c r="AW269" i="2"/>
  <c r="AW156" i="2"/>
  <c r="AW180" i="2"/>
  <c r="AW214" i="2"/>
  <c r="AW237" i="2"/>
  <c r="AW148" i="2"/>
  <c r="AW259" i="2"/>
  <c r="AW272" i="2"/>
  <c r="AW288" i="2"/>
  <c r="AW142" i="2"/>
  <c r="AW124" i="2"/>
  <c r="AW140" i="2"/>
  <c r="AW192" i="2"/>
  <c r="AW136" i="2"/>
  <c r="AW245" i="2"/>
  <c r="AW174" i="2"/>
  <c r="AW334" i="2"/>
  <c r="AW241" i="2"/>
  <c r="AW196" i="2"/>
  <c r="AW322" i="2"/>
  <c r="AW255" i="2"/>
  <c r="AW176" i="2"/>
  <c r="AW296" i="2"/>
  <c r="AW329" i="2"/>
  <c r="AW206" i="2"/>
  <c r="AW282" i="2"/>
  <c r="AW235" i="2"/>
  <c r="AW188" i="2"/>
  <c r="AW158" i="2"/>
  <c r="AW301" i="2"/>
  <c r="AW134" i="2"/>
  <c r="AW307" i="2"/>
  <c r="AW182" i="2"/>
  <c r="AW267" i="2"/>
  <c r="AW218" i="2"/>
  <c r="AW326" i="2"/>
  <c r="AW336" i="2"/>
  <c r="F32" i="2" l="1"/>
  <c r="F35" i="2"/>
  <c r="F33" i="2"/>
  <c r="AW298" i="2"/>
  <c r="AW306" i="2"/>
  <c r="AW321" i="2"/>
  <c r="AW328" i="2"/>
  <c r="AW333" i="2"/>
  <c r="AW123" i="2"/>
  <c r="AW271" i="2"/>
  <c r="AW303" i="2"/>
  <c r="F90" i="2"/>
  <c r="AQ132" i="2"/>
  <c r="AQ206" i="2"/>
  <c r="AQ274" i="2"/>
  <c r="AQ276" i="2"/>
  <c r="AQ284" i="2"/>
  <c r="AQ286" i="2"/>
  <c r="AQ313" i="2"/>
  <c r="AQ324" i="2"/>
  <c r="AQ134" i="2"/>
  <c r="AQ142" i="2"/>
  <c r="AQ148" i="2"/>
  <c r="AQ156" i="2"/>
  <c r="AQ192" i="2"/>
  <c r="AQ196" i="2"/>
  <c r="AQ198" i="2"/>
  <c r="AQ204" i="2"/>
  <c r="AQ225" i="2"/>
  <c r="AQ237" i="2"/>
  <c r="AQ241" i="2"/>
  <c r="AQ319" i="2"/>
  <c r="AQ322" i="2"/>
  <c r="AQ136" i="2"/>
  <c r="AQ152" i="2"/>
  <c r="AQ162" i="2"/>
  <c r="AQ174" i="2"/>
  <c r="AQ202" i="2"/>
  <c r="AQ138" i="2"/>
  <c r="AQ150" i="2"/>
  <c r="AQ168" i="2"/>
  <c r="AQ172" i="2"/>
  <c r="AQ214" i="2"/>
  <c r="AQ218" i="2"/>
  <c r="AQ245" i="2"/>
  <c r="AQ280" i="2"/>
  <c r="AQ311" i="2"/>
  <c r="AQ329" i="2"/>
  <c r="AQ331" i="2"/>
  <c r="AQ188" i="2"/>
  <c r="AQ208" i="2"/>
  <c r="AQ223" i="2"/>
  <c r="AQ247" i="2"/>
  <c r="AQ249" i="2"/>
  <c r="AQ251" i="2"/>
  <c r="AQ261" i="2"/>
  <c r="AQ263" i="2"/>
  <c r="AQ269" i="2"/>
  <c r="AQ126" i="2"/>
  <c r="AQ128" i="2"/>
  <c r="AQ144" i="2"/>
  <c r="AQ146" i="2"/>
  <c r="AQ160" i="2"/>
  <c r="AQ180" i="2"/>
  <c r="AQ182" i="2"/>
  <c r="AQ184" i="2"/>
  <c r="AQ210" i="2"/>
  <c r="AQ227" i="2"/>
  <c r="AQ231" i="2"/>
  <c r="AQ239" i="2"/>
  <c r="AQ255" i="2"/>
  <c r="AQ259" i="2"/>
  <c r="AQ272" i="2"/>
  <c r="AQ282" i="2"/>
  <c r="AQ290" i="2"/>
  <c r="AQ301" i="2"/>
  <c r="AQ309" i="2"/>
  <c r="AQ317" i="2"/>
  <c r="AQ326" i="2"/>
  <c r="AQ216" i="2"/>
  <c r="AQ221" i="2"/>
  <c r="AQ253" i="2"/>
  <c r="AQ267" i="2"/>
  <c r="AQ294" i="2"/>
  <c r="AQ299" i="2"/>
  <c r="AQ304" i="2"/>
  <c r="AQ307" i="2"/>
  <c r="AQ315" i="2"/>
  <c r="AQ334" i="2"/>
  <c r="AQ124" i="2"/>
  <c r="AQ130" i="2"/>
  <c r="AQ140" i="2"/>
  <c r="AQ154" i="2"/>
  <c r="AQ164" i="2"/>
  <c r="AQ166" i="2"/>
  <c r="AQ170" i="2"/>
  <c r="AQ176" i="2"/>
  <c r="AQ194" i="2"/>
  <c r="AQ200" i="2"/>
  <c r="AQ212" i="2"/>
  <c r="AQ229" i="2"/>
  <c r="AQ233" i="2"/>
  <c r="AQ235" i="2"/>
  <c r="AQ243" i="2"/>
  <c r="AQ292" i="2"/>
  <c r="AQ296" i="2"/>
  <c r="AQ336" i="2"/>
  <c r="AQ158" i="2"/>
  <c r="AQ178" i="2"/>
  <c r="AQ186" i="2"/>
  <c r="AQ190" i="2"/>
  <c r="AQ257" i="2"/>
  <c r="AQ265" i="2"/>
  <c r="AQ278" i="2"/>
  <c r="AQ288" i="2"/>
  <c r="AW122" i="2" l="1"/>
  <c r="F31" i="2"/>
  <c r="AW121" i="2" l="1"/>
</calcChain>
</file>

<file path=xl/sharedStrings.xml><?xml version="1.0" encoding="utf-8"?>
<sst xmlns="http://schemas.openxmlformats.org/spreadsheetml/2006/main" count="1789" uniqueCount="582">
  <si>
    <t/>
  </si>
  <si>
    <t>False</t>
  </si>
  <si>
    <t>{9ecde5aa-aed0-477b-a1d8-d68c2dac8802}</t>
  </si>
  <si>
    <t>21</t>
  </si>
  <si>
    <t>15</t>
  </si>
  <si>
    <t>8</t>
  </si>
  <si>
    <t>Stavba:</t>
  </si>
  <si>
    <t>Opravy a údržba skalních zářezů u ST OŘ PHA 2022 - 2024</t>
  </si>
  <si>
    <t>KSO:</t>
  </si>
  <si>
    <t>Místo:</t>
  </si>
  <si>
    <t xml:space="preserve"> </t>
  </si>
  <si>
    <t>Zadavatel:</t>
  </si>
  <si>
    <t>Ing. Aleš Bednář</t>
  </si>
  <si>
    <t>Zhotovitel:</t>
  </si>
  <si>
    <t>Projektant:</t>
  </si>
  <si>
    <t>Zpracovatel:</t>
  </si>
  <si>
    <t>Lukáš Kot</t>
  </si>
  <si>
    <t>Poznámka:</t>
  </si>
  <si>
    <t>Cena bez DPH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</si>
  <si>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</si>
  <si>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</si>
  <si>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</si>
  <si>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</si>
  <si>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</si>
  <si>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</si>
  <si>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</si>
  <si>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</si>
  <si>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</si>
  <si>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</si>
  <si>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</si>
  <si>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</si>
  <si>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</si>
  <si>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</si>
  <si>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</si>
  <si>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</si>
  <si>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</si>
  <si>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</si>
  <si>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</si>
  <si>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</si>
  <si>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</si>
  <si>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</si>
  <si>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</si>
  <si>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</si>
  <si>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</si>
  <si>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</si>
  <si>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</si>
  <si>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</si>
  <si>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</si>
  <si>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</si>
  <si>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</si>
  <si>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</si>
  <si>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</si>
  <si>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</si>
  <si>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</si>
  <si>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</si>
  <si>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</si>
  <si>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PČ</t>
  </si>
  <si>
    <t>MJ</t>
  </si>
  <si>
    <t>Množství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</si>
  <si>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</si>
  <si>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</si>
  <si>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</si>
  <si>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</si>
  <si>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</si>
  <si>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</si>
  <si>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</si>
  <si>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</si>
  <si>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</si>
  <si>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</si>
  <si>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-388052296</t>
  </si>
  <si>
    <t>PP</t>
  </si>
  <si>
    <t>Odstranění křovin a stromů s odstraněním kořenů ručně průměru kmene do 100 mm jakékoliv plochy v rovině nebo ve svahu o sklonu do 1:5</t>
  </si>
  <si>
    <t>111211201</t>
  </si>
  <si>
    <t>Odstranění křovin a stromů průměru kmene do 100 mm i s kořeny sklonu terénu přes 1:5 ručně</t>
  </si>
  <si>
    <t>-567197752</t>
  </si>
  <si>
    <t>Odstranění křovin a stromů s odstraněním kořenů ručně průměru kmene do 100 mm jakékoliv plochy v rovině nebo ve svahu o sklonu přes 1:5</t>
  </si>
  <si>
    <t>3</t>
  </si>
  <si>
    <t>113311171</t>
  </si>
  <si>
    <t>Odstranění geotextilií ze základové spáry</t>
  </si>
  <si>
    <t>-1507409709</t>
  </si>
  <si>
    <t>Odstranění geosyntetik s uložením na vzdálenost do 20 m nebo naložením na dopravní prostředek geotextilie</t>
  </si>
  <si>
    <t>115101201</t>
  </si>
  <si>
    <t>Čerpání vody na dopravní výšku do 10 m průměrný přítok do 500 l/min</t>
  </si>
  <si>
    <t>hod</t>
  </si>
  <si>
    <t>-414819872</t>
  </si>
  <si>
    <t>Čerpání vody na dopravní výšku do 10 m s uvažovaným průměrným přítokem do 500 l/min</t>
  </si>
  <si>
    <t>5</t>
  </si>
  <si>
    <t>115101301</t>
  </si>
  <si>
    <t>Pohotovost čerpací soupravy pro dopravní výšku do 10 m přítok do 500 l/min</t>
  </si>
  <si>
    <t>den</t>
  </si>
  <si>
    <t>-29843317</t>
  </si>
  <si>
    <t>Pohotovost záložní čerpací soupravy pro dopravní výšku do 10 m s uvažovaným průměrným přítokem do 500 l/min</t>
  </si>
  <si>
    <t>6</t>
  </si>
  <si>
    <t>122112511</t>
  </si>
  <si>
    <t>Odkopávky a prokopávky nezapažené pro železnice v soudržné hornině třídy těžitelnosti I skupiny 1 a 2 objem do 10 m3 ručně</t>
  </si>
  <si>
    <t>m3</t>
  </si>
  <si>
    <t>-633336778</t>
  </si>
  <si>
    <t>Odkopávky a prokopávky pro spodní stavbu železnic ručně zapažených i nezapažených objemu do 10 m3 v hornině třídy těžitelnosti I skupiny 1 a 2 soudržných</t>
  </si>
  <si>
    <t>7</t>
  </si>
  <si>
    <t>122112512</t>
  </si>
  <si>
    <t>Odkopávky a prokopávky nezapažené pro železnice v nesoudržné hornině třídy těžitelnosti I skupiny 1 a 2 objem do 10 m3 ručně</t>
  </si>
  <si>
    <t>2069040193</t>
  </si>
  <si>
    <t>Odkopávky a prokopávky pro spodní stavbu železnic ručně zapažených i nezapažených objemu do 10 m3 v hornině třídy těžitelnosti I skupiny 1 a 2 nesoudržných</t>
  </si>
  <si>
    <t>122152501</t>
  </si>
  <si>
    <t>Odkopávky a prokopávky nezapažené pro spodní stavbu železnic v hornině třídy těžitelnosti I skupiny 1 a 2 objem do 100 m3 strojně</t>
  </si>
  <si>
    <t>-883722830</t>
  </si>
  <si>
    <t>Odkopávky a prokopávky nezapažené pro spodní stavbu železnic strojně v hornině třídy těžitelnosti I skupiny 1 a 2 do 100 m3</t>
  </si>
  <si>
    <t>9</t>
  </si>
  <si>
    <t>122152502</t>
  </si>
  <si>
    <t>Odkopávky a prokopávky nezapažené pro spodní stavbu železnic v hornině třídy těžitelnosti I skupiny 1 a 2 objem do 1000 m3 strojně</t>
  </si>
  <si>
    <t>-1907888938</t>
  </si>
  <si>
    <t>Odkopávky a prokopávky nezapažené pro spodní stavbu železnic strojně v hornině třídy těžitelnosti I skupiny 1 a 2 přes 100 do 1 000 m3</t>
  </si>
  <si>
    <t>10</t>
  </si>
  <si>
    <t>122152503</t>
  </si>
  <si>
    <t>Odkopávky a prokopávky nezapažené pro spodní stavbu železnic v hornině třídy těžitelnosti I skupiny 1 a 2 objem do 5000 m3 strojně</t>
  </si>
  <si>
    <t>1436376503</t>
  </si>
  <si>
    <t>Odkopávky a prokopávky nezapažené pro spodní stavbu železnic strojně v hornině třídy těžitelnosti I skupiny 1 a 2 přes 1 000 do 5 000 m3</t>
  </si>
  <si>
    <t>11</t>
  </si>
  <si>
    <t>122212511</t>
  </si>
  <si>
    <t>Odkopávky a prokopávky nezapažené pro železnice v soudržné hornině třídy těžitelnosti I skupiny 3 objem do 10 m3 ručně</t>
  </si>
  <si>
    <t>-1748110529</t>
  </si>
  <si>
    <t>Odkopávky a prokopávky pro spodní stavbu železnic ručně zapažených i nezapažených objemu do 10 m3 v hornině třídy těžitelnosti I skupiny 3 soudržných</t>
  </si>
  <si>
    <t>12</t>
  </si>
  <si>
    <t>122212512</t>
  </si>
  <si>
    <t>Odkopávky a prokopávky nezapažené pro železnice v nesoudržné hornině třídy těžitelnosti I skupiny 3 objem do 10 m3 ručně</t>
  </si>
  <si>
    <t>91399606</t>
  </si>
  <si>
    <t>Odkopávky a prokopávky pro spodní stavbu železnic ručně zapažených i nezapažených objemu do 10 m3 v hornině třídy těžitelnosti I skupiny 3 nesoudržných</t>
  </si>
  <si>
    <t>13</t>
  </si>
  <si>
    <t>122252501</t>
  </si>
  <si>
    <t>Odkopávky a prokopávky nezapažené pro spodní stavbu železnic v hornině třídy těžitelnosti I skupiny 3 objem do 100 m3 strojně</t>
  </si>
  <si>
    <t>163803584</t>
  </si>
  <si>
    <t>Odkopávky a prokopávky nezapažené pro spodní stavbu železnic strojně v hornině třídy těžitelnosti I skupiny 3 do 100 m3</t>
  </si>
  <si>
    <t>14</t>
  </si>
  <si>
    <t>122252502</t>
  </si>
  <si>
    <t>Odkopávky a prokopávky nezapažené pro spodní stavbu železnic v hornině třídy těžitelnosti I skupiny 3 objem do 1000 m3 strojně</t>
  </si>
  <si>
    <t>-625648398</t>
  </si>
  <si>
    <t>Odkopávky a prokopávky nezapažené pro spodní stavbu železnic strojně v hornině třídy těžitelnosti I skupiny 3 přes 100 do 1 000 m3</t>
  </si>
  <si>
    <t>122252503</t>
  </si>
  <si>
    <t>Odkopávky a prokopávky nezapažené pro spodní stavbu železnic v hornině třídy těžitelnosti I skupiny 3 objem do 5000 m3 strojně</t>
  </si>
  <si>
    <t>1282442638</t>
  </si>
  <si>
    <t>Odkopávky a prokopávky nezapažené pro spodní stavbu železnic strojně v hornině třídy těžitelnosti I skupiny 3 přes 1 000 do 5 000 m3</t>
  </si>
  <si>
    <t>16</t>
  </si>
  <si>
    <t>122312511</t>
  </si>
  <si>
    <t>Odkopávky a prokopávky nezapažené pro železnice v soudržné hornině třídy těžitelnosti II skupiny 4 objem do 10 m3 ručně</t>
  </si>
  <si>
    <t>-451731816</t>
  </si>
  <si>
    <t>Odkopávky a prokopávky pro spodní stavbu železnic ručně zapažených i nezapažených objemu do 10 m3 v hornině třídy těžitelnosti II skupiny 4 soudržných</t>
  </si>
  <si>
    <t>17</t>
  </si>
  <si>
    <t>122312512</t>
  </si>
  <si>
    <t>Odkopávky a prokopávky nezapažené pro železnice v nesoudržné hornině třídy těžitelnosti II skupiny 4 objem do 10 m3 ručně</t>
  </si>
  <si>
    <t>-1208969342</t>
  </si>
  <si>
    <t>Odkopávky a prokopávky pro spodní stavbu železnic ručně zapažených i nezapažených objemu do 10 m3 v hornině třídy těžitelnosti II skupiny 4 nesoudržných</t>
  </si>
  <si>
    <t>18</t>
  </si>
  <si>
    <t>122352501</t>
  </si>
  <si>
    <t>Odkopávky a prokopávky nezapažené pro spodní stavbu železnic v hornině třídy těžitelnosti II skupiny 4 objem do 100 m3 strojně</t>
  </si>
  <si>
    <t>-1784988900</t>
  </si>
  <si>
    <t>Odkopávky a prokopávky nezapažené pro spodní stavbu železnic strojně v hornině třídy těžitelnosti II skupiny 4 do 100 m3</t>
  </si>
  <si>
    <t>19</t>
  </si>
  <si>
    <t>122352502</t>
  </si>
  <si>
    <t>Odkopávky a prokopávky nezapažené pro spodní stavbu železnic v hornině třídy těžitelnosti II skupiny 4 objem do 1000 m3 strojně</t>
  </si>
  <si>
    <t>-1638657159</t>
  </si>
  <si>
    <t>Odkopávky a prokopávky nezapažené pro spodní stavbu železnic strojně v hornině třídy těžitelnosti II skupiny 4 přes 100 do 1 000 m3</t>
  </si>
  <si>
    <t>20</t>
  </si>
  <si>
    <t>122352503</t>
  </si>
  <si>
    <t>Odkopávky a prokopávky nezapažené pro spodní stavbu železnic v hornině třídy těžitelnosti II skupiny 4 objem do 5000 m3 strojně</t>
  </si>
  <si>
    <t>-1493358428</t>
  </si>
  <si>
    <t>Odkopávky a prokopávky nezapažené pro spodní stavbu železnic strojně v hornině třídy těžitelnosti II skupiny 4 přes 1 000 do 5 000 m3</t>
  </si>
  <si>
    <t>122412511</t>
  </si>
  <si>
    <t>Odkopávky a prokopávky nezapažené pro železnice v soudržné hornině třídy těžitelnosti II skupiny 5 objem do 10 m3 ručně</t>
  </si>
  <si>
    <t>-925786422</t>
  </si>
  <si>
    <t>Odkopávky a prokopávky pro spodní stavbu železnic ručně zapažených i nezapažených objemu do 10 m3 v hornině třídy těžitelnosti II skupiny 5 soudržných</t>
  </si>
  <si>
    <t>22</t>
  </si>
  <si>
    <t>122412512</t>
  </si>
  <si>
    <t>Odkopávky a prokopávky nezapažené pro železnice v nesoudržné hornině třídy těžitelnosti II skupiny 5 objem do 10 m3 ručně</t>
  </si>
  <si>
    <t>721318116</t>
  </si>
  <si>
    <t>Odkopávky a prokopávky pro spodní stavbu železnic ručně zapažených i nezapažených objemu do 10 m3 v hornině třídy těžitelnosti II skupiny 5 nesoudržných</t>
  </si>
  <si>
    <t>23</t>
  </si>
  <si>
    <t>122452501</t>
  </si>
  <si>
    <t>Odkopávky a prokopávky nezapažené pro spodní stavbu železnic v hornině třídy těžitelnosti II skupiny 5 objem do 100 m3 strojně</t>
  </si>
  <si>
    <t>451925805</t>
  </si>
  <si>
    <t>Odkopávky a prokopávky nezapažené pro spodní stavbu železnic strojně v hornině třídy těžitelnosti II skupiny 5 do 100 m3</t>
  </si>
  <si>
    <t>24</t>
  </si>
  <si>
    <t>122452502</t>
  </si>
  <si>
    <t>Odkopávky a prokopávky nezapažené pro spodní stavbu železnic v hornině třídy těžitelnosti II skupiny 5 objem do 1000 m3 strojně</t>
  </si>
  <si>
    <t>1155766806</t>
  </si>
  <si>
    <t>Odkopávky a prokopávky nezapažené pro spodní stavbu železnic strojně v hornině třídy těžitelnosti II skupiny 5 přes 100 do 1 000 m3</t>
  </si>
  <si>
    <t>25</t>
  </si>
  <si>
    <t>122452503</t>
  </si>
  <si>
    <t>Odkopávky a prokopávky nezapažené pro spodní stavbu železnic v hornině třídy těžitelnosti II skupiny 5 objem do 5000 m3 strojně</t>
  </si>
  <si>
    <t>-1606060519</t>
  </si>
  <si>
    <t>Odkopávky a prokopávky nezapažené pro spodní stavbu železnic strojně v hornině třídy těžitelnosti II skupiny 5 přes 1 000 do 5 000 m3</t>
  </si>
  <si>
    <t>26</t>
  </si>
  <si>
    <t>122861101</t>
  </si>
  <si>
    <t>Těžení jednotlivých balvanů v hornině třídy těžitelnosti III skupiny 6 a 7</t>
  </si>
  <si>
    <t>-128054028</t>
  </si>
  <si>
    <t>Těžení a rozpojení jednotlivých balvanů velikosti přes 0,5 m z horniny třídy těžitelnosti III skupiny 6 a 7</t>
  </si>
  <si>
    <t>27</t>
  </si>
  <si>
    <t>129951121</t>
  </si>
  <si>
    <t>Bourání zdiva z betonu prostého neprokládaného v odkopávkách nebo prokopávkách strojně</t>
  </si>
  <si>
    <t>-1379798814</t>
  </si>
  <si>
    <t>Bourání konstrukcí v odkopávkách a prokopávkách strojně s přemístěním suti na hromady na vzdálenost do 20 m nebo s naložením na dopravní prostředek z betonu prostého neprokládaného</t>
  </si>
  <si>
    <t>28</t>
  </si>
  <si>
    <t>131151102</t>
  </si>
  <si>
    <t>Hloubení jam nezapažených v hornině třídy těžitelnosti I skupiny 1 a 2 objem do 50 m3 strojně</t>
  </si>
  <si>
    <t>1454370997</t>
  </si>
  <si>
    <t>Hloubení nezapažených jam a zářezů strojně s urovnáním dna do předepsaného profilu a spádu v hornině třídy těžitelnosti I skupiny 1 a 2 přes 20 do 50 m3</t>
  </si>
  <si>
    <t>29</t>
  </si>
  <si>
    <t>151712111</t>
  </si>
  <si>
    <t>Převázka ocelová zdvojená pro kotvení záporového pažení</t>
  </si>
  <si>
    <t>m</t>
  </si>
  <si>
    <t>-812990064</t>
  </si>
  <si>
    <t>Převázka ocelová pro ukotvení záporového pažení pro jakoukoliv délku převázky zdvojená</t>
  </si>
  <si>
    <t>30</t>
  </si>
  <si>
    <t>153811112</t>
  </si>
  <si>
    <t>Osazení kotvy tyčové dl přes 5 m D přes 28 do 32 mm</t>
  </si>
  <si>
    <t>769418111</t>
  </si>
  <si>
    <t>Osazení kotev tyčových bez provedení vrtu, zainjektování a napnutí kotvy při délce přes 5 m a průměru přes 28 do 32 mm</t>
  </si>
  <si>
    <t>31</t>
  </si>
  <si>
    <t>M</t>
  </si>
  <si>
    <t>13021403</t>
  </si>
  <si>
    <t>tyč kotevní celozávitová CKT D 32mm ST 500 S</t>
  </si>
  <si>
    <t>1054806426</t>
  </si>
  <si>
    <t>32</t>
  </si>
  <si>
    <t>153811197</t>
  </si>
  <si>
    <t>Příplatek ke kotvám tyčovým za antikorozní úpravu trvalých kotev</t>
  </si>
  <si>
    <t>1839371348</t>
  </si>
  <si>
    <t>Osazení kotev tyčových bez provedení vrtu, zainjektování a napnutí kotvy Příplatek k ceně za antikorozní úpravu trvalých kotev</t>
  </si>
  <si>
    <t>33</t>
  </si>
  <si>
    <t>153811211</t>
  </si>
  <si>
    <t>Napnutí kotev tyčových únosnost kotvy do 0,45 MN</t>
  </si>
  <si>
    <t>kus</t>
  </si>
  <si>
    <t>207381941</t>
  </si>
  <si>
    <t>Napnutí tyčových kotev při předepsané únosnosti kotvy do 0,45 MN</t>
  </si>
  <si>
    <t>34</t>
  </si>
  <si>
    <t>155211112</t>
  </si>
  <si>
    <t>Odstranění vegetace ze skalních ploch horolezeckou technikou včetně stažení k zemi</t>
  </si>
  <si>
    <t>69007209</t>
  </si>
  <si>
    <t>Očištění skalních ploch horolezeckou technikou odstranění vegetace včetně stažení k zemi, odklizení na hromady na vzdálenost do 50 m nebo na naložení na dopravní prostředek keřů a stromů do průměru 10 cm</t>
  </si>
  <si>
    <t>35</t>
  </si>
  <si>
    <t>155211122</t>
  </si>
  <si>
    <t>Očištění skalních ploch ručními nástroji (motykami, páčidly) horolezeckou technikou</t>
  </si>
  <si>
    <t>1588387106</t>
  </si>
  <si>
    <t>Očištění skalních ploch horolezeckou technikou očištění ručními nástroji motykami, páčidly</t>
  </si>
  <si>
    <t>36</t>
  </si>
  <si>
    <t>155211311</t>
  </si>
  <si>
    <t>Odtěžení nestabilních hornin ze skalních stěn horolezeckou technikou sbíječkou</t>
  </si>
  <si>
    <t>-1569024725</t>
  </si>
  <si>
    <t>Odtěžení nestabilních hornin ze skalních stěn horolezeckou technikou s přehozením na vzdálenost do 3 m nebo s naložením na dopravní prostředek s použitím pneumatického nářadí</t>
  </si>
  <si>
    <t>37</t>
  </si>
  <si>
    <t>155211313</t>
  </si>
  <si>
    <t>Odtěžení nestabilních hornin ze skalních stěn horolezeckou technikou hydraulickými klíny</t>
  </si>
  <si>
    <t>958039574</t>
  </si>
  <si>
    <t>Odtěžení nestabilních hornin ze skalních stěn horolezeckou technikou s přehozením na vzdálenost do 3 m nebo s naložením na dopravní prostředek hydraulickými klíny</t>
  </si>
  <si>
    <t>38</t>
  </si>
  <si>
    <t>155211522</t>
  </si>
  <si>
    <t>Sanace trhlin skalních stěn hloubkovým spárováním š přes 30 do 50 mm hl přes 150 do 300 mm prováděné horolezecky</t>
  </si>
  <si>
    <t>-1844630802</t>
  </si>
  <si>
    <t>Sanace trhlin a dutin skalní stěny prováděná horolezeckou technikou aktivovanou cementovou maltou nebo suspensí hloubkovým spárováním šířka dutin přes 30 do 50 mm, hloubka přes 150 do 300 mm</t>
  </si>
  <si>
    <t>39</t>
  </si>
  <si>
    <t>155211523</t>
  </si>
  <si>
    <t>Sanace trhlin skalních stěn hloubkovým spárováním š přes 30 do 50 mm hl přes 300 do 500 mm prováděné horolezecky</t>
  </si>
  <si>
    <t>-2136733491</t>
  </si>
  <si>
    <t>Sanace trhlin a dutin skalní stěny prováděná horolezeckou technikou aktivovanou cementovou maltou nebo suspensí hloubkovým spárováním šířka dutin přes 30 do 50 mm, hloubka přes 300 do 500 mm</t>
  </si>
  <si>
    <t>40</t>
  </si>
  <si>
    <t>155212112</t>
  </si>
  <si>
    <t>Vrty do skalních stěn vrtacími kladivy D do 56 mm hornina tř. I a II prováděné horolezeckou technikou</t>
  </si>
  <si>
    <t>-467834813</t>
  </si>
  <si>
    <t>Vrty do skalních stěn prováděné horolezeckou technikou hloubky do 5 m přenosnými vrtacími kladivy průměru do 56 mm, v hornině tř. I a II</t>
  </si>
  <si>
    <t>41</t>
  </si>
  <si>
    <t>155212114</t>
  </si>
  <si>
    <t>Vrty do skalních stěn vrtacími kladivy D do 56 mm hornina tř. III a IV prováděné horolezeckou technikou</t>
  </si>
  <si>
    <t>1855241877</t>
  </si>
  <si>
    <t>Vrty do skalních stěn prováděné horolezeckou technikou hloubky do 5 m přenosnými vrtacími kladivy průměru do 56 mm, v hornině tř. III a IV</t>
  </si>
  <si>
    <t>42</t>
  </si>
  <si>
    <t>155212116</t>
  </si>
  <si>
    <t>Vrty do skalních stěn vrtacími kladivy D do 56 mm hornina tř. V a VI prováděné horolezeckou technikou</t>
  </si>
  <si>
    <t>-624255475</t>
  </si>
  <si>
    <t>Vrty do skalních stěn prováděné horolezeckou technikou hloubky do 5 m přenosnými vrtacími kladivy průměru do 56 mm, v hornině tř. V a VI</t>
  </si>
  <si>
    <t>43</t>
  </si>
  <si>
    <t>155213123</t>
  </si>
  <si>
    <t>Trn z oceli pro sítě bez oka D přes 26 do 32 mm l přes 3 do 5 m zainjektovaný cementovou maltou prováděný horolezecky</t>
  </si>
  <si>
    <t>-707110693</t>
  </si>
  <si>
    <t>Trny z oceli prováděné horolezeckou technikou bez oka z celozávitové oceli pro uchycení sítí zainjektované cementovou maltou délky přes 3 do 5 m, průměru přes 26 do 32 mm</t>
  </si>
  <si>
    <t>44</t>
  </si>
  <si>
    <t>155213511</t>
  </si>
  <si>
    <t>Statická zatěžovací zkouška trnů z oceli prováděná horolezeckou technikou</t>
  </si>
  <si>
    <t>1699207646</t>
  </si>
  <si>
    <t>Trny z oceli prováděné horolezeckou technikou s okem z betonářské oceli pro uchycení lana při montáži sítí a sloupků záchytného plotu statická zatěžovací zkouška trnů</t>
  </si>
  <si>
    <t>45</t>
  </si>
  <si>
    <t>155214111</t>
  </si>
  <si>
    <t>Montáž ocelové sítě na skalní stěnu prováděná horolezeckou technikou</t>
  </si>
  <si>
    <t>-1092298678</t>
  </si>
  <si>
    <t>Síťování skalních stěn prováděné horolezeckou technikou montáž pásů ocelové sítě</t>
  </si>
  <si>
    <t>46</t>
  </si>
  <si>
    <t>31319103</t>
  </si>
  <si>
    <t>síť na skálu s oky 80x100mm drát D 2,7mm s vpleteným lanem po 300mm 3,05x25m</t>
  </si>
  <si>
    <t>1482174269</t>
  </si>
  <si>
    <t>47</t>
  </si>
  <si>
    <t>155214521</t>
  </si>
  <si>
    <t>Montáž pletiva na sloupky záchytného plotu prováděná horolezeckou technikou</t>
  </si>
  <si>
    <t>1070170567</t>
  </si>
  <si>
    <t>Záchytný plot prováděný horolezeckou technikou montáž pletiva na sloupky</t>
  </si>
  <si>
    <t>48</t>
  </si>
  <si>
    <t>31319150</t>
  </si>
  <si>
    <t>síť na skálu s oky 60x80mm pozinkovaná drát D 2,2mm 50x2m</t>
  </si>
  <si>
    <t>1896072554</t>
  </si>
  <si>
    <t>VV</t>
  </si>
  <si>
    <t>233,333333333333*1,2 'Přepočtené koeficientem množství</t>
  </si>
  <si>
    <t>49</t>
  </si>
  <si>
    <t>162432511</t>
  </si>
  <si>
    <t>Vodorovné přemístění výkopku do 2000 m pracovním vlakem</t>
  </si>
  <si>
    <t>t</t>
  </si>
  <si>
    <t>306953627</t>
  </si>
  <si>
    <t>Vodorovné přemístění výkopku pracovním vlakem bez naložení výkopku, avšak s jeho vyložením, pro jakoukoliv třídu těžitelnosti, na vzdálenost do 2 000 m</t>
  </si>
  <si>
    <t>50</t>
  </si>
  <si>
    <t>13021409</t>
  </si>
  <si>
    <t>matice pro CKT celozávitovou kotevní tyč D 32mm ST 500 S</t>
  </si>
  <si>
    <t>331994876</t>
  </si>
  <si>
    <t>51</t>
  </si>
  <si>
    <t>13021415</t>
  </si>
  <si>
    <t>spojník pro CKT celozávitovou kotevní tyč D 32mm ST 500 S</t>
  </si>
  <si>
    <t>564473604</t>
  </si>
  <si>
    <t>52</t>
  </si>
  <si>
    <t>13021418</t>
  </si>
  <si>
    <t>podložka pro CKT celozávitovou kotevní tyč 200x200x20mm</t>
  </si>
  <si>
    <t>1103994005</t>
  </si>
  <si>
    <t>53</t>
  </si>
  <si>
    <t>162451125</t>
  </si>
  <si>
    <t>Vodorovné přemístění přes 1 000 do 1500 m výkopku/sypaniny z horniny třídy těžitelnosti II skupiny 4 a 5</t>
  </si>
  <si>
    <t>450969181</t>
  </si>
  <si>
    <t>Vodorovné přemístění výkopku nebo sypaniny po suchu na obvyklém dopravním prostředku, bez naložení výkopku, avšak se složením bez rozhrnutí z horniny třídy těžitelnosti II skupiny 4 a 5 na vzdálenost přes 1 000 do 1 500 m</t>
  </si>
  <si>
    <t>54</t>
  </si>
  <si>
    <t>162451126</t>
  </si>
  <si>
    <t>Vodorovné přemístění přes 1 500 do 2000 m výkopku/sypaniny z horniny třídy těžitelnosti II skupiny 4 a 5</t>
  </si>
  <si>
    <t>1691221899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</si>
  <si>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</si>
  <si>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55</t>
  </si>
  <si>
    <t>162551127</t>
  </si>
  <si>
    <t>Vodorovné přemístění přes 2 000 do 2500 m výkopku/sypaniny z horniny třídy těžitelnosti II skupiny 4 a 5</t>
  </si>
  <si>
    <t>-173391501</t>
  </si>
  <si>
    <t>Vodorovné přemístění výkopku nebo sypaniny po suchu na obvyklém dopravním prostředku, bez naložení výkopku, avšak se složením bez rozhrnutí z horniny třídy těžitelnosti II skupiny 4 a 5 na vzdálenost přes 2 000 do 2 500 m</t>
  </si>
  <si>
    <t>56</t>
  </si>
  <si>
    <t>162551128</t>
  </si>
  <si>
    <t>Vodorovné přemístění přes 2 500 do 3000 m výkopku/sypaniny z horniny třídy těžitelnosti II skupiny 4 a 5</t>
  </si>
  <si>
    <t>-1410548661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</si>
  <si>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</si>
  <si>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57</t>
  </si>
  <si>
    <t>162632511</t>
  </si>
  <si>
    <t>Vodorovné přemístění výkopku přes 2000 do 5000 m pracovním vlakem</t>
  </si>
  <si>
    <t>-890060330</t>
  </si>
  <si>
    <t>Vodorovné přemístění výkopku pracovním vlakem bez naložení výkopku, avšak s jeho vyložením, pro jakoukoliv třídu těžitelnosti, na vzdálenost přes 2 000 do 5 000 m</t>
  </si>
  <si>
    <t>58</t>
  </si>
  <si>
    <t>162651131</t>
  </si>
  <si>
    <t>Vodorovné přemístění přes 3 000 do 4000 m výkopku/sypaniny z horniny třídy těžitelnosti II skupiny 4 a 5</t>
  </si>
  <si>
    <t>1797409006</t>
  </si>
  <si>
    <t>Vodorovné přemístění výkopku nebo sypaniny po suchu na obvyklém dopravním prostředku, bez naložení výkopku, avšak se složením bez rozhrnutí z horniny třídy těžitelnosti II skupiny 4 a 5 na vzdálenost přes 3 000 do 4 000 m</t>
  </si>
  <si>
    <t>59</t>
  </si>
  <si>
    <t>162651132</t>
  </si>
  <si>
    <t>Vodorovné přemístění přes 4 000 do 5000 m výkopku/sypaniny z horniny třídy těžitelnosti II skupiny 4 a 5</t>
  </si>
  <si>
    <t>-637369442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</si>
  <si>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</si>
  <si>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60</t>
  </si>
  <si>
    <t>162732511</t>
  </si>
  <si>
    <t>Vodorovné přemístění výkopku přes 5000 do 10000 m pracovním vlakem</t>
  </si>
  <si>
    <t>11309566</t>
  </si>
  <si>
    <t>Vodorovné přemístění výkopku pracovním vlakem bez naložení výkopku, avšak s jeho vyložením, pro jakoukoliv třídu těžitelnosti, na vzdálenost přes 5 000 do 10 000 m</t>
  </si>
  <si>
    <t>61</t>
  </si>
  <si>
    <t>162751133</t>
  </si>
  <si>
    <t>Vodorovné přemístění přes 5 000 do 6000 m výkopku/sypaniny z horniny třídy těžitelnosti II skupiny 4 a 5</t>
  </si>
  <si>
    <t>365115283</t>
  </si>
  <si>
    <t>Vodorovné přemístění výkopku nebo sypaniny po suchu na obvyklém dopravním prostředku, bez naložení výkopku, avšak se složením bez rozhrnutí z horniny třídy těžitelnosti II skupiny 4 a 5 na vzdálenost přes 5 000 do 6 000 m</t>
  </si>
  <si>
    <t>62</t>
  </si>
  <si>
    <t>162751134</t>
  </si>
  <si>
    <t>Vodorovné přemístění přes 6 000 do 7000 m výkopku/sypaniny z horniny třídy těžitelnosti II skupiny 4 a 5</t>
  </si>
  <si>
    <t>-842149042</t>
  </si>
  <si>
    <t>Vodorovné přemístění výkopku nebo sypaniny po suchu na obvyklém dopravním prostředku, bez naložení výkopku, avšak se složením bez rozhrnutí z horniny třídy těžitelnosti II skupiny 4 a 5 na vzdálenost přes 6 000 do 7 000 m</t>
  </si>
  <si>
    <t>63</t>
  </si>
  <si>
    <t>162751135</t>
  </si>
  <si>
    <t>Vodorovné přemístění přes 7 000 do 8000 m výkopku/sypaniny z horniny třídy těžitelnosti II skupiny 4 a 5</t>
  </si>
  <si>
    <t>1312685477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</si>
  <si>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</si>
  <si>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64</t>
  </si>
  <si>
    <t>162751136</t>
  </si>
  <si>
    <t>Vodorovné přemístění přes 8 000 do 9000 m výkopku/sypaniny z horniny třídy těžitelnosti II skupiny 4 a 5</t>
  </si>
  <si>
    <t>-965073114</t>
  </si>
  <si>
    <t>Vodorovné přemístění výkopku nebo sypaniny po suchu na obvyklém dopravním prostředku, bez naložení výkopku, avšak se složením bez rozhrnutí z horniny třídy těžitelnosti II skupiny 4 a 5 na vzdálenost přes 8 000 do 9 000 m</t>
  </si>
  <si>
    <t>65</t>
  </si>
  <si>
    <t>162751137</t>
  </si>
  <si>
    <t>Vodorovné přemístění přes 9 000 do 10000 m výkopku/sypaniny z horniny třídy těžitelnosti II skupiny 4 a 5</t>
  </si>
  <si>
    <t>-1699889882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</si>
  <si>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</si>
  <si>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66</t>
  </si>
  <si>
    <t>167151101</t>
  </si>
  <si>
    <t>Nakládání výkopku z hornin třídy těžitelnosti I skupiny 1 až 3 do 100 m3</t>
  </si>
  <si>
    <t>-1698097892</t>
  </si>
  <si>
    <t>Nakládání, skládání a překládání neulehlého výkopku nebo sypaniny strojně nakládání, množství do 100 m3, z horniny třídy těžitelnosti I, skupiny 1 až 3</t>
  </si>
  <si>
    <t>67</t>
  </si>
  <si>
    <t>167151102</t>
  </si>
  <si>
    <t>Nakládání výkopku z hornin třídy těžitelnosti II skupiny 4 a 5 do 100 m3</t>
  </si>
  <si>
    <t>49825759</t>
  </si>
  <si>
    <t>Nakládání, skládání a překládání neulehlého výkopku nebo sypaniny strojně nakládání, množství do 100 m3, z horniny třídy těžitelnosti II, skupiny 4 a 5</t>
  </si>
  <si>
    <t>68</t>
  </si>
  <si>
    <t>167151111</t>
  </si>
  <si>
    <t>Nakládání výkopku z hornin třídy těžitelnosti I skupiny 1 až 3 přes 100 m3</t>
  </si>
  <si>
    <t>-281833066</t>
  </si>
  <si>
    <t>Nakládání, skládání a překládání neulehlého výkopku nebo sypaniny strojně nakládání, množství přes 100 m3, z hornin třídy těžitelnosti I, skupiny 1 až 3</t>
  </si>
  <si>
    <t>69</t>
  </si>
  <si>
    <t>167151112</t>
  </si>
  <si>
    <t>Nakládání výkopku z hornin třídy těžitelnosti II skupiny 4 a 5 přes 100 m3</t>
  </si>
  <si>
    <t>1679019238</t>
  </si>
  <si>
    <t>Nakládání, skládání a překládání neulehlého výkopku nebo sypaniny strojně nakládání, množství přes 100 m3, z hornin třídy těžitelnosti II, skupiny 4 a 5</t>
  </si>
  <si>
    <t>70</t>
  </si>
  <si>
    <t>171151103</t>
  </si>
  <si>
    <t>Uložení sypaniny z hornin soudržných do násypů zhutněných strojně</t>
  </si>
  <si>
    <t>-1122023169</t>
  </si>
  <si>
    <t>Uložení sypanin do násypů strojně s rozprostřením sypaniny ve vrstvách a s hrubým urovnáním zhutněných z hornin soudržných jakékoliv třídy těžitelnosti</t>
  </si>
  <si>
    <t>71</t>
  </si>
  <si>
    <t>171201221</t>
  </si>
  <si>
    <t>Poplatek za uložení na skládce (skládkovné) zeminy a kamení kód odpadu 17 05 04</t>
  </si>
  <si>
    <t>940431819</t>
  </si>
  <si>
    <t>Poplatek za uložení stavebního odpadu na skládce (skládkovné) zeminy a kamení zatříděného do Katalogu odpadů pod kódem 17 05 04</t>
  </si>
  <si>
    <t>72</t>
  </si>
  <si>
    <t>171251201</t>
  </si>
  <si>
    <t>Uložení sypaniny na skládky nebo meziskládky</t>
  </si>
  <si>
    <t>209310541</t>
  </si>
  <si>
    <t>Uložení sypaniny na skládky nebo meziskládky bez hutnění s upravením uložené sypaniny do předepsaného tvaru</t>
  </si>
  <si>
    <t>73</t>
  </si>
  <si>
    <t>182251101</t>
  </si>
  <si>
    <t>Svahování násypů strojně</t>
  </si>
  <si>
    <t>-1199756390</t>
  </si>
  <si>
    <t>Svahování trvalých svahů do projektovaných profilů strojně s potřebným přemístěním výkopku při svahování násypů v jakékoliv hornině</t>
  </si>
  <si>
    <t>Zakládání</t>
  </si>
  <si>
    <t>74</t>
  </si>
  <si>
    <t>211531111</t>
  </si>
  <si>
    <t>Výplň odvodňovacích žeber nebo trativodů kamenivem hrubým drceným frakce 16 až 63 mm</t>
  </si>
  <si>
    <t>-2233792</t>
  </si>
  <si>
    <t>Výplň kamenivem do rýh odvodňovacích žeber nebo trativodů bez zhutnění, s úpravou povrchu výplně kamenivem hrubým drceným frakce 16 až 63 mm</t>
  </si>
  <si>
    <t>75</t>
  </si>
  <si>
    <t>212755218</t>
  </si>
  <si>
    <t>Trativody z drenážních trubek plastových flexibilních D 200 mm bez lože</t>
  </si>
  <si>
    <t>973290974</t>
  </si>
  <si>
    <t>Trativody bez lože z drenážních trubek plastových flexibilních D 200 mm</t>
  </si>
  <si>
    <t>76</t>
  </si>
  <si>
    <t>213141112</t>
  </si>
  <si>
    <t>Zřízení vrstvy z geotextilie v rovině nebo ve sklonu do 1:5 š přes 3 do 6 m</t>
  </si>
  <si>
    <t>989315813</t>
  </si>
  <si>
    <t>Zřízení vrstvy z geotextilie filtrační, separační, odvodňovací, ochranné, výztužné nebo protierozní v rovině nebo ve sklonu do 1:5, šířky přes 3 do 6 m</t>
  </si>
  <si>
    <t>77</t>
  </si>
  <si>
    <t>224311112</t>
  </si>
  <si>
    <t>Vrty maloprofilové D přes 93 do 156 mm úklon do 45° hl 0 až 25 m hornina I a II</t>
  </si>
  <si>
    <t>939182579</t>
  </si>
  <si>
    <t>Maloprofilové vrty průběžným sacím vrtáním průměru přes 93 do 156 mm do úklonu 45° v hl 0 až 25 m v hornině tř. I a II</t>
  </si>
  <si>
    <t>78</t>
  </si>
  <si>
    <t>227111113</t>
  </si>
  <si>
    <t>Odpažení maloprofilových vrtů průměru přes 93 do 156 mm</t>
  </si>
  <si>
    <t>1482050591</t>
  </si>
  <si>
    <t>79</t>
  </si>
  <si>
    <t>275354111</t>
  </si>
  <si>
    <t>Bednění základových patek - zřízení</t>
  </si>
  <si>
    <t>2011487642</t>
  </si>
  <si>
    <t>Bednění základových konstrukcí patek a bloků zřízení</t>
  </si>
  <si>
    <t>80</t>
  </si>
  <si>
    <t>69311088</t>
  </si>
  <si>
    <t>geotextilie netkaná separační, ochranná, filtrační, drenážní PES 500g/m2</t>
  </si>
  <si>
    <t>1902064268</t>
  </si>
  <si>
    <t>81</t>
  </si>
  <si>
    <t>275354211</t>
  </si>
  <si>
    <t>Bednění základových patek - odstranění</t>
  </si>
  <si>
    <t>-784194387</t>
  </si>
  <si>
    <t>Bednění základových konstrukcí patek a bloků odstranění bednění</t>
  </si>
  <si>
    <t>82</t>
  </si>
  <si>
    <t>275361116</t>
  </si>
  <si>
    <t>Výztuž základových patek a bloků z betonářské oceli 10 505</t>
  </si>
  <si>
    <t>496827545</t>
  </si>
  <si>
    <t>Výztuž základových konstrukcí patek a bloků z betonářské oceli 10 505 (R) nebo BSt 500</t>
  </si>
  <si>
    <t>83</t>
  </si>
  <si>
    <t>281604111</t>
  </si>
  <si>
    <t>Injektování aktivovanými směsmi nízkotlaké vzestupné tlakem do 0,6 MPa</t>
  </si>
  <si>
    <t>972637005</t>
  </si>
  <si>
    <t>Injektování aktivovanými směsmi vzestupné, tlakem do 0,60 MPa</t>
  </si>
  <si>
    <t>84</t>
  </si>
  <si>
    <t>58522150</t>
  </si>
  <si>
    <t>cement portlandský směsný CEM II 32,5MPa</t>
  </si>
  <si>
    <t>-1624778738</t>
  </si>
  <si>
    <t>85</t>
  </si>
  <si>
    <t>282602112</t>
  </si>
  <si>
    <t>Injektování povrchové vysokotlaké s dvojitým obturátorem mikropilot a kotev tlakem přes 0,6 do 2 MPa</t>
  </si>
  <si>
    <t>-1484075043</t>
  </si>
  <si>
    <t>Injektování povrchové s dvojitým obturátorem mikropilot nebo kotev tlakem přes 0,60 do 2,0 MPa</t>
  </si>
  <si>
    <t>86</t>
  </si>
  <si>
    <t>282791121</t>
  </si>
  <si>
    <t>Injektážní trubky z PVC hladké vnitřní D 25 až 50 mm manžetové</t>
  </si>
  <si>
    <t>898260177</t>
  </si>
  <si>
    <t>Injektážní trubky z PVC závitové s osazením upravených trubek do předem připraveného injekčního vrtu, vnitřního průměru přes 25 do 50 mm, hladké manžetové</t>
  </si>
  <si>
    <t>Svislé a kompletní konstrukce</t>
  </si>
  <si>
    <t>87</t>
  </si>
  <si>
    <t>371384213</t>
  </si>
  <si>
    <t>Základy tunelu dvoukolejného z betonu tř. C 12/15 belgická metoda II stupeň ražnosti hornina suchá</t>
  </si>
  <si>
    <t>1191682697</t>
  </si>
  <si>
    <t>Základy tunelu a portálů z betonu prostého včetně zřízení a odstranění bednění a odstranění minérské výstroje při výrubu rekonstrukční belgickou metodou, tunel dvoukolejný v hornině II. stupně ražnosti suché, beton tř. C 12/15</t>
  </si>
  <si>
    <t>88</t>
  </si>
  <si>
    <t>392901111</t>
  </si>
  <si>
    <t>Omytí líce obezdívky v opěře tlakovou vodou</t>
  </si>
  <si>
    <t>-787492948</t>
  </si>
  <si>
    <t>Omytí líce obezdívky nebo skalního líce tlakovou vodou v opěře</t>
  </si>
  <si>
    <t>Vodorovné konstrukce</t>
  </si>
  <si>
    <t>89</t>
  </si>
  <si>
    <t>457311114</t>
  </si>
  <si>
    <t>Vyrovnávací nebo spádový beton C 12/15 včetně úpravy povrchu</t>
  </si>
  <si>
    <t>-1165718705</t>
  </si>
  <si>
    <t>Vyrovnávací nebo spádový beton včetně úpravy povrchu C 12/15</t>
  </si>
  <si>
    <t>Komunikace pozemní</t>
  </si>
  <si>
    <t>90</t>
  </si>
  <si>
    <t>511501255</t>
  </si>
  <si>
    <t>Zřízení kolejového lože z drceného kameniva</t>
  </si>
  <si>
    <t>1540623312</t>
  </si>
  <si>
    <t>Zřízení kolejového lože z hrubého drceného kameniva</t>
  </si>
  <si>
    <t>91</t>
  </si>
  <si>
    <t>512531111</t>
  </si>
  <si>
    <t>Odstranění kolejového lože z kameniva po rozebrání koleje</t>
  </si>
  <si>
    <t>2123423093</t>
  </si>
  <si>
    <t>Odstranění kolejového lože s přehozením materiálu na vzdálenost do 3 m s naložením na dopravní prostředek z kameniva (drceného nebo štěrkopísku) po rozebrání koleje nebo kolejového rozvětvení</t>
  </si>
  <si>
    <t>92</t>
  </si>
  <si>
    <t>515501121</t>
  </si>
  <si>
    <t>Stabilizace kolejového lože všech soustav koleje</t>
  </si>
  <si>
    <t>1791189039</t>
  </si>
  <si>
    <t>93</t>
  </si>
  <si>
    <t>521441112</t>
  </si>
  <si>
    <t>Montáž koleje bezstykové na betonových pražcích soustavy UIC60 rozdělení u</t>
  </si>
  <si>
    <t>1319736339</t>
  </si>
  <si>
    <t>Montáž koleje bezstykové na pražcích betonových soustavy UIC60 rozdělení u</t>
  </si>
  <si>
    <t>94</t>
  </si>
  <si>
    <t>525441112</t>
  </si>
  <si>
    <t>Demontáž koleje na pražcích betonových soustavy UIC60 rozdělení u</t>
  </si>
  <si>
    <t>1824998827</t>
  </si>
  <si>
    <t>95</t>
  </si>
  <si>
    <t>543131125</t>
  </si>
  <si>
    <t>Úprava geometrické polohy koleje všech soustav pražce betonové</t>
  </si>
  <si>
    <t>-370902762</t>
  </si>
  <si>
    <t>96</t>
  </si>
  <si>
    <t>58344005</t>
  </si>
  <si>
    <t>kamenivo drcené hrubé frakce 32/63 třída BI OTP ČD</t>
  </si>
  <si>
    <t>1008171185</t>
  </si>
  <si>
    <t>Trubní vedení</t>
  </si>
  <si>
    <t>97</t>
  </si>
  <si>
    <t>895270131</t>
  </si>
  <si>
    <t>Proplachovací a kontrolní šachta z PE-HD DN 400 pro drenáže liniových staveb šachtové prodloužení světlé hloubky 3000 mm</t>
  </si>
  <si>
    <t>283219011</t>
  </si>
  <si>
    <t>Proplachovací a kontrolní šachta z PE-HD pro drenáže liniových staveb DN 400 užitné výšky do 500 mm šachtové prodloužení světlé hloubky 3000 mm</t>
  </si>
  <si>
    <t>98</t>
  </si>
  <si>
    <t>895270135</t>
  </si>
  <si>
    <t>Příplatek k rourám proplachovací a kontrolní šachty z PE-HD DN 400 pro drenáže liniových staveb za uříznutí šachtové roury</t>
  </si>
  <si>
    <t>-252961493</t>
  </si>
  <si>
    <t>Proplachovací a kontrolní šachta z PE-HD pro drenáže liniových staveb DN 400 užitné výšky do 500 mm Příplatek k ceně -0131 za uříznutí šachtového prodloužení</t>
  </si>
  <si>
    <t>99</t>
  </si>
  <si>
    <t>895270201</t>
  </si>
  <si>
    <t>Proplachovací a kontrolní šachta z PE-HD DN 400 pro drenáže liniových staveb poklop plastový pro třídu zatížení A 15</t>
  </si>
  <si>
    <t>1332492252</t>
  </si>
  <si>
    <t>Proplachovací a kontrolní šachta z PE-HD pro drenáže liniových staveb DN 400 užitné výšky do 500 mm poklop plastový pro třídu zatížení A 15</t>
  </si>
  <si>
    <t>Ostatní konstrukce a práce, bourání</t>
  </si>
  <si>
    <t>100</t>
  </si>
  <si>
    <t>939902111</t>
  </si>
  <si>
    <t>Práce motorovým vozíkem</t>
  </si>
  <si>
    <t>-1172448655</t>
  </si>
  <si>
    <t>Práce pojízdnými prostředky motorový vozík MUV</t>
  </si>
  <si>
    <t>101</t>
  </si>
  <si>
    <t>939902131</t>
  </si>
  <si>
    <t>Práce přívěsným kolejovým vozíkem sklápěcím</t>
  </si>
  <si>
    <t>1833696443</t>
  </si>
  <si>
    <t>Práce pojízdnými prostředky vozík kolejový přívěsný sklápěcí</t>
  </si>
  <si>
    <t>998</t>
  </si>
  <si>
    <t>Přesun hmot</t>
  </si>
  <si>
    <t>102</t>
  </si>
  <si>
    <t>998004011</t>
  </si>
  <si>
    <t>Přesun hmot pro injektování, kotvy a mikropiloty</t>
  </si>
  <si>
    <t>-1676178377</t>
  </si>
  <si>
    <t>Přesun hmot pro injektování, mikropiloty nebo kotvy</t>
  </si>
  <si>
    <t>103</t>
  </si>
  <si>
    <t>998241021</t>
  </si>
  <si>
    <t>Přesun hmot pro dráhy kolejové jakéhokoliv rozsahu dopravní vzdálenost do 5000 m</t>
  </si>
  <si>
    <t>118154203</t>
  </si>
  <si>
    <t>Přesun hmot pro dráhy kolejové jakéhokoliv rozsahu dopravní vzdálenost do 5 000 m</t>
  </si>
  <si>
    <t>Orientační soupis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</si>
</sst>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Protection="1"/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49" fontId="13" fillId="0" borderId="14" xfId="0" applyNumberFormat="1" applyFont="1" applyBorder="1" applyAlignment="1" applyProtection="1">
      <alignment horizontal="left" vertical="center" wrapText="1"/>
      <protection locked="0"/>
    </xf>
    <xf numFmtId="0" fontId="13" fillId="0" borderId="14" xfId="0" applyFont="1" applyBorder="1" applyAlignment="1" applyProtection="1">
      <alignment horizontal="left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14" xfId="0" applyFont="1" applyBorder="1" applyAlignment="1" applyProtection="1">
      <alignment horizontal="center" vertical="center"/>
      <protection locked="0"/>
    </xf>
    <xf numFmtId="49" fontId="19" fillId="0" borderId="14" xfId="0" applyNumberFormat="1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3" fillId="2" borderId="17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6" xfId="0" applyFont="1" applyBorder="1" applyAlignment="1"/>
    <xf numFmtId="0" fontId="6" fillId="0" borderId="0" xfId="0" applyFont="1" applyBorder="1" applyAlignment="1">
      <alignment horizontal="left"/>
    </xf>
    <xf numFmtId="164" fontId="13" fillId="0" borderId="18" xfId="0" applyNumberFormat="1" applyFont="1" applyBorder="1" applyAlignment="1" applyProtection="1">
      <alignment vertical="center"/>
      <protection locked="0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164" fontId="19" fillId="0" borderId="18" xfId="0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horizontal="left" vertical="center" wrapText="1"/>
    </xf>
    <xf numFmtId="164" fontId="8" fillId="0" borderId="16" xfId="0" applyNumberFormat="1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Y338"/>
  <sheetViews>
    <sheetView showGridLines="0" tabSelected="1" workbookViewId="0">
      <selection activeCell="D118" sqref="D118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6.28515625" style="1" customWidth="1"/>
    <col min="10" max="10" width="12.28515625" style="1" customWidth="1"/>
    <col min="11" max="11" width="15" style="1" customWidth="1"/>
    <col min="12" max="12" width="11" style="1" customWidth="1"/>
    <col min="13" max="13" width="15" style="1" customWidth="1"/>
    <col min="14" max="14" width="16.28515625" style="1" customWidth="1"/>
    <col min="15" max="15" width="11" style="1" customWidth="1"/>
    <col min="16" max="16" width="15" style="1" customWidth="1"/>
    <col min="17" max="17" width="16.28515625" style="1" customWidth="1"/>
    <col min="30" max="51" width="9.28515625" style="1" hidden="1"/>
  </cols>
  <sheetData>
    <row r="1" spans="1:32" x14ac:dyDescent="0.2">
      <c r="A1" s="32"/>
    </row>
    <row r="2" spans="1:32" s="1" customFormat="1" ht="36.9" customHeight="1" x14ac:dyDescent="0.2">
      <c r="AF2" s="9" t="s">
        <v>2</v>
      </c>
    </row>
    <row r="3" spans="1:32" s="1" customFormat="1" ht="6.9" hidden="1" customHeight="1" x14ac:dyDescent="0.2">
      <c r="B3" s="10"/>
      <c r="C3" s="11"/>
      <c r="D3" s="11"/>
      <c r="E3" s="11"/>
      <c r="F3" s="11"/>
      <c r="G3" s="11"/>
      <c r="H3" s="11"/>
      <c r="AF3" s="9" t="s">
        <v>41</v>
      </c>
    </row>
    <row r="4" spans="1:32" s="1" customFormat="1" ht="24.9" hidden="1" customHeight="1" x14ac:dyDescent="0.2">
      <c r="B4" s="12"/>
      <c r="D4" s="13" t="s">
        <v>42</v>
      </c>
      <c r="AF4" s="9" t="s">
        <v>1</v>
      </c>
    </row>
    <row r="5" spans="1:32" s="1" customFormat="1" ht="6.9" hidden="1" customHeight="1" x14ac:dyDescent="0.2">
      <c r="B5" s="12"/>
    </row>
    <row r="6" spans="1:32" s="2" customFormat="1" ht="12" hidden="1" customHeight="1" x14ac:dyDescent="0.2">
      <c r="A6" s="16"/>
      <c r="B6" s="17"/>
      <c r="C6" s="16"/>
      <c r="D6" s="15" t="s">
        <v>6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32" s="2" customFormat="1" ht="30" hidden="1" customHeight="1" x14ac:dyDescent="0.2">
      <c r="A7" s="16"/>
      <c r="B7" s="17"/>
      <c r="C7" s="16"/>
      <c r="D7" s="16"/>
      <c r="E7" s="93" t="s">
        <v>7</v>
      </c>
      <c r="F7" s="94"/>
      <c r="G7" s="94"/>
      <c r="H7" s="94"/>
      <c r="I7" s="16"/>
      <c r="J7" s="16"/>
      <c r="K7" s="16"/>
      <c r="L7" s="16"/>
      <c r="M7" s="16"/>
      <c r="N7" s="16"/>
      <c r="O7" s="16"/>
      <c r="P7" s="16"/>
      <c r="Q7" s="16"/>
    </row>
    <row r="8" spans="1:32" s="2" customFormat="1" hidden="1" x14ac:dyDescent="0.2">
      <c r="A8" s="16"/>
      <c r="B8" s="17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32" s="2" customFormat="1" ht="12" hidden="1" customHeight="1" x14ac:dyDescent="0.2">
      <c r="A9" s="16"/>
      <c r="B9" s="17"/>
      <c r="C9" s="16"/>
      <c r="D9" s="15" t="s">
        <v>8</v>
      </c>
      <c r="E9" s="16"/>
      <c r="F9" s="14" t="s">
        <v>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32" s="2" customFormat="1" ht="12" hidden="1" customHeight="1" x14ac:dyDescent="0.2">
      <c r="A10" s="16"/>
      <c r="B10" s="17"/>
      <c r="C10" s="16"/>
      <c r="D10" s="15" t="s">
        <v>9</v>
      </c>
      <c r="E10" s="16"/>
      <c r="F10" s="14" t="s">
        <v>10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32" s="2" customFormat="1" ht="10.8" hidden="1" customHeight="1" x14ac:dyDescent="0.2">
      <c r="A11" s="16"/>
      <c r="B11" s="17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32" s="2" customFormat="1" ht="12" hidden="1" customHeight="1" x14ac:dyDescent="0.2">
      <c r="A12" s="16"/>
      <c r="B12" s="17"/>
      <c r="C12" s="16"/>
      <c r="D12" s="15" t="s">
        <v>11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32" s="2" customFormat="1" ht="18" hidden="1" customHeight="1" x14ac:dyDescent="0.2">
      <c r="A13" s="16"/>
      <c r="B13" s="17"/>
      <c r="C13" s="16"/>
      <c r="D13" s="16"/>
      <c r="E13" s="14" t="s">
        <v>12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32" s="2" customFormat="1" ht="6.9" hidden="1" customHeight="1" x14ac:dyDescent="0.2">
      <c r="A14" s="16"/>
      <c r="B14" s="17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32" s="2" customFormat="1" ht="12" hidden="1" customHeight="1" x14ac:dyDescent="0.2">
      <c r="A15" s="16"/>
      <c r="B15" s="17"/>
      <c r="C15" s="16"/>
      <c r="D15" s="15" t="s">
        <v>13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32" s="2" customFormat="1" ht="18" hidden="1" customHeight="1" x14ac:dyDescent="0.2">
      <c r="A16" s="16"/>
      <c r="B16" s="17"/>
      <c r="C16" s="16"/>
      <c r="D16" s="16"/>
      <c r="E16" s="95" t="e">
        <f>#REF!</f>
        <v>#REF!</v>
      </c>
      <c r="F16" s="95"/>
      <c r="G16" s="95"/>
      <c r="H16" s="95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2" customFormat="1" ht="6.9" hidden="1" customHeight="1" x14ac:dyDescent="0.2">
      <c r="A17" s="16"/>
      <c r="B17" s="17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s="2" customFormat="1" ht="12" hidden="1" customHeight="1" x14ac:dyDescent="0.2">
      <c r="A18" s="16"/>
      <c r="B18" s="17"/>
      <c r="C18" s="16"/>
      <c r="D18" s="15" t="s">
        <v>14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2" customFormat="1" ht="18" hidden="1" customHeight="1" x14ac:dyDescent="0.2">
      <c r="A19" s="16"/>
      <c r="B19" s="17"/>
      <c r="C19" s="16"/>
      <c r="D19" s="16"/>
      <c r="E19" s="14" t="e">
        <f>IF(#REF!="","",#REF!)</f>
        <v>#REF!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2" customFormat="1" ht="6.9" hidden="1" customHeight="1" x14ac:dyDescent="0.2">
      <c r="A20" s="16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s="2" customFormat="1" ht="12" hidden="1" customHeight="1" x14ac:dyDescent="0.2">
      <c r="A21" s="16"/>
      <c r="B21" s="17"/>
      <c r="C21" s="16"/>
      <c r="D21" s="15" t="s">
        <v>15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s="2" customFormat="1" ht="18" hidden="1" customHeight="1" x14ac:dyDescent="0.2">
      <c r="A22" s="16"/>
      <c r="B22" s="17"/>
      <c r="C22" s="16"/>
      <c r="D22" s="16"/>
      <c r="E22" s="14" t="s">
        <v>16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s="2" customFormat="1" ht="6.9" hidden="1" customHeight="1" x14ac:dyDescent="0.2">
      <c r="A23" s="16"/>
      <c r="B23" s="17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s="2" customFormat="1" ht="12" hidden="1" customHeight="1" x14ac:dyDescent="0.2">
      <c r="A24" s="16"/>
      <c r="B24" s="17"/>
      <c r="C24" s="16"/>
      <c r="D24" s="15" t="s">
        <v>17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s="3" customFormat="1" ht="16.5" hidden="1" customHeight="1" x14ac:dyDescent="0.2">
      <c r="A25" s="33"/>
      <c r="B25" s="34"/>
      <c r="C25" s="33"/>
      <c r="D25" s="33"/>
      <c r="E25" s="96" t="s">
        <v>0</v>
      </c>
      <c r="F25" s="96"/>
      <c r="G25" s="96"/>
      <c r="H25" s="96"/>
      <c r="I25" s="33"/>
      <c r="J25" s="33"/>
      <c r="K25" s="33"/>
      <c r="L25" s="33"/>
      <c r="M25" s="33"/>
      <c r="N25" s="33"/>
      <c r="O25" s="33"/>
      <c r="P25" s="33"/>
      <c r="Q25" s="33"/>
    </row>
    <row r="26" spans="1:17" s="2" customFormat="1" ht="6.9" hidden="1" customHeight="1" x14ac:dyDescent="0.2">
      <c r="A26" s="16"/>
      <c r="B26" s="17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s="2" customFormat="1" ht="6.9" hidden="1" customHeight="1" x14ac:dyDescent="0.2">
      <c r="A27" s="16"/>
      <c r="B27" s="17"/>
      <c r="C27" s="16"/>
      <c r="D27" s="31"/>
      <c r="E27" s="31"/>
      <c r="F27" s="31"/>
      <c r="G27" s="31"/>
      <c r="H27" s="31"/>
      <c r="I27" s="16"/>
      <c r="J27" s="16"/>
      <c r="K27" s="16"/>
      <c r="L27" s="16"/>
      <c r="M27" s="16"/>
      <c r="N27" s="16"/>
      <c r="O27" s="16"/>
      <c r="P27" s="16"/>
      <c r="Q27" s="16"/>
    </row>
    <row r="28" spans="1:17" s="2" customFormat="1" ht="25.35" hidden="1" customHeight="1" x14ac:dyDescent="0.2">
      <c r="A28" s="16"/>
      <c r="B28" s="17"/>
      <c r="C28" s="16"/>
      <c r="D28" s="35" t="s">
        <v>18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s="2" customFormat="1" ht="6.9" hidden="1" customHeight="1" x14ac:dyDescent="0.2">
      <c r="A29" s="16"/>
      <c r="B29" s="17"/>
      <c r="C29" s="16"/>
      <c r="D29" s="31"/>
      <c r="E29" s="31"/>
      <c r="F29" s="31"/>
      <c r="G29" s="31"/>
      <c r="H29" s="31"/>
      <c r="I29" s="16"/>
      <c r="J29" s="16"/>
      <c r="K29" s="16"/>
      <c r="L29" s="16"/>
      <c r="M29" s="16"/>
      <c r="N29" s="16"/>
      <c r="O29" s="16"/>
      <c r="P29" s="16"/>
      <c r="Q29" s="16"/>
    </row>
    <row r="30" spans="1:17" s="2" customFormat="1" ht="14.4" hidden="1" customHeight="1" x14ac:dyDescent="0.2">
      <c r="A30" s="16"/>
      <c r="B30" s="17"/>
      <c r="C30" s="16"/>
      <c r="D30" s="16"/>
      <c r="E30" s="16"/>
      <c r="F30" s="19" t="s">
        <v>19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s="2" customFormat="1" ht="14.4" hidden="1" customHeight="1" x14ac:dyDescent="0.2">
      <c r="A31" s="16"/>
      <c r="B31" s="17"/>
      <c r="C31" s="16"/>
      <c r="D31" s="36" t="s">
        <v>20</v>
      </c>
      <c r="E31" s="15" t="s">
        <v>21</v>
      </c>
      <c r="F31" s="37" t="e">
        <f>ROUND((SUM(AQ121:AQ337)),  2)</f>
        <v>#REF!</v>
      </c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s="2" customFormat="1" ht="14.4" hidden="1" customHeight="1" x14ac:dyDescent="0.2">
      <c r="A32" s="16"/>
      <c r="B32" s="17"/>
      <c r="C32" s="16"/>
      <c r="D32" s="16"/>
      <c r="E32" s="15" t="s">
        <v>22</v>
      </c>
      <c r="F32" s="37" t="e">
        <f>ROUND((SUM(AR121:AR337)),  2)</f>
        <v>#REF!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7" s="2" customFormat="1" ht="14.4" hidden="1" customHeight="1" x14ac:dyDescent="0.2">
      <c r="A33" s="16"/>
      <c r="B33" s="17"/>
      <c r="C33" s="16"/>
      <c r="D33" s="16"/>
      <c r="E33" s="15" t="s">
        <v>23</v>
      </c>
      <c r="F33" s="37" t="e">
        <f>ROUND((SUM(AS121:AS337)),  2)</f>
        <v>#REF!</v>
      </c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1:17" s="2" customFormat="1" ht="14.4" hidden="1" customHeight="1" x14ac:dyDescent="0.2">
      <c r="A34" s="16"/>
      <c r="B34" s="17"/>
      <c r="C34" s="16"/>
      <c r="D34" s="16"/>
      <c r="E34" s="15" t="s">
        <v>24</v>
      </c>
      <c r="F34" s="37" t="e">
        <f>ROUND((SUM(AT121:AT337)),  2)</f>
        <v>#REF!</v>
      </c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s="2" customFormat="1" ht="14.4" hidden="1" customHeight="1" x14ac:dyDescent="0.2">
      <c r="A35" s="16"/>
      <c r="B35" s="17"/>
      <c r="C35" s="16"/>
      <c r="D35" s="16"/>
      <c r="E35" s="15" t="s">
        <v>25</v>
      </c>
      <c r="F35" s="37" t="e">
        <f>ROUND((SUM(AU121:AU337)),  2)</f>
        <v>#REF!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s="2" customFormat="1" ht="6.9" hidden="1" customHeight="1" x14ac:dyDescent="0.2">
      <c r="A36" s="16"/>
      <c r="B36" s="17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s="2" customFormat="1" ht="25.35" hidden="1" customHeight="1" x14ac:dyDescent="0.2">
      <c r="A37" s="16"/>
      <c r="B37" s="17"/>
      <c r="C37" s="38"/>
      <c r="D37" s="39" t="s">
        <v>26</v>
      </c>
      <c r="E37" s="30"/>
      <c r="F37" s="30"/>
      <c r="G37" s="40" t="s">
        <v>27</v>
      </c>
      <c r="H37" s="41" t="s">
        <v>28</v>
      </c>
      <c r="I37" s="16"/>
      <c r="J37" s="16"/>
      <c r="K37" s="16"/>
      <c r="L37" s="16"/>
      <c r="M37" s="16"/>
      <c r="N37" s="16"/>
      <c r="O37" s="16"/>
      <c r="P37" s="16"/>
      <c r="Q37" s="16"/>
    </row>
    <row r="38" spans="1:17" s="2" customFormat="1" ht="14.4" hidden="1" customHeight="1" x14ac:dyDescent="0.2">
      <c r="A38" s="16"/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1:17" s="1" customFormat="1" ht="14.4" hidden="1" customHeight="1" x14ac:dyDescent="0.2">
      <c r="B39" s="12"/>
    </row>
    <row r="40" spans="1:17" s="1" customFormat="1" ht="14.4" hidden="1" customHeight="1" x14ac:dyDescent="0.2">
      <c r="B40" s="12"/>
    </row>
    <row r="41" spans="1:17" s="1" customFormat="1" ht="14.4" hidden="1" customHeight="1" x14ac:dyDescent="0.2">
      <c r="B41" s="12"/>
    </row>
    <row r="42" spans="1:17" s="1" customFormat="1" ht="14.4" hidden="1" customHeight="1" x14ac:dyDescent="0.2">
      <c r="B42" s="12"/>
    </row>
    <row r="43" spans="1:17" s="1" customFormat="1" ht="14.4" hidden="1" customHeight="1" x14ac:dyDescent="0.2">
      <c r="B43" s="12"/>
    </row>
    <row r="44" spans="1:17" s="1" customFormat="1" ht="14.4" hidden="1" customHeight="1" x14ac:dyDescent="0.2">
      <c r="B44" s="12"/>
    </row>
    <row r="45" spans="1:17" s="1" customFormat="1" ht="14.4" hidden="1" customHeight="1" x14ac:dyDescent="0.2">
      <c r="B45" s="12"/>
    </row>
    <row r="46" spans="1:17" s="1" customFormat="1" ht="14.4" hidden="1" customHeight="1" x14ac:dyDescent="0.2">
      <c r="B46" s="12"/>
    </row>
    <row r="47" spans="1:17" s="1" customFormat="1" ht="14.4" hidden="1" customHeight="1" x14ac:dyDescent="0.2">
      <c r="B47" s="12"/>
    </row>
    <row r="48" spans="1:17" s="1" customFormat="1" ht="14.4" hidden="1" customHeight="1" x14ac:dyDescent="0.2">
      <c r="B48" s="12"/>
    </row>
    <row r="49" spans="1:17" s="1" customFormat="1" ht="14.4" hidden="1" customHeight="1" x14ac:dyDescent="0.2">
      <c r="B49" s="12"/>
    </row>
    <row r="50" spans="1:17" s="2" customFormat="1" ht="14.4" hidden="1" customHeight="1" x14ac:dyDescent="0.2">
      <c r="B50" s="20"/>
      <c r="D50" s="21" t="s">
        <v>29</v>
      </c>
      <c r="E50" s="22"/>
      <c r="F50" s="22"/>
      <c r="G50" s="21" t="s">
        <v>30</v>
      </c>
      <c r="H50" s="22"/>
    </row>
    <row r="51" spans="1:17" hidden="1" x14ac:dyDescent="0.2">
      <c r="B51" s="12"/>
    </row>
    <row r="52" spans="1:17" hidden="1" x14ac:dyDescent="0.2">
      <c r="B52" s="12"/>
    </row>
    <row r="53" spans="1:17" hidden="1" x14ac:dyDescent="0.2">
      <c r="B53" s="12"/>
    </row>
    <row r="54" spans="1:17" hidden="1" x14ac:dyDescent="0.2">
      <c r="B54" s="12"/>
    </row>
    <row r="55" spans="1:17" hidden="1" x14ac:dyDescent="0.2">
      <c r="B55" s="12"/>
    </row>
    <row r="56" spans="1:17" hidden="1" x14ac:dyDescent="0.2">
      <c r="B56" s="12"/>
    </row>
    <row r="57" spans="1:17" hidden="1" x14ac:dyDescent="0.2">
      <c r="B57" s="12"/>
    </row>
    <row r="58" spans="1:17" hidden="1" x14ac:dyDescent="0.2">
      <c r="B58" s="12"/>
    </row>
    <row r="59" spans="1:17" hidden="1" x14ac:dyDescent="0.2">
      <c r="B59" s="12"/>
    </row>
    <row r="60" spans="1:17" hidden="1" x14ac:dyDescent="0.2">
      <c r="B60" s="12"/>
    </row>
    <row r="61" spans="1:17" s="2" customFormat="1" ht="13.2" hidden="1" x14ac:dyDescent="0.2">
      <c r="A61" s="16"/>
      <c r="B61" s="17"/>
      <c r="C61" s="16"/>
      <c r="D61" s="23" t="s">
        <v>31</v>
      </c>
      <c r="E61" s="18"/>
      <c r="F61" s="42" t="s">
        <v>32</v>
      </c>
      <c r="G61" s="23" t="s">
        <v>31</v>
      </c>
      <c r="H61" s="18"/>
      <c r="I61" s="16"/>
      <c r="J61" s="16"/>
      <c r="K61" s="16"/>
      <c r="L61" s="16"/>
      <c r="M61" s="16"/>
      <c r="N61" s="16"/>
      <c r="O61" s="16"/>
      <c r="P61" s="16"/>
      <c r="Q61" s="16"/>
    </row>
    <row r="62" spans="1:17" hidden="1" x14ac:dyDescent="0.2">
      <c r="B62" s="12"/>
    </row>
    <row r="63" spans="1:17" hidden="1" x14ac:dyDescent="0.2">
      <c r="B63" s="12"/>
    </row>
    <row r="64" spans="1:17" hidden="1" x14ac:dyDescent="0.2">
      <c r="B64" s="12"/>
    </row>
    <row r="65" spans="1:17" s="2" customFormat="1" ht="13.2" hidden="1" x14ac:dyDescent="0.2">
      <c r="A65" s="16"/>
      <c r="B65" s="17"/>
      <c r="C65" s="16"/>
      <c r="D65" s="21" t="s">
        <v>33</v>
      </c>
      <c r="E65" s="24"/>
      <c r="F65" s="24"/>
      <c r="G65" s="21" t="s">
        <v>34</v>
      </c>
      <c r="H65" s="24"/>
      <c r="I65" s="16"/>
      <c r="J65" s="16"/>
      <c r="K65" s="16"/>
      <c r="L65" s="16"/>
      <c r="M65" s="16"/>
      <c r="N65" s="16"/>
      <c r="O65" s="16"/>
      <c r="P65" s="16"/>
      <c r="Q65" s="16"/>
    </row>
    <row r="66" spans="1:17" hidden="1" x14ac:dyDescent="0.2">
      <c r="B66" s="12"/>
    </row>
    <row r="67" spans="1:17" hidden="1" x14ac:dyDescent="0.2">
      <c r="B67" s="12"/>
    </row>
    <row r="68" spans="1:17" hidden="1" x14ac:dyDescent="0.2">
      <c r="B68" s="12"/>
    </row>
    <row r="69" spans="1:17" hidden="1" x14ac:dyDescent="0.2">
      <c r="B69" s="12"/>
    </row>
    <row r="70" spans="1:17" hidden="1" x14ac:dyDescent="0.2">
      <c r="B70" s="12"/>
    </row>
    <row r="71" spans="1:17" hidden="1" x14ac:dyDescent="0.2">
      <c r="B71" s="12"/>
    </row>
    <row r="72" spans="1:17" hidden="1" x14ac:dyDescent="0.2">
      <c r="B72" s="12"/>
    </row>
    <row r="73" spans="1:17" hidden="1" x14ac:dyDescent="0.2">
      <c r="B73" s="12"/>
    </row>
    <row r="74" spans="1:17" hidden="1" x14ac:dyDescent="0.2">
      <c r="B74" s="12"/>
    </row>
    <row r="75" spans="1:17" hidden="1" x14ac:dyDescent="0.2">
      <c r="B75" s="12"/>
    </row>
    <row r="76" spans="1:17" s="2" customFormat="1" ht="13.2" hidden="1" x14ac:dyDescent="0.2">
      <c r="A76" s="16"/>
      <c r="B76" s="17"/>
      <c r="C76" s="16"/>
      <c r="D76" s="23" t="s">
        <v>31</v>
      </c>
      <c r="E76" s="18"/>
      <c r="F76" s="42" t="s">
        <v>32</v>
      </c>
      <c r="G76" s="23" t="s">
        <v>31</v>
      </c>
      <c r="H76" s="18"/>
      <c r="I76" s="16"/>
      <c r="J76" s="16"/>
      <c r="K76" s="16"/>
      <c r="L76" s="16"/>
      <c r="M76" s="16"/>
      <c r="N76" s="16"/>
      <c r="O76" s="16"/>
      <c r="P76" s="16"/>
      <c r="Q76" s="16"/>
    </row>
    <row r="77" spans="1:17" s="2" customFormat="1" ht="14.4" hidden="1" customHeight="1" x14ac:dyDescent="0.2">
      <c r="A77" s="16"/>
      <c r="B77" s="25"/>
      <c r="C77" s="26"/>
      <c r="D77" s="26"/>
      <c r="E77" s="26"/>
      <c r="F77" s="26"/>
      <c r="G77" s="26"/>
      <c r="H77" s="26"/>
      <c r="I77" s="16"/>
      <c r="J77" s="16"/>
      <c r="K77" s="16"/>
      <c r="L77" s="16"/>
      <c r="M77" s="16"/>
      <c r="N77" s="16"/>
      <c r="O77" s="16"/>
      <c r="P77" s="16"/>
      <c r="Q77" s="16"/>
    </row>
    <row r="78" spans="1:17" hidden="1" x14ac:dyDescent="0.2"/>
    <row r="79" spans="1:17" hidden="1" x14ac:dyDescent="0.2"/>
    <row r="80" spans="1:17" hidden="1" x14ac:dyDescent="0.2"/>
    <row r="81" spans="1:33" s="2" customFormat="1" ht="6.9" hidden="1" customHeight="1" x14ac:dyDescent="0.2">
      <c r="A81" s="16"/>
      <c r="B81" s="27"/>
      <c r="C81" s="28"/>
      <c r="D81" s="28"/>
      <c r="E81" s="28"/>
      <c r="F81" s="28"/>
      <c r="G81" s="28"/>
      <c r="H81" s="28"/>
      <c r="I81" s="16"/>
      <c r="J81" s="16"/>
      <c r="K81" s="16"/>
      <c r="L81" s="16"/>
      <c r="M81" s="16"/>
      <c r="N81" s="16"/>
      <c r="O81" s="16"/>
      <c r="P81" s="16"/>
      <c r="Q81" s="16"/>
    </row>
    <row r="82" spans="1:33" s="2" customFormat="1" ht="24.9" hidden="1" customHeight="1" x14ac:dyDescent="0.2">
      <c r="A82" s="16"/>
      <c r="B82" s="17"/>
      <c r="C82" s="13" t="s">
        <v>43</v>
      </c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1:33" s="2" customFormat="1" ht="6.9" hidden="1" customHeight="1" x14ac:dyDescent="0.2">
      <c r="A83" s="16"/>
      <c r="B83" s="17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</row>
    <row r="84" spans="1:33" s="2" customFormat="1" ht="12" hidden="1" customHeight="1" x14ac:dyDescent="0.2">
      <c r="A84" s="16"/>
      <c r="B84" s="17"/>
      <c r="C84" s="15" t="s">
        <v>6</v>
      </c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</row>
    <row r="85" spans="1:33" s="2" customFormat="1" ht="30" hidden="1" customHeight="1" x14ac:dyDescent="0.2">
      <c r="A85" s="16"/>
      <c r="B85" s="17"/>
      <c r="C85" s="16"/>
      <c r="D85" s="16"/>
      <c r="E85" s="93" t="str">
        <f>E7</f>
        <v>Opravy a údržba skalních zářezů u ST OŘ PHA 2022 - 2024</v>
      </c>
      <c r="F85" s="94"/>
      <c r="G85" s="94"/>
      <c r="H85" s="94"/>
      <c r="I85" s="16"/>
      <c r="J85" s="16"/>
      <c r="K85" s="16"/>
      <c r="L85" s="16"/>
      <c r="M85" s="16"/>
      <c r="N85" s="16"/>
      <c r="O85" s="16"/>
      <c r="P85" s="16"/>
      <c r="Q85" s="16"/>
    </row>
    <row r="86" spans="1:33" s="2" customFormat="1" ht="6.9" hidden="1" customHeight="1" x14ac:dyDescent="0.2">
      <c r="A86" s="16"/>
      <c r="B86" s="17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</row>
    <row r="87" spans="1:33" s="2" customFormat="1" ht="12" hidden="1" customHeight="1" x14ac:dyDescent="0.2">
      <c r="A87" s="16"/>
      <c r="B87" s="17"/>
      <c r="C87" s="15" t="s">
        <v>9</v>
      </c>
      <c r="D87" s="16"/>
      <c r="E87" s="16"/>
      <c r="F87" s="14" t="str">
        <f>F10</f>
        <v xml:space="preserve"> </v>
      </c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</row>
    <row r="88" spans="1:33" s="2" customFormat="1" ht="6.9" hidden="1" customHeight="1" x14ac:dyDescent="0.2">
      <c r="A88" s="16"/>
      <c r="B88" s="17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33" s="2" customFormat="1" ht="15.15" hidden="1" customHeight="1" x14ac:dyDescent="0.2">
      <c r="A89" s="16"/>
      <c r="B89" s="17"/>
      <c r="C89" s="15" t="s">
        <v>11</v>
      </c>
      <c r="D89" s="16"/>
      <c r="E89" s="16"/>
      <c r="F89" s="14" t="str">
        <f>E13</f>
        <v>Ing. Aleš Bednář</v>
      </c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1:33" s="2" customFormat="1" ht="15.15" hidden="1" customHeight="1" x14ac:dyDescent="0.2">
      <c r="A90" s="16"/>
      <c r="B90" s="17"/>
      <c r="C90" s="15" t="s">
        <v>13</v>
      </c>
      <c r="D90" s="16"/>
      <c r="E90" s="16"/>
      <c r="F90" s="14" t="e">
        <f>IF(E16="","",E16)</f>
        <v>#REF!</v>
      </c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</row>
    <row r="91" spans="1:33" s="2" customFormat="1" ht="10.35" hidden="1" customHeight="1" x14ac:dyDescent="0.2">
      <c r="A91" s="16"/>
      <c r="B91" s="17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</row>
    <row r="92" spans="1:33" s="2" customFormat="1" ht="29.25" hidden="1" customHeight="1" x14ac:dyDescent="0.2">
      <c r="A92" s="16"/>
      <c r="B92" s="17"/>
      <c r="C92" s="43" t="s">
        <v>44</v>
      </c>
      <c r="D92" s="38"/>
      <c r="E92" s="38"/>
      <c r="F92" s="38"/>
      <c r="G92" s="38"/>
      <c r="H92" s="38"/>
      <c r="I92" s="16"/>
      <c r="J92" s="16"/>
      <c r="K92" s="16"/>
      <c r="L92" s="16"/>
      <c r="M92" s="16"/>
      <c r="N92" s="16"/>
      <c r="O92" s="16"/>
      <c r="P92" s="16"/>
      <c r="Q92" s="16"/>
    </row>
    <row r="93" spans="1:33" s="2" customFormat="1" ht="10.35" hidden="1" customHeight="1" x14ac:dyDescent="0.2">
      <c r="A93" s="16"/>
      <c r="B93" s="17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1:33" s="2" customFormat="1" ht="22.8" hidden="1" customHeight="1" x14ac:dyDescent="0.2">
      <c r="A94" s="16"/>
      <c r="B94" s="17"/>
      <c r="C94" s="44" t="s">
        <v>45</v>
      </c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AG94" s="9" t="s">
        <v>46</v>
      </c>
    </row>
    <row r="95" spans="1:33" s="4" customFormat="1" ht="24.9" hidden="1" customHeight="1" x14ac:dyDescent="0.2">
      <c r="B95" s="45"/>
      <c r="D95" s="46" t="s">
        <v>47</v>
      </c>
      <c r="E95" s="47"/>
      <c r="F95" s="47"/>
      <c r="G95" s="47"/>
      <c r="H95" s="47"/>
    </row>
    <row r="96" spans="1:33" s="5" customFormat="1" ht="19.95" hidden="1" customHeight="1" x14ac:dyDescent="0.2">
      <c r="B96" s="48"/>
      <c r="D96" s="49" t="s">
        <v>48</v>
      </c>
      <c r="E96" s="50"/>
      <c r="F96" s="50"/>
      <c r="G96" s="50"/>
      <c r="H96" s="50"/>
    </row>
    <row r="97" spans="1:17" s="5" customFormat="1" ht="19.95" hidden="1" customHeight="1" x14ac:dyDescent="0.2">
      <c r="B97" s="48"/>
      <c r="D97" s="49" t="s">
        <v>49</v>
      </c>
      <c r="E97" s="50"/>
      <c r="F97" s="50"/>
      <c r="G97" s="50"/>
      <c r="H97" s="50"/>
    </row>
    <row r="98" spans="1:17" s="5" customFormat="1" ht="19.95" hidden="1" customHeight="1" x14ac:dyDescent="0.2">
      <c r="B98" s="48"/>
      <c r="D98" s="49" t="s">
        <v>50</v>
      </c>
      <c r="E98" s="50"/>
      <c r="F98" s="50"/>
      <c r="G98" s="50"/>
      <c r="H98" s="50"/>
    </row>
    <row r="99" spans="1:17" s="5" customFormat="1" ht="19.95" hidden="1" customHeight="1" x14ac:dyDescent="0.2">
      <c r="B99" s="48"/>
      <c r="D99" s="49" t="s">
        <v>51</v>
      </c>
      <c r="E99" s="50"/>
      <c r="F99" s="50"/>
      <c r="G99" s="50"/>
      <c r="H99" s="50"/>
    </row>
    <row r="100" spans="1:17" s="5" customFormat="1" ht="19.95" hidden="1" customHeight="1" x14ac:dyDescent="0.2">
      <c r="B100" s="48"/>
      <c r="D100" s="49" t="s">
        <v>52</v>
      </c>
      <c r="E100" s="50"/>
      <c r="F100" s="50"/>
      <c r="G100" s="50"/>
      <c r="H100" s="50"/>
    </row>
    <row r="101" spans="1:17" s="5" customFormat="1" ht="19.95" hidden="1" customHeight="1" x14ac:dyDescent="0.2">
      <c r="B101" s="48"/>
      <c r="D101" s="49" t="s">
        <v>53</v>
      </c>
      <c r="E101" s="50"/>
      <c r="F101" s="50"/>
      <c r="G101" s="50"/>
      <c r="H101" s="50"/>
    </row>
    <row r="102" spans="1:17" s="5" customFormat="1" ht="19.95" hidden="1" customHeight="1" x14ac:dyDescent="0.2">
      <c r="B102" s="48"/>
      <c r="D102" s="49" t="s">
        <v>54</v>
      </c>
      <c r="E102" s="50"/>
      <c r="F102" s="50"/>
      <c r="G102" s="50"/>
      <c r="H102" s="50"/>
    </row>
    <row r="103" spans="1:17" s="5" customFormat="1" ht="19.95" hidden="1" customHeight="1" x14ac:dyDescent="0.2">
      <c r="B103" s="48"/>
      <c r="D103" s="49" t="s">
        <v>55</v>
      </c>
      <c r="E103" s="50"/>
      <c r="F103" s="50"/>
      <c r="G103" s="50"/>
      <c r="H103" s="50"/>
    </row>
    <row r="104" spans="1:17" s="2" customFormat="1" ht="21.75" hidden="1" customHeight="1" x14ac:dyDescent="0.2">
      <c r="A104" s="16"/>
      <c r="B104" s="17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s="2" customFormat="1" ht="6.9" hidden="1" customHeight="1" x14ac:dyDescent="0.2">
      <c r="A105" s="16"/>
      <c r="B105" s="25"/>
      <c r="C105" s="26"/>
      <c r="D105" s="26"/>
      <c r="E105" s="26"/>
      <c r="F105" s="26"/>
      <c r="G105" s="26"/>
      <c r="H105" s="26"/>
      <c r="I105" s="16"/>
      <c r="J105" s="16"/>
      <c r="K105" s="16"/>
      <c r="L105" s="16"/>
      <c r="M105" s="16"/>
      <c r="N105" s="16"/>
      <c r="O105" s="16"/>
      <c r="P105" s="16"/>
      <c r="Q105" s="16"/>
    </row>
    <row r="106" spans="1:17" hidden="1" x14ac:dyDescent="0.2"/>
    <row r="107" spans="1:17" hidden="1" x14ac:dyDescent="0.2"/>
    <row r="108" spans="1:17" hidden="1" x14ac:dyDescent="0.2"/>
    <row r="109" spans="1:17" s="2" customFormat="1" ht="6.9" customHeight="1" x14ac:dyDescent="0.2">
      <c r="A109" s="16"/>
      <c r="B109" s="27"/>
      <c r="C109" s="28"/>
      <c r="D109" s="28"/>
      <c r="E109" s="28"/>
      <c r="F109" s="28"/>
      <c r="G109" s="28"/>
      <c r="H109" s="75"/>
      <c r="I109" s="16"/>
      <c r="J109" s="16"/>
      <c r="K109" s="16"/>
      <c r="L109" s="16"/>
      <c r="M109" s="16"/>
      <c r="N109" s="16"/>
      <c r="O109" s="16"/>
      <c r="P109" s="16"/>
      <c r="Q109" s="16"/>
    </row>
    <row r="110" spans="1:17" s="2" customFormat="1" ht="24.9" customHeight="1" x14ac:dyDescent="0.2">
      <c r="A110" s="16"/>
      <c r="B110" s="17"/>
      <c r="C110" s="76" t="s">
        <v>581</v>
      </c>
      <c r="D110" s="29"/>
      <c r="E110" s="29"/>
      <c r="F110" s="29"/>
      <c r="G110" s="29"/>
      <c r="H110" s="77"/>
      <c r="I110" s="16"/>
      <c r="J110" s="16"/>
      <c r="K110" s="16"/>
      <c r="L110" s="16"/>
      <c r="M110" s="16"/>
      <c r="N110" s="16"/>
      <c r="O110" s="16"/>
      <c r="P110" s="16"/>
      <c r="Q110" s="16"/>
    </row>
    <row r="111" spans="1:17" s="2" customFormat="1" ht="6.9" customHeight="1" x14ac:dyDescent="0.2">
      <c r="A111" s="16"/>
      <c r="B111" s="17"/>
      <c r="C111" s="29"/>
      <c r="D111" s="29"/>
      <c r="E111" s="29"/>
      <c r="F111" s="29"/>
      <c r="G111" s="29"/>
      <c r="H111" s="77"/>
      <c r="I111" s="16"/>
      <c r="J111" s="16"/>
      <c r="K111" s="16"/>
      <c r="L111" s="16"/>
      <c r="M111" s="16"/>
      <c r="N111" s="16"/>
      <c r="O111" s="16"/>
      <c r="P111" s="16"/>
      <c r="Q111" s="16"/>
    </row>
    <row r="112" spans="1:17" s="2" customFormat="1" ht="12" customHeight="1" x14ac:dyDescent="0.2">
      <c r="A112" s="16"/>
      <c r="B112" s="17"/>
      <c r="C112" s="78" t="s">
        <v>6</v>
      </c>
      <c r="D112" s="29"/>
      <c r="E112" s="29"/>
      <c r="F112" s="29"/>
      <c r="G112" s="29"/>
      <c r="H112" s="77"/>
      <c r="I112" s="16"/>
      <c r="J112" s="16"/>
      <c r="K112" s="16"/>
      <c r="L112" s="16"/>
      <c r="M112" s="16"/>
      <c r="N112" s="16"/>
      <c r="O112" s="16"/>
      <c r="P112" s="16"/>
      <c r="Q112" s="16"/>
    </row>
    <row r="113" spans="1:51" s="2" customFormat="1" ht="30" customHeight="1" x14ac:dyDescent="0.2">
      <c r="A113" s="16"/>
      <c r="B113" s="17"/>
      <c r="C113" s="29"/>
      <c r="D113" s="29"/>
      <c r="E113" s="97" t="str">
        <f>E7</f>
        <v>Opravy a údržba skalních zářezů u ST OŘ PHA 2022 - 2024</v>
      </c>
      <c r="F113" s="98"/>
      <c r="G113" s="98"/>
      <c r="H113" s="99"/>
      <c r="I113" s="16"/>
      <c r="J113" s="16"/>
      <c r="K113" s="16"/>
      <c r="L113" s="16"/>
      <c r="M113" s="16"/>
      <c r="N113" s="16"/>
      <c r="O113" s="16"/>
      <c r="P113" s="16"/>
      <c r="Q113" s="16"/>
    </row>
    <row r="114" spans="1:51" s="2" customFormat="1" ht="6.9" customHeight="1" x14ac:dyDescent="0.2">
      <c r="A114" s="16"/>
      <c r="B114" s="17"/>
      <c r="C114" s="29"/>
      <c r="D114" s="29"/>
      <c r="E114" s="29"/>
      <c r="F114" s="29"/>
      <c r="G114" s="29"/>
      <c r="H114" s="77"/>
      <c r="I114" s="16"/>
      <c r="J114" s="16"/>
      <c r="K114" s="16"/>
      <c r="L114" s="16"/>
      <c r="M114" s="16"/>
      <c r="N114" s="16"/>
      <c r="O114" s="16"/>
      <c r="P114" s="16"/>
      <c r="Q114" s="16"/>
    </row>
    <row r="115" spans="1:51" s="2" customFormat="1" ht="12" customHeight="1" x14ac:dyDescent="0.2">
      <c r="A115" s="16"/>
      <c r="B115" s="17"/>
      <c r="C115" s="78" t="s">
        <v>9</v>
      </c>
      <c r="D115" s="29"/>
      <c r="E115" s="29"/>
      <c r="F115" s="79" t="str">
        <f>F10</f>
        <v xml:space="preserve"> </v>
      </c>
      <c r="G115" s="29"/>
      <c r="H115" s="77"/>
      <c r="I115" s="16"/>
      <c r="J115" s="16"/>
      <c r="K115" s="16"/>
      <c r="L115" s="16"/>
      <c r="M115" s="16"/>
      <c r="N115" s="16"/>
      <c r="O115" s="16"/>
      <c r="P115" s="16"/>
      <c r="Q115" s="16"/>
    </row>
    <row r="116" spans="1:51" s="2" customFormat="1" ht="6.9" customHeight="1" x14ac:dyDescent="0.2">
      <c r="A116" s="16"/>
      <c r="B116" s="17"/>
      <c r="C116" s="29"/>
      <c r="D116" s="29"/>
      <c r="E116" s="29"/>
      <c r="F116" s="29"/>
      <c r="G116" s="29"/>
      <c r="H116" s="77"/>
      <c r="I116" s="16"/>
      <c r="J116" s="16"/>
      <c r="K116" s="16"/>
      <c r="L116" s="16"/>
      <c r="M116" s="16"/>
      <c r="N116" s="16"/>
      <c r="O116" s="16"/>
      <c r="P116" s="16"/>
      <c r="Q116" s="16"/>
    </row>
    <row r="117" spans="1:51" s="2" customFormat="1" ht="15.15" customHeight="1" x14ac:dyDescent="0.2">
      <c r="A117" s="16"/>
      <c r="B117" s="17"/>
      <c r="C117" s="78" t="s">
        <v>11</v>
      </c>
      <c r="D117" s="29"/>
      <c r="E117" s="29"/>
      <c r="F117" s="79" t="str">
        <f>E13</f>
        <v>Ing. Aleš Bednář</v>
      </c>
      <c r="G117" s="29"/>
      <c r="H117" s="77"/>
      <c r="I117" s="16"/>
      <c r="J117" s="16"/>
      <c r="K117" s="16"/>
      <c r="L117" s="16"/>
      <c r="M117" s="16"/>
      <c r="N117" s="16"/>
      <c r="O117" s="16"/>
      <c r="P117" s="16"/>
      <c r="Q117" s="16"/>
    </row>
    <row r="118" spans="1:51" s="2" customFormat="1" ht="15.15" customHeight="1" x14ac:dyDescent="0.2">
      <c r="A118" s="16"/>
      <c r="B118" s="17"/>
      <c r="C118" s="78" t="s">
        <v>13</v>
      </c>
      <c r="D118" s="29"/>
      <c r="E118" s="29"/>
      <c r="F118" s="79"/>
      <c r="G118" s="29"/>
      <c r="H118" s="77"/>
      <c r="I118" s="16"/>
      <c r="J118" s="16"/>
      <c r="K118" s="16"/>
      <c r="L118" s="16"/>
      <c r="M118" s="16"/>
      <c r="N118" s="16"/>
      <c r="O118" s="16"/>
      <c r="P118" s="16"/>
      <c r="Q118" s="16"/>
    </row>
    <row r="119" spans="1:51" s="2" customFormat="1" ht="10.35" customHeight="1" x14ac:dyDescent="0.2">
      <c r="A119" s="16"/>
      <c r="B119" s="17"/>
      <c r="C119" s="29"/>
      <c r="D119" s="29"/>
      <c r="E119" s="29"/>
      <c r="F119" s="29"/>
      <c r="G119" s="29"/>
      <c r="H119" s="77"/>
      <c r="I119" s="16"/>
      <c r="J119" s="16"/>
      <c r="K119" s="16"/>
      <c r="L119" s="16"/>
      <c r="M119" s="16"/>
      <c r="N119" s="16"/>
      <c r="O119" s="16"/>
      <c r="P119" s="16"/>
      <c r="Q119" s="16"/>
    </row>
    <row r="120" spans="1:51" s="6" customFormat="1" ht="29.25" customHeight="1" x14ac:dyDescent="0.2">
      <c r="A120" s="51"/>
      <c r="B120" s="52"/>
      <c r="C120" s="53" t="s">
        <v>56</v>
      </c>
      <c r="D120" s="54" t="s">
        <v>37</v>
      </c>
      <c r="E120" s="54" t="s">
        <v>35</v>
      </c>
      <c r="F120" s="54" t="s">
        <v>36</v>
      </c>
      <c r="G120" s="54" t="s">
        <v>57</v>
      </c>
      <c r="H120" s="80" t="s">
        <v>58</v>
      </c>
      <c r="I120" s="51"/>
      <c r="J120" s="51"/>
      <c r="K120" s="51"/>
      <c r="L120" s="51"/>
      <c r="M120" s="51"/>
      <c r="N120" s="51"/>
      <c r="O120" s="51"/>
      <c r="P120" s="51"/>
      <c r="Q120" s="51"/>
    </row>
    <row r="121" spans="1:51" s="2" customFormat="1" ht="22.8" customHeight="1" x14ac:dyDescent="0.2">
      <c r="A121" s="16"/>
      <c r="B121" s="17"/>
      <c r="C121" s="81" t="s">
        <v>59</v>
      </c>
      <c r="D121" s="29"/>
      <c r="E121" s="29"/>
      <c r="F121" s="29"/>
      <c r="G121" s="29"/>
      <c r="H121" s="77"/>
      <c r="I121" s="16"/>
      <c r="J121" s="16"/>
      <c r="K121" s="16"/>
      <c r="L121" s="16"/>
      <c r="M121" s="16"/>
      <c r="N121" s="16"/>
      <c r="O121" s="16"/>
      <c r="P121" s="16"/>
      <c r="Q121" s="16"/>
      <c r="AF121" s="9" t="s">
        <v>38</v>
      </c>
      <c r="AG121" s="9" t="s">
        <v>46</v>
      </c>
      <c r="AW121" s="55" t="e">
        <f>AW122</f>
        <v>#REF!</v>
      </c>
    </row>
    <row r="122" spans="1:51" s="7" customFormat="1" ht="25.95" customHeight="1" x14ac:dyDescent="0.25">
      <c r="B122" s="56"/>
      <c r="C122" s="58"/>
      <c r="D122" s="82" t="s">
        <v>38</v>
      </c>
      <c r="E122" s="83" t="s">
        <v>60</v>
      </c>
      <c r="F122" s="83" t="s">
        <v>61</v>
      </c>
      <c r="G122" s="58"/>
      <c r="H122" s="84"/>
      <c r="AD122" s="57" t="s">
        <v>40</v>
      </c>
      <c r="AF122" s="59" t="s">
        <v>38</v>
      </c>
      <c r="AG122" s="59" t="s">
        <v>39</v>
      </c>
      <c r="AK122" s="57" t="s">
        <v>62</v>
      </c>
      <c r="AW122" s="60" t="e">
        <f>AW123+AW271+AW298+AW303+AW306+AW321+AW328+AW333</f>
        <v>#REF!</v>
      </c>
    </row>
    <row r="123" spans="1:51" s="7" customFormat="1" ht="22.8" customHeight="1" x14ac:dyDescent="0.25">
      <c r="B123" s="56"/>
      <c r="C123" s="58"/>
      <c r="D123" s="82" t="s">
        <v>38</v>
      </c>
      <c r="E123" s="85" t="s">
        <v>40</v>
      </c>
      <c r="F123" s="85" t="s">
        <v>63</v>
      </c>
      <c r="G123" s="58"/>
      <c r="H123" s="84"/>
      <c r="AD123" s="57" t="s">
        <v>40</v>
      </c>
      <c r="AF123" s="59" t="s">
        <v>38</v>
      </c>
      <c r="AG123" s="59" t="s">
        <v>40</v>
      </c>
      <c r="AK123" s="57" t="s">
        <v>62</v>
      </c>
      <c r="AW123" s="60" t="e">
        <f>SUM(AW124:AW270)</f>
        <v>#REF!</v>
      </c>
    </row>
    <row r="124" spans="1:51" s="2" customFormat="1" ht="33" customHeight="1" x14ac:dyDescent="0.2">
      <c r="A124" s="16"/>
      <c r="B124" s="61"/>
      <c r="C124" s="62" t="s">
        <v>40</v>
      </c>
      <c r="D124" s="62" t="s">
        <v>64</v>
      </c>
      <c r="E124" s="63" t="s">
        <v>65</v>
      </c>
      <c r="F124" s="64" t="s">
        <v>66</v>
      </c>
      <c r="G124" s="65" t="s">
        <v>67</v>
      </c>
      <c r="H124" s="86">
        <v>8000</v>
      </c>
      <c r="I124" s="16"/>
      <c r="J124" s="16"/>
      <c r="K124" s="16"/>
      <c r="L124" s="16"/>
      <c r="M124" s="16"/>
      <c r="N124" s="16"/>
      <c r="O124" s="16"/>
      <c r="P124" s="16"/>
      <c r="Q124" s="16"/>
      <c r="AD124" s="66" t="s">
        <v>68</v>
      </c>
      <c r="AF124" s="66" t="s">
        <v>64</v>
      </c>
      <c r="AG124" s="66" t="s">
        <v>41</v>
      </c>
      <c r="AK124" s="9" t="s">
        <v>62</v>
      </c>
      <c r="AQ124" s="67" t="e">
        <f>IF(#REF!="základní",#REF!,0)</f>
        <v>#REF!</v>
      </c>
      <c r="AR124" s="67" t="e">
        <f>IF(#REF!="snížená",#REF!,0)</f>
        <v>#REF!</v>
      </c>
      <c r="AS124" s="67" t="e">
        <f>IF(#REF!="zákl. přenesená",#REF!,0)</f>
        <v>#REF!</v>
      </c>
      <c r="AT124" s="67" t="e">
        <f>IF(#REF!="sníž. přenesená",#REF!,0)</f>
        <v>#REF!</v>
      </c>
      <c r="AU124" s="67" t="e">
        <f>IF(#REF!="nulová",#REF!,0)</f>
        <v>#REF!</v>
      </c>
      <c r="AV124" s="9" t="s">
        <v>40</v>
      </c>
      <c r="AW124" s="67" t="e">
        <f>ROUND(#REF!*H124,2)</f>
        <v>#REF!</v>
      </c>
      <c r="AX124" s="9" t="s">
        <v>68</v>
      </c>
      <c r="AY124" s="66" t="s">
        <v>69</v>
      </c>
    </row>
    <row r="125" spans="1:51" s="2" customFormat="1" ht="28.8" x14ac:dyDescent="0.2">
      <c r="A125" s="16"/>
      <c r="B125" s="17"/>
      <c r="C125" s="29"/>
      <c r="D125" s="87" t="s">
        <v>70</v>
      </c>
      <c r="E125" s="29"/>
      <c r="F125" s="88" t="s">
        <v>71</v>
      </c>
      <c r="G125" s="29"/>
      <c r="H125" s="77"/>
      <c r="I125" s="16"/>
      <c r="J125" s="16"/>
      <c r="K125" s="16"/>
      <c r="L125" s="16"/>
      <c r="M125" s="16"/>
      <c r="N125" s="16"/>
      <c r="O125" s="16"/>
      <c r="P125" s="16"/>
      <c r="Q125" s="16"/>
      <c r="AF125" s="9" t="s">
        <v>70</v>
      </c>
      <c r="AG125" s="9" t="s">
        <v>41</v>
      </c>
    </row>
    <row r="126" spans="1:51" s="2" customFormat="1" ht="33" customHeight="1" x14ac:dyDescent="0.2">
      <c r="A126" s="16"/>
      <c r="B126" s="61"/>
      <c r="C126" s="62" t="s">
        <v>41</v>
      </c>
      <c r="D126" s="62" t="s">
        <v>64</v>
      </c>
      <c r="E126" s="63" t="s">
        <v>72</v>
      </c>
      <c r="F126" s="64" t="s">
        <v>73</v>
      </c>
      <c r="G126" s="65" t="s">
        <v>67</v>
      </c>
      <c r="H126" s="86">
        <v>13100</v>
      </c>
      <c r="I126" s="16"/>
      <c r="J126" s="16"/>
      <c r="K126" s="16"/>
      <c r="L126" s="16"/>
      <c r="M126" s="16"/>
      <c r="N126" s="16"/>
      <c r="O126" s="16"/>
      <c r="P126" s="16"/>
      <c r="Q126" s="16"/>
      <c r="AD126" s="66" t="s">
        <v>68</v>
      </c>
      <c r="AF126" s="66" t="s">
        <v>64</v>
      </c>
      <c r="AG126" s="66" t="s">
        <v>41</v>
      </c>
      <c r="AK126" s="9" t="s">
        <v>62</v>
      </c>
      <c r="AQ126" s="67" t="e">
        <f>IF(#REF!="základní",#REF!,0)</f>
        <v>#REF!</v>
      </c>
      <c r="AR126" s="67" t="e">
        <f>IF(#REF!="snížená",#REF!,0)</f>
        <v>#REF!</v>
      </c>
      <c r="AS126" s="67" t="e">
        <f>IF(#REF!="zákl. přenesená",#REF!,0)</f>
        <v>#REF!</v>
      </c>
      <c r="AT126" s="67" t="e">
        <f>IF(#REF!="sníž. přenesená",#REF!,0)</f>
        <v>#REF!</v>
      </c>
      <c r="AU126" s="67" t="e">
        <f>IF(#REF!="nulová",#REF!,0)</f>
        <v>#REF!</v>
      </c>
      <c r="AV126" s="9" t="s">
        <v>40</v>
      </c>
      <c r="AW126" s="67" t="e">
        <f>ROUND(#REF!*H126,2)</f>
        <v>#REF!</v>
      </c>
      <c r="AX126" s="9" t="s">
        <v>68</v>
      </c>
      <c r="AY126" s="66" t="s">
        <v>74</v>
      </c>
    </row>
    <row r="127" spans="1:51" s="2" customFormat="1" ht="28.8" x14ac:dyDescent="0.2">
      <c r="A127" s="16"/>
      <c r="B127" s="17"/>
      <c r="C127" s="29"/>
      <c r="D127" s="87" t="s">
        <v>70</v>
      </c>
      <c r="E127" s="29"/>
      <c r="F127" s="88" t="s">
        <v>75</v>
      </c>
      <c r="G127" s="29"/>
      <c r="H127" s="77"/>
      <c r="I127" s="16"/>
      <c r="J127" s="16"/>
      <c r="K127" s="16"/>
      <c r="L127" s="16"/>
      <c r="M127" s="16"/>
      <c r="N127" s="16"/>
      <c r="O127" s="16"/>
      <c r="P127" s="16"/>
      <c r="Q127" s="16"/>
      <c r="AF127" s="9" t="s">
        <v>70</v>
      </c>
      <c r="AG127" s="9" t="s">
        <v>41</v>
      </c>
    </row>
    <row r="128" spans="1:51" s="2" customFormat="1" ht="16.5" customHeight="1" x14ac:dyDescent="0.2">
      <c r="A128" s="16"/>
      <c r="B128" s="61"/>
      <c r="C128" s="62" t="s">
        <v>76</v>
      </c>
      <c r="D128" s="62" t="s">
        <v>64</v>
      </c>
      <c r="E128" s="63" t="s">
        <v>77</v>
      </c>
      <c r="F128" s="64" t="s">
        <v>78</v>
      </c>
      <c r="G128" s="65" t="s">
        <v>67</v>
      </c>
      <c r="H128" s="86">
        <v>500</v>
      </c>
      <c r="I128" s="16"/>
      <c r="J128" s="16"/>
      <c r="K128" s="16"/>
      <c r="L128" s="16"/>
      <c r="M128" s="16"/>
      <c r="N128" s="16"/>
      <c r="O128" s="16"/>
      <c r="P128" s="16"/>
      <c r="Q128" s="16"/>
      <c r="AD128" s="66" t="s">
        <v>68</v>
      </c>
      <c r="AF128" s="66" t="s">
        <v>64</v>
      </c>
      <c r="AG128" s="66" t="s">
        <v>41</v>
      </c>
      <c r="AK128" s="9" t="s">
        <v>62</v>
      </c>
      <c r="AQ128" s="67" t="e">
        <f>IF(#REF!="základní",#REF!,0)</f>
        <v>#REF!</v>
      </c>
      <c r="AR128" s="67" t="e">
        <f>IF(#REF!="snížená",#REF!,0)</f>
        <v>#REF!</v>
      </c>
      <c r="AS128" s="67" t="e">
        <f>IF(#REF!="zákl. přenesená",#REF!,0)</f>
        <v>#REF!</v>
      </c>
      <c r="AT128" s="67" t="e">
        <f>IF(#REF!="sníž. přenesená",#REF!,0)</f>
        <v>#REF!</v>
      </c>
      <c r="AU128" s="67" t="e">
        <f>IF(#REF!="nulová",#REF!,0)</f>
        <v>#REF!</v>
      </c>
      <c r="AV128" s="9" t="s">
        <v>40</v>
      </c>
      <c r="AW128" s="67" t="e">
        <f>ROUND(#REF!*H128,2)</f>
        <v>#REF!</v>
      </c>
      <c r="AX128" s="9" t="s">
        <v>68</v>
      </c>
      <c r="AY128" s="66" t="s">
        <v>79</v>
      </c>
    </row>
    <row r="129" spans="1:51" s="2" customFormat="1" ht="19.2" x14ac:dyDescent="0.2">
      <c r="A129" s="16"/>
      <c r="B129" s="17"/>
      <c r="C129" s="29"/>
      <c r="D129" s="87" t="s">
        <v>70</v>
      </c>
      <c r="E129" s="29"/>
      <c r="F129" s="88" t="s">
        <v>80</v>
      </c>
      <c r="G129" s="29"/>
      <c r="H129" s="77"/>
      <c r="I129" s="16"/>
      <c r="J129" s="16"/>
      <c r="K129" s="16"/>
      <c r="L129" s="16"/>
      <c r="M129" s="16"/>
      <c r="N129" s="16"/>
      <c r="O129" s="16"/>
      <c r="P129" s="16"/>
      <c r="Q129" s="16"/>
      <c r="AF129" s="9" t="s">
        <v>70</v>
      </c>
      <c r="AG129" s="9" t="s">
        <v>41</v>
      </c>
    </row>
    <row r="130" spans="1:51" s="2" customFormat="1" ht="24.15" customHeight="1" x14ac:dyDescent="0.2">
      <c r="A130" s="16"/>
      <c r="B130" s="61"/>
      <c r="C130" s="62" t="s">
        <v>68</v>
      </c>
      <c r="D130" s="62" t="s">
        <v>64</v>
      </c>
      <c r="E130" s="63" t="s">
        <v>81</v>
      </c>
      <c r="F130" s="64" t="s">
        <v>82</v>
      </c>
      <c r="G130" s="65" t="s">
        <v>83</v>
      </c>
      <c r="H130" s="86">
        <v>100</v>
      </c>
      <c r="I130" s="16"/>
      <c r="J130" s="16"/>
      <c r="K130" s="16"/>
      <c r="L130" s="16"/>
      <c r="M130" s="16"/>
      <c r="N130" s="16"/>
      <c r="O130" s="16"/>
      <c r="P130" s="16"/>
      <c r="Q130" s="16"/>
      <c r="AD130" s="66" t="s">
        <v>68</v>
      </c>
      <c r="AF130" s="66" t="s">
        <v>64</v>
      </c>
      <c r="AG130" s="66" t="s">
        <v>41</v>
      </c>
      <c r="AK130" s="9" t="s">
        <v>62</v>
      </c>
      <c r="AQ130" s="67" t="e">
        <f>IF(#REF!="základní",#REF!,0)</f>
        <v>#REF!</v>
      </c>
      <c r="AR130" s="67" t="e">
        <f>IF(#REF!="snížená",#REF!,0)</f>
        <v>#REF!</v>
      </c>
      <c r="AS130" s="67" t="e">
        <f>IF(#REF!="zákl. přenesená",#REF!,0)</f>
        <v>#REF!</v>
      </c>
      <c r="AT130" s="67" t="e">
        <f>IF(#REF!="sníž. přenesená",#REF!,0)</f>
        <v>#REF!</v>
      </c>
      <c r="AU130" s="67" t="e">
        <f>IF(#REF!="nulová",#REF!,0)</f>
        <v>#REF!</v>
      </c>
      <c r="AV130" s="9" t="s">
        <v>40</v>
      </c>
      <c r="AW130" s="67" t="e">
        <f>ROUND(#REF!*H130,2)</f>
        <v>#REF!</v>
      </c>
      <c r="AX130" s="9" t="s">
        <v>68</v>
      </c>
      <c r="AY130" s="66" t="s">
        <v>84</v>
      </c>
    </row>
    <row r="131" spans="1:51" s="2" customFormat="1" ht="19.2" x14ac:dyDescent="0.2">
      <c r="A131" s="16"/>
      <c r="B131" s="17"/>
      <c r="C131" s="29"/>
      <c r="D131" s="87" t="s">
        <v>70</v>
      </c>
      <c r="E131" s="29"/>
      <c r="F131" s="88" t="s">
        <v>85</v>
      </c>
      <c r="G131" s="29"/>
      <c r="H131" s="77"/>
      <c r="I131" s="16"/>
      <c r="J131" s="16"/>
      <c r="K131" s="16"/>
      <c r="L131" s="16"/>
      <c r="M131" s="16"/>
      <c r="N131" s="16"/>
      <c r="O131" s="16"/>
      <c r="P131" s="16"/>
      <c r="Q131" s="16"/>
      <c r="AF131" s="9" t="s">
        <v>70</v>
      </c>
      <c r="AG131" s="9" t="s">
        <v>41</v>
      </c>
    </row>
    <row r="132" spans="1:51" s="2" customFormat="1" ht="24.15" customHeight="1" x14ac:dyDescent="0.2">
      <c r="A132" s="16"/>
      <c r="B132" s="61"/>
      <c r="C132" s="62" t="s">
        <v>86</v>
      </c>
      <c r="D132" s="62" t="s">
        <v>64</v>
      </c>
      <c r="E132" s="63" t="s">
        <v>87</v>
      </c>
      <c r="F132" s="64" t="s">
        <v>88</v>
      </c>
      <c r="G132" s="65" t="s">
        <v>89</v>
      </c>
      <c r="H132" s="86">
        <v>20</v>
      </c>
      <c r="I132" s="16"/>
      <c r="J132" s="16"/>
      <c r="K132" s="16"/>
      <c r="L132" s="16"/>
      <c r="M132" s="16"/>
      <c r="N132" s="16"/>
      <c r="O132" s="16"/>
      <c r="P132" s="16"/>
      <c r="Q132" s="16"/>
      <c r="AD132" s="66" t="s">
        <v>68</v>
      </c>
      <c r="AF132" s="66" t="s">
        <v>64</v>
      </c>
      <c r="AG132" s="66" t="s">
        <v>41</v>
      </c>
      <c r="AK132" s="9" t="s">
        <v>62</v>
      </c>
      <c r="AQ132" s="67" t="e">
        <f>IF(#REF!="základní",#REF!,0)</f>
        <v>#REF!</v>
      </c>
      <c r="AR132" s="67" t="e">
        <f>IF(#REF!="snížená",#REF!,0)</f>
        <v>#REF!</v>
      </c>
      <c r="AS132" s="67" t="e">
        <f>IF(#REF!="zákl. přenesená",#REF!,0)</f>
        <v>#REF!</v>
      </c>
      <c r="AT132" s="67" t="e">
        <f>IF(#REF!="sníž. přenesená",#REF!,0)</f>
        <v>#REF!</v>
      </c>
      <c r="AU132" s="67" t="e">
        <f>IF(#REF!="nulová",#REF!,0)</f>
        <v>#REF!</v>
      </c>
      <c r="AV132" s="9" t="s">
        <v>40</v>
      </c>
      <c r="AW132" s="67" t="e">
        <f>ROUND(#REF!*H132,2)</f>
        <v>#REF!</v>
      </c>
      <c r="AX132" s="9" t="s">
        <v>68</v>
      </c>
      <c r="AY132" s="66" t="s">
        <v>90</v>
      </c>
    </row>
    <row r="133" spans="1:51" s="2" customFormat="1" ht="19.2" x14ac:dyDescent="0.2">
      <c r="A133" s="16"/>
      <c r="B133" s="17"/>
      <c r="C133" s="29"/>
      <c r="D133" s="87" t="s">
        <v>70</v>
      </c>
      <c r="E133" s="29"/>
      <c r="F133" s="88" t="s">
        <v>91</v>
      </c>
      <c r="G133" s="29"/>
      <c r="H133" s="77"/>
      <c r="I133" s="16"/>
      <c r="J133" s="16"/>
      <c r="K133" s="16"/>
      <c r="L133" s="16"/>
      <c r="M133" s="16"/>
      <c r="N133" s="16"/>
      <c r="O133" s="16"/>
      <c r="P133" s="16"/>
      <c r="Q133" s="16"/>
      <c r="AF133" s="9" t="s">
        <v>70</v>
      </c>
      <c r="AG133" s="9" t="s">
        <v>41</v>
      </c>
    </row>
    <row r="134" spans="1:51" s="2" customFormat="1" ht="37.799999999999997" customHeight="1" x14ac:dyDescent="0.2">
      <c r="A134" s="16"/>
      <c r="B134" s="61"/>
      <c r="C134" s="62" t="s">
        <v>92</v>
      </c>
      <c r="D134" s="62" t="s">
        <v>64</v>
      </c>
      <c r="E134" s="63" t="s">
        <v>93</v>
      </c>
      <c r="F134" s="64" t="s">
        <v>94</v>
      </c>
      <c r="G134" s="65" t="s">
        <v>95</v>
      </c>
      <c r="H134" s="86">
        <v>500</v>
      </c>
      <c r="I134" s="16"/>
      <c r="J134" s="16"/>
      <c r="K134" s="16"/>
      <c r="L134" s="16"/>
      <c r="M134" s="16"/>
      <c r="N134" s="16"/>
      <c r="O134" s="16"/>
      <c r="P134" s="16"/>
      <c r="Q134" s="16"/>
      <c r="AD134" s="66" t="s">
        <v>68</v>
      </c>
      <c r="AF134" s="66" t="s">
        <v>64</v>
      </c>
      <c r="AG134" s="66" t="s">
        <v>41</v>
      </c>
      <c r="AK134" s="9" t="s">
        <v>62</v>
      </c>
      <c r="AQ134" s="67" t="e">
        <f>IF(#REF!="základní",#REF!,0)</f>
        <v>#REF!</v>
      </c>
      <c r="AR134" s="67" t="e">
        <f>IF(#REF!="snížená",#REF!,0)</f>
        <v>#REF!</v>
      </c>
      <c r="AS134" s="67" t="e">
        <f>IF(#REF!="zákl. přenesená",#REF!,0)</f>
        <v>#REF!</v>
      </c>
      <c r="AT134" s="67" t="e">
        <f>IF(#REF!="sníž. přenesená",#REF!,0)</f>
        <v>#REF!</v>
      </c>
      <c r="AU134" s="67" t="e">
        <f>IF(#REF!="nulová",#REF!,0)</f>
        <v>#REF!</v>
      </c>
      <c r="AV134" s="9" t="s">
        <v>40</v>
      </c>
      <c r="AW134" s="67" t="e">
        <f>ROUND(#REF!*H134,2)</f>
        <v>#REF!</v>
      </c>
      <c r="AX134" s="9" t="s">
        <v>68</v>
      </c>
      <c r="AY134" s="66" t="s">
        <v>96</v>
      </c>
    </row>
    <row r="135" spans="1:51" s="2" customFormat="1" ht="28.8" x14ac:dyDescent="0.2">
      <c r="A135" s="16"/>
      <c r="B135" s="17"/>
      <c r="C135" s="29"/>
      <c r="D135" s="87" t="s">
        <v>70</v>
      </c>
      <c r="E135" s="29"/>
      <c r="F135" s="88" t="s">
        <v>97</v>
      </c>
      <c r="G135" s="29"/>
      <c r="H135" s="77"/>
      <c r="I135" s="16"/>
      <c r="J135" s="16"/>
      <c r="K135" s="16"/>
      <c r="L135" s="16"/>
      <c r="M135" s="16"/>
      <c r="N135" s="16"/>
      <c r="O135" s="16"/>
      <c r="P135" s="16"/>
      <c r="Q135" s="16"/>
      <c r="AF135" s="9" t="s">
        <v>70</v>
      </c>
      <c r="AG135" s="9" t="s">
        <v>41</v>
      </c>
    </row>
    <row r="136" spans="1:51" s="2" customFormat="1" ht="37.799999999999997" customHeight="1" x14ac:dyDescent="0.2">
      <c r="A136" s="16"/>
      <c r="B136" s="61"/>
      <c r="C136" s="62" t="s">
        <v>98</v>
      </c>
      <c r="D136" s="62" t="s">
        <v>64</v>
      </c>
      <c r="E136" s="63" t="s">
        <v>99</v>
      </c>
      <c r="F136" s="64" t="s">
        <v>100</v>
      </c>
      <c r="G136" s="65" t="s">
        <v>95</v>
      </c>
      <c r="H136" s="86">
        <v>500</v>
      </c>
      <c r="I136" s="16"/>
      <c r="J136" s="16"/>
      <c r="K136" s="16"/>
      <c r="L136" s="16"/>
      <c r="M136" s="16"/>
      <c r="N136" s="16"/>
      <c r="O136" s="16"/>
      <c r="P136" s="16"/>
      <c r="Q136" s="16"/>
      <c r="AD136" s="66" t="s">
        <v>68</v>
      </c>
      <c r="AF136" s="66" t="s">
        <v>64</v>
      </c>
      <c r="AG136" s="66" t="s">
        <v>41</v>
      </c>
      <c r="AK136" s="9" t="s">
        <v>62</v>
      </c>
      <c r="AQ136" s="67" t="e">
        <f>IF(#REF!="základní",#REF!,0)</f>
        <v>#REF!</v>
      </c>
      <c r="AR136" s="67" t="e">
        <f>IF(#REF!="snížená",#REF!,0)</f>
        <v>#REF!</v>
      </c>
      <c r="AS136" s="67" t="e">
        <f>IF(#REF!="zákl. přenesená",#REF!,0)</f>
        <v>#REF!</v>
      </c>
      <c r="AT136" s="67" t="e">
        <f>IF(#REF!="sníž. přenesená",#REF!,0)</f>
        <v>#REF!</v>
      </c>
      <c r="AU136" s="67" t="e">
        <f>IF(#REF!="nulová",#REF!,0)</f>
        <v>#REF!</v>
      </c>
      <c r="AV136" s="9" t="s">
        <v>40</v>
      </c>
      <c r="AW136" s="67" t="e">
        <f>ROUND(#REF!*H136,2)</f>
        <v>#REF!</v>
      </c>
      <c r="AX136" s="9" t="s">
        <v>68</v>
      </c>
      <c r="AY136" s="66" t="s">
        <v>101</v>
      </c>
    </row>
    <row r="137" spans="1:51" s="2" customFormat="1" ht="28.8" x14ac:dyDescent="0.2">
      <c r="A137" s="16"/>
      <c r="B137" s="17"/>
      <c r="C137" s="29"/>
      <c r="D137" s="87" t="s">
        <v>70</v>
      </c>
      <c r="E137" s="29"/>
      <c r="F137" s="88" t="s">
        <v>102</v>
      </c>
      <c r="G137" s="29"/>
      <c r="H137" s="77"/>
      <c r="I137" s="16"/>
      <c r="J137" s="16"/>
      <c r="K137" s="16"/>
      <c r="L137" s="16"/>
      <c r="M137" s="16"/>
      <c r="N137" s="16"/>
      <c r="O137" s="16"/>
      <c r="P137" s="16"/>
      <c r="Q137" s="16"/>
      <c r="AF137" s="9" t="s">
        <v>70</v>
      </c>
      <c r="AG137" s="9" t="s">
        <v>41</v>
      </c>
    </row>
    <row r="138" spans="1:51" s="2" customFormat="1" ht="37.799999999999997" customHeight="1" x14ac:dyDescent="0.2">
      <c r="A138" s="16"/>
      <c r="B138" s="61"/>
      <c r="C138" s="62" t="s">
        <v>5</v>
      </c>
      <c r="D138" s="62" t="s">
        <v>64</v>
      </c>
      <c r="E138" s="63" t="s">
        <v>103</v>
      </c>
      <c r="F138" s="64" t="s">
        <v>104</v>
      </c>
      <c r="G138" s="65" t="s">
        <v>95</v>
      </c>
      <c r="H138" s="86">
        <v>1500</v>
      </c>
      <c r="I138" s="16"/>
      <c r="J138" s="16"/>
      <c r="K138" s="16"/>
      <c r="L138" s="16"/>
      <c r="M138" s="16"/>
      <c r="N138" s="16"/>
      <c r="O138" s="16"/>
      <c r="P138" s="16"/>
      <c r="Q138" s="16"/>
      <c r="AD138" s="66" t="s">
        <v>68</v>
      </c>
      <c r="AF138" s="66" t="s">
        <v>64</v>
      </c>
      <c r="AG138" s="66" t="s">
        <v>41</v>
      </c>
      <c r="AK138" s="9" t="s">
        <v>62</v>
      </c>
      <c r="AQ138" s="67" t="e">
        <f>IF(#REF!="základní",#REF!,0)</f>
        <v>#REF!</v>
      </c>
      <c r="AR138" s="67" t="e">
        <f>IF(#REF!="snížená",#REF!,0)</f>
        <v>#REF!</v>
      </c>
      <c r="AS138" s="67" t="e">
        <f>IF(#REF!="zákl. přenesená",#REF!,0)</f>
        <v>#REF!</v>
      </c>
      <c r="AT138" s="67" t="e">
        <f>IF(#REF!="sníž. přenesená",#REF!,0)</f>
        <v>#REF!</v>
      </c>
      <c r="AU138" s="67" t="e">
        <f>IF(#REF!="nulová",#REF!,0)</f>
        <v>#REF!</v>
      </c>
      <c r="AV138" s="9" t="s">
        <v>40</v>
      </c>
      <c r="AW138" s="67" t="e">
        <f>ROUND(#REF!*H138,2)</f>
        <v>#REF!</v>
      </c>
      <c r="AX138" s="9" t="s">
        <v>68</v>
      </c>
      <c r="AY138" s="66" t="s">
        <v>105</v>
      </c>
    </row>
    <row r="139" spans="1:51" s="2" customFormat="1" ht="28.8" x14ac:dyDescent="0.2">
      <c r="A139" s="16"/>
      <c r="B139" s="17"/>
      <c r="C139" s="29"/>
      <c r="D139" s="87" t="s">
        <v>70</v>
      </c>
      <c r="E139" s="29"/>
      <c r="F139" s="88" t="s">
        <v>106</v>
      </c>
      <c r="G139" s="29"/>
      <c r="H139" s="77"/>
      <c r="I139" s="16"/>
      <c r="J139" s="16"/>
      <c r="K139" s="16"/>
      <c r="L139" s="16"/>
      <c r="M139" s="16"/>
      <c r="N139" s="16"/>
      <c r="O139" s="16"/>
      <c r="P139" s="16"/>
      <c r="Q139" s="16"/>
      <c r="AF139" s="9" t="s">
        <v>70</v>
      </c>
      <c r="AG139" s="9" t="s">
        <v>41</v>
      </c>
    </row>
    <row r="140" spans="1:51" s="2" customFormat="1" ht="37.799999999999997" customHeight="1" x14ac:dyDescent="0.2">
      <c r="A140" s="16"/>
      <c r="B140" s="61"/>
      <c r="C140" s="62" t="s">
        <v>107</v>
      </c>
      <c r="D140" s="62" t="s">
        <v>64</v>
      </c>
      <c r="E140" s="63" t="s">
        <v>108</v>
      </c>
      <c r="F140" s="64" t="s">
        <v>109</v>
      </c>
      <c r="G140" s="65" t="s">
        <v>95</v>
      </c>
      <c r="H140" s="86">
        <v>3000</v>
      </c>
      <c r="I140" s="16"/>
      <c r="J140" s="16"/>
      <c r="K140" s="16"/>
      <c r="L140" s="16"/>
      <c r="M140" s="16"/>
      <c r="N140" s="16"/>
      <c r="O140" s="16"/>
      <c r="P140" s="16"/>
      <c r="Q140" s="16"/>
      <c r="AD140" s="66" t="s">
        <v>68</v>
      </c>
      <c r="AF140" s="66" t="s">
        <v>64</v>
      </c>
      <c r="AG140" s="66" t="s">
        <v>41</v>
      </c>
      <c r="AK140" s="9" t="s">
        <v>62</v>
      </c>
      <c r="AQ140" s="67" t="e">
        <f>IF(#REF!="základní",#REF!,0)</f>
        <v>#REF!</v>
      </c>
      <c r="AR140" s="67" t="e">
        <f>IF(#REF!="snížená",#REF!,0)</f>
        <v>#REF!</v>
      </c>
      <c r="AS140" s="67" t="e">
        <f>IF(#REF!="zákl. přenesená",#REF!,0)</f>
        <v>#REF!</v>
      </c>
      <c r="AT140" s="67" t="e">
        <f>IF(#REF!="sníž. přenesená",#REF!,0)</f>
        <v>#REF!</v>
      </c>
      <c r="AU140" s="67" t="e">
        <f>IF(#REF!="nulová",#REF!,0)</f>
        <v>#REF!</v>
      </c>
      <c r="AV140" s="9" t="s">
        <v>40</v>
      </c>
      <c r="AW140" s="67" t="e">
        <f>ROUND(#REF!*H140,2)</f>
        <v>#REF!</v>
      </c>
      <c r="AX140" s="9" t="s">
        <v>68</v>
      </c>
      <c r="AY140" s="66" t="s">
        <v>110</v>
      </c>
    </row>
    <row r="141" spans="1:51" s="2" customFormat="1" ht="28.8" x14ac:dyDescent="0.2">
      <c r="A141" s="16"/>
      <c r="B141" s="17"/>
      <c r="C141" s="29"/>
      <c r="D141" s="87" t="s">
        <v>70</v>
      </c>
      <c r="E141" s="29"/>
      <c r="F141" s="88" t="s">
        <v>111</v>
      </c>
      <c r="G141" s="29"/>
      <c r="H141" s="77"/>
      <c r="I141" s="16"/>
      <c r="J141" s="16"/>
      <c r="K141" s="16"/>
      <c r="L141" s="16"/>
      <c r="M141" s="16"/>
      <c r="N141" s="16"/>
      <c r="O141" s="16"/>
      <c r="P141" s="16"/>
      <c r="Q141" s="16"/>
      <c r="AF141" s="9" t="s">
        <v>70</v>
      </c>
      <c r="AG141" s="9" t="s">
        <v>41</v>
      </c>
    </row>
    <row r="142" spans="1:51" s="2" customFormat="1" ht="37.799999999999997" customHeight="1" x14ac:dyDescent="0.2">
      <c r="A142" s="16"/>
      <c r="B142" s="61"/>
      <c r="C142" s="62" t="s">
        <v>112</v>
      </c>
      <c r="D142" s="62" t="s">
        <v>64</v>
      </c>
      <c r="E142" s="63" t="s">
        <v>113</v>
      </c>
      <c r="F142" s="64" t="s">
        <v>114</v>
      </c>
      <c r="G142" s="65" t="s">
        <v>95</v>
      </c>
      <c r="H142" s="86">
        <v>2000</v>
      </c>
      <c r="I142" s="16"/>
      <c r="J142" s="16"/>
      <c r="K142" s="16"/>
      <c r="L142" s="16"/>
      <c r="M142" s="16"/>
      <c r="N142" s="16"/>
      <c r="O142" s="16"/>
      <c r="P142" s="16"/>
      <c r="Q142" s="16"/>
      <c r="AD142" s="66" t="s">
        <v>68</v>
      </c>
      <c r="AF142" s="66" t="s">
        <v>64</v>
      </c>
      <c r="AG142" s="66" t="s">
        <v>41</v>
      </c>
      <c r="AK142" s="9" t="s">
        <v>62</v>
      </c>
      <c r="AQ142" s="67" t="e">
        <f>IF(#REF!="základní",#REF!,0)</f>
        <v>#REF!</v>
      </c>
      <c r="AR142" s="67" t="e">
        <f>IF(#REF!="snížená",#REF!,0)</f>
        <v>#REF!</v>
      </c>
      <c r="AS142" s="67" t="e">
        <f>IF(#REF!="zákl. přenesená",#REF!,0)</f>
        <v>#REF!</v>
      </c>
      <c r="AT142" s="67" t="e">
        <f>IF(#REF!="sníž. přenesená",#REF!,0)</f>
        <v>#REF!</v>
      </c>
      <c r="AU142" s="67" t="e">
        <f>IF(#REF!="nulová",#REF!,0)</f>
        <v>#REF!</v>
      </c>
      <c r="AV142" s="9" t="s">
        <v>40</v>
      </c>
      <c r="AW142" s="67" t="e">
        <f>ROUND(#REF!*H142,2)</f>
        <v>#REF!</v>
      </c>
      <c r="AX142" s="9" t="s">
        <v>68</v>
      </c>
      <c r="AY142" s="66" t="s">
        <v>115</v>
      </c>
    </row>
    <row r="143" spans="1:51" s="2" customFormat="1" ht="28.8" x14ac:dyDescent="0.2">
      <c r="A143" s="16"/>
      <c r="B143" s="17"/>
      <c r="C143" s="29"/>
      <c r="D143" s="87" t="s">
        <v>70</v>
      </c>
      <c r="E143" s="29"/>
      <c r="F143" s="88" t="s">
        <v>116</v>
      </c>
      <c r="G143" s="29"/>
      <c r="H143" s="77"/>
      <c r="I143" s="16"/>
      <c r="J143" s="16"/>
      <c r="K143" s="16"/>
      <c r="L143" s="16"/>
      <c r="M143" s="16"/>
      <c r="N143" s="16"/>
      <c r="O143" s="16"/>
      <c r="P143" s="16"/>
      <c r="Q143" s="16"/>
      <c r="AF143" s="9" t="s">
        <v>70</v>
      </c>
      <c r="AG143" s="9" t="s">
        <v>41</v>
      </c>
    </row>
    <row r="144" spans="1:51" s="2" customFormat="1" ht="37.799999999999997" customHeight="1" x14ac:dyDescent="0.2">
      <c r="A144" s="16"/>
      <c r="B144" s="61"/>
      <c r="C144" s="62" t="s">
        <v>117</v>
      </c>
      <c r="D144" s="62" t="s">
        <v>64</v>
      </c>
      <c r="E144" s="63" t="s">
        <v>118</v>
      </c>
      <c r="F144" s="64" t="s">
        <v>119</v>
      </c>
      <c r="G144" s="65" t="s">
        <v>95</v>
      </c>
      <c r="H144" s="86">
        <v>500</v>
      </c>
      <c r="I144" s="16"/>
      <c r="J144" s="16"/>
      <c r="K144" s="16"/>
      <c r="L144" s="16"/>
      <c r="M144" s="16"/>
      <c r="N144" s="16"/>
      <c r="O144" s="16"/>
      <c r="P144" s="16"/>
      <c r="Q144" s="16"/>
      <c r="AD144" s="66" t="s">
        <v>68</v>
      </c>
      <c r="AF144" s="66" t="s">
        <v>64</v>
      </c>
      <c r="AG144" s="66" t="s">
        <v>41</v>
      </c>
      <c r="AK144" s="9" t="s">
        <v>62</v>
      </c>
      <c r="AQ144" s="67" t="e">
        <f>IF(#REF!="základní",#REF!,0)</f>
        <v>#REF!</v>
      </c>
      <c r="AR144" s="67" t="e">
        <f>IF(#REF!="snížená",#REF!,0)</f>
        <v>#REF!</v>
      </c>
      <c r="AS144" s="67" t="e">
        <f>IF(#REF!="zákl. přenesená",#REF!,0)</f>
        <v>#REF!</v>
      </c>
      <c r="AT144" s="67" t="e">
        <f>IF(#REF!="sníž. přenesená",#REF!,0)</f>
        <v>#REF!</v>
      </c>
      <c r="AU144" s="67" t="e">
        <f>IF(#REF!="nulová",#REF!,0)</f>
        <v>#REF!</v>
      </c>
      <c r="AV144" s="9" t="s">
        <v>40</v>
      </c>
      <c r="AW144" s="67" t="e">
        <f>ROUND(#REF!*H144,2)</f>
        <v>#REF!</v>
      </c>
      <c r="AX144" s="9" t="s">
        <v>68</v>
      </c>
      <c r="AY144" s="66" t="s">
        <v>120</v>
      </c>
    </row>
    <row r="145" spans="1:51" s="2" customFormat="1" ht="28.8" x14ac:dyDescent="0.2">
      <c r="A145" s="16"/>
      <c r="B145" s="17"/>
      <c r="C145" s="29"/>
      <c r="D145" s="87" t="s">
        <v>70</v>
      </c>
      <c r="E145" s="29"/>
      <c r="F145" s="88" t="s">
        <v>121</v>
      </c>
      <c r="G145" s="29"/>
      <c r="H145" s="77"/>
      <c r="I145" s="16"/>
      <c r="J145" s="16"/>
      <c r="K145" s="16"/>
      <c r="L145" s="16"/>
      <c r="M145" s="16"/>
      <c r="N145" s="16"/>
      <c r="O145" s="16"/>
      <c r="P145" s="16"/>
      <c r="Q145" s="16"/>
      <c r="AF145" s="9" t="s">
        <v>70</v>
      </c>
      <c r="AG145" s="9" t="s">
        <v>41</v>
      </c>
    </row>
    <row r="146" spans="1:51" s="2" customFormat="1" ht="37.799999999999997" customHeight="1" x14ac:dyDescent="0.2">
      <c r="A146" s="16"/>
      <c r="B146" s="61"/>
      <c r="C146" s="62" t="s">
        <v>122</v>
      </c>
      <c r="D146" s="62" t="s">
        <v>64</v>
      </c>
      <c r="E146" s="63" t="s">
        <v>123</v>
      </c>
      <c r="F146" s="64" t="s">
        <v>124</v>
      </c>
      <c r="G146" s="65" t="s">
        <v>95</v>
      </c>
      <c r="H146" s="86">
        <v>500</v>
      </c>
      <c r="I146" s="16"/>
      <c r="J146" s="16"/>
      <c r="K146" s="16"/>
      <c r="L146" s="16"/>
      <c r="M146" s="16"/>
      <c r="N146" s="16"/>
      <c r="O146" s="16"/>
      <c r="P146" s="16"/>
      <c r="Q146" s="16"/>
      <c r="AD146" s="66" t="s">
        <v>68</v>
      </c>
      <c r="AF146" s="66" t="s">
        <v>64</v>
      </c>
      <c r="AG146" s="66" t="s">
        <v>41</v>
      </c>
      <c r="AK146" s="9" t="s">
        <v>62</v>
      </c>
      <c r="AQ146" s="67" t="e">
        <f>IF(#REF!="základní",#REF!,0)</f>
        <v>#REF!</v>
      </c>
      <c r="AR146" s="67" t="e">
        <f>IF(#REF!="snížená",#REF!,0)</f>
        <v>#REF!</v>
      </c>
      <c r="AS146" s="67" t="e">
        <f>IF(#REF!="zákl. přenesená",#REF!,0)</f>
        <v>#REF!</v>
      </c>
      <c r="AT146" s="67" t="e">
        <f>IF(#REF!="sníž. přenesená",#REF!,0)</f>
        <v>#REF!</v>
      </c>
      <c r="AU146" s="67" t="e">
        <f>IF(#REF!="nulová",#REF!,0)</f>
        <v>#REF!</v>
      </c>
      <c r="AV146" s="9" t="s">
        <v>40</v>
      </c>
      <c r="AW146" s="67" t="e">
        <f>ROUND(#REF!*H146,2)</f>
        <v>#REF!</v>
      </c>
      <c r="AX146" s="9" t="s">
        <v>68</v>
      </c>
      <c r="AY146" s="66" t="s">
        <v>125</v>
      </c>
    </row>
    <row r="147" spans="1:51" s="2" customFormat="1" ht="28.8" x14ac:dyDescent="0.2">
      <c r="A147" s="16"/>
      <c r="B147" s="17"/>
      <c r="C147" s="29"/>
      <c r="D147" s="87" t="s">
        <v>70</v>
      </c>
      <c r="E147" s="29"/>
      <c r="F147" s="88" t="s">
        <v>126</v>
      </c>
      <c r="G147" s="29"/>
      <c r="H147" s="77"/>
      <c r="I147" s="16"/>
      <c r="J147" s="16"/>
      <c r="K147" s="16"/>
      <c r="L147" s="16"/>
      <c r="M147" s="16"/>
      <c r="N147" s="16"/>
      <c r="O147" s="16"/>
      <c r="P147" s="16"/>
      <c r="Q147" s="16"/>
      <c r="AF147" s="9" t="s">
        <v>70</v>
      </c>
      <c r="AG147" s="9" t="s">
        <v>41</v>
      </c>
    </row>
    <row r="148" spans="1:51" s="2" customFormat="1" ht="37.799999999999997" customHeight="1" x14ac:dyDescent="0.2">
      <c r="A148" s="16"/>
      <c r="B148" s="61"/>
      <c r="C148" s="62" t="s">
        <v>127</v>
      </c>
      <c r="D148" s="62" t="s">
        <v>64</v>
      </c>
      <c r="E148" s="63" t="s">
        <v>128</v>
      </c>
      <c r="F148" s="64" t="s">
        <v>129</v>
      </c>
      <c r="G148" s="65" t="s">
        <v>95</v>
      </c>
      <c r="H148" s="86">
        <v>1500</v>
      </c>
      <c r="I148" s="16"/>
      <c r="J148" s="16"/>
      <c r="K148" s="16"/>
      <c r="L148" s="16"/>
      <c r="M148" s="16"/>
      <c r="N148" s="16"/>
      <c r="O148" s="16"/>
      <c r="P148" s="16"/>
      <c r="Q148" s="16"/>
      <c r="AD148" s="66" t="s">
        <v>68</v>
      </c>
      <c r="AF148" s="66" t="s">
        <v>64</v>
      </c>
      <c r="AG148" s="66" t="s">
        <v>41</v>
      </c>
      <c r="AK148" s="9" t="s">
        <v>62</v>
      </c>
      <c r="AQ148" s="67" t="e">
        <f>IF(#REF!="základní",#REF!,0)</f>
        <v>#REF!</v>
      </c>
      <c r="AR148" s="67" t="e">
        <f>IF(#REF!="snížená",#REF!,0)</f>
        <v>#REF!</v>
      </c>
      <c r="AS148" s="67" t="e">
        <f>IF(#REF!="zákl. přenesená",#REF!,0)</f>
        <v>#REF!</v>
      </c>
      <c r="AT148" s="67" t="e">
        <f>IF(#REF!="sníž. přenesená",#REF!,0)</f>
        <v>#REF!</v>
      </c>
      <c r="AU148" s="67" t="e">
        <f>IF(#REF!="nulová",#REF!,0)</f>
        <v>#REF!</v>
      </c>
      <c r="AV148" s="9" t="s">
        <v>40</v>
      </c>
      <c r="AW148" s="67" t="e">
        <f>ROUND(#REF!*H148,2)</f>
        <v>#REF!</v>
      </c>
      <c r="AX148" s="9" t="s">
        <v>68</v>
      </c>
      <c r="AY148" s="66" t="s">
        <v>130</v>
      </c>
    </row>
    <row r="149" spans="1:51" s="2" customFormat="1" ht="28.8" x14ac:dyDescent="0.2">
      <c r="A149" s="16"/>
      <c r="B149" s="17"/>
      <c r="C149" s="29"/>
      <c r="D149" s="87" t="s">
        <v>70</v>
      </c>
      <c r="E149" s="29"/>
      <c r="F149" s="88" t="s">
        <v>131</v>
      </c>
      <c r="G149" s="29"/>
      <c r="H149" s="77"/>
      <c r="I149" s="16"/>
      <c r="J149" s="16"/>
      <c r="K149" s="16"/>
      <c r="L149" s="16"/>
      <c r="M149" s="16"/>
      <c r="N149" s="16"/>
      <c r="O149" s="16"/>
      <c r="P149" s="16"/>
      <c r="Q149" s="16"/>
      <c r="AF149" s="9" t="s">
        <v>70</v>
      </c>
      <c r="AG149" s="9" t="s">
        <v>41</v>
      </c>
    </row>
    <row r="150" spans="1:51" s="2" customFormat="1" ht="37.799999999999997" customHeight="1" x14ac:dyDescent="0.2">
      <c r="A150" s="16"/>
      <c r="B150" s="61"/>
      <c r="C150" s="62" t="s">
        <v>132</v>
      </c>
      <c r="D150" s="62" t="s">
        <v>64</v>
      </c>
      <c r="E150" s="63" t="s">
        <v>133</v>
      </c>
      <c r="F150" s="64" t="s">
        <v>134</v>
      </c>
      <c r="G150" s="65" t="s">
        <v>95</v>
      </c>
      <c r="H150" s="86">
        <v>3000</v>
      </c>
      <c r="I150" s="16"/>
      <c r="J150" s="16"/>
      <c r="K150" s="16"/>
      <c r="L150" s="16"/>
      <c r="M150" s="16"/>
      <c r="N150" s="16"/>
      <c r="O150" s="16"/>
      <c r="P150" s="16"/>
      <c r="Q150" s="16"/>
      <c r="AD150" s="66" t="s">
        <v>68</v>
      </c>
      <c r="AF150" s="66" t="s">
        <v>64</v>
      </c>
      <c r="AG150" s="66" t="s">
        <v>41</v>
      </c>
      <c r="AK150" s="9" t="s">
        <v>62</v>
      </c>
      <c r="AQ150" s="67" t="e">
        <f>IF(#REF!="základní",#REF!,0)</f>
        <v>#REF!</v>
      </c>
      <c r="AR150" s="67" t="e">
        <f>IF(#REF!="snížená",#REF!,0)</f>
        <v>#REF!</v>
      </c>
      <c r="AS150" s="67" t="e">
        <f>IF(#REF!="zákl. přenesená",#REF!,0)</f>
        <v>#REF!</v>
      </c>
      <c r="AT150" s="67" t="e">
        <f>IF(#REF!="sníž. přenesená",#REF!,0)</f>
        <v>#REF!</v>
      </c>
      <c r="AU150" s="67" t="e">
        <f>IF(#REF!="nulová",#REF!,0)</f>
        <v>#REF!</v>
      </c>
      <c r="AV150" s="9" t="s">
        <v>40</v>
      </c>
      <c r="AW150" s="67" t="e">
        <f>ROUND(#REF!*H150,2)</f>
        <v>#REF!</v>
      </c>
      <c r="AX150" s="9" t="s">
        <v>68</v>
      </c>
      <c r="AY150" s="66" t="s">
        <v>135</v>
      </c>
    </row>
    <row r="151" spans="1:51" s="2" customFormat="1" ht="28.8" x14ac:dyDescent="0.2">
      <c r="A151" s="16"/>
      <c r="B151" s="17"/>
      <c r="C151" s="29"/>
      <c r="D151" s="87" t="s">
        <v>70</v>
      </c>
      <c r="E151" s="29"/>
      <c r="F151" s="88" t="s">
        <v>136</v>
      </c>
      <c r="G151" s="29"/>
      <c r="H151" s="77"/>
      <c r="I151" s="16"/>
      <c r="J151" s="16"/>
      <c r="K151" s="16"/>
      <c r="L151" s="16"/>
      <c r="M151" s="16"/>
      <c r="N151" s="16"/>
      <c r="O151" s="16"/>
      <c r="P151" s="16"/>
      <c r="Q151" s="16"/>
      <c r="AF151" s="9" t="s">
        <v>70</v>
      </c>
      <c r="AG151" s="9" t="s">
        <v>41</v>
      </c>
    </row>
    <row r="152" spans="1:51" s="2" customFormat="1" ht="37.799999999999997" customHeight="1" x14ac:dyDescent="0.2">
      <c r="A152" s="16"/>
      <c r="B152" s="61"/>
      <c r="C152" s="62" t="s">
        <v>4</v>
      </c>
      <c r="D152" s="62" t="s">
        <v>64</v>
      </c>
      <c r="E152" s="63" t="s">
        <v>137</v>
      </c>
      <c r="F152" s="64" t="s">
        <v>138</v>
      </c>
      <c r="G152" s="65" t="s">
        <v>95</v>
      </c>
      <c r="H152" s="86">
        <v>2000</v>
      </c>
      <c r="I152" s="16"/>
      <c r="J152" s="16"/>
      <c r="K152" s="16"/>
      <c r="L152" s="16"/>
      <c r="M152" s="16"/>
      <c r="N152" s="16"/>
      <c r="O152" s="16"/>
      <c r="P152" s="16"/>
      <c r="Q152" s="16"/>
      <c r="AD152" s="66" t="s">
        <v>68</v>
      </c>
      <c r="AF152" s="66" t="s">
        <v>64</v>
      </c>
      <c r="AG152" s="66" t="s">
        <v>41</v>
      </c>
      <c r="AK152" s="9" t="s">
        <v>62</v>
      </c>
      <c r="AQ152" s="67" t="e">
        <f>IF(#REF!="základní",#REF!,0)</f>
        <v>#REF!</v>
      </c>
      <c r="AR152" s="67" t="e">
        <f>IF(#REF!="snížená",#REF!,0)</f>
        <v>#REF!</v>
      </c>
      <c r="AS152" s="67" t="e">
        <f>IF(#REF!="zákl. přenesená",#REF!,0)</f>
        <v>#REF!</v>
      </c>
      <c r="AT152" s="67" t="e">
        <f>IF(#REF!="sníž. přenesená",#REF!,0)</f>
        <v>#REF!</v>
      </c>
      <c r="AU152" s="67" t="e">
        <f>IF(#REF!="nulová",#REF!,0)</f>
        <v>#REF!</v>
      </c>
      <c r="AV152" s="9" t="s">
        <v>40</v>
      </c>
      <c r="AW152" s="67" t="e">
        <f>ROUND(#REF!*H152,2)</f>
        <v>#REF!</v>
      </c>
      <c r="AX152" s="9" t="s">
        <v>68</v>
      </c>
      <c r="AY152" s="66" t="s">
        <v>139</v>
      </c>
    </row>
    <row r="153" spans="1:51" s="2" customFormat="1" ht="28.8" x14ac:dyDescent="0.2">
      <c r="A153" s="16"/>
      <c r="B153" s="17"/>
      <c r="C153" s="29"/>
      <c r="D153" s="87" t="s">
        <v>70</v>
      </c>
      <c r="E153" s="29"/>
      <c r="F153" s="88" t="s">
        <v>140</v>
      </c>
      <c r="G153" s="29"/>
      <c r="H153" s="77"/>
      <c r="I153" s="16"/>
      <c r="J153" s="16"/>
      <c r="K153" s="16"/>
      <c r="L153" s="16"/>
      <c r="M153" s="16"/>
      <c r="N153" s="16"/>
      <c r="O153" s="16"/>
      <c r="P153" s="16"/>
      <c r="Q153" s="16"/>
      <c r="AF153" s="9" t="s">
        <v>70</v>
      </c>
      <c r="AG153" s="9" t="s">
        <v>41</v>
      </c>
    </row>
    <row r="154" spans="1:51" s="2" customFormat="1" ht="37.799999999999997" customHeight="1" x14ac:dyDescent="0.2">
      <c r="A154" s="16"/>
      <c r="B154" s="61"/>
      <c r="C154" s="62" t="s">
        <v>141</v>
      </c>
      <c r="D154" s="62" t="s">
        <v>64</v>
      </c>
      <c r="E154" s="63" t="s">
        <v>142</v>
      </c>
      <c r="F154" s="64" t="s">
        <v>143</v>
      </c>
      <c r="G154" s="65" t="s">
        <v>95</v>
      </c>
      <c r="H154" s="86">
        <v>500</v>
      </c>
      <c r="I154" s="16"/>
      <c r="J154" s="16"/>
      <c r="K154" s="16"/>
      <c r="L154" s="16"/>
      <c r="M154" s="16"/>
      <c r="N154" s="16"/>
      <c r="O154" s="16"/>
      <c r="P154" s="16"/>
      <c r="Q154" s="16"/>
      <c r="AD154" s="66" t="s">
        <v>68</v>
      </c>
      <c r="AF154" s="66" t="s">
        <v>64</v>
      </c>
      <c r="AG154" s="66" t="s">
        <v>41</v>
      </c>
      <c r="AK154" s="9" t="s">
        <v>62</v>
      </c>
      <c r="AQ154" s="67" t="e">
        <f>IF(#REF!="základní",#REF!,0)</f>
        <v>#REF!</v>
      </c>
      <c r="AR154" s="67" t="e">
        <f>IF(#REF!="snížená",#REF!,0)</f>
        <v>#REF!</v>
      </c>
      <c r="AS154" s="67" t="e">
        <f>IF(#REF!="zákl. přenesená",#REF!,0)</f>
        <v>#REF!</v>
      </c>
      <c r="AT154" s="67" t="e">
        <f>IF(#REF!="sníž. přenesená",#REF!,0)</f>
        <v>#REF!</v>
      </c>
      <c r="AU154" s="67" t="e">
        <f>IF(#REF!="nulová",#REF!,0)</f>
        <v>#REF!</v>
      </c>
      <c r="AV154" s="9" t="s">
        <v>40</v>
      </c>
      <c r="AW154" s="67" t="e">
        <f>ROUND(#REF!*H154,2)</f>
        <v>#REF!</v>
      </c>
      <c r="AX154" s="9" t="s">
        <v>68</v>
      </c>
      <c r="AY154" s="66" t="s">
        <v>144</v>
      </c>
    </row>
    <row r="155" spans="1:51" s="2" customFormat="1" ht="28.8" x14ac:dyDescent="0.2">
      <c r="A155" s="16"/>
      <c r="B155" s="17"/>
      <c r="C155" s="29"/>
      <c r="D155" s="87" t="s">
        <v>70</v>
      </c>
      <c r="E155" s="29"/>
      <c r="F155" s="88" t="s">
        <v>145</v>
      </c>
      <c r="G155" s="29"/>
      <c r="H155" s="77"/>
      <c r="I155" s="16"/>
      <c r="J155" s="16"/>
      <c r="K155" s="16"/>
      <c r="L155" s="16"/>
      <c r="M155" s="16"/>
      <c r="N155" s="16"/>
      <c r="O155" s="16"/>
      <c r="P155" s="16"/>
      <c r="Q155" s="16"/>
      <c r="AF155" s="9" t="s">
        <v>70</v>
      </c>
      <c r="AG155" s="9" t="s">
        <v>41</v>
      </c>
    </row>
    <row r="156" spans="1:51" s="2" customFormat="1" ht="37.799999999999997" customHeight="1" x14ac:dyDescent="0.2">
      <c r="A156" s="16"/>
      <c r="B156" s="61"/>
      <c r="C156" s="62" t="s">
        <v>146</v>
      </c>
      <c r="D156" s="62" t="s">
        <v>64</v>
      </c>
      <c r="E156" s="63" t="s">
        <v>147</v>
      </c>
      <c r="F156" s="64" t="s">
        <v>148</v>
      </c>
      <c r="G156" s="65" t="s">
        <v>95</v>
      </c>
      <c r="H156" s="86">
        <v>500</v>
      </c>
      <c r="I156" s="16"/>
      <c r="J156" s="16"/>
      <c r="K156" s="16"/>
      <c r="L156" s="16"/>
      <c r="M156" s="16"/>
      <c r="N156" s="16"/>
      <c r="O156" s="16"/>
      <c r="P156" s="16"/>
      <c r="Q156" s="16"/>
      <c r="AD156" s="66" t="s">
        <v>68</v>
      </c>
      <c r="AF156" s="66" t="s">
        <v>64</v>
      </c>
      <c r="AG156" s="66" t="s">
        <v>41</v>
      </c>
      <c r="AK156" s="9" t="s">
        <v>62</v>
      </c>
      <c r="AQ156" s="67" t="e">
        <f>IF(#REF!="základní",#REF!,0)</f>
        <v>#REF!</v>
      </c>
      <c r="AR156" s="67" t="e">
        <f>IF(#REF!="snížená",#REF!,0)</f>
        <v>#REF!</v>
      </c>
      <c r="AS156" s="67" t="e">
        <f>IF(#REF!="zákl. přenesená",#REF!,0)</f>
        <v>#REF!</v>
      </c>
      <c r="AT156" s="67" t="e">
        <f>IF(#REF!="sníž. přenesená",#REF!,0)</f>
        <v>#REF!</v>
      </c>
      <c r="AU156" s="67" t="e">
        <f>IF(#REF!="nulová",#REF!,0)</f>
        <v>#REF!</v>
      </c>
      <c r="AV156" s="9" t="s">
        <v>40</v>
      </c>
      <c r="AW156" s="67" t="e">
        <f>ROUND(#REF!*H156,2)</f>
        <v>#REF!</v>
      </c>
      <c r="AX156" s="9" t="s">
        <v>68</v>
      </c>
      <c r="AY156" s="66" t="s">
        <v>149</v>
      </c>
    </row>
    <row r="157" spans="1:51" s="2" customFormat="1" ht="28.8" x14ac:dyDescent="0.2">
      <c r="A157" s="16"/>
      <c r="B157" s="17"/>
      <c r="C157" s="29"/>
      <c r="D157" s="87" t="s">
        <v>70</v>
      </c>
      <c r="E157" s="29"/>
      <c r="F157" s="88" t="s">
        <v>150</v>
      </c>
      <c r="G157" s="29"/>
      <c r="H157" s="77"/>
      <c r="I157" s="16"/>
      <c r="J157" s="16"/>
      <c r="K157" s="16"/>
      <c r="L157" s="16"/>
      <c r="M157" s="16"/>
      <c r="N157" s="16"/>
      <c r="O157" s="16"/>
      <c r="P157" s="16"/>
      <c r="Q157" s="16"/>
      <c r="AF157" s="9" t="s">
        <v>70</v>
      </c>
      <c r="AG157" s="9" t="s">
        <v>41</v>
      </c>
    </row>
    <row r="158" spans="1:51" s="2" customFormat="1" ht="37.799999999999997" customHeight="1" x14ac:dyDescent="0.2">
      <c r="A158" s="16"/>
      <c r="B158" s="61"/>
      <c r="C158" s="62" t="s">
        <v>151</v>
      </c>
      <c r="D158" s="62" t="s">
        <v>64</v>
      </c>
      <c r="E158" s="63" t="s">
        <v>152</v>
      </c>
      <c r="F158" s="64" t="s">
        <v>153</v>
      </c>
      <c r="G158" s="65" t="s">
        <v>95</v>
      </c>
      <c r="H158" s="86">
        <v>2000</v>
      </c>
      <c r="I158" s="16"/>
      <c r="J158" s="16"/>
      <c r="K158" s="16"/>
      <c r="L158" s="16"/>
      <c r="M158" s="16"/>
      <c r="N158" s="16"/>
      <c r="O158" s="16"/>
      <c r="P158" s="16"/>
      <c r="Q158" s="16"/>
      <c r="AD158" s="66" t="s">
        <v>68</v>
      </c>
      <c r="AF158" s="66" t="s">
        <v>64</v>
      </c>
      <c r="AG158" s="66" t="s">
        <v>41</v>
      </c>
      <c r="AK158" s="9" t="s">
        <v>62</v>
      </c>
      <c r="AQ158" s="67" t="e">
        <f>IF(#REF!="základní",#REF!,0)</f>
        <v>#REF!</v>
      </c>
      <c r="AR158" s="67" t="e">
        <f>IF(#REF!="snížená",#REF!,0)</f>
        <v>#REF!</v>
      </c>
      <c r="AS158" s="67" t="e">
        <f>IF(#REF!="zákl. přenesená",#REF!,0)</f>
        <v>#REF!</v>
      </c>
      <c r="AT158" s="67" t="e">
        <f>IF(#REF!="sníž. přenesená",#REF!,0)</f>
        <v>#REF!</v>
      </c>
      <c r="AU158" s="67" t="e">
        <f>IF(#REF!="nulová",#REF!,0)</f>
        <v>#REF!</v>
      </c>
      <c r="AV158" s="9" t="s">
        <v>40</v>
      </c>
      <c r="AW158" s="67" t="e">
        <f>ROUND(#REF!*H158,2)</f>
        <v>#REF!</v>
      </c>
      <c r="AX158" s="9" t="s">
        <v>68</v>
      </c>
      <c r="AY158" s="66" t="s">
        <v>154</v>
      </c>
    </row>
    <row r="159" spans="1:51" s="2" customFormat="1" ht="28.8" x14ac:dyDescent="0.2">
      <c r="A159" s="16"/>
      <c r="B159" s="17"/>
      <c r="C159" s="29"/>
      <c r="D159" s="87" t="s">
        <v>70</v>
      </c>
      <c r="E159" s="29"/>
      <c r="F159" s="88" t="s">
        <v>155</v>
      </c>
      <c r="G159" s="29"/>
      <c r="H159" s="77"/>
      <c r="I159" s="16"/>
      <c r="J159" s="16"/>
      <c r="K159" s="16"/>
      <c r="L159" s="16"/>
      <c r="M159" s="16"/>
      <c r="N159" s="16"/>
      <c r="O159" s="16"/>
      <c r="P159" s="16"/>
      <c r="Q159" s="16"/>
      <c r="AF159" s="9" t="s">
        <v>70</v>
      </c>
      <c r="AG159" s="9" t="s">
        <v>41</v>
      </c>
    </row>
    <row r="160" spans="1:51" s="2" customFormat="1" ht="37.799999999999997" customHeight="1" x14ac:dyDescent="0.2">
      <c r="A160" s="16"/>
      <c r="B160" s="61"/>
      <c r="C160" s="62" t="s">
        <v>156</v>
      </c>
      <c r="D160" s="62" t="s">
        <v>64</v>
      </c>
      <c r="E160" s="63" t="s">
        <v>157</v>
      </c>
      <c r="F160" s="64" t="s">
        <v>158</v>
      </c>
      <c r="G160" s="65" t="s">
        <v>95</v>
      </c>
      <c r="H160" s="86">
        <v>5000</v>
      </c>
      <c r="I160" s="16"/>
      <c r="J160" s="16"/>
      <c r="K160" s="16"/>
      <c r="L160" s="16"/>
      <c r="M160" s="16"/>
      <c r="N160" s="16"/>
      <c r="O160" s="16"/>
      <c r="P160" s="16"/>
      <c r="Q160" s="16"/>
      <c r="AD160" s="66" t="s">
        <v>68</v>
      </c>
      <c r="AF160" s="66" t="s">
        <v>64</v>
      </c>
      <c r="AG160" s="66" t="s">
        <v>41</v>
      </c>
      <c r="AK160" s="9" t="s">
        <v>62</v>
      </c>
      <c r="AQ160" s="67" t="e">
        <f>IF(#REF!="základní",#REF!,0)</f>
        <v>#REF!</v>
      </c>
      <c r="AR160" s="67" t="e">
        <f>IF(#REF!="snížená",#REF!,0)</f>
        <v>#REF!</v>
      </c>
      <c r="AS160" s="67" t="e">
        <f>IF(#REF!="zákl. přenesená",#REF!,0)</f>
        <v>#REF!</v>
      </c>
      <c r="AT160" s="67" t="e">
        <f>IF(#REF!="sníž. přenesená",#REF!,0)</f>
        <v>#REF!</v>
      </c>
      <c r="AU160" s="67" t="e">
        <f>IF(#REF!="nulová",#REF!,0)</f>
        <v>#REF!</v>
      </c>
      <c r="AV160" s="9" t="s">
        <v>40</v>
      </c>
      <c r="AW160" s="67" t="e">
        <f>ROUND(#REF!*H160,2)</f>
        <v>#REF!</v>
      </c>
      <c r="AX160" s="9" t="s">
        <v>68</v>
      </c>
      <c r="AY160" s="66" t="s">
        <v>159</v>
      </c>
    </row>
    <row r="161" spans="1:51" s="2" customFormat="1" ht="28.8" x14ac:dyDescent="0.2">
      <c r="A161" s="16"/>
      <c r="B161" s="17"/>
      <c r="C161" s="29"/>
      <c r="D161" s="87" t="s">
        <v>70</v>
      </c>
      <c r="E161" s="29"/>
      <c r="F161" s="88" t="s">
        <v>160</v>
      </c>
      <c r="G161" s="29"/>
      <c r="H161" s="77"/>
      <c r="I161" s="16"/>
      <c r="J161" s="16"/>
      <c r="K161" s="16"/>
      <c r="L161" s="16"/>
      <c r="M161" s="16"/>
      <c r="N161" s="16"/>
      <c r="O161" s="16"/>
      <c r="P161" s="16"/>
      <c r="Q161" s="16"/>
      <c r="AF161" s="9" t="s">
        <v>70</v>
      </c>
      <c r="AG161" s="9" t="s">
        <v>41</v>
      </c>
    </row>
    <row r="162" spans="1:51" s="2" customFormat="1" ht="37.799999999999997" customHeight="1" x14ac:dyDescent="0.2">
      <c r="A162" s="16"/>
      <c r="B162" s="61"/>
      <c r="C162" s="62" t="s">
        <v>161</v>
      </c>
      <c r="D162" s="62" t="s">
        <v>64</v>
      </c>
      <c r="E162" s="63" t="s">
        <v>162</v>
      </c>
      <c r="F162" s="64" t="s">
        <v>163</v>
      </c>
      <c r="G162" s="65" t="s">
        <v>95</v>
      </c>
      <c r="H162" s="86">
        <v>4000</v>
      </c>
      <c r="I162" s="16"/>
      <c r="J162" s="16"/>
      <c r="K162" s="16"/>
      <c r="L162" s="16"/>
      <c r="M162" s="16"/>
      <c r="N162" s="16"/>
      <c r="O162" s="16"/>
      <c r="P162" s="16"/>
      <c r="Q162" s="16"/>
      <c r="AD162" s="66" t="s">
        <v>68</v>
      </c>
      <c r="AF162" s="66" t="s">
        <v>64</v>
      </c>
      <c r="AG162" s="66" t="s">
        <v>41</v>
      </c>
      <c r="AK162" s="9" t="s">
        <v>62</v>
      </c>
      <c r="AQ162" s="67" t="e">
        <f>IF(#REF!="základní",#REF!,0)</f>
        <v>#REF!</v>
      </c>
      <c r="AR162" s="67" t="e">
        <f>IF(#REF!="snížená",#REF!,0)</f>
        <v>#REF!</v>
      </c>
      <c r="AS162" s="67" t="e">
        <f>IF(#REF!="zákl. přenesená",#REF!,0)</f>
        <v>#REF!</v>
      </c>
      <c r="AT162" s="67" t="e">
        <f>IF(#REF!="sníž. přenesená",#REF!,0)</f>
        <v>#REF!</v>
      </c>
      <c r="AU162" s="67" t="e">
        <f>IF(#REF!="nulová",#REF!,0)</f>
        <v>#REF!</v>
      </c>
      <c r="AV162" s="9" t="s">
        <v>40</v>
      </c>
      <c r="AW162" s="67" t="e">
        <f>ROUND(#REF!*H162,2)</f>
        <v>#REF!</v>
      </c>
      <c r="AX162" s="9" t="s">
        <v>68</v>
      </c>
      <c r="AY162" s="66" t="s">
        <v>164</v>
      </c>
    </row>
    <row r="163" spans="1:51" s="2" customFormat="1" ht="28.8" x14ac:dyDescent="0.2">
      <c r="A163" s="16"/>
      <c r="B163" s="17"/>
      <c r="C163" s="29"/>
      <c r="D163" s="87" t="s">
        <v>70</v>
      </c>
      <c r="E163" s="29"/>
      <c r="F163" s="88" t="s">
        <v>165</v>
      </c>
      <c r="G163" s="29"/>
      <c r="H163" s="77"/>
      <c r="I163" s="16"/>
      <c r="J163" s="16"/>
      <c r="K163" s="16"/>
      <c r="L163" s="16"/>
      <c r="M163" s="16"/>
      <c r="N163" s="16"/>
      <c r="O163" s="16"/>
      <c r="P163" s="16"/>
      <c r="Q163" s="16"/>
      <c r="AF163" s="9" t="s">
        <v>70</v>
      </c>
      <c r="AG163" s="9" t="s">
        <v>41</v>
      </c>
    </row>
    <row r="164" spans="1:51" s="2" customFormat="1" ht="37.799999999999997" customHeight="1" x14ac:dyDescent="0.2">
      <c r="A164" s="16"/>
      <c r="B164" s="61"/>
      <c r="C164" s="62" t="s">
        <v>3</v>
      </c>
      <c r="D164" s="62" t="s">
        <v>64</v>
      </c>
      <c r="E164" s="63" t="s">
        <v>166</v>
      </c>
      <c r="F164" s="64" t="s">
        <v>167</v>
      </c>
      <c r="G164" s="65" t="s">
        <v>95</v>
      </c>
      <c r="H164" s="86">
        <v>1000</v>
      </c>
      <c r="I164" s="16"/>
      <c r="J164" s="16"/>
      <c r="K164" s="16"/>
      <c r="L164" s="16"/>
      <c r="M164" s="16"/>
      <c r="N164" s="16"/>
      <c r="O164" s="16"/>
      <c r="P164" s="16"/>
      <c r="Q164" s="16"/>
      <c r="AD164" s="66" t="s">
        <v>68</v>
      </c>
      <c r="AF164" s="66" t="s">
        <v>64</v>
      </c>
      <c r="AG164" s="66" t="s">
        <v>41</v>
      </c>
      <c r="AK164" s="9" t="s">
        <v>62</v>
      </c>
      <c r="AQ164" s="67" t="e">
        <f>IF(#REF!="základní",#REF!,0)</f>
        <v>#REF!</v>
      </c>
      <c r="AR164" s="67" t="e">
        <f>IF(#REF!="snížená",#REF!,0)</f>
        <v>#REF!</v>
      </c>
      <c r="AS164" s="67" t="e">
        <f>IF(#REF!="zákl. přenesená",#REF!,0)</f>
        <v>#REF!</v>
      </c>
      <c r="AT164" s="67" t="e">
        <f>IF(#REF!="sníž. přenesená",#REF!,0)</f>
        <v>#REF!</v>
      </c>
      <c r="AU164" s="67" t="e">
        <f>IF(#REF!="nulová",#REF!,0)</f>
        <v>#REF!</v>
      </c>
      <c r="AV164" s="9" t="s">
        <v>40</v>
      </c>
      <c r="AW164" s="67" t="e">
        <f>ROUND(#REF!*H164,2)</f>
        <v>#REF!</v>
      </c>
      <c r="AX164" s="9" t="s">
        <v>68</v>
      </c>
      <c r="AY164" s="66" t="s">
        <v>168</v>
      </c>
    </row>
    <row r="165" spans="1:51" s="2" customFormat="1" ht="28.8" x14ac:dyDescent="0.2">
      <c r="A165" s="16"/>
      <c r="B165" s="17"/>
      <c r="C165" s="29"/>
      <c r="D165" s="87" t="s">
        <v>70</v>
      </c>
      <c r="E165" s="29"/>
      <c r="F165" s="88" t="s">
        <v>169</v>
      </c>
      <c r="G165" s="29"/>
      <c r="H165" s="77"/>
      <c r="I165" s="16"/>
      <c r="J165" s="16"/>
      <c r="K165" s="16"/>
      <c r="L165" s="16"/>
      <c r="M165" s="16"/>
      <c r="N165" s="16"/>
      <c r="O165" s="16"/>
      <c r="P165" s="16"/>
      <c r="Q165" s="16"/>
      <c r="AF165" s="9" t="s">
        <v>70</v>
      </c>
      <c r="AG165" s="9" t="s">
        <v>41</v>
      </c>
    </row>
    <row r="166" spans="1:51" s="2" customFormat="1" ht="37.799999999999997" customHeight="1" x14ac:dyDescent="0.2">
      <c r="A166" s="16"/>
      <c r="B166" s="61"/>
      <c r="C166" s="62" t="s">
        <v>170</v>
      </c>
      <c r="D166" s="62" t="s">
        <v>64</v>
      </c>
      <c r="E166" s="63" t="s">
        <v>171</v>
      </c>
      <c r="F166" s="64" t="s">
        <v>172</v>
      </c>
      <c r="G166" s="65" t="s">
        <v>95</v>
      </c>
      <c r="H166" s="86">
        <v>1000</v>
      </c>
      <c r="I166" s="16"/>
      <c r="J166" s="16"/>
      <c r="K166" s="16"/>
      <c r="L166" s="16"/>
      <c r="M166" s="16"/>
      <c r="N166" s="16"/>
      <c r="O166" s="16"/>
      <c r="P166" s="16"/>
      <c r="Q166" s="16"/>
      <c r="AD166" s="66" t="s">
        <v>68</v>
      </c>
      <c r="AF166" s="66" t="s">
        <v>64</v>
      </c>
      <c r="AG166" s="66" t="s">
        <v>41</v>
      </c>
      <c r="AK166" s="9" t="s">
        <v>62</v>
      </c>
      <c r="AQ166" s="67" t="e">
        <f>IF(#REF!="základní",#REF!,0)</f>
        <v>#REF!</v>
      </c>
      <c r="AR166" s="67" t="e">
        <f>IF(#REF!="snížená",#REF!,0)</f>
        <v>#REF!</v>
      </c>
      <c r="AS166" s="67" t="e">
        <f>IF(#REF!="zákl. přenesená",#REF!,0)</f>
        <v>#REF!</v>
      </c>
      <c r="AT166" s="67" t="e">
        <f>IF(#REF!="sníž. přenesená",#REF!,0)</f>
        <v>#REF!</v>
      </c>
      <c r="AU166" s="67" t="e">
        <f>IF(#REF!="nulová",#REF!,0)</f>
        <v>#REF!</v>
      </c>
      <c r="AV166" s="9" t="s">
        <v>40</v>
      </c>
      <c r="AW166" s="67" t="e">
        <f>ROUND(#REF!*H166,2)</f>
        <v>#REF!</v>
      </c>
      <c r="AX166" s="9" t="s">
        <v>68</v>
      </c>
      <c r="AY166" s="66" t="s">
        <v>173</v>
      </c>
    </row>
    <row r="167" spans="1:51" s="2" customFormat="1" ht="28.8" x14ac:dyDescent="0.2">
      <c r="A167" s="16"/>
      <c r="B167" s="17"/>
      <c r="C167" s="29"/>
      <c r="D167" s="87" t="s">
        <v>70</v>
      </c>
      <c r="E167" s="29"/>
      <c r="F167" s="88" t="s">
        <v>174</v>
      </c>
      <c r="G167" s="29"/>
      <c r="H167" s="77"/>
      <c r="I167" s="16"/>
      <c r="J167" s="16"/>
      <c r="K167" s="16"/>
      <c r="L167" s="16"/>
      <c r="M167" s="16"/>
      <c r="N167" s="16"/>
      <c r="O167" s="16"/>
      <c r="P167" s="16"/>
      <c r="Q167" s="16"/>
      <c r="AF167" s="9" t="s">
        <v>70</v>
      </c>
      <c r="AG167" s="9" t="s">
        <v>41</v>
      </c>
    </row>
    <row r="168" spans="1:51" s="2" customFormat="1" ht="37.799999999999997" customHeight="1" x14ac:dyDescent="0.2">
      <c r="A168" s="16"/>
      <c r="B168" s="61"/>
      <c r="C168" s="62" t="s">
        <v>175</v>
      </c>
      <c r="D168" s="62" t="s">
        <v>64</v>
      </c>
      <c r="E168" s="63" t="s">
        <v>176</v>
      </c>
      <c r="F168" s="64" t="s">
        <v>177</v>
      </c>
      <c r="G168" s="65" t="s">
        <v>95</v>
      </c>
      <c r="H168" s="86">
        <v>1500</v>
      </c>
      <c r="I168" s="16"/>
      <c r="J168" s="16"/>
      <c r="K168" s="16"/>
      <c r="L168" s="16"/>
      <c r="M168" s="16"/>
      <c r="N168" s="16"/>
      <c r="O168" s="16"/>
      <c r="P168" s="16"/>
      <c r="Q168" s="16"/>
      <c r="AD168" s="66" t="s">
        <v>68</v>
      </c>
      <c r="AF168" s="66" t="s">
        <v>64</v>
      </c>
      <c r="AG168" s="66" t="s">
        <v>41</v>
      </c>
      <c r="AK168" s="9" t="s">
        <v>62</v>
      </c>
      <c r="AQ168" s="67" t="e">
        <f>IF(#REF!="základní",#REF!,0)</f>
        <v>#REF!</v>
      </c>
      <c r="AR168" s="67" t="e">
        <f>IF(#REF!="snížená",#REF!,0)</f>
        <v>#REF!</v>
      </c>
      <c r="AS168" s="67" t="e">
        <f>IF(#REF!="zákl. přenesená",#REF!,0)</f>
        <v>#REF!</v>
      </c>
      <c r="AT168" s="67" t="e">
        <f>IF(#REF!="sníž. přenesená",#REF!,0)</f>
        <v>#REF!</v>
      </c>
      <c r="AU168" s="67" t="e">
        <f>IF(#REF!="nulová",#REF!,0)</f>
        <v>#REF!</v>
      </c>
      <c r="AV168" s="9" t="s">
        <v>40</v>
      </c>
      <c r="AW168" s="67" t="e">
        <f>ROUND(#REF!*H168,2)</f>
        <v>#REF!</v>
      </c>
      <c r="AX168" s="9" t="s">
        <v>68</v>
      </c>
      <c r="AY168" s="66" t="s">
        <v>178</v>
      </c>
    </row>
    <row r="169" spans="1:51" s="2" customFormat="1" ht="28.8" x14ac:dyDescent="0.2">
      <c r="A169" s="16"/>
      <c r="B169" s="17"/>
      <c r="C169" s="29"/>
      <c r="D169" s="87" t="s">
        <v>70</v>
      </c>
      <c r="E169" s="29"/>
      <c r="F169" s="88" t="s">
        <v>179</v>
      </c>
      <c r="G169" s="29"/>
      <c r="H169" s="77"/>
      <c r="I169" s="16"/>
      <c r="J169" s="16"/>
      <c r="K169" s="16"/>
      <c r="L169" s="16"/>
      <c r="M169" s="16"/>
      <c r="N169" s="16"/>
      <c r="O169" s="16"/>
      <c r="P169" s="16"/>
      <c r="Q169" s="16"/>
      <c r="AF169" s="9" t="s">
        <v>70</v>
      </c>
      <c r="AG169" s="9" t="s">
        <v>41</v>
      </c>
    </row>
    <row r="170" spans="1:51" s="2" customFormat="1" ht="37.799999999999997" customHeight="1" x14ac:dyDescent="0.2">
      <c r="A170" s="16"/>
      <c r="B170" s="61"/>
      <c r="C170" s="62" t="s">
        <v>180</v>
      </c>
      <c r="D170" s="62" t="s">
        <v>64</v>
      </c>
      <c r="E170" s="63" t="s">
        <v>181</v>
      </c>
      <c r="F170" s="64" t="s">
        <v>182</v>
      </c>
      <c r="G170" s="65" t="s">
        <v>95</v>
      </c>
      <c r="H170" s="86">
        <v>5000</v>
      </c>
      <c r="I170" s="16"/>
      <c r="J170" s="16"/>
      <c r="K170" s="16"/>
      <c r="L170" s="16"/>
      <c r="M170" s="16"/>
      <c r="N170" s="16"/>
      <c r="O170" s="16"/>
      <c r="P170" s="16"/>
      <c r="Q170" s="16"/>
      <c r="AD170" s="66" t="s">
        <v>68</v>
      </c>
      <c r="AF170" s="66" t="s">
        <v>64</v>
      </c>
      <c r="AG170" s="66" t="s">
        <v>41</v>
      </c>
      <c r="AK170" s="9" t="s">
        <v>62</v>
      </c>
      <c r="AQ170" s="67" t="e">
        <f>IF(#REF!="základní",#REF!,0)</f>
        <v>#REF!</v>
      </c>
      <c r="AR170" s="67" t="e">
        <f>IF(#REF!="snížená",#REF!,0)</f>
        <v>#REF!</v>
      </c>
      <c r="AS170" s="67" t="e">
        <f>IF(#REF!="zákl. přenesená",#REF!,0)</f>
        <v>#REF!</v>
      </c>
      <c r="AT170" s="67" t="e">
        <f>IF(#REF!="sníž. přenesená",#REF!,0)</f>
        <v>#REF!</v>
      </c>
      <c r="AU170" s="67" t="e">
        <f>IF(#REF!="nulová",#REF!,0)</f>
        <v>#REF!</v>
      </c>
      <c r="AV170" s="9" t="s">
        <v>40</v>
      </c>
      <c r="AW170" s="67" t="e">
        <f>ROUND(#REF!*H170,2)</f>
        <v>#REF!</v>
      </c>
      <c r="AX170" s="9" t="s">
        <v>68</v>
      </c>
      <c r="AY170" s="66" t="s">
        <v>183</v>
      </c>
    </row>
    <row r="171" spans="1:51" s="2" customFormat="1" ht="28.8" x14ac:dyDescent="0.2">
      <c r="A171" s="16"/>
      <c r="B171" s="17"/>
      <c r="C171" s="29"/>
      <c r="D171" s="87" t="s">
        <v>70</v>
      </c>
      <c r="E171" s="29"/>
      <c r="F171" s="88" t="s">
        <v>184</v>
      </c>
      <c r="G171" s="29"/>
      <c r="H171" s="77"/>
      <c r="I171" s="16"/>
      <c r="J171" s="16"/>
      <c r="K171" s="16"/>
      <c r="L171" s="16"/>
      <c r="M171" s="16"/>
      <c r="N171" s="16"/>
      <c r="O171" s="16"/>
      <c r="P171" s="16"/>
      <c r="Q171" s="16"/>
      <c r="AF171" s="9" t="s">
        <v>70</v>
      </c>
      <c r="AG171" s="9" t="s">
        <v>41</v>
      </c>
    </row>
    <row r="172" spans="1:51" s="2" customFormat="1" ht="37.799999999999997" customHeight="1" x14ac:dyDescent="0.2">
      <c r="A172" s="16"/>
      <c r="B172" s="61"/>
      <c r="C172" s="62" t="s">
        <v>185</v>
      </c>
      <c r="D172" s="62" t="s">
        <v>64</v>
      </c>
      <c r="E172" s="63" t="s">
        <v>186</v>
      </c>
      <c r="F172" s="64" t="s">
        <v>187</v>
      </c>
      <c r="G172" s="65" t="s">
        <v>95</v>
      </c>
      <c r="H172" s="86">
        <v>4000</v>
      </c>
      <c r="I172" s="16"/>
      <c r="J172" s="16"/>
      <c r="K172" s="16"/>
      <c r="L172" s="16"/>
      <c r="M172" s="16"/>
      <c r="N172" s="16"/>
      <c r="O172" s="16"/>
      <c r="P172" s="16"/>
      <c r="Q172" s="16"/>
      <c r="AD172" s="66" t="s">
        <v>68</v>
      </c>
      <c r="AF172" s="66" t="s">
        <v>64</v>
      </c>
      <c r="AG172" s="66" t="s">
        <v>41</v>
      </c>
      <c r="AK172" s="9" t="s">
        <v>62</v>
      </c>
      <c r="AQ172" s="67" t="e">
        <f>IF(#REF!="základní",#REF!,0)</f>
        <v>#REF!</v>
      </c>
      <c r="AR172" s="67" t="e">
        <f>IF(#REF!="snížená",#REF!,0)</f>
        <v>#REF!</v>
      </c>
      <c r="AS172" s="67" t="e">
        <f>IF(#REF!="zákl. přenesená",#REF!,0)</f>
        <v>#REF!</v>
      </c>
      <c r="AT172" s="67" t="e">
        <f>IF(#REF!="sníž. přenesená",#REF!,0)</f>
        <v>#REF!</v>
      </c>
      <c r="AU172" s="67" t="e">
        <f>IF(#REF!="nulová",#REF!,0)</f>
        <v>#REF!</v>
      </c>
      <c r="AV172" s="9" t="s">
        <v>40</v>
      </c>
      <c r="AW172" s="67" t="e">
        <f>ROUND(#REF!*H172,2)</f>
        <v>#REF!</v>
      </c>
      <c r="AX172" s="9" t="s">
        <v>68</v>
      </c>
      <c r="AY172" s="66" t="s">
        <v>188</v>
      </c>
    </row>
    <row r="173" spans="1:51" s="2" customFormat="1" ht="28.8" x14ac:dyDescent="0.2">
      <c r="A173" s="16"/>
      <c r="B173" s="17"/>
      <c r="C173" s="29"/>
      <c r="D173" s="87" t="s">
        <v>70</v>
      </c>
      <c r="E173" s="29"/>
      <c r="F173" s="88" t="s">
        <v>189</v>
      </c>
      <c r="G173" s="29"/>
      <c r="H173" s="77"/>
      <c r="I173" s="16"/>
      <c r="J173" s="16"/>
      <c r="K173" s="16"/>
      <c r="L173" s="16"/>
      <c r="M173" s="16"/>
      <c r="N173" s="16"/>
      <c r="O173" s="16"/>
      <c r="P173" s="16"/>
      <c r="Q173" s="16"/>
      <c r="AF173" s="9" t="s">
        <v>70</v>
      </c>
      <c r="AG173" s="9" t="s">
        <v>41</v>
      </c>
    </row>
    <row r="174" spans="1:51" s="2" customFormat="1" ht="24.15" customHeight="1" x14ac:dyDescent="0.2">
      <c r="A174" s="16"/>
      <c r="B174" s="61"/>
      <c r="C174" s="62" t="s">
        <v>190</v>
      </c>
      <c r="D174" s="62" t="s">
        <v>64</v>
      </c>
      <c r="E174" s="63" t="s">
        <v>191</v>
      </c>
      <c r="F174" s="64" t="s">
        <v>192</v>
      </c>
      <c r="G174" s="65" t="s">
        <v>95</v>
      </c>
      <c r="H174" s="86">
        <v>100</v>
      </c>
      <c r="I174" s="16"/>
      <c r="J174" s="16"/>
      <c r="K174" s="16"/>
      <c r="L174" s="16"/>
      <c r="M174" s="16"/>
      <c r="N174" s="16"/>
      <c r="O174" s="16"/>
      <c r="P174" s="16"/>
      <c r="Q174" s="16"/>
      <c r="AD174" s="66" t="s">
        <v>68</v>
      </c>
      <c r="AF174" s="66" t="s">
        <v>64</v>
      </c>
      <c r="AG174" s="66" t="s">
        <v>41</v>
      </c>
      <c r="AK174" s="9" t="s">
        <v>62</v>
      </c>
      <c r="AQ174" s="67" t="e">
        <f>IF(#REF!="základní",#REF!,0)</f>
        <v>#REF!</v>
      </c>
      <c r="AR174" s="67" t="e">
        <f>IF(#REF!="snížená",#REF!,0)</f>
        <v>#REF!</v>
      </c>
      <c r="AS174" s="67" t="e">
        <f>IF(#REF!="zákl. přenesená",#REF!,0)</f>
        <v>#REF!</v>
      </c>
      <c r="AT174" s="67" t="e">
        <f>IF(#REF!="sníž. přenesená",#REF!,0)</f>
        <v>#REF!</v>
      </c>
      <c r="AU174" s="67" t="e">
        <f>IF(#REF!="nulová",#REF!,0)</f>
        <v>#REF!</v>
      </c>
      <c r="AV174" s="9" t="s">
        <v>40</v>
      </c>
      <c r="AW174" s="67" t="e">
        <f>ROUND(#REF!*H174,2)</f>
        <v>#REF!</v>
      </c>
      <c r="AX174" s="9" t="s">
        <v>68</v>
      </c>
      <c r="AY174" s="66" t="s">
        <v>193</v>
      </c>
    </row>
    <row r="175" spans="1:51" s="2" customFormat="1" ht="19.2" x14ac:dyDescent="0.2">
      <c r="A175" s="16"/>
      <c r="B175" s="17"/>
      <c r="C175" s="29"/>
      <c r="D175" s="87" t="s">
        <v>70</v>
      </c>
      <c r="E175" s="29"/>
      <c r="F175" s="88" t="s">
        <v>194</v>
      </c>
      <c r="G175" s="29"/>
      <c r="H175" s="77"/>
      <c r="I175" s="16"/>
      <c r="J175" s="16"/>
      <c r="K175" s="16"/>
      <c r="L175" s="16"/>
      <c r="M175" s="16"/>
      <c r="N175" s="16"/>
      <c r="O175" s="16"/>
      <c r="P175" s="16"/>
      <c r="Q175" s="16"/>
      <c r="AF175" s="9" t="s">
        <v>70</v>
      </c>
      <c r="AG175" s="9" t="s">
        <v>41</v>
      </c>
    </row>
    <row r="176" spans="1:51" s="2" customFormat="1" ht="24.15" customHeight="1" x14ac:dyDescent="0.2">
      <c r="A176" s="16"/>
      <c r="B176" s="61"/>
      <c r="C176" s="62" t="s">
        <v>195</v>
      </c>
      <c r="D176" s="62" t="s">
        <v>64</v>
      </c>
      <c r="E176" s="63" t="s">
        <v>196</v>
      </c>
      <c r="F176" s="64" t="s">
        <v>197</v>
      </c>
      <c r="G176" s="65" t="s">
        <v>95</v>
      </c>
      <c r="H176" s="86">
        <v>70</v>
      </c>
      <c r="I176" s="16"/>
      <c r="J176" s="16"/>
      <c r="K176" s="16"/>
      <c r="L176" s="16"/>
      <c r="M176" s="16"/>
      <c r="N176" s="16"/>
      <c r="O176" s="16"/>
      <c r="P176" s="16"/>
      <c r="Q176" s="16"/>
      <c r="AD176" s="66" t="s">
        <v>68</v>
      </c>
      <c r="AF176" s="66" t="s">
        <v>64</v>
      </c>
      <c r="AG176" s="66" t="s">
        <v>41</v>
      </c>
      <c r="AK176" s="9" t="s">
        <v>62</v>
      </c>
      <c r="AQ176" s="67" t="e">
        <f>IF(#REF!="základní",#REF!,0)</f>
        <v>#REF!</v>
      </c>
      <c r="AR176" s="67" t="e">
        <f>IF(#REF!="snížená",#REF!,0)</f>
        <v>#REF!</v>
      </c>
      <c r="AS176" s="67" t="e">
        <f>IF(#REF!="zákl. přenesená",#REF!,0)</f>
        <v>#REF!</v>
      </c>
      <c r="AT176" s="67" t="e">
        <f>IF(#REF!="sníž. přenesená",#REF!,0)</f>
        <v>#REF!</v>
      </c>
      <c r="AU176" s="67" t="e">
        <f>IF(#REF!="nulová",#REF!,0)</f>
        <v>#REF!</v>
      </c>
      <c r="AV176" s="9" t="s">
        <v>40</v>
      </c>
      <c r="AW176" s="67" t="e">
        <f>ROUND(#REF!*H176,2)</f>
        <v>#REF!</v>
      </c>
      <c r="AX176" s="9" t="s">
        <v>68</v>
      </c>
      <c r="AY176" s="66" t="s">
        <v>198</v>
      </c>
    </row>
    <row r="177" spans="1:51" s="2" customFormat="1" ht="38.4" x14ac:dyDescent="0.2">
      <c r="A177" s="16"/>
      <c r="B177" s="17"/>
      <c r="C177" s="29"/>
      <c r="D177" s="87" t="s">
        <v>70</v>
      </c>
      <c r="E177" s="29"/>
      <c r="F177" s="88" t="s">
        <v>199</v>
      </c>
      <c r="G177" s="29"/>
      <c r="H177" s="77"/>
      <c r="I177" s="16"/>
      <c r="J177" s="16"/>
      <c r="K177" s="16"/>
      <c r="L177" s="16"/>
      <c r="M177" s="16"/>
      <c r="N177" s="16"/>
      <c r="O177" s="16"/>
      <c r="P177" s="16"/>
      <c r="Q177" s="16"/>
      <c r="AF177" s="9" t="s">
        <v>70</v>
      </c>
      <c r="AG177" s="9" t="s">
        <v>41</v>
      </c>
    </row>
    <row r="178" spans="1:51" s="2" customFormat="1" ht="33" customHeight="1" x14ac:dyDescent="0.2">
      <c r="A178" s="16"/>
      <c r="B178" s="61"/>
      <c r="C178" s="62" t="s">
        <v>200</v>
      </c>
      <c r="D178" s="62" t="s">
        <v>64</v>
      </c>
      <c r="E178" s="63" t="s">
        <v>201</v>
      </c>
      <c r="F178" s="64" t="s">
        <v>202</v>
      </c>
      <c r="G178" s="65" t="s">
        <v>95</v>
      </c>
      <c r="H178" s="86">
        <v>100</v>
      </c>
      <c r="I178" s="16"/>
      <c r="J178" s="16"/>
      <c r="K178" s="16"/>
      <c r="L178" s="16"/>
      <c r="M178" s="16"/>
      <c r="N178" s="16"/>
      <c r="O178" s="16"/>
      <c r="P178" s="16"/>
      <c r="Q178" s="16"/>
      <c r="AD178" s="66" t="s">
        <v>68</v>
      </c>
      <c r="AF178" s="66" t="s">
        <v>64</v>
      </c>
      <c r="AG178" s="66" t="s">
        <v>41</v>
      </c>
      <c r="AK178" s="9" t="s">
        <v>62</v>
      </c>
      <c r="AQ178" s="67" t="e">
        <f>IF(#REF!="základní",#REF!,0)</f>
        <v>#REF!</v>
      </c>
      <c r="AR178" s="67" t="e">
        <f>IF(#REF!="snížená",#REF!,0)</f>
        <v>#REF!</v>
      </c>
      <c r="AS178" s="67" t="e">
        <f>IF(#REF!="zákl. přenesená",#REF!,0)</f>
        <v>#REF!</v>
      </c>
      <c r="AT178" s="67" t="e">
        <f>IF(#REF!="sníž. přenesená",#REF!,0)</f>
        <v>#REF!</v>
      </c>
      <c r="AU178" s="67" t="e">
        <f>IF(#REF!="nulová",#REF!,0)</f>
        <v>#REF!</v>
      </c>
      <c r="AV178" s="9" t="s">
        <v>40</v>
      </c>
      <c r="AW178" s="67" t="e">
        <f>ROUND(#REF!*H178,2)</f>
        <v>#REF!</v>
      </c>
      <c r="AX178" s="9" t="s">
        <v>68</v>
      </c>
      <c r="AY178" s="66" t="s">
        <v>203</v>
      </c>
    </row>
    <row r="179" spans="1:51" s="2" customFormat="1" ht="28.8" x14ac:dyDescent="0.2">
      <c r="A179" s="16"/>
      <c r="B179" s="17"/>
      <c r="C179" s="29"/>
      <c r="D179" s="87" t="s">
        <v>70</v>
      </c>
      <c r="E179" s="29"/>
      <c r="F179" s="88" t="s">
        <v>204</v>
      </c>
      <c r="G179" s="29"/>
      <c r="H179" s="77"/>
      <c r="I179" s="16"/>
      <c r="J179" s="16"/>
      <c r="K179" s="16"/>
      <c r="L179" s="16"/>
      <c r="M179" s="16"/>
      <c r="N179" s="16"/>
      <c r="O179" s="16"/>
      <c r="P179" s="16"/>
      <c r="Q179" s="16"/>
      <c r="AF179" s="9" t="s">
        <v>70</v>
      </c>
      <c r="AG179" s="9" t="s">
        <v>41</v>
      </c>
    </row>
    <row r="180" spans="1:51" s="2" customFormat="1" ht="24.15" customHeight="1" x14ac:dyDescent="0.2">
      <c r="A180" s="16"/>
      <c r="B180" s="61"/>
      <c r="C180" s="62" t="s">
        <v>205</v>
      </c>
      <c r="D180" s="62" t="s">
        <v>64</v>
      </c>
      <c r="E180" s="63" t="s">
        <v>206</v>
      </c>
      <c r="F180" s="64" t="s">
        <v>207</v>
      </c>
      <c r="G180" s="65" t="s">
        <v>208</v>
      </c>
      <c r="H180" s="86">
        <v>200</v>
      </c>
      <c r="I180" s="16"/>
      <c r="J180" s="16"/>
      <c r="K180" s="16"/>
      <c r="L180" s="16"/>
      <c r="M180" s="16"/>
      <c r="N180" s="16"/>
      <c r="O180" s="16"/>
      <c r="P180" s="16"/>
      <c r="Q180" s="16"/>
      <c r="AD180" s="66" t="s">
        <v>68</v>
      </c>
      <c r="AF180" s="66" t="s">
        <v>64</v>
      </c>
      <c r="AG180" s="66" t="s">
        <v>41</v>
      </c>
      <c r="AK180" s="9" t="s">
        <v>62</v>
      </c>
      <c r="AQ180" s="67" t="e">
        <f>IF(#REF!="základní",#REF!,0)</f>
        <v>#REF!</v>
      </c>
      <c r="AR180" s="67" t="e">
        <f>IF(#REF!="snížená",#REF!,0)</f>
        <v>#REF!</v>
      </c>
      <c r="AS180" s="67" t="e">
        <f>IF(#REF!="zákl. přenesená",#REF!,0)</f>
        <v>#REF!</v>
      </c>
      <c r="AT180" s="67" t="e">
        <f>IF(#REF!="sníž. přenesená",#REF!,0)</f>
        <v>#REF!</v>
      </c>
      <c r="AU180" s="67" t="e">
        <f>IF(#REF!="nulová",#REF!,0)</f>
        <v>#REF!</v>
      </c>
      <c r="AV180" s="9" t="s">
        <v>40</v>
      </c>
      <c r="AW180" s="67" t="e">
        <f>ROUND(#REF!*H180,2)</f>
        <v>#REF!</v>
      </c>
      <c r="AX180" s="9" t="s">
        <v>68</v>
      </c>
      <c r="AY180" s="66" t="s">
        <v>209</v>
      </c>
    </row>
    <row r="181" spans="1:51" s="2" customFormat="1" ht="19.2" x14ac:dyDescent="0.2">
      <c r="A181" s="16"/>
      <c r="B181" s="17"/>
      <c r="C181" s="29"/>
      <c r="D181" s="87" t="s">
        <v>70</v>
      </c>
      <c r="E181" s="29"/>
      <c r="F181" s="88" t="s">
        <v>210</v>
      </c>
      <c r="G181" s="29"/>
      <c r="H181" s="77"/>
      <c r="I181" s="16"/>
      <c r="J181" s="16"/>
      <c r="K181" s="16"/>
      <c r="L181" s="16"/>
      <c r="M181" s="16"/>
      <c r="N181" s="16"/>
      <c r="O181" s="16"/>
      <c r="P181" s="16"/>
      <c r="Q181" s="16"/>
      <c r="AF181" s="9" t="s">
        <v>70</v>
      </c>
      <c r="AG181" s="9" t="s">
        <v>41</v>
      </c>
    </row>
    <row r="182" spans="1:51" s="2" customFormat="1" ht="21.75" customHeight="1" x14ac:dyDescent="0.2">
      <c r="A182" s="16"/>
      <c r="B182" s="61"/>
      <c r="C182" s="62" t="s">
        <v>211</v>
      </c>
      <c r="D182" s="62" t="s">
        <v>64</v>
      </c>
      <c r="E182" s="63" t="s">
        <v>212</v>
      </c>
      <c r="F182" s="64" t="s">
        <v>213</v>
      </c>
      <c r="G182" s="65" t="s">
        <v>208</v>
      </c>
      <c r="H182" s="86">
        <v>1200</v>
      </c>
      <c r="I182" s="16"/>
      <c r="J182" s="16"/>
      <c r="K182" s="16"/>
      <c r="L182" s="16"/>
      <c r="M182" s="16"/>
      <c r="N182" s="16"/>
      <c r="O182" s="16"/>
      <c r="P182" s="16"/>
      <c r="Q182" s="16"/>
      <c r="AD182" s="66" t="s">
        <v>68</v>
      </c>
      <c r="AF182" s="66" t="s">
        <v>64</v>
      </c>
      <c r="AG182" s="66" t="s">
        <v>41</v>
      </c>
      <c r="AK182" s="9" t="s">
        <v>62</v>
      </c>
      <c r="AQ182" s="67" t="e">
        <f>IF(#REF!="základní",#REF!,0)</f>
        <v>#REF!</v>
      </c>
      <c r="AR182" s="67" t="e">
        <f>IF(#REF!="snížená",#REF!,0)</f>
        <v>#REF!</v>
      </c>
      <c r="AS182" s="67" t="e">
        <f>IF(#REF!="zákl. přenesená",#REF!,0)</f>
        <v>#REF!</v>
      </c>
      <c r="AT182" s="67" t="e">
        <f>IF(#REF!="sníž. přenesená",#REF!,0)</f>
        <v>#REF!</v>
      </c>
      <c r="AU182" s="67" t="e">
        <f>IF(#REF!="nulová",#REF!,0)</f>
        <v>#REF!</v>
      </c>
      <c r="AV182" s="9" t="s">
        <v>40</v>
      </c>
      <c r="AW182" s="67" t="e">
        <f>ROUND(#REF!*H182,2)</f>
        <v>#REF!</v>
      </c>
      <c r="AX182" s="9" t="s">
        <v>68</v>
      </c>
      <c r="AY182" s="66" t="s">
        <v>214</v>
      </c>
    </row>
    <row r="183" spans="1:51" s="2" customFormat="1" ht="19.2" x14ac:dyDescent="0.2">
      <c r="A183" s="16"/>
      <c r="B183" s="17"/>
      <c r="C183" s="29"/>
      <c r="D183" s="87" t="s">
        <v>70</v>
      </c>
      <c r="E183" s="29"/>
      <c r="F183" s="88" t="s">
        <v>215</v>
      </c>
      <c r="G183" s="29"/>
      <c r="H183" s="77"/>
      <c r="I183" s="16"/>
      <c r="J183" s="16"/>
      <c r="K183" s="16"/>
      <c r="L183" s="16"/>
      <c r="M183" s="16"/>
      <c r="N183" s="16"/>
      <c r="O183" s="16"/>
      <c r="P183" s="16"/>
      <c r="Q183" s="16"/>
      <c r="AF183" s="9" t="s">
        <v>70</v>
      </c>
      <c r="AG183" s="9" t="s">
        <v>41</v>
      </c>
    </row>
    <row r="184" spans="1:51" s="2" customFormat="1" ht="21.75" customHeight="1" x14ac:dyDescent="0.2">
      <c r="A184" s="16"/>
      <c r="B184" s="61"/>
      <c r="C184" s="68" t="s">
        <v>216</v>
      </c>
      <c r="D184" s="68" t="s">
        <v>217</v>
      </c>
      <c r="E184" s="69" t="s">
        <v>218</v>
      </c>
      <c r="F184" s="70" t="s">
        <v>219</v>
      </c>
      <c r="G184" s="71" t="s">
        <v>208</v>
      </c>
      <c r="H184" s="89">
        <v>1200</v>
      </c>
      <c r="I184" s="16"/>
      <c r="J184" s="16"/>
      <c r="K184" s="16"/>
      <c r="L184" s="16"/>
      <c r="M184" s="16"/>
      <c r="N184" s="16"/>
      <c r="O184" s="16"/>
      <c r="P184" s="16"/>
      <c r="Q184" s="16"/>
      <c r="AD184" s="66" t="s">
        <v>5</v>
      </c>
      <c r="AF184" s="66" t="s">
        <v>217</v>
      </c>
      <c r="AG184" s="66" t="s">
        <v>41</v>
      </c>
      <c r="AK184" s="9" t="s">
        <v>62</v>
      </c>
      <c r="AQ184" s="67" t="e">
        <f>IF(#REF!="základní",#REF!,0)</f>
        <v>#REF!</v>
      </c>
      <c r="AR184" s="67" t="e">
        <f>IF(#REF!="snížená",#REF!,0)</f>
        <v>#REF!</v>
      </c>
      <c r="AS184" s="67" t="e">
        <f>IF(#REF!="zákl. přenesená",#REF!,0)</f>
        <v>#REF!</v>
      </c>
      <c r="AT184" s="67" t="e">
        <f>IF(#REF!="sníž. přenesená",#REF!,0)</f>
        <v>#REF!</v>
      </c>
      <c r="AU184" s="67" t="e">
        <f>IF(#REF!="nulová",#REF!,0)</f>
        <v>#REF!</v>
      </c>
      <c r="AV184" s="9" t="s">
        <v>40</v>
      </c>
      <c r="AW184" s="67" t="e">
        <f>ROUND(#REF!*H184,2)</f>
        <v>#REF!</v>
      </c>
      <c r="AX184" s="9" t="s">
        <v>68</v>
      </c>
      <c r="AY184" s="66" t="s">
        <v>220</v>
      </c>
    </row>
    <row r="185" spans="1:51" s="2" customFormat="1" x14ac:dyDescent="0.2">
      <c r="A185" s="16"/>
      <c r="B185" s="17"/>
      <c r="C185" s="29"/>
      <c r="D185" s="87" t="s">
        <v>70</v>
      </c>
      <c r="E185" s="29"/>
      <c r="F185" s="88" t="s">
        <v>219</v>
      </c>
      <c r="G185" s="29"/>
      <c r="H185" s="77"/>
      <c r="I185" s="16"/>
      <c r="J185" s="16"/>
      <c r="K185" s="16"/>
      <c r="L185" s="16"/>
      <c r="M185" s="16"/>
      <c r="N185" s="16"/>
      <c r="O185" s="16"/>
      <c r="P185" s="16"/>
      <c r="Q185" s="16"/>
      <c r="AF185" s="9" t="s">
        <v>70</v>
      </c>
      <c r="AG185" s="9" t="s">
        <v>41</v>
      </c>
    </row>
    <row r="186" spans="1:51" s="2" customFormat="1" ht="24.15" customHeight="1" x14ac:dyDescent="0.2">
      <c r="A186" s="16"/>
      <c r="B186" s="61"/>
      <c r="C186" s="62" t="s">
        <v>221</v>
      </c>
      <c r="D186" s="62" t="s">
        <v>64</v>
      </c>
      <c r="E186" s="63" t="s">
        <v>222</v>
      </c>
      <c r="F186" s="64" t="s">
        <v>223</v>
      </c>
      <c r="G186" s="65" t="s">
        <v>208</v>
      </c>
      <c r="H186" s="86">
        <v>1200</v>
      </c>
      <c r="I186" s="16"/>
      <c r="J186" s="16"/>
      <c r="K186" s="16"/>
      <c r="L186" s="16"/>
      <c r="M186" s="16"/>
      <c r="N186" s="16"/>
      <c r="O186" s="16"/>
      <c r="P186" s="16"/>
      <c r="Q186" s="16"/>
      <c r="AD186" s="66" t="s">
        <v>68</v>
      </c>
      <c r="AF186" s="66" t="s">
        <v>64</v>
      </c>
      <c r="AG186" s="66" t="s">
        <v>41</v>
      </c>
      <c r="AK186" s="9" t="s">
        <v>62</v>
      </c>
      <c r="AQ186" s="67" t="e">
        <f>IF(#REF!="základní",#REF!,0)</f>
        <v>#REF!</v>
      </c>
      <c r="AR186" s="67" t="e">
        <f>IF(#REF!="snížená",#REF!,0)</f>
        <v>#REF!</v>
      </c>
      <c r="AS186" s="67" t="e">
        <f>IF(#REF!="zákl. přenesená",#REF!,0)</f>
        <v>#REF!</v>
      </c>
      <c r="AT186" s="67" t="e">
        <f>IF(#REF!="sníž. přenesená",#REF!,0)</f>
        <v>#REF!</v>
      </c>
      <c r="AU186" s="67" t="e">
        <f>IF(#REF!="nulová",#REF!,0)</f>
        <v>#REF!</v>
      </c>
      <c r="AV186" s="9" t="s">
        <v>40</v>
      </c>
      <c r="AW186" s="67" t="e">
        <f>ROUND(#REF!*H186,2)</f>
        <v>#REF!</v>
      </c>
      <c r="AX186" s="9" t="s">
        <v>68</v>
      </c>
      <c r="AY186" s="66" t="s">
        <v>224</v>
      </c>
    </row>
    <row r="187" spans="1:51" s="2" customFormat="1" ht="28.8" x14ac:dyDescent="0.2">
      <c r="A187" s="16"/>
      <c r="B187" s="17"/>
      <c r="C187" s="29"/>
      <c r="D187" s="87" t="s">
        <v>70</v>
      </c>
      <c r="E187" s="29"/>
      <c r="F187" s="88" t="s">
        <v>225</v>
      </c>
      <c r="G187" s="29"/>
      <c r="H187" s="77"/>
      <c r="I187" s="16"/>
      <c r="J187" s="16"/>
      <c r="K187" s="16"/>
      <c r="L187" s="16"/>
      <c r="M187" s="16"/>
      <c r="N187" s="16"/>
      <c r="O187" s="16"/>
      <c r="P187" s="16"/>
      <c r="Q187" s="16"/>
      <c r="AF187" s="9" t="s">
        <v>70</v>
      </c>
      <c r="AG187" s="9" t="s">
        <v>41</v>
      </c>
    </row>
    <row r="188" spans="1:51" s="2" customFormat="1" ht="21.75" customHeight="1" x14ac:dyDescent="0.2">
      <c r="A188" s="16"/>
      <c r="B188" s="61"/>
      <c r="C188" s="62" t="s">
        <v>226</v>
      </c>
      <c r="D188" s="62" t="s">
        <v>64</v>
      </c>
      <c r="E188" s="63" t="s">
        <v>227</v>
      </c>
      <c r="F188" s="64" t="s">
        <v>228</v>
      </c>
      <c r="G188" s="65" t="s">
        <v>229</v>
      </c>
      <c r="H188" s="86">
        <v>150</v>
      </c>
      <c r="I188" s="16"/>
      <c r="J188" s="16"/>
      <c r="K188" s="16"/>
      <c r="L188" s="16"/>
      <c r="M188" s="16"/>
      <c r="N188" s="16"/>
      <c r="O188" s="16"/>
      <c r="P188" s="16"/>
      <c r="Q188" s="16"/>
      <c r="AD188" s="66" t="s">
        <v>68</v>
      </c>
      <c r="AF188" s="66" t="s">
        <v>64</v>
      </c>
      <c r="AG188" s="66" t="s">
        <v>41</v>
      </c>
      <c r="AK188" s="9" t="s">
        <v>62</v>
      </c>
      <c r="AQ188" s="67" t="e">
        <f>IF(#REF!="základní",#REF!,0)</f>
        <v>#REF!</v>
      </c>
      <c r="AR188" s="67" t="e">
        <f>IF(#REF!="snížená",#REF!,0)</f>
        <v>#REF!</v>
      </c>
      <c r="AS188" s="67" t="e">
        <f>IF(#REF!="zákl. přenesená",#REF!,0)</f>
        <v>#REF!</v>
      </c>
      <c r="AT188" s="67" t="e">
        <f>IF(#REF!="sníž. přenesená",#REF!,0)</f>
        <v>#REF!</v>
      </c>
      <c r="AU188" s="67" t="e">
        <f>IF(#REF!="nulová",#REF!,0)</f>
        <v>#REF!</v>
      </c>
      <c r="AV188" s="9" t="s">
        <v>40</v>
      </c>
      <c r="AW188" s="67" t="e">
        <f>ROUND(#REF!*H188,2)</f>
        <v>#REF!</v>
      </c>
      <c r="AX188" s="9" t="s">
        <v>68</v>
      </c>
      <c r="AY188" s="66" t="s">
        <v>230</v>
      </c>
    </row>
    <row r="189" spans="1:51" s="2" customFormat="1" ht="19.2" x14ac:dyDescent="0.2">
      <c r="A189" s="16"/>
      <c r="B189" s="17"/>
      <c r="C189" s="29"/>
      <c r="D189" s="87" t="s">
        <v>70</v>
      </c>
      <c r="E189" s="29"/>
      <c r="F189" s="88" t="s">
        <v>231</v>
      </c>
      <c r="G189" s="29"/>
      <c r="H189" s="77"/>
      <c r="I189" s="16"/>
      <c r="J189" s="16"/>
      <c r="K189" s="16"/>
      <c r="L189" s="16"/>
      <c r="M189" s="16"/>
      <c r="N189" s="16"/>
      <c r="O189" s="16"/>
      <c r="P189" s="16"/>
      <c r="Q189" s="16"/>
      <c r="AF189" s="9" t="s">
        <v>70</v>
      </c>
      <c r="AG189" s="9" t="s">
        <v>41</v>
      </c>
    </row>
    <row r="190" spans="1:51" s="2" customFormat="1" ht="24.15" customHeight="1" x14ac:dyDescent="0.2">
      <c r="A190" s="16"/>
      <c r="B190" s="61"/>
      <c r="C190" s="62" t="s">
        <v>232</v>
      </c>
      <c r="D190" s="62" t="s">
        <v>64</v>
      </c>
      <c r="E190" s="63" t="s">
        <v>233</v>
      </c>
      <c r="F190" s="64" t="s">
        <v>234</v>
      </c>
      <c r="G190" s="65" t="s">
        <v>67</v>
      </c>
      <c r="H190" s="86">
        <v>10000</v>
      </c>
      <c r="I190" s="16"/>
      <c r="J190" s="16"/>
      <c r="K190" s="16"/>
      <c r="L190" s="16"/>
      <c r="M190" s="16"/>
      <c r="N190" s="16"/>
      <c r="O190" s="16"/>
      <c r="P190" s="16"/>
      <c r="Q190" s="16"/>
      <c r="AD190" s="66" t="s">
        <v>68</v>
      </c>
      <c r="AF190" s="66" t="s">
        <v>64</v>
      </c>
      <c r="AG190" s="66" t="s">
        <v>41</v>
      </c>
      <c r="AK190" s="9" t="s">
        <v>62</v>
      </c>
      <c r="AQ190" s="67" t="e">
        <f>IF(#REF!="základní",#REF!,0)</f>
        <v>#REF!</v>
      </c>
      <c r="AR190" s="67" t="e">
        <f>IF(#REF!="snížená",#REF!,0)</f>
        <v>#REF!</v>
      </c>
      <c r="AS190" s="67" t="e">
        <f>IF(#REF!="zákl. přenesená",#REF!,0)</f>
        <v>#REF!</v>
      </c>
      <c r="AT190" s="67" t="e">
        <f>IF(#REF!="sníž. přenesená",#REF!,0)</f>
        <v>#REF!</v>
      </c>
      <c r="AU190" s="67" t="e">
        <f>IF(#REF!="nulová",#REF!,0)</f>
        <v>#REF!</v>
      </c>
      <c r="AV190" s="9" t="s">
        <v>40</v>
      </c>
      <c r="AW190" s="67" t="e">
        <f>ROUND(#REF!*H190,2)</f>
        <v>#REF!</v>
      </c>
      <c r="AX190" s="9" t="s">
        <v>68</v>
      </c>
      <c r="AY190" s="66" t="s">
        <v>235</v>
      </c>
    </row>
    <row r="191" spans="1:51" s="2" customFormat="1" ht="38.4" x14ac:dyDescent="0.2">
      <c r="A191" s="16"/>
      <c r="B191" s="17"/>
      <c r="C191" s="29"/>
      <c r="D191" s="87" t="s">
        <v>70</v>
      </c>
      <c r="E191" s="29"/>
      <c r="F191" s="88" t="s">
        <v>236</v>
      </c>
      <c r="G191" s="29"/>
      <c r="H191" s="77"/>
      <c r="I191" s="16"/>
      <c r="J191" s="16"/>
      <c r="K191" s="16"/>
      <c r="L191" s="16"/>
      <c r="M191" s="16"/>
      <c r="N191" s="16"/>
      <c r="O191" s="16"/>
      <c r="P191" s="16"/>
      <c r="Q191" s="16"/>
      <c r="AF191" s="9" t="s">
        <v>70</v>
      </c>
      <c r="AG191" s="9" t="s">
        <v>41</v>
      </c>
    </row>
    <row r="192" spans="1:51" s="2" customFormat="1" ht="24.15" customHeight="1" x14ac:dyDescent="0.2">
      <c r="A192" s="16"/>
      <c r="B192" s="61"/>
      <c r="C192" s="62" t="s">
        <v>237</v>
      </c>
      <c r="D192" s="62" t="s">
        <v>64</v>
      </c>
      <c r="E192" s="63" t="s">
        <v>238</v>
      </c>
      <c r="F192" s="64" t="s">
        <v>239</v>
      </c>
      <c r="G192" s="65" t="s">
        <v>95</v>
      </c>
      <c r="H192" s="86">
        <v>1300</v>
      </c>
      <c r="I192" s="16"/>
      <c r="J192" s="16"/>
      <c r="K192" s="16"/>
      <c r="L192" s="16"/>
      <c r="M192" s="16"/>
      <c r="N192" s="16"/>
      <c r="O192" s="16"/>
      <c r="P192" s="16"/>
      <c r="Q192" s="16"/>
      <c r="AD192" s="66" t="s">
        <v>68</v>
      </c>
      <c r="AF192" s="66" t="s">
        <v>64</v>
      </c>
      <c r="AG192" s="66" t="s">
        <v>41</v>
      </c>
      <c r="AK192" s="9" t="s">
        <v>62</v>
      </c>
      <c r="AQ192" s="67" t="e">
        <f>IF(#REF!="základní",#REF!,0)</f>
        <v>#REF!</v>
      </c>
      <c r="AR192" s="67" t="e">
        <f>IF(#REF!="snížená",#REF!,0)</f>
        <v>#REF!</v>
      </c>
      <c r="AS192" s="67" t="e">
        <f>IF(#REF!="zákl. přenesená",#REF!,0)</f>
        <v>#REF!</v>
      </c>
      <c r="AT192" s="67" t="e">
        <f>IF(#REF!="sníž. přenesená",#REF!,0)</f>
        <v>#REF!</v>
      </c>
      <c r="AU192" s="67" t="e">
        <f>IF(#REF!="nulová",#REF!,0)</f>
        <v>#REF!</v>
      </c>
      <c r="AV192" s="9" t="s">
        <v>40</v>
      </c>
      <c r="AW192" s="67" t="e">
        <f>ROUND(#REF!*H192,2)</f>
        <v>#REF!</v>
      </c>
      <c r="AX192" s="9" t="s">
        <v>68</v>
      </c>
      <c r="AY192" s="66" t="s">
        <v>240</v>
      </c>
    </row>
    <row r="193" spans="1:51" s="2" customFormat="1" ht="19.2" x14ac:dyDescent="0.2">
      <c r="A193" s="16"/>
      <c r="B193" s="17"/>
      <c r="C193" s="29"/>
      <c r="D193" s="87" t="s">
        <v>70</v>
      </c>
      <c r="E193" s="29"/>
      <c r="F193" s="88" t="s">
        <v>241</v>
      </c>
      <c r="G193" s="29"/>
      <c r="H193" s="77"/>
      <c r="I193" s="16"/>
      <c r="J193" s="16"/>
      <c r="K193" s="16"/>
      <c r="L193" s="16"/>
      <c r="M193" s="16"/>
      <c r="N193" s="16"/>
      <c r="O193" s="16"/>
      <c r="P193" s="16"/>
      <c r="Q193" s="16"/>
      <c r="AF193" s="9" t="s">
        <v>70</v>
      </c>
      <c r="AG193" s="9" t="s">
        <v>41</v>
      </c>
    </row>
    <row r="194" spans="1:51" s="2" customFormat="1" ht="24.15" customHeight="1" x14ac:dyDescent="0.2">
      <c r="A194" s="16"/>
      <c r="B194" s="61"/>
      <c r="C194" s="62" t="s">
        <v>242</v>
      </c>
      <c r="D194" s="62" t="s">
        <v>64</v>
      </c>
      <c r="E194" s="63" t="s">
        <v>243</v>
      </c>
      <c r="F194" s="64" t="s">
        <v>244</v>
      </c>
      <c r="G194" s="65" t="s">
        <v>95</v>
      </c>
      <c r="H194" s="86">
        <v>950</v>
      </c>
      <c r="I194" s="16"/>
      <c r="J194" s="16"/>
      <c r="K194" s="16"/>
      <c r="L194" s="16"/>
      <c r="M194" s="16"/>
      <c r="N194" s="16"/>
      <c r="O194" s="16"/>
      <c r="P194" s="16"/>
      <c r="Q194" s="16"/>
      <c r="AD194" s="66" t="s">
        <v>68</v>
      </c>
      <c r="AF194" s="66" t="s">
        <v>64</v>
      </c>
      <c r="AG194" s="66" t="s">
        <v>41</v>
      </c>
      <c r="AK194" s="9" t="s">
        <v>62</v>
      </c>
      <c r="AQ194" s="67" t="e">
        <f>IF(#REF!="základní",#REF!,0)</f>
        <v>#REF!</v>
      </c>
      <c r="AR194" s="67" t="e">
        <f>IF(#REF!="snížená",#REF!,0)</f>
        <v>#REF!</v>
      </c>
      <c r="AS194" s="67" t="e">
        <f>IF(#REF!="zákl. přenesená",#REF!,0)</f>
        <v>#REF!</v>
      </c>
      <c r="AT194" s="67" t="e">
        <f>IF(#REF!="sníž. přenesená",#REF!,0)</f>
        <v>#REF!</v>
      </c>
      <c r="AU194" s="67" t="e">
        <f>IF(#REF!="nulová",#REF!,0)</f>
        <v>#REF!</v>
      </c>
      <c r="AV194" s="9" t="s">
        <v>40</v>
      </c>
      <c r="AW194" s="67" t="e">
        <f>ROUND(#REF!*H194,2)</f>
        <v>#REF!</v>
      </c>
      <c r="AX194" s="9" t="s">
        <v>68</v>
      </c>
      <c r="AY194" s="66" t="s">
        <v>245</v>
      </c>
    </row>
    <row r="195" spans="1:51" s="2" customFormat="1" ht="38.4" x14ac:dyDescent="0.2">
      <c r="A195" s="16"/>
      <c r="B195" s="17"/>
      <c r="C195" s="29"/>
      <c r="D195" s="87" t="s">
        <v>70</v>
      </c>
      <c r="E195" s="29"/>
      <c r="F195" s="88" t="s">
        <v>246</v>
      </c>
      <c r="G195" s="29"/>
      <c r="H195" s="77"/>
      <c r="I195" s="16"/>
      <c r="J195" s="16"/>
      <c r="K195" s="16"/>
      <c r="L195" s="16"/>
      <c r="M195" s="16"/>
      <c r="N195" s="16"/>
      <c r="O195" s="16"/>
      <c r="P195" s="16"/>
      <c r="Q195" s="16"/>
      <c r="AF195" s="9" t="s">
        <v>70</v>
      </c>
      <c r="AG195" s="9" t="s">
        <v>41</v>
      </c>
    </row>
    <row r="196" spans="1:51" s="2" customFormat="1" ht="24.15" customHeight="1" x14ac:dyDescent="0.2">
      <c r="A196" s="16"/>
      <c r="B196" s="61"/>
      <c r="C196" s="62" t="s">
        <v>247</v>
      </c>
      <c r="D196" s="62" t="s">
        <v>64</v>
      </c>
      <c r="E196" s="63" t="s">
        <v>248</v>
      </c>
      <c r="F196" s="64" t="s">
        <v>249</v>
      </c>
      <c r="G196" s="65" t="s">
        <v>95</v>
      </c>
      <c r="H196" s="86">
        <v>300</v>
      </c>
      <c r="I196" s="16"/>
      <c r="J196" s="16"/>
      <c r="K196" s="16"/>
      <c r="L196" s="16"/>
      <c r="M196" s="16"/>
      <c r="N196" s="16"/>
      <c r="O196" s="16"/>
      <c r="P196" s="16"/>
      <c r="Q196" s="16"/>
      <c r="AD196" s="66" t="s">
        <v>68</v>
      </c>
      <c r="AF196" s="66" t="s">
        <v>64</v>
      </c>
      <c r="AG196" s="66" t="s">
        <v>41</v>
      </c>
      <c r="AK196" s="9" t="s">
        <v>62</v>
      </c>
      <c r="AQ196" s="67" t="e">
        <f>IF(#REF!="základní",#REF!,0)</f>
        <v>#REF!</v>
      </c>
      <c r="AR196" s="67" t="e">
        <f>IF(#REF!="snížená",#REF!,0)</f>
        <v>#REF!</v>
      </c>
      <c r="AS196" s="67" t="e">
        <f>IF(#REF!="zákl. přenesená",#REF!,0)</f>
        <v>#REF!</v>
      </c>
      <c r="AT196" s="67" t="e">
        <f>IF(#REF!="sníž. přenesená",#REF!,0)</f>
        <v>#REF!</v>
      </c>
      <c r="AU196" s="67" t="e">
        <f>IF(#REF!="nulová",#REF!,0)</f>
        <v>#REF!</v>
      </c>
      <c r="AV196" s="9" t="s">
        <v>40</v>
      </c>
      <c r="AW196" s="67" t="e">
        <f>ROUND(#REF!*H196,2)</f>
        <v>#REF!</v>
      </c>
      <c r="AX196" s="9" t="s">
        <v>68</v>
      </c>
      <c r="AY196" s="66" t="s">
        <v>250</v>
      </c>
    </row>
    <row r="197" spans="1:51" s="2" customFormat="1" ht="28.8" x14ac:dyDescent="0.2">
      <c r="A197" s="16"/>
      <c r="B197" s="17"/>
      <c r="C197" s="29"/>
      <c r="D197" s="87" t="s">
        <v>70</v>
      </c>
      <c r="E197" s="29"/>
      <c r="F197" s="88" t="s">
        <v>251</v>
      </c>
      <c r="G197" s="29"/>
      <c r="H197" s="77"/>
      <c r="I197" s="16"/>
      <c r="J197" s="16"/>
      <c r="K197" s="16"/>
      <c r="L197" s="16"/>
      <c r="M197" s="16"/>
      <c r="N197" s="16"/>
      <c r="O197" s="16"/>
      <c r="P197" s="16"/>
      <c r="Q197" s="16"/>
      <c r="AF197" s="9" t="s">
        <v>70</v>
      </c>
      <c r="AG197" s="9" t="s">
        <v>41</v>
      </c>
    </row>
    <row r="198" spans="1:51" s="2" customFormat="1" ht="37.799999999999997" customHeight="1" x14ac:dyDescent="0.2">
      <c r="A198" s="16"/>
      <c r="B198" s="61"/>
      <c r="C198" s="62" t="s">
        <v>252</v>
      </c>
      <c r="D198" s="62" t="s">
        <v>64</v>
      </c>
      <c r="E198" s="63" t="s">
        <v>253</v>
      </c>
      <c r="F198" s="64" t="s">
        <v>254</v>
      </c>
      <c r="G198" s="65" t="s">
        <v>208</v>
      </c>
      <c r="H198" s="86">
        <v>150</v>
      </c>
      <c r="I198" s="16"/>
      <c r="J198" s="16"/>
      <c r="K198" s="16"/>
      <c r="L198" s="16"/>
      <c r="M198" s="16"/>
      <c r="N198" s="16"/>
      <c r="O198" s="16"/>
      <c r="P198" s="16"/>
      <c r="Q198" s="16"/>
      <c r="AD198" s="66" t="s">
        <v>68</v>
      </c>
      <c r="AF198" s="66" t="s">
        <v>64</v>
      </c>
      <c r="AG198" s="66" t="s">
        <v>41</v>
      </c>
      <c r="AK198" s="9" t="s">
        <v>62</v>
      </c>
      <c r="AQ198" s="67" t="e">
        <f>IF(#REF!="základní",#REF!,0)</f>
        <v>#REF!</v>
      </c>
      <c r="AR198" s="67" t="e">
        <f>IF(#REF!="snížená",#REF!,0)</f>
        <v>#REF!</v>
      </c>
      <c r="AS198" s="67" t="e">
        <f>IF(#REF!="zákl. přenesená",#REF!,0)</f>
        <v>#REF!</v>
      </c>
      <c r="AT198" s="67" t="e">
        <f>IF(#REF!="sníž. přenesená",#REF!,0)</f>
        <v>#REF!</v>
      </c>
      <c r="AU198" s="67" t="e">
        <f>IF(#REF!="nulová",#REF!,0)</f>
        <v>#REF!</v>
      </c>
      <c r="AV198" s="9" t="s">
        <v>40</v>
      </c>
      <c r="AW198" s="67" t="e">
        <f>ROUND(#REF!*H198,2)</f>
        <v>#REF!</v>
      </c>
      <c r="AX198" s="9" t="s">
        <v>68</v>
      </c>
      <c r="AY198" s="66" t="s">
        <v>255</v>
      </c>
    </row>
    <row r="199" spans="1:51" s="2" customFormat="1" ht="38.4" x14ac:dyDescent="0.2">
      <c r="A199" s="16"/>
      <c r="B199" s="17"/>
      <c r="C199" s="29"/>
      <c r="D199" s="87" t="s">
        <v>70</v>
      </c>
      <c r="E199" s="29"/>
      <c r="F199" s="88" t="s">
        <v>256</v>
      </c>
      <c r="G199" s="29"/>
      <c r="H199" s="77"/>
      <c r="I199" s="16"/>
      <c r="J199" s="16"/>
      <c r="K199" s="16"/>
      <c r="L199" s="16"/>
      <c r="M199" s="16"/>
      <c r="N199" s="16"/>
      <c r="O199" s="16"/>
      <c r="P199" s="16"/>
      <c r="Q199" s="16"/>
      <c r="AF199" s="9" t="s">
        <v>70</v>
      </c>
      <c r="AG199" s="9" t="s">
        <v>41</v>
      </c>
    </row>
    <row r="200" spans="1:51" s="2" customFormat="1" ht="37.799999999999997" customHeight="1" x14ac:dyDescent="0.2">
      <c r="A200" s="16"/>
      <c r="B200" s="61"/>
      <c r="C200" s="62" t="s">
        <v>257</v>
      </c>
      <c r="D200" s="62" t="s">
        <v>64</v>
      </c>
      <c r="E200" s="63" t="s">
        <v>258</v>
      </c>
      <c r="F200" s="64" t="s">
        <v>259</v>
      </c>
      <c r="G200" s="65" t="s">
        <v>208</v>
      </c>
      <c r="H200" s="86">
        <v>150</v>
      </c>
      <c r="I200" s="16"/>
      <c r="J200" s="16"/>
      <c r="K200" s="16"/>
      <c r="L200" s="16"/>
      <c r="M200" s="16"/>
      <c r="N200" s="16"/>
      <c r="O200" s="16"/>
      <c r="P200" s="16"/>
      <c r="Q200" s="16"/>
      <c r="AD200" s="66" t="s">
        <v>68</v>
      </c>
      <c r="AF200" s="66" t="s">
        <v>64</v>
      </c>
      <c r="AG200" s="66" t="s">
        <v>41</v>
      </c>
      <c r="AK200" s="9" t="s">
        <v>62</v>
      </c>
      <c r="AQ200" s="67" t="e">
        <f>IF(#REF!="základní",#REF!,0)</f>
        <v>#REF!</v>
      </c>
      <c r="AR200" s="67" t="e">
        <f>IF(#REF!="snížená",#REF!,0)</f>
        <v>#REF!</v>
      </c>
      <c r="AS200" s="67" t="e">
        <f>IF(#REF!="zákl. přenesená",#REF!,0)</f>
        <v>#REF!</v>
      </c>
      <c r="AT200" s="67" t="e">
        <f>IF(#REF!="sníž. přenesená",#REF!,0)</f>
        <v>#REF!</v>
      </c>
      <c r="AU200" s="67" t="e">
        <f>IF(#REF!="nulová",#REF!,0)</f>
        <v>#REF!</v>
      </c>
      <c r="AV200" s="9" t="s">
        <v>40</v>
      </c>
      <c r="AW200" s="67" t="e">
        <f>ROUND(#REF!*H200,2)</f>
        <v>#REF!</v>
      </c>
      <c r="AX200" s="9" t="s">
        <v>68</v>
      </c>
      <c r="AY200" s="66" t="s">
        <v>260</v>
      </c>
    </row>
    <row r="201" spans="1:51" s="2" customFormat="1" ht="38.4" x14ac:dyDescent="0.2">
      <c r="A201" s="16"/>
      <c r="B201" s="17"/>
      <c r="C201" s="29"/>
      <c r="D201" s="87" t="s">
        <v>70</v>
      </c>
      <c r="E201" s="29"/>
      <c r="F201" s="88" t="s">
        <v>261</v>
      </c>
      <c r="G201" s="29"/>
      <c r="H201" s="77"/>
      <c r="I201" s="16"/>
      <c r="J201" s="16"/>
      <c r="K201" s="16"/>
      <c r="L201" s="16"/>
      <c r="M201" s="16"/>
      <c r="N201" s="16"/>
      <c r="O201" s="16"/>
      <c r="P201" s="16"/>
      <c r="Q201" s="16"/>
      <c r="AF201" s="9" t="s">
        <v>70</v>
      </c>
      <c r="AG201" s="9" t="s">
        <v>41</v>
      </c>
    </row>
    <row r="202" spans="1:51" s="2" customFormat="1" ht="33" customHeight="1" x14ac:dyDescent="0.2">
      <c r="A202" s="16"/>
      <c r="B202" s="61"/>
      <c r="C202" s="62" t="s">
        <v>262</v>
      </c>
      <c r="D202" s="62" t="s">
        <v>64</v>
      </c>
      <c r="E202" s="63" t="s">
        <v>263</v>
      </c>
      <c r="F202" s="64" t="s">
        <v>264</v>
      </c>
      <c r="G202" s="65" t="s">
        <v>208</v>
      </c>
      <c r="H202" s="86">
        <v>800</v>
      </c>
      <c r="I202" s="16"/>
      <c r="J202" s="16"/>
      <c r="K202" s="16"/>
      <c r="L202" s="16"/>
      <c r="M202" s="16"/>
      <c r="N202" s="16"/>
      <c r="O202" s="16"/>
      <c r="P202" s="16"/>
      <c r="Q202" s="16"/>
      <c r="AD202" s="66" t="s">
        <v>68</v>
      </c>
      <c r="AF202" s="66" t="s">
        <v>64</v>
      </c>
      <c r="AG202" s="66" t="s">
        <v>41</v>
      </c>
      <c r="AK202" s="9" t="s">
        <v>62</v>
      </c>
      <c r="AQ202" s="67" t="e">
        <f>IF(#REF!="základní",#REF!,0)</f>
        <v>#REF!</v>
      </c>
      <c r="AR202" s="67" t="e">
        <f>IF(#REF!="snížená",#REF!,0)</f>
        <v>#REF!</v>
      </c>
      <c r="AS202" s="67" t="e">
        <f>IF(#REF!="zákl. přenesená",#REF!,0)</f>
        <v>#REF!</v>
      </c>
      <c r="AT202" s="67" t="e">
        <f>IF(#REF!="sníž. přenesená",#REF!,0)</f>
        <v>#REF!</v>
      </c>
      <c r="AU202" s="67" t="e">
        <f>IF(#REF!="nulová",#REF!,0)</f>
        <v>#REF!</v>
      </c>
      <c r="AV202" s="9" t="s">
        <v>40</v>
      </c>
      <c r="AW202" s="67" t="e">
        <f>ROUND(#REF!*H202,2)</f>
        <v>#REF!</v>
      </c>
      <c r="AX202" s="9" t="s">
        <v>68</v>
      </c>
      <c r="AY202" s="66" t="s">
        <v>265</v>
      </c>
    </row>
    <row r="203" spans="1:51" s="2" customFormat="1" ht="28.8" x14ac:dyDescent="0.2">
      <c r="A203" s="16"/>
      <c r="B203" s="17"/>
      <c r="C203" s="29"/>
      <c r="D203" s="87" t="s">
        <v>70</v>
      </c>
      <c r="E203" s="29"/>
      <c r="F203" s="88" t="s">
        <v>266</v>
      </c>
      <c r="G203" s="29"/>
      <c r="H203" s="77"/>
      <c r="I203" s="16"/>
      <c r="J203" s="16"/>
      <c r="K203" s="16"/>
      <c r="L203" s="16"/>
      <c r="M203" s="16"/>
      <c r="N203" s="16"/>
      <c r="O203" s="16"/>
      <c r="P203" s="16"/>
      <c r="Q203" s="16"/>
      <c r="AF203" s="9" t="s">
        <v>70</v>
      </c>
      <c r="AG203" s="9" t="s">
        <v>41</v>
      </c>
    </row>
    <row r="204" spans="1:51" s="2" customFormat="1" ht="33" customHeight="1" x14ac:dyDescent="0.2">
      <c r="A204" s="16"/>
      <c r="B204" s="61"/>
      <c r="C204" s="62" t="s">
        <v>267</v>
      </c>
      <c r="D204" s="62" t="s">
        <v>64</v>
      </c>
      <c r="E204" s="63" t="s">
        <v>268</v>
      </c>
      <c r="F204" s="64" t="s">
        <v>269</v>
      </c>
      <c r="G204" s="65" t="s">
        <v>208</v>
      </c>
      <c r="H204" s="86">
        <v>400</v>
      </c>
      <c r="I204" s="16"/>
      <c r="J204" s="16"/>
      <c r="K204" s="16"/>
      <c r="L204" s="16"/>
      <c r="M204" s="16"/>
      <c r="N204" s="16"/>
      <c r="O204" s="16"/>
      <c r="P204" s="16"/>
      <c r="Q204" s="16"/>
      <c r="AD204" s="66" t="s">
        <v>68</v>
      </c>
      <c r="AF204" s="66" t="s">
        <v>64</v>
      </c>
      <c r="AG204" s="66" t="s">
        <v>41</v>
      </c>
      <c r="AK204" s="9" t="s">
        <v>62</v>
      </c>
      <c r="AQ204" s="67" t="e">
        <f>IF(#REF!="základní",#REF!,0)</f>
        <v>#REF!</v>
      </c>
      <c r="AR204" s="67" t="e">
        <f>IF(#REF!="snížená",#REF!,0)</f>
        <v>#REF!</v>
      </c>
      <c r="AS204" s="67" t="e">
        <f>IF(#REF!="zákl. přenesená",#REF!,0)</f>
        <v>#REF!</v>
      </c>
      <c r="AT204" s="67" t="e">
        <f>IF(#REF!="sníž. přenesená",#REF!,0)</f>
        <v>#REF!</v>
      </c>
      <c r="AU204" s="67" t="e">
        <f>IF(#REF!="nulová",#REF!,0)</f>
        <v>#REF!</v>
      </c>
      <c r="AV204" s="9" t="s">
        <v>40</v>
      </c>
      <c r="AW204" s="67" t="e">
        <f>ROUND(#REF!*H204,2)</f>
        <v>#REF!</v>
      </c>
      <c r="AX204" s="9" t="s">
        <v>68</v>
      </c>
      <c r="AY204" s="66" t="s">
        <v>270</v>
      </c>
    </row>
    <row r="205" spans="1:51" s="2" customFormat="1" ht="28.8" x14ac:dyDescent="0.2">
      <c r="A205" s="16"/>
      <c r="B205" s="17"/>
      <c r="C205" s="29"/>
      <c r="D205" s="87" t="s">
        <v>70</v>
      </c>
      <c r="E205" s="29"/>
      <c r="F205" s="88" t="s">
        <v>271</v>
      </c>
      <c r="G205" s="29"/>
      <c r="H205" s="77"/>
      <c r="I205" s="16"/>
      <c r="J205" s="16"/>
      <c r="K205" s="16"/>
      <c r="L205" s="16"/>
      <c r="M205" s="16"/>
      <c r="N205" s="16"/>
      <c r="O205" s="16"/>
      <c r="P205" s="16"/>
      <c r="Q205" s="16"/>
      <c r="AF205" s="9" t="s">
        <v>70</v>
      </c>
      <c r="AG205" s="9" t="s">
        <v>41</v>
      </c>
    </row>
    <row r="206" spans="1:51" s="2" customFormat="1" ht="33" customHeight="1" x14ac:dyDescent="0.2">
      <c r="A206" s="16"/>
      <c r="B206" s="61"/>
      <c r="C206" s="62" t="s">
        <v>272</v>
      </c>
      <c r="D206" s="62" t="s">
        <v>64</v>
      </c>
      <c r="E206" s="63" t="s">
        <v>273</v>
      </c>
      <c r="F206" s="64" t="s">
        <v>274</v>
      </c>
      <c r="G206" s="65" t="s">
        <v>208</v>
      </c>
      <c r="H206" s="86">
        <v>150</v>
      </c>
      <c r="I206" s="16"/>
      <c r="J206" s="16"/>
      <c r="K206" s="16"/>
      <c r="L206" s="16"/>
      <c r="M206" s="16"/>
      <c r="N206" s="16"/>
      <c r="O206" s="16"/>
      <c r="P206" s="16"/>
      <c r="Q206" s="16"/>
      <c r="AD206" s="66" t="s">
        <v>68</v>
      </c>
      <c r="AF206" s="66" t="s">
        <v>64</v>
      </c>
      <c r="AG206" s="66" t="s">
        <v>41</v>
      </c>
      <c r="AK206" s="9" t="s">
        <v>62</v>
      </c>
      <c r="AQ206" s="67" t="e">
        <f>IF(#REF!="základní",#REF!,0)</f>
        <v>#REF!</v>
      </c>
      <c r="AR206" s="67" t="e">
        <f>IF(#REF!="snížená",#REF!,0)</f>
        <v>#REF!</v>
      </c>
      <c r="AS206" s="67" t="e">
        <f>IF(#REF!="zákl. přenesená",#REF!,0)</f>
        <v>#REF!</v>
      </c>
      <c r="AT206" s="67" t="e">
        <f>IF(#REF!="sníž. přenesená",#REF!,0)</f>
        <v>#REF!</v>
      </c>
      <c r="AU206" s="67" t="e">
        <f>IF(#REF!="nulová",#REF!,0)</f>
        <v>#REF!</v>
      </c>
      <c r="AV206" s="9" t="s">
        <v>40</v>
      </c>
      <c r="AW206" s="67" t="e">
        <f>ROUND(#REF!*H206,2)</f>
        <v>#REF!</v>
      </c>
      <c r="AX206" s="9" t="s">
        <v>68</v>
      </c>
      <c r="AY206" s="66" t="s">
        <v>275</v>
      </c>
    </row>
    <row r="207" spans="1:51" s="2" customFormat="1" ht="28.8" x14ac:dyDescent="0.2">
      <c r="A207" s="16"/>
      <c r="B207" s="17"/>
      <c r="C207" s="29"/>
      <c r="D207" s="87" t="s">
        <v>70</v>
      </c>
      <c r="E207" s="29"/>
      <c r="F207" s="88" t="s">
        <v>276</v>
      </c>
      <c r="G207" s="29"/>
      <c r="H207" s="77"/>
      <c r="I207" s="16"/>
      <c r="J207" s="16"/>
      <c r="K207" s="16"/>
      <c r="L207" s="16"/>
      <c r="M207" s="16"/>
      <c r="N207" s="16"/>
      <c r="O207" s="16"/>
      <c r="P207" s="16"/>
      <c r="Q207" s="16"/>
      <c r="AF207" s="9" t="s">
        <v>70</v>
      </c>
      <c r="AG207" s="9" t="s">
        <v>41</v>
      </c>
    </row>
    <row r="208" spans="1:51" s="2" customFormat="1" ht="37.799999999999997" customHeight="1" x14ac:dyDescent="0.2">
      <c r="A208" s="16"/>
      <c r="B208" s="61"/>
      <c r="C208" s="62" t="s">
        <v>277</v>
      </c>
      <c r="D208" s="62" t="s">
        <v>64</v>
      </c>
      <c r="E208" s="63" t="s">
        <v>278</v>
      </c>
      <c r="F208" s="64" t="s">
        <v>279</v>
      </c>
      <c r="G208" s="65" t="s">
        <v>229</v>
      </c>
      <c r="H208" s="86">
        <v>200</v>
      </c>
      <c r="I208" s="16"/>
      <c r="J208" s="16"/>
      <c r="K208" s="16"/>
      <c r="L208" s="16"/>
      <c r="M208" s="16"/>
      <c r="N208" s="16"/>
      <c r="O208" s="16"/>
      <c r="P208" s="16"/>
      <c r="Q208" s="16"/>
      <c r="AD208" s="66" t="s">
        <v>68</v>
      </c>
      <c r="AF208" s="66" t="s">
        <v>64</v>
      </c>
      <c r="AG208" s="66" t="s">
        <v>41</v>
      </c>
      <c r="AK208" s="9" t="s">
        <v>62</v>
      </c>
      <c r="AQ208" s="67" t="e">
        <f>IF(#REF!="základní",#REF!,0)</f>
        <v>#REF!</v>
      </c>
      <c r="AR208" s="67" t="e">
        <f>IF(#REF!="snížená",#REF!,0)</f>
        <v>#REF!</v>
      </c>
      <c r="AS208" s="67" t="e">
        <f>IF(#REF!="zákl. přenesená",#REF!,0)</f>
        <v>#REF!</v>
      </c>
      <c r="AT208" s="67" t="e">
        <f>IF(#REF!="sníž. přenesená",#REF!,0)</f>
        <v>#REF!</v>
      </c>
      <c r="AU208" s="67" t="e">
        <f>IF(#REF!="nulová",#REF!,0)</f>
        <v>#REF!</v>
      </c>
      <c r="AV208" s="9" t="s">
        <v>40</v>
      </c>
      <c r="AW208" s="67" t="e">
        <f>ROUND(#REF!*H208,2)</f>
        <v>#REF!</v>
      </c>
      <c r="AX208" s="9" t="s">
        <v>68</v>
      </c>
      <c r="AY208" s="66" t="s">
        <v>280</v>
      </c>
    </row>
    <row r="209" spans="1:51" s="2" customFormat="1" ht="28.8" x14ac:dyDescent="0.2">
      <c r="A209" s="16"/>
      <c r="B209" s="17"/>
      <c r="C209" s="29"/>
      <c r="D209" s="87" t="s">
        <v>70</v>
      </c>
      <c r="E209" s="29"/>
      <c r="F209" s="88" t="s">
        <v>281</v>
      </c>
      <c r="G209" s="29"/>
      <c r="H209" s="77"/>
      <c r="I209" s="16"/>
      <c r="J209" s="16"/>
      <c r="K209" s="16"/>
      <c r="L209" s="16"/>
      <c r="M209" s="16"/>
      <c r="N209" s="16"/>
      <c r="O209" s="16"/>
      <c r="P209" s="16"/>
      <c r="Q209" s="16"/>
      <c r="AF209" s="9" t="s">
        <v>70</v>
      </c>
      <c r="AG209" s="9" t="s">
        <v>41</v>
      </c>
    </row>
    <row r="210" spans="1:51" s="2" customFormat="1" ht="24.15" customHeight="1" x14ac:dyDescent="0.2">
      <c r="A210" s="16"/>
      <c r="B210" s="61"/>
      <c r="C210" s="62" t="s">
        <v>282</v>
      </c>
      <c r="D210" s="62" t="s">
        <v>64</v>
      </c>
      <c r="E210" s="63" t="s">
        <v>283</v>
      </c>
      <c r="F210" s="64" t="s">
        <v>284</v>
      </c>
      <c r="G210" s="65" t="s">
        <v>229</v>
      </c>
      <c r="H210" s="86">
        <v>20</v>
      </c>
      <c r="I210" s="16"/>
      <c r="J210" s="16"/>
      <c r="K210" s="16"/>
      <c r="L210" s="16"/>
      <c r="M210" s="16"/>
      <c r="N210" s="16"/>
      <c r="O210" s="16"/>
      <c r="P210" s="16"/>
      <c r="Q210" s="16"/>
      <c r="AD210" s="66" t="s">
        <v>68</v>
      </c>
      <c r="AF210" s="66" t="s">
        <v>64</v>
      </c>
      <c r="AG210" s="66" t="s">
        <v>41</v>
      </c>
      <c r="AK210" s="9" t="s">
        <v>62</v>
      </c>
      <c r="AQ210" s="67" t="e">
        <f>IF(#REF!="základní",#REF!,0)</f>
        <v>#REF!</v>
      </c>
      <c r="AR210" s="67" t="e">
        <f>IF(#REF!="snížená",#REF!,0)</f>
        <v>#REF!</v>
      </c>
      <c r="AS210" s="67" t="e">
        <f>IF(#REF!="zákl. přenesená",#REF!,0)</f>
        <v>#REF!</v>
      </c>
      <c r="AT210" s="67" t="e">
        <f>IF(#REF!="sníž. přenesená",#REF!,0)</f>
        <v>#REF!</v>
      </c>
      <c r="AU210" s="67" t="e">
        <f>IF(#REF!="nulová",#REF!,0)</f>
        <v>#REF!</v>
      </c>
      <c r="AV210" s="9" t="s">
        <v>40</v>
      </c>
      <c r="AW210" s="67" t="e">
        <f>ROUND(#REF!*H210,2)</f>
        <v>#REF!</v>
      </c>
      <c r="AX210" s="9" t="s">
        <v>68</v>
      </c>
      <c r="AY210" s="66" t="s">
        <v>285</v>
      </c>
    </row>
    <row r="211" spans="1:51" s="2" customFormat="1" ht="28.8" x14ac:dyDescent="0.2">
      <c r="A211" s="16"/>
      <c r="B211" s="17"/>
      <c r="C211" s="29"/>
      <c r="D211" s="87" t="s">
        <v>70</v>
      </c>
      <c r="E211" s="29"/>
      <c r="F211" s="88" t="s">
        <v>286</v>
      </c>
      <c r="G211" s="29"/>
      <c r="H211" s="77"/>
      <c r="I211" s="16"/>
      <c r="J211" s="16"/>
      <c r="K211" s="16"/>
      <c r="L211" s="16"/>
      <c r="M211" s="16"/>
      <c r="N211" s="16"/>
      <c r="O211" s="16"/>
      <c r="P211" s="16"/>
      <c r="Q211" s="16"/>
      <c r="AF211" s="9" t="s">
        <v>70</v>
      </c>
      <c r="AG211" s="9" t="s">
        <v>41</v>
      </c>
    </row>
    <row r="212" spans="1:51" s="2" customFormat="1" ht="24.15" customHeight="1" x14ac:dyDescent="0.2">
      <c r="A212" s="16"/>
      <c r="B212" s="61"/>
      <c r="C212" s="62" t="s">
        <v>287</v>
      </c>
      <c r="D212" s="62" t="s">
        <v>64</v>
      </c>
      <c r="E212" s="63" t="s">
        <v>288</v>
      </c>
      <c r="F212" s="64" t="s">
        <v>289</v>
      </c>
      <c r="G212" s="65" t="s">
        <v>67</v>
      </c>
      <c r="H212" s="86">
        <v>1200</v>
      </c>
      <c r="I212" s="16"/>
      <c r="J212" s="16"/>
      <c r="K212" s="16"/>
      <c r="L212" s="16"/>
      <c r="M212" s="16"/>
      <c r="N212" s="16"/>
      <c r="O212" s="16"/>
      <c r="P212" s="16"/>
      <c r="Q212" s="16"/>
      <c r="AD212" s="66" t="s">
        <v>68</v>
      </c>
      <c r="AF212" s="66" t="s">
        <v>64</v>
      </c>
      <c r="AG212" s="66" t="s">
        <v>41</v>
      </c>
      <c r="AK212" s="9" t="s">
        <v>62</v>
      </c>
      <c r="AQ212" s="67" t="e">
        <f>IF(#REF!="základní",#REF!,0)</f>
        <v>#REF!</v>
      </c>
      <c r="AR212" s="67" t="e">
        <f>IF(#REF!="snížená",#REF!,0)</f>
        <v>#REF!</v>
      </c>
      <c r="AS212" s="67" t="e">
        <f>IF(#REF!="zákl. přenesená",#REF!,0)</f>
        <v>#REF!</v>
      </c>
      <c r="AT212" s="67" t="e">
        <f>IF(#REF!="sníž. přenesená",#REF!,0)</f>
        <v>#REF!</v>
      </c>
      <c r="AU212" s="67" t="e">
        <f>IF(#REF!="nulová",#REF!,0)</f>
        <v>#REF!</v>
      </c>
      <c r="AV212" s="9" t="s">
        <v>40</v>
      </c>
      <c r="AW212" s="67" t="e">
        <f>ROUND(#REF!*H212,2)</f>
        <v>#REF!</v>
      </c>
      <c r="AX212" s="9" t="s">
        <v>68</v>
      </c>
      <c r="AY212" s="66" t="s">
        <v>290</v>
      </c>
    </row>
    <row r="213" spans="1:51" s="2" customFormat="1" ht="19.2" x14ac:dyDescent="0.2">
      <c r="A213" s="16"/>
      <c r="B213" s="17"/>
      <c r="C213" s="29"/>
      <c r="D213" s="87" t="s">
        <v>70</v>
      </c>
      <c r="E213" s="29"/>
      <c r="F213" s="88" t="s">
        <v>291</v>
      </c>
      <c r="G213" s="29"/>
      <c r="H213" s="77"/>
      <c r="I213" s="16"/>
      <c r="J213" s="16"/>
      <c r="K213" s="16"/>
      <c r="L213" s="16"/>
      <c r="M213" s="16"/>
      <c r="N213" s="16"/>
      <c r="O213" s="16"/>
      <c r="P213" s="16"/>
      <c r="Q213" s="16"/>
      <c r="AF213" s="9" t="s">
        <v>70</v>
      </c>
      <c r="AG213" s="9" t="s">
        <v>41</v>
      </c>
    </row>
    <row r="214" spans="1:51" s="2" customFormat="1" ht="24.15" customHeight="1" x14ac:dyDescent="0.2">
      <c r="A214" s="16"/>
      <c r="B214" s="61"/>
      <c r="C214" s="68" t="s">
        <v>292</v>
      </c>
      <c r="D214" s="68" t="s">
        <v>217</v>
      </c>
      <c r="E214" s="69" t="s">
        <v>293</v>
      </c>
      <c r="F214" s="70" t="s">
        <v>294</v>
      </c>
      <c r="G214" s="71" t="s">
        <v>67</v>
      </c>
      <c r="H214" s="89">
        <v>1300</v>
      </c>
      <c r="I214" s="16"/>
      <c r="J214" s="16"/>
      <c r="K214" s="16"/>
      <c r="L214" s="16"/>
      <c r="M214" s="16"/>
      <c r="N214" s="16"/>
      <c r="O214" s="16"/>
      <c r="P214" s="16"/>
      <c r="Q214" s="16"/>
      <c r="AD214" s="66" t="s">
        <v>5</v>
      </c>
      <c r="AF214" s="66" t="s">
        <v>217</v>
      </c>
      <c r="AG214" s="66" t="s">
        <v>41</v>
      </c>
      <c r="AK214" s="9" t="s">
        <v>62</v>
      </c>
      <c r="AQ214" s="67" t="e">
        <f>IF(#REF!="základní",#REF!,0)</f>
        <v>#REF!</v>
      </c>
      <c r="AR214" s="67" t="e">
        <f>IF(#REF!="snížená",#REF!,0)</f>
        <v>#REF!</v>
      </c>
      <c r="AS214" s="67" t="e">
        <f>IF(#REF!="zákl. přenesená",#REF!,0)</f>
        <v>#REF!</v>
      </c>
      <c r="AT214" s="67" t="e">
        <f>IF(#REF!="sníž. přenesená",#REF!,0)</f>
        <v>#REF!</v>
      </c>
      <c r="AU214" s="67" t="e">
        <f>IF(#REF!="nulová",#REF!,0)</f>
        <v>#REF!</v>
      </c>
      <c r="AV214" s="9" t="s">
        <v>40</v>
      </c>
      <c r="AW214" s="67" t="e">
        <f>ROUND(#REF!*H214,2)</f>
        <v>#REF!</v>
      </c>
      <c r="AX214" s="9" t="s">
        <v>68</v>
      </c>
      <c r="AY214" s="66" t="s">
        <v>295</v>
      </c>
    </row>
    <row r="215" spans="1:51" s="2" customFormat="1" ht="19.2" x14ac:dyDescent="0.2">
      <c r="A215" s="16"/>
      <c r="B215" s="17"/>
      <c r="C215" s="29"/>
      <c r="D215" s="87" t="s">
        <v>70</v>
      </c>
      <c r="E215" s="29"/>
      <c r="F215" s="88" t="s">
        <v>294</v>
      </c>
      <c r="G215" s="29"/>
      <c r="H215" s="77"/>
      <c r="I215" s="16"/>
      <c r="J215" s="16"/>
      <c r="K215" s="16"/>
      <c r="L215" s="16"/>
      <c r="M215" s="16"/>
      <c r="N215" s="16"/>
      <c r="O215" s="16"/>
      <c r="P215" s="16"/>
      <c r="Q215" s="16"/>
      <c r="AF215" s="9" t="s">
        <v>70</v>
      </c>
      <c r="AG215" s="9" t="s">
        <v>41</v>
      </c>
    </row>
    <row r="216" spans="1:51" s="2" customFormat="1" ht="24.15" customHeight="1" x14ac:dyDescent="0.2">
      <c r="A216" s="16"/>
      <c r="B216" s="61"/>
      <c r="C216" s="62" t="s">
        <v>296</v>
      </c>
      <c r="D216" s="62" t="s">
        <v>64</v>
      </c>
      <c r="E216" s="63" t="s">
        <v>297</v>
      </c>
      <c r="F216" s="64" t="s">
        <v>298</v>
      </c>
      <c r="G216" s="65" t="s">
        <v>67</v>
      </c>
      <c r="H216" s="86">
        <v>250</v>
      </c>
      <c r="I216" s="16"/>
      <c r="J216" s="16"/>
      <c r="K216" s="16"/>
      <c r="L216" s="16"/>
      <c r="M216" s="16"/>
      <c r="N216" s="16"/>
      <c r="O216" s="16"/>
      <c r="P216" s="16"/>
      <c r="Q216" s="16"/>
      <c r="AD216" s="66" t="s">
        <v>68</v>
      </c>
      <c r="AF216" s="66" t="s">
        <v>64</v>
      </c>
      <c r="AG216" s="66" t="s">
        <v>41</v>
      </c>
      <c r="AK216" s="9" t="s">
        <v>62</v>
      </c>
      <c r="AQ216" s="67" t="e">
        <f>IF(#REF!="základní",#REF!,0)</f>
        <v>#REF!</v>
      </c>
      <c r="AR216" s="67" t="e">
        <f>IF(#REF!="snížená",#REF!,0)</f>
        <v>#REF!</v>
      </c>
      <c r="AS216" s="67" t="e">
        <f>IF(#REF!="zákl. přenesená",#REF!,0)</f>
        <v>#REF!</v>
      </c>
      <c r="AT216" s="67" t="e">
        <f>IF(#REF!="sníž. přenesená",#REF!,0)</f>
        <v>#REF!</v>
      </c>
      <c r="AU216" s="67" t="e">
        <f>IF(#REF!="nulová",#REF!,0)</f>
        <v>#REF!</v>
      </c>
      <c r="AV216" s="9" t="s">
        <v>40</v>
      </c>
      <c r="AW216" s="67" t="e">
        <f>ROUND(#REF!*H216,2)</f>
        <v>#REF!</v>
      </c>
      <c r="AX216" s="9" t="s">
        <v>68</v>
      </c>
      <c r="AY216" s="66" t="s">
        <v>299</v>
      </c>
    </row>
    <row r="217" spans="1:51" s="2" customFormat="1" ht="19.2" x14ac:dyDescent="0.2">
      <c r="A217" s="16"/>
      <c r="B217" s="17"/>
      <c r="C217" s="29"/>
      <c r="D217" s="87" t="s">
        <v>70</v>
      </c>
      <c r="E217" s="29"/>
      <c r="F217" s="88" t="s">
        <v>300</v>
      </c>
      <c r="G217" s="29"/>
      <c r="H217" s="77"/>
      <c r="I217" s="16"/>
      <c r="J217" s="16"/>
      <c r="K217" s="16"/>
      <c r="L217" s="16"/>
      <c r="M217" s="16"/>
      <c r="N217" s="16"/>
      <c r="O217" s="16"/>
      <c r="P217" s="16"/>
      <c r="Q217" s="16"/>
      <c r="AF217" s="9" t="s">
        <v>70</v>
      </c>
      <c r="AG217" s="9" t="s">
        <v>41</v>
      </c>
    </row>
    <row r="218" spans="1:51" s="2" customFormat="1" ht="24.15" customHeight="1" x14ac:dyDescent="0.2">
      <c r="A218" s="16"/>
      <c r="B218" s="61"/>
      <c r="C218" s="68" t="s">
        <v>301</v>
      </c>
      <c r="D218" s="68" t="s">
        <v>217</v>
      </c>
      <c r="E218" s="69" t="s">
        <v>302</v>
      </c>
      <c r="F218" s="70" t="s">
        <v>303</v>
      </c>
      <c r="G218" s="71" t="s">
        <v>67</v>
      </c>
      <c r="H218" s="89">
        <v>280</v>
      </c>
      <c r="I218" s="16"/>
      <c r="J218" s="16"/>
      <c r="K218" s="16"/>
      <c r="L218" s="16"/>
      <c r="M218" s="16"/>
      <c r="N218" s="16"/>
      <c r="O218" s="16"/>
      <c r="P218" s="16"/>
      <c r="Q218" s="16"/>
      <c r="AD218" s="66" t="s">
        <v>5</v>
      </c>
      <c r="AF218" s="66" t="s">
        <v>217</v>
      </c>
      <c r="AG218" s="66" t="s">
        <v>41</v>
      </c>
      <c r="AK218" s="9" t="s">
        <v>62</v>
      </c>
      <c r="AQ218" s="67" t="e">
        <f>IF(#REF!="základní",#REF!,0)</f>
        <v>#REF!</v>
      </c>
      <c r="AR218" s="67" t="e">
        <f>IF(#REF!="snížená",#REF!,0)</f>
        <v>#REF!</v>
      </c>
      <c r="AS218" s="67" t="e">
        <f>IF(#REF!="zákl. přenesená",#REF!,0)</f>
        <v>#REF!</v>
      </c>
      <c r="AT218" s="67" t="e">
        <f>IF(#REF!="sníž. přenesená",#REF!,0)</f>
        <v>#REF!</v>
      </c>
      <c r="AU218" s="67" t="e">
        <f>IF(#REF!="nulová",#REF!,0)</f>
        <v>#REF!</v>
      </c>
      <c r="AV218" s="9" t="s">
        <v>40</v>
      </c>
      <c r="AW218" s="67" t="e">
        <f>ROUND(#REF!*H218,2)</f>
        <v>#REF!</v>
      </c>
      <c r="AX218" s="9" t="s">
        <v>68</v>
      </c>
      <c r="AY218" s="66" t="s">
        <v>304</v>
      </c>
    </row>
    <row r="219" spans="1:51" s="2" customFormat="1" ht="19.2" x14ac:dyDescent="0.2">
      <c r="A219" s="16"/>
      <c r="B219" s="17"/>
      <c r="C219" s="29"/>
      <c r="D219" s="87" t="s">
        <v>70</v>
      </c>
      <c r="E219" s="29"/>
      <c r="F219" s="88" t="s">
        <v>303</v>
      </c>
      <c r="G219" s="29"/>
      <c r="H219" s="77"/>
      <c r="I219" s="16"/>
      <c r="J219" s="16"/>
      <c r="K219" s="16"/>
      <c r="L219" s="16"/>
      <c r="M219" s="16"/>
      <c r="N219" s="16"/>
      <c r="O219" s="16"/>
      <c r="P219" s="16"/>
      <c r="Q219" s="16"/>
      <c r="AF219" s="9" t="s">
        <v>70</v>
      </c>
      <c r="AG219" s="9" t="s">
        <v>41</v>
      </c>
    </row>
    <row r="220" spans="1:51" s="8" customFormat="1" x14ac:dyDescent="0.2">
      <c r="B220" s="72"/>
      <c r="C220" s="73"/>
      <c r="D220" s="87" t="s">
        <v>305</v>
      </c>
      <c r="E220" s="73"/>
      <c r="F220" s="90" t="s">
        <v>306</v>
      </c>
      <c r="G220" s="73"/>
      <c r="H220" s="91">
        <v>280</v>
      </c>
      <c r="AF220" s="74" t="s">
        <v>305</v>
      </c>
      <c r="AG220" s="74" t="s">
        <v>41</v>
      </c>
      <c r="AH220" s="8" t="s">
        <v>41</v>
      </c>
      <c r="AI220" s="8" t="s">
        <v>1</v>
      </c>
      <c r="AJ220" s="8" t="s">
        <v>40</v>
      </c>
      <c r="AK220" s="74" t="s">
        <v>62</v>
      </c>
    </row>
    <row r="221" spans="1:51" s="2" customFormat="1" ht="24.15" customHeight="1" x14ac:dyDescent="0.2">
      <c r="A221" s="16"/>
      <c r="B221" s="61"/>
      <c r="C221" s="62" t="s">
        <v>307</v>
      </c>
      <c r="D221" s="62" t="s">
        <v>64</v>
      </c>
      <c r="E221" s="63" t="s">
        <v>308</v>
      </c>
      <c r="F221" s="64" t="s">
        <v>309</v>
      </c>
      <c r="G221" s="65" t="s">
        <v>310</v>
      </c>
      <c r="H221" s="86">
        <v>20000</v>
      </c>
      <c r="I221" s="16"/>
      <c r="J221" s="16"/>
      <c r="K221" s="16"/>
      <c r="L221" s="16"/>
      <c r="M221" s="16"/>
      <c r="N221" s="16"/>
      <c r="O221" s="16"/>
      <c r="P221" s="16"/>
      <c r="Q221" s="16"/>
      <c r="AD221" s="66" t="s">
        <v>68</v>
      </c>
      <c r="AF221" s="66" t="s">
        <v>64</v>
      </c>
      <c r="AG221" s="66" t="s">
        <v>41</v>
      </c>
      <c r="AK221" s="9" t="s">
        <v>62</v>
      </c>
      <c r="AQ221" s="67" t="e">
        <f>IF(#REF!="základní",#REF!,0)</f>
        <v>#REF!</v>
      </c>
      <c r="AR221" s="67" t="e">
        <f>IF(#REF!="snížená",#REF!,0)</f>
        <v>#REF!</v>
      </c>
      <c r="AS221" s="67" t="e">
        <f>IF(#REF!="zákl. přenesená",#REF!,0)</f>
        <v>#REF!</v>
      </c>
      <c r="AT221" s="67" t="e">
        <f>IF(#REF!="sníž. přenesená",#REF!,0)</f>
        <v>#REF!</v>
      </c>
      <c r="AU221" s="67" t="e">
        <f>IF(#REF!="nulová",#REF!,0)</f>
        <v>#REF!</v>
      </c>
      <c r="AV221" s="9" t="s">
        <v>40</v>
      </c>
      <c r="AW221" s="67" t="e">
        <f>ROUND(#REF!*H221,2)</f>
        <v>#REF!</v>
      </c>
      <c r="AX221" s="9" t="s">
        <v>68</v>
      </c>
      <c r="AY221" s="66" t="s">
        <v>311</v>
      </c>
    </row>
    <row r="222" spans="1:51" s="2" customFormat="1" ht="28.8" x14ac:dyDescent="0.2">
      <c r="A222" s="16"/>
      <c r="B222" s="17"/>
      <c r="C222" s="29"/>
      <c r="D222" s="87" t="s">
        <v>70</v>
      </c>
      <c r="E222" s="29"/>
      <c r="F222" s="88" t="s">
        <v>312</v>
      </c>
      <c r="G222" s="29"/>
      <c r="H222" s="77"/>
      <c r="I222" s="16"/>
      <c r="J222" s="16"/>
      <c r="K222" s="16"/>
      <c r="L222" s="16"/>
      <c r="M222" s="16"/>
      <c r="N222" s="16"/>
      <c r="O222" s="16"/>
      <c r="P222" s="16"/>
      <c r="Q222" s="16"/>
      <c r="AF222" s="9" t="s">
        <v>70</v>
      </c>
      <c r="AG222" s="9" t="s">
        <v>41</v>
      </c>
    </row>
    <row r="223" spans="1:51" s="2" customFormat="1" ht="24.15" customHeight="1" x14ac:dyDescent="0.2">
      <c r="A223" s="16"/>
      <c r="B223" s="61"/>
      <c r="C223" s="68" t="s">
        <v>313</v>
      </c>
      <c r="D223" s="68" t="s">
        <v>217</v>
      </c>
      <c r="E223" s="69" t="s">
        <v>314</v>
      </c>
      <c r="F223" s="70" t="s">
        <v>315</v>
      </c>
      <c r="G223" s="71" t="s">
        <v>229</v>
      </c>
      <c r="H223" s="89">
        <v>250</v>
      </c>
      <c r="I223" s="16"/>
      <c r="J223" s="16"/>
      <c r="K223" s="16"/>
      <c r="L223" s="16"/>
      <c r="M223" s="16"/>
      <c r="N223" s="16"/>
      <c r="O223" s="16"/>
      <c r="P223" s="16"/>
      <c r="Q223" s="16"/>
      <c r="AD223" s="66" t="s">
        <v>5</v>
      </c>
      <c r="AF223" s="66" t="s">
        <v>217</v>
      </c>
      <c r="AG223" s="66" t="s">
        <v>41</v>
      </c>
      <c r="AK223" s="9" t="s">
        <v>62</v>
      </c>
      <c r="AQ223" s="67" t="e">
        <f>IF(#REF!="základní",#REF!,0)</f>
        <v>#REF!</v>
      </c>
      <c r="AR223" s="67" t="e">
        <f>IF(#REF!="snížená",#REF!,0)</f>
        <v>#REF!</v>
      </c>
      <c r="AS223" s="67" t="e">
        <f>IF(#REF!="zákl. přenesená",#REF!,0)</f>
        <v>#REF!</v>
      </c>
      <c r="AT223" s="67" t="e">
        <f>IF(#REF!="sníž. přenesená",#REF!,0)</f>
        <v>#REF!</v>
      </c>
      <c r="AU223" s="67" t="e">
        <f>IF(#REF!="nulová",#REF!,0)</f>
        <v>#REF!</v>
      </c>
      <c r="AV223" s="9" t="s">
        <v>40</v>
      </c>
      <c r="AW223" s="67" t="e">
        <f>ROUND(#REF!*H223,2)</f>
        <v>#REF!</v>
      </c>
      <c r="AX223" s="9" t="s">
        <v>68</v>
      </c>
      <c r="AY223" s="66" t="s">
        <v>316</v>
      </c>
    </row>
    <row r="224" spans="1:51" s="2" customFormat="1" x14ac:dyDescent="0.2">
      <c r="A224" s="16"/>
      <c r="B224" s="17"/>
      <c r="C224" s="29"/>
      <c r="D224" s="87" t="s">
        <v>70</v>
      </c>
      <c r="E224" s="29"/>
      <c r="F224" s="88" t="s">
        <v>315</v>
      </c>
      <c r="G224" s="29"/>
      <c r="H224" s="77"/>
      <c r="I224" s="16"/>
      <c r="J224" s="16"/>
      <c r="K224" s="16"/>
      <c r="L224" s="16"/>
      <c r="M224" s="16"/>
      <c r="N224" s="16"/>
      <c r="O224" s="16"/>
      <c r="P224" s="16"/>
      <c r="Q224" s="16"/>
      <c r="AF224" s="9" t="s">
        <v>70</v>
      </c>
      <c r="AG224" s="9" t="s">
        <v>41</v>
      </c>
    </row>
    <row r="225" spans="1:51" s="2" customFormat="1" ht="24.15" customHeight="1" x14ac:dyDescent="0.2">
      <c r="A225" s="16"/>
      <c r="B225" s="61"/>
      <c r="C225" s="68" t="s">
        <v>317</v>
      </c>
      <c r="D225" s="68" t="s">
        <v>217</v>
      </c>
      <c r="E225" s="69" t="s">
        <v>318</v>
      </c>
      <c r="F225" s="70" t="s">
        <v>319</v>
      </c>
      <c r="G225" s="71" t="s">
        <v>229</v>
      </c>
      <c r="H225" s="89">
        <v>500</v>
      </c>
      <c r="I225" s="16"/>
      <c r="J225" s="16"/>
      <c r="K225" s="16"/>
      <c r="L225" s="16"/>
      <c r="M225" s="16"/>
      <c r="N225" s="16"/>
      <c r="O225" s="16"/>
      <c r="P225" s="16"/>
      <c r="Q225" s="16"/>
      <c r="AD225" s="66" t="s">
        <v>5</v>
      </c>
      <c r="AF225" s="66" t="s">
        <v>217</v>
      </c>
      <c r="AG225" s="66" t="s">
        <v>41</v>
      </c>
      <c r="AK225" s="9" t="s">
        <v>62</v>
      </c>
      <c r="AQ225" s="67" t="e">
        <f>IF(#REF!="základní",#REF!,0)</f>
        <v>#REF!</v>
      </c>
      <c r="AR225" s="67" t="e">
        <f>IF(#REF!="snížená",#REF!,0)</f>
        <v>#REF!</v>
      </c>
      <c r="AS225" s="67" t="e">
        <f>IF(#REF!="zákl. přenesená",#REF!,0)</f>
        <v>#REF!</v>
      </c>
      <c r="AT225" s="67" t="e">
        <f>IF(#REF!="sníž. přenesená",#REF!,0)</f>
        <v>#REF!</v>
      </c>
      <c r="AU225" s="67" t="e">
        <f>IF(#REF!="nulová",#REF!,0)</f>
        <v>#REF!</v>
      </c>
      <c r="AV225" s="9" t="s">
        <v>40</v>
      </c>
      <c r="AW225" s="67" t="e">
        <f>ROUND(#REF!*H225,2)</f>
        <v>#REF!</v>
      </c>
      <c r="AX225" s="9" t="s">
        <v>68</v>
      </c>
      <c r="AY225" s="66" t="s">
        <v>320</v>
      </c>
    </row>
    <row r="226" spans="1:51" s="2" customFormat="1" x14ac:dyDescent="0.2">
      <c r="A226" s="16"/>
      <c r="B226" s="17"/>
      <c r="C226" s="29"/>
      <c r="D226" s="87" t="s">
        <v>70</v>
      </c>
      <c r="E226" s="29"/>
      <c r="F226" s="88" t="s">
        <v>319</v>
      </c>
      <c r="G226" s="29"/>
      <c r="H226" s="77"/>
      <c r="I226" s="16"/>
      <c r="J226" s="16"/>
      <c r="K226" s="16"/>
      <c r="L226" s="16"/>
      <c r="M226" s="16"/>
      <c r="N226" s="16"/>
      <c r="O226" s="16"/>
      <c r="P226" s="16"/>
      <c r="Q226" s="16"/>
      <c r="AF226" s="9" t="s">
        <v>70</v>
      </c>
      <c r="AG226" s="9" t="s">
        <v>41</v>
      </c>
    </row>
    <row r="227" spans="1:51" s="2" customFormat="1" ht="24.15" customHeight="1" x14ac:dyDescent="0.2">
      <c r="A227" s="16"/>
      <c r="B227" s="61"/>
      <c r="C227" s="68" t="s">
        <v>321</v>
      </c>
      <c r="D227" s="68" t="s">
        <v>217</v>
      </c>
      <c r="E227" s="69" t="s">
        <v>322</v>
      </c>
      <c r="F227" s="70" t="s">
        <v>323</v>
      </c>
      <c r="G227" s="71" t="s">
        <v>229</v>
      </c>
      <c r="H227" s="89">
        <v>250</v>
      </c>
      <c r="I227" s="16"/>
      <c r="J227" s="16"/>
      <c r="K227" s="16"/>
      <c r="L227" s="16"/>
      <c r="M227" s="16"/>
      <c r="N227" s="16"/>
      <c r="O227" s="16"/>
      <c r="P227" s="16"/>
      <c r="Q227" s="16"/>
      <c r="AD227" s="66" t="s">
        <v>5</v>
      </c>
      <c r="AF227" s="66" t="s">
        <v>217</v>
      </c>
      <c r="AG227" s="66" t="s">
        <v>41</v>
      </c>
      <c r="AK227" s="9" t="s">
        <v>62</v>
      </c>
      <c r="AQ227" s="67" t="e">
        <f>IF(#REF!="základní",#REF!,0)</f>
        <v>#REF!</v>
      </c>
      <c r="AR227" s="67" t="e">
        <f>IF(#REF!="snížená",#REF!,0)</f>
        <v>#REF!</v>
      </c>
      <c r="AS227" s="67" t="e">
        <f>IF(#REF!="zákl. přenesená",#REF!,0)</f>
        <v>#REF!</v>
      </c>
      <c r="AT227" s="67" t="e">
        <f>IF(#REF!="sníž. přenesená",#REF!,0)</f>
        <v>#REF!</v>
      </c>
      <c r="AU227" s="67" t="e">
        <f>IF(#REF!="nulová",#REF!,0)</f>
        <v>#REF!</v>
      </c>
      <c r="AV227" s="9" t="s">
        <v>40</v>
      </c>
      <c r="AW227" s="67" t="e">
        <f>ROUND(#REF!*H227,2)</f>
        <v>#REF!</v>
      </c>
      <c r="AX227" s="9" t="s">
        <v>68</v>
      </c>
      <c r="AY227" s="66" t="s">
        <v>324</v>
      </c>
    </row>
    <row r="228" spans="1:51" s="2" customFormat="1" x14ac:dyDescent="0.2">
      <c r="A228" s="16"/>
      <c r="B228" s="17"/>
      <c r="C228" s="29"/>
      <c r="D228" s="87" t="s">
        <v>70</v>
      </c>
      <c r="E228" s="29"/>
      <c r="F228" s="88" t="s">
        <v>323</v>
      </c>
      <c r="G228" s="29"/>
      <c r="H228" s="77"/>
      <c r="I228" s="16"/>
      <c r="J228" s="16"/>
      <c r="K228" s="16"/>
      <c r="L228" s="16"/>
      <c r="M228" s="16"/>
      <c r="N228" s="16"/>
      <c r="O228" s="16"/>
      <c r="P228" s="16"/>
      <c r="Q228" s="16"/>
      <c r="AF228" s="9" t="s">
        <v>70</v>
      </c>
      <c r="AG228" s="9" t="s">
        <v>41</v>
      </c>
    </row>
    <row r="229" spans="1:51" s="2" customFormat="1" ht="37.799999999999997" customHeight="1" x14ac:dyDescent="0.2">
      <c r="A229" s="16"/>
      <c r="B229" s="61"/>
      <c r="C229" s="62" t="s">
        <v>325</v>
      </c>
      <c r="D229" s="62" t="s">
        <v>64</v>
      </c>
      <c r="E229" s="63" t="s">
        <v>326</v>
      </c>
      <c r="F229" s="64" t="s">
        <v>327</v>
      </c>
      <c r="G229" s="65" t="s">
        <v>95</v>
      </c>
      <c r="H229" s="86">
        <v>2000</v>
      </c>
      <c r="I229" s="16"/>
      <c r="J229" s="16"/>
      <c r="K229" s="16"/>
      <c r="L229" s="16"/>
      <c r="M229" s="16"/>
      <c r="N229" s="16"/>
      <c r="O229" s="16"/>
      <c r="P229" s="16"/>
      <c r="Q229" s="16"/>
      <c r="AD229" s="66" t="s">
        <v>68</v>
      </c>
      <c r="AF229" s="66" t="s">
        <v>64</v>
      </c>
      <c r="AG229" s="66" t="s">
        <v>41</v>
      </c>
      <c r="AK229" s="9" t="s">
        <v>62</v>
      </c>
      <c r="AQ229" s="67" t="e">
        <f>IF(#REF!="základní",#REF!,0)</f>
        <v>#REF!</v>
      </c>
      <c r="AR229" s="67" t="e">
        <f>IF(#REF!="snížená",#REF!,0)</f>
        <v>#REF!</v>
      </c>
      <c r="AS229" s="67" t="e">
        <f>IF(#REF!="zákl. přenesená",#REF!,0)</f>
        <v>#REF!</v>
      </c>
      <c r="AT229" s="67" t="e">
        <f>IF(#REF!="sníž. přenesená",#REF!,0)</f>
        <v>#REF!</v>
      </c>
      <c r="AU229" s="67" t="e">
        <f>IF(#REF!="nulová",#REF!,0)</f>
        <v>#REF!</v>
      </c>
      <c r="AV229" s="9" t="s">
        <v>40</v>
      </c>
      <c r="AW229" s="67" t="e">
        <f>ROUND(#REF!*H229,2)</f>
        <v>#REF!</v>
      </c>
      <c r="AX229" s="9" t="s">
        <v>68</v>
      </c>
      <c r="AY229" s="66" t="s">
        <v>328</v>
      </c>
    </row>
    <row r="230" spans="1:51" s="2" customFormat="1" ht="38.4" x14ac:dyDescent="0.2">
      <c r="A230" s="16"/>
      <c r="B230" s="17"/>
      <c r="C230" s="29"/>
      <c r="D230" s="87" t="s">
        <v>70</v>
      </c>
      <c r="E230" s="29"/>
      <c r="F230" s="88" t="s">
        <v>329</v>
      </c>
      <c r="G230" s="29"/>
      <c r="H230" s="77"/>
      <c r="I230" s="16"/>
      <c r="J230" s="16"/>
      <c r="K230" s="16"/>
      <c r="L230" s="16"/>
      <c r="M230" s="16"/>
      <c r="N230" s="16"/>
      <c r="O230" s="16"/>
      <c r="P230" s="16"/>
      <c r="Q230" s="16"/>
      <c r="AF230" s="9" t="s">
        <v>70</v>
      </c>
      <c r="AG230" s="9" t="s">
        <v>41</v>
      </c>
    </row>
    <row r="231" spans="1:51" s="2" customFormat="1" ht="37.799999999999997" customHeight="1" x14ac:dyDescent="0.2">
      <c r="A231" s="16"/>
      <c r="B231" s="61"/>
      <c r="C231" s="62" t="s">
        <v>330</v>
      </c>
      <c r="D231" s="62" t="s">
        <v>64</v>
      </c>
      <c r="E231" s="63" t="s">
        <v>331</v>
      </c>
      <c r="F231" s="64" t="s">
        <v>332</v>
      </c>
      <c r="G231" s="65" t="s">
        <v>95</v>
      </c>
      <c r="H231" s="86">
        <v>2000</v>
      </c>
      <c r="I231" s="16"/>
      <c r="J231" s="16"/>
      <c r="K231" s="16"/>
      <c r="L231" s="16"/>
      <c r="M231" s="16"/>
      <c r="N231" s="16"/>
      <c r="O231" s="16"/>
      <c r="P231" s="16"/>
      <c r="Q231" s="16"/>
      <c r="AD231" s="66" t="s">
        <v>68</v>
      </c>
      <c r="AF231" s="66" t="s">
        <v>64</v>
      </c>
      <c r="AG231" s="66" t="s">
        <v>41</v>
      </c>
      <c r="AK231" s="9" t="s">
        <v>62</v>
      </c>
      <c r="AQ231" s="67" t="e">
        <f>IF(#REF!="základní",#REF!,0)</f>
        <v>#REF!</v>
      </c>
      <c r="AR231" s="67" t="e">
        <f>IF(#REF!="snížená",#REF!,0)</f>
        <v>#REF!</v>
      </c>
      <c r="AS231" s="67" t="e">
        <f>IF(#REF!="zákl. přenesená",#REF!,0)</f>
        <v>#REF!</v>
      </c>
      <c r="AT231" s="67" t="e">
        <f>IF(#REF!="sníž. přenesená",#REF!,0)</f>
        <v>#REF!</v>
      </c>
      <c r="AU231" s="67" t="e">
        <f>IF(#REF!="nulová",#REF!,0)</f>
        <v>#REF!</v>
      </c>
      <c r="AV231" s="9" t="s">
        <v>40</v>
      </c>
      <c r="AW231" s="67" t="e">
        <f>ROUND(#REF!*H231,2)</f>
        <v>#REF!</v>
      </c>
      <c r="AX231" s="9" t="s">
        <v>68</v>
      </c>
      <c r="AY231" s="66" t="s">
        <v>333</v>
      </c>
    </row>
    <row r="232" spans="1:51" s="2" customFormat="1" ht="38.4" x14ac:dyDescent="0.2">
      <c r="A232" s="16"/>
      <c r="B232" s="17"/>
      <c r="C232" s="29"/>
      <c r="D232" s="87" t="s">
        <v>70</v>
      </c>
      <c r="E232" s="29"/>
      <c r="F232" s="88" t="s">
        <v>334</v>
      </c>
      <c r="G232" s="29"/>
      <c r="H232" s="77"/>
      <c r="I232" s="16"/>
      <c r="J232" s="16"/>
      <c r="K232" s="16"/>
      <c r="L232" s="16"/>
      <c r="M232" s="16"/>
      <c r="N232" s="16"/>
      <c r="O232" s="16"/>
      <c r="P232" s="16"/>
      <c r="Q232" s="16"/>
      <c r="AF232" s="9" t="s">
        <v>70</v>
      </c>
      <c r="AG232" s="9" t="s">
        <v>41</v>
      </c>
    </row>
    <row r="233" spans="1:51" s="2" customFormat="1" ht="37.799999999999997" customHeight="1" x14ac:dyDescent="0.2">
      <c r="A233" s="16"/>
      <c r="B233" s="61"/>
      <c r="C233" s="62" t="s">
        <v>335</v>
      </c>
      <c r="D233" s="62" t="s">
        <v>64</v>
      </c>
      <c r="E233" s="63" t="s">
        <v>336</v>
      </c>
      <c r="F233" s="64" t="s">
        <v>337</v>
      </c>
      <c r="G233" s="65" t="s">
        <v>95</v>
      </c>
      <c r="H233" s="86">
        <v>2000</v>
      </c>
      <c r="I233" s="16"/>
      <c r="J233" s="16"/>
      <c r="K233" s="16"/>
      <c r="L233" s="16"/>
      <c r="M233" s="16"/>
      <c r="N233" s="16"/>
      <c r="O233" s="16"/>
      <c r="P233" s="16"/>
      <c r="Q233" s="16"/>
      <c r="AD233" s="66" t="s">
        <v>68</v>
      </c>
      <c r="AF233" s="66" t="s">
        <v>64</v>
      </c>
      <c r="AG233" s="66" t="s">
        <v>41</v>
      </c>
      <c r="AK233" s="9" t="s">
        <v>62</v>
      </c>
      <c r="AQ233" s="67" t="e">
        <f>IF(#REF!="základní",#REF!,0)</f>
        <v>#REF!</v>
      </c>
      <c r="AR233" s="67" t="e">
        <f>IF(#REF!="snížená",#REF!,0)</f>
        <v>#REF!</v>
      </c>
      <c r="AS233" s="67" t="e">
        <f>IF(#REF!="zákl. přenesená",#REF!,0)</f>
        <v>#REF!</v>
      </c>
      <c r="AT233" s="67" t="e">
        <f>IF(#REF!="sníž. přenesená",#REF!,0)</f>
        <v>#REF!</v>
      </c>
      <c r="AU233" s="67" t="e">
        <f>IF(#REF!="nulová",#REF!,0)</f>
        <v>#REF!</v>
      </c>
      <c r="AV233" s="9" t="s">
        <v>40</v>
      </c>
      <c r="AW233" s="67" t="e">
        <f>ROUND(#REF!*H233,2)</f>
        <v>#REF!</v>
      </c>
      <c r="AX233" s="9" t="s">
        <v>68</v>
      </c>
      <c r="AY233" s="66" t="s">
        <v>338</v>
      </c>
    </row>
    <row r="234" spans="1:51" s="2" customFormat="1" ht="38.4" x14ac:dyDescent="0.2">
      <c r="A234" s="16"/>
      <c r="B234" s="17"/>
      <c r="C234" s="29"/>
      <c r="D234" s="87" t="s">
        <v>70</v>
      </c>
      <c r="E234" s="29"/>
      <c r="F234" s="88" t="s">
        <v>339</v>
      </c>
      <c r="G234" s="29"/>
      <c r="H234" s="77"/>
      <c r="I234" s="16"/>
      <c r="J234" s="16"/>
      <c r="K234" s="16"/>
      <c r="L234" s="16"/>
      <c r="M234" s="16"/>
      <c r="N234" s="16"/>
      <c r="O234" s="16"/>
      <c r="P234" s="16"/>
      <c r="Q234" s="16"/>
      <c r="AF234" s="9" t="s">
        <v>70</v>
      </c>
      <c r="AG234" s="9" t="s">
        <v>41</v>
      </c>
    </row>
    <row r="235" spans="1:51" s="2" customFormat="1" ht="37.799999999999997" customHeight="1" x14ac:dyDescent="0.2">
      <c r="A235" s="16"/>
      <c r="B235" s="61"/>
      <c r="C235" s="62" t="s">
        <v>340</v>
      </c>
      <c r="D235" s="62" t="s">
        <v>64</v>
      </c>
      <c r="E235" s="63" t="s">
        <v>341</v>
      </c>
      <c r="F235" s="64" t="s">
        <v>342</v>
      </c>
      <c r="G235" s="65" t="s">
        <v>95</v>
      </c>
      <c r="H235" s="86">
        <v>2000</v>
      </c>
      <c r="I235" s="16"/>
      <c r="J235" s="16"/>
      <c r="K235" s="16"/>
      <c r="L235" s="16"/>
      <c r="M235" s="16"/>
      <c r="N235" s="16"/>
      <c r="O235" s="16"/>
      <c r="P235" s="16"/>
      <c r="Q235" s="16"/>
      <c r="AD235" s="66" t="s">
        <v>68</v>
      </c>
      <c r="AF235" s="66" t="s">
        <v>64</v>
      </c>
      <c r="AG235" s="66" t="s">
        <v>41</v>
      </c>
      <c r="AK235" s="9" t="s">
        <v>62</v>
      </c>
      <c r="AQ235" s="67" t="e">
        <f>IF(#REF!="základní",#REF!,0)</f>
        <v>#REF!</v>
      </c>
      <c r="AR235" s="67" t="e">
        <f>IF(#REF!="snížená",#REF!,0)</f>
        <v>#REF!</v>
      </c>
      <c r="AS235" s="67" t="e">
        <f>IF(#REF!="zákl. přenesená",#REF!,0)</f>
        <v>#REF!</v>
      </c>
      <c r="AT235" s="67" t="e">
        <f>IF(#REF!="sníž. přenesená",#REF!,0)</f>
        <v>#REF!</v>
      </c>
      <c r="AU235" s="67" t="e">
        <f>IF(#REF!="nulová",#REF!,0)</f>
        <v>#REF!</v>
      </c>
      <c r="AV235" s="9" t="s">
        <v>40</v>
      </c>
      <c r="AW235" s="67" t="e">
        <f>ROUND(#REF!*H235,2)</f>
        <v>#REF!</v>
      </c>
      <c r="AX235" s="9" t="s">
        <v>68</v>
      </c>
      <c r="AY235" s="66" t="s">
        <v>343</v>
      </c>
    </row>
    <row r="236" spans="1:51" s="2" customFormat="1" ht="38.4" x14ac:dyDescent="0.2">
      <c r="A236" s="16"/>
      <c r="B236" s="17"/>
      <c r="C236" s="29"/>
      <c r="D236" s="87" t="s">
        <v>70</v>
      </c>
      <c r="E236" s="29"/>
      <c r="F236" s="88" t="s">
        <v>344</v>
      </c>
      <c r="G236" s="29"/>
      <c r="H236" s="77"/>
      <c r="I236" s="16"/>
      <c r="J236" s="16"/>
      <c r="K236" s="16"/>
      <c r="L236" s="16"/>
      <c r="M236" s="16"/>
      <c r="N236" s="16"/>
      <c r="O236" s="16"/>
      <c r="P236" s="16"/>
      <c r="Q236" s="16"/>
      <c r="AF236" s="9" t="s">
        <v>70</v>
      </c>
      <c r="AG236" s="9" t="s">
        <v>41</v>
      </c>
    </row>
    <row r="237" spans="1:51" s="2" customFormat="1" ht="24.15" customHeight="1" x14ac:dyDescent="0.2">
      <c r="A237" s="16"/>
      <c r="B237" s="61"/>
      <c r="C237" s="62" t="s">
        <v>345</v>
      </c>
      <c r="D237" s="62" t="s">
        <v>64</v>
      </c>
      <c r="E237" s="63" t="s">
        <v>346</v>
      </c>
      <c r="F237" s="64" t="s">
        <v>347</v>
      </c>
      <c r="G237" s="65" t="s">
        <v>310</v>
      </c>
      <c r="H237" s="86">
        <v>15000</v>
      </c>
      <c r="I237" s="16"/>
      <c r="J237" s="16"/>
      <c r="K237" s="16"/>
      <c r="L237" s="16"/>
      <c r="M237" s="16"/>
      <c r="N237" s="16"/>
      <c r="O237" s="16"/>
      <c r="P237" s="16"/>
      <c r="Q237" s="16"/>
      <c r="AD237" s="66" t="s">
        <v>68</v>
      </c>
      <c r="AF237" s="66" t="s">
        <v>64</v>
      </c>
      <c r="AG237" s="66" t="s">
        <v>41</v>
      </c>
      <c r="AK237" s="9" t="s">
        <v>62</v>
      </c>
      <c r="AQ237" s="67" t="e">
        <f>IF(#REF!="základní",#REF!,0)</f>
        <v>#REF!</v>
      </c>
      <c r="AR237" s="67" t="e">
        <f>IF(#REF!="snížená",#REF!,0)</f>
        <v>#REF!</v>
      </c>
      <c r="AS237" s="67" t="e">
        <f>IF(#REF!="zákl. přenesená",#REF!,0)</f>
        <v>#REF!</v>
      </c>
      <c r="AT237" s="67" t="e">
        <f>IF(#REF!="sníž. přenesená",#REF!,0)</f>
        <v>#REF!</v>
      </c>
      <c r="AU237" s="67" t="e">
        <f>IF(#REF!="nulová",#REF!,0)</f>
        <v>#REF!</v>
      </c>
      <c r="AV237" s="9" t="s">
        <v>40</v>
      </c>
      <c r="AW237" s="67" t="e">
        <f>ROUND(#REF!*H237,2)</f>
        <v>#REF!</v>
      </c>
      <c r="AX237" s="9" t="s">
        <v>68</v>
      </c>
      <c r="AY237" s="66" t="s">
        <v>348</v>
      </c>
    </row>
    <row r="238" spans="1:51" s="2" customFormat="1" ht="28.8" x14ac:dyDescent="0.2">
      <c r="A238" s="16"/>
      <c r="B238" s="17"/>
      <c r="C238" s="29"/>
      <c r="D238" s="87" t="s">
        <v>70</v>
      </c>
      <c r="E238" s="29"/>
      <c r="F238" s="88" t="s">
        <v>349</v>
      </c>
      <c r="G238" s="29"/>
      <c r="H238" s="77"/>
      <c r="I238" s="16"/>
      <c r="J238" s="16"/>
      <c r="K238" s="16"/>
      <c r="L238" s="16"/>
      <c r="M238" s="16"/>
      <c r="N238" s="16"/>
      <c r="O238" s="16"/>
      <c r="P238" s="16"/>
      <c r="Q238" s="16"/>
      <c r="AF238" s="9" t="s">
        <v>70</v>
      </c>
      <c r="AG238" s="9" t="s">
        <v>41</v>
      </c>
    </row>
    <row r="239" spans="1:51" s="2" customFormat="1" ht="37.799999999999997" customHeight="1" x14ac:dyDescent="0.2">
      <c r="A239" s="16"/>
      <c r="B239" s="61"/>
      <c r="C239" s="62" t="s">
        <v>350</v>
      </c>
      <c r="D239" s="62" t="s">
        <v>64</v>
      </c>
      <c r="E239" s="63" t="s">
        <v>351</v>
      </c>
      <c r="F239" s="64" t="s">
        <v>352</v>
      </c>
      <c r="G239" s="65" t="s">
        <v>95</v>
      </c>
      <c r="H239" s="86">
        <v>2000</v>
      </c>
      <c r="I239" s="16"/>
      <c r="J239" s="16"/>
      <c r="K239" s="16"/>
      <c r="L239" s="16"/>
      <c r="M239" s="16"/>
      <c r="N239" s="16"/>
      <c r="O239" s="16"/>
      <c r="P239" s="16"/>
      <c r="Q239" s="16"/>
      <c r="AD239" s="66" t="s">
        <v>68</v>
      </c>
      <c r="AF239" s="66" t="s">
        <v>64</v>
      </c>
      <c r="AG239" s="66" t="s">
        <v>41</v>
      </c>
      <c r="AK239" s="9" t="s">
        <v>62</v>
      </c>
      <c r="AQ239" s="67" t="e">
        <f>IF(#REF!="základní",#REF!,0)</f>
        <v>#REF!</v>
      </c>
      <c r="AR239" s="67" t="e">
        <f>IF(#REF!="snížená",#REF!,0)</f>
        <v>#REF!</v>
      </c>
      <c r="AS239" s="67" t="e">
        <f>IF(#REF!="zákl. přenesená",#REF!,0)</f>
        <v>#REF!</v>
      </c>
      <c r="AT239" s="67" t="e">
        <f>IF(#REF!="sníž. přenesená",#REF!,0)</f>
        <v>#REF!</v>
      </c>
      <c r="AU239" s="67" t="e">
        <f>IF(#REF!="nulová",#REF!,0)</f>
        <v>#REF!</v>
      </c>
      <c r="AV239" s="9" t="s">
        <v>40</v>
      </c>
      <c r="AW239" s="67" t="e">
        <f>ROUND(#REF!*H239,2)</f>
        <v>#REF!</v>
      </c>
      <c r="AX239" s="9" t="s">
        <v>68</v>
      </c>
      <c r="AY239" s="66" t="s">
        <v>353</v>
      </c>
    </row>
    <row r="240" spans="1:51" s="2" customFormat="1" ht="38.4" x14ac:dyDescent="0.2">
      <c r="A240" s="16"/>
      <c r="B240" s="17"/>
      <c r="C240" s="29"/>
      <c r="D240" s="87" t="s">
        <v>70</v>
      </c>
      <c r="E240" s="29"/>
      <c r="F240" s="88" t="s">
        <v>354</v>
      </c>
      <c r="G240" s="29"/>
      <c r="H240" s="77"/>
      <c r="I240" s="16"/>
      <c r="J240" s="16"/>
      <c r="K240" s="16"/>
      <c r="L240" s="16"/>
      <c r="M240" s="16"/>
      <c r="N240" s="16"/>
      <c r="O240" s="16"/>
      <c r="P240" s="16"/>
      <c r="Q240" s="16"/>
      <c r="AF240" s="9" t="s">
        <v>70</v>
      </c>
      <c r="AG240" s="9" t="s">
        <v>41</v>
      </c>
    </row>
    <row r="241" spans="1:51" s="2" customFormat="1" ht="37.799999999999997" customHeight="1" x14ac:dyDescent="0.2">
      <c r="A241" s="16"/>
      <c r="B241" s="61"/>
      <c r="C241" s="62" t="s">
        <v>355</v>
      </c>
      <c r="D241" s="62" t="s">
        <v>64</v>
      </c>
      <c r="E241" s="63" t="s">
        <v>356</v>
      </c>
      <c r="F241" s="64" t="s">
        <v>357</v>
      </c>
      <c r="G241" s="65" t="s">
        <v>95</v>
      </c>
      <c r="H241" s="86">
        <v>2000</v>
      </c>
      <c r="I241" s="16"/>
      <c r="J241" s="16"/>
      <c r="K241" s="16"/>
      <c r="L241" s="16"/>
      <c r="M241" s="16"/>
      <c r="N241" s="16"/>
      <c r="O241" s="16"/>
      <c r="P241" s="16"/>
      <c r="Q241" s="16"/>
      <c r="AD241" s="66" t="s">
        <v>68</v>
      </c>
      <c r="AF241" s="66" t="s">
        <v>64</v>
      </c>
      <c r="AG241" s="66" t="s">
        <v>41</v>
      </c>
      <c r="AK241" s="9" t="s">
        <v>62</v>
      </c>
      <c r="AQ241" s="67" t="e">
        <f>IF(#REF!="základní",#REF!,0)</f>
        <v>#REF!</v>
      </c>
      <c r="AR241" s="67" t="e">
        <f>IF(#REF!="snížená",#REF!,0)</f>
        <v>#REF!</v>
      </c>
      <c r="AS241" s="67" t="e">
        <f>IF(#REF!="zákl. přenesená",#REF!,0)</f>
        <v>#REF!</v>
      </c>
      <c r="AT241" s="67" t="e">
        <f>IF(#REF!="sníž. přenesená",#REF!,0)</f>
        <v>#REF!</v>
      </c>
      <c r="AU241" s="67" t="e">
        <f>IF(#REF!="nulová",#REF!,0)</f>
        <v>#REF!</v>
      </c>
      <c r="AV241" s="9" t="s">
        <v>40</v>
      </c>
      <c r="AW241" s="67" t="e">
        <f>ROUND(#REF!*H241,2)</f>
        <v>#REF!</v>
      </c>
      <c r="AX241" s="9" t="s">
        <v>68</v>
      </c>
      <c r="AY241" s="66" t="s">
        <v>358</v>
      </c>
    </row>
    <row r="242" spans="1:51" s="2" customFormat="1" ht="38.4" x14ac:dyDescent="0.2">
      <c r="A242" s="16"/>
      <c r="B242" s="17"/>
      <c r="C242" s="29"/>
      <c r="D242" s="87" t="s">
        <v>70</v>
      </c>
      <c r="E242" s="29"/>
      <c r="F242" s="88" t="s">
        <v>359</v>
      </c>
      <c r="G242" s="29"/>
      <c r="H242" s="77"/>
      <c r="I242" s="16"/>
      <c r="J242" s="16"/>
      <c r="K242" s="16"/>
      <c r="L242" s="16"/>
      <c r="M242" s="16"/>
      <c r="N242" s="16"/>
      <c r="O242" s="16"/>
      <c r="P242" s="16"/>
      <c r="Q242" s="16"/>
      <c r="AF242" s="9" t="s">
        <v>70</v>
      </c>
      <c r="AG242" s="9" t="s">
        <v>41</v>
      </c>
    </row>
    <row r="243" spans="1:51" s="2" customFormat="1" ht="24.15" customHeight="1" x14ac:dyDescent="0.2">
      <c r="A243" s="16"/>
      <c r="B243" s="61"/>
      <c r="C243" s="62" t="s">
        <v>360</v>
      </c>
      <c r="D243" s="62" t="s">
        <v>64</v>
      </c>
      <c r="E243" s="63" t="s">
        <v>361</v>
      </c>
      <c r="F243" s="64" t="s">
        <v>362</v>
      </c>
      <c r="G243" s="65" t="s">
        <v>310</v>
      </c>
      <c r="H243" s="86">
        <v>5000</v>
      </c>
      <c r="I243" s="16"/>
      <c r="J243" s="16"/>
      <c r="K243" s="16"/>
      <c r="L243" s="16"/>
      <c r="M243" s="16"/>
      <c r="N243" s="16"/>
      <c r="O243" s="16"/>
      <c r="P243" s="16"/>
      <c r="Q243" s="16"/>
      <c r="AD243" s="66" t="s">
        <v>68</v>
      </c>
      <c r="AF243" s="66" t="s">
        <v>64</v>
      </c>
      <c r="AG243" s="66" t="s">
        <v>41</v>
      </c>
      <c r="AK243" s="9" t="s">
        <v>62</v>
      </c>
      <c r="AQ243" s="67" t="e">
        <f>IF(#REF!="základní",#REF!,0)</f>
        <v>#REF!</v>
      </c>
      <c r="AR243" s="67" t="e">
        <f>IF(#REF!="snížená",#REF!,0)</f>
        <v>#REF!</v>
      </c>
      <c r="AS243" s="67" t="e">
        <f>IF(#REF!="zákl. přenesená",#REF!,0)</f>
        <v>#REF!</v>
      </c>
      <c r="AT243" s="67" t="e">
        <f>IF(#REF!="sníž. přenesená",#REF!,0)</f>
        <v>#REF!</v>
      </c>
      <c r="AU243" s="67" t="e">
        <f>IF(#REF!="nulová",#REF!,0)</f>
        <v>#REF!</v>
      </c>
      <c r="AV243" s="9" t="s">
        <v>40</v>
      </c>
      <c r="AW243" s="67" t="e">
        <f>ROUND(#REF!*H243,2)</f>
        <v>#REF!</v>
      </c>
      <c r="AX243" s="9" t="s">
        <v>68</v>
      </c>
      <c r="AY243" s="66" t="s">
        <v>363</v>
      </c>
    </row>
    <row r="244" spans="1:51" s="2" customFormat="1" ht="28.8" x14ac:dyDescent="0.2">
      <c r="A244" s="16"/>
      <c r="B244" s="17"/>
      <c r="C244" s="29"/>
      <c r="D244" s="87" t="s">
        <v>70</v>
      </c>
      <c r="E244" s="29"/>
      <c r="F244" s="88" t="s">
        <v>364</v>
      </c>
      <c r="G244" s="29"/>
      <c r="H244" s="77"/>
      <c r="I244" s="16"/>
      <c r="J244" s="16"/>
      <c r="K244" s="16"/>
      <c r="L244" s="16"/>
      <c r="M244" s="16"/>
      <c r="N244" s="16"/>
      <c r="O244" s="16"/>
      <c r="P244" s="16"/>
      <c r="Q244" s="16"/>
      <c r="AF244" s="9" t="s">
        <v>70</v>
      </c>
      <c r="AG244" s="9" t="s">
        <v>41</v>
      </c>
    </row>
    <row r="245" spans="1:51" s="2" customFormat="1" ht="37.799999999999997" customHeight="1" x14ac:dyDescent="0.2">
      <c r="A245" s="16"/>
      <c r="B245" s="61"/>
      <c r="C245" s="62" t="s">
        <v>365</v>
      </c>
      <c r="D245" s="62" t="s">
        <v>64</v>
      </c>
      <c r="E245" s="63" t="s">
        <v>366</v>
      </c>
      <c r="F245" s="64" t="s">
        <v>367</v>
      </c>
      <c r="G245" s="65" t="s">
        <v>95</v>
      </c>
      <c r="H245" s="86">
        <v>2000</v>
      </c>
      <c r="I245" s="16"/>
      <c r="J245" s="16"/>
      <c r="K245" s="16"/>
      <c r="L245" s="16"/>
      <c r="M245" s="16"/>
      <c r="N245" s="16"/>
      <c r="O245" s="16"/>
      <c r="P245" s="16"/>
      <c r="Q245" s="16"/>
      <c r="AD245" s="66" t="s">
        <v>68</v>
      </c>
      <c r="AF245" s="66" t="s">
        <v>64</v>
      </c>
      <c r="AG245" s="66" t="s">
        <v>41</v>
      </c>
      <c r="AK245" s="9" t="s">
        <v>62</v>
      </c>
      <c r="AQ245" s="67" t="e">
        <f>IF(#REF!="základní",#REF!,0)</f>
        <v>#REF!</v>
      </c>
      <c r="AR245" s="67" t="e">
        <f>IF(#REF!="snížená",#REF!,0)</f>
        <v>#REF!</v>
      </c>
      <c r="AS245" s="67" t="e">
        <f>IF(#REF!="zákl. přenesená",#REF!,0)</f>
        <v>#REF!</v>
      </c>
      <c r="AT245" s="67" t="e">
        <f>IF(#REF!="sníž. přenesená",#REF!,0)</f>
        <v>#REF!</v>
      </c>
      <c r="AU245" s="67" t="e">
        <f>IF(#REF!="nulová",#REF!,0)</f>
        <v>#REF!</v>
      </c>
      <c r="AV245" s="9" t="s">
        <v>40</v>
      </c>
      <c r="AW245" s="67" t="e">
        <f>ROUND(#REF!*H245,2)</f>
        <v>#REF!</v>
      </c>
      <c r="AX245" s="9" t="s">
        <v>68</v>
      </c>
      <c r="AY245" s="66" t="s">
        <v>368</v>
      </c>
    </row>
    <row r="246" spans="1:51" s="2" customFormat="1" ht="38.4" x14ac:dyDescent="0.2">
      <c r="A246" s="16"/>
      <c r="B246" s="17"/>
      <c r="C246" s="29"/>
      <c r="D246" s="87" t="s">
        <v>70</v>
      </c>
      <c r="E246" s="29"/>
      <c r="F246" s="88" t="s">
        <v>369</v>
      </c>
      <c r="G246" s="29"/>
      <c r="H246" s="77"/>
      <c r="I246" s="16"/>
      <c r="J246" s="16"/>
      <c r="K246" s="16"/>
      <c r="L246" s="16"/>
      <c r="M246" s="16"/>
      <c r="N246" s="16"/>
      <c r="O246" s="16"/>
      <c r="P246" s="16"/>
      <c r="Q246" s="16"/>
      <c r="AF246" s="9" t="s">
        <v>70</v>
      </c>
      <c r="AG246" s="9" t="s">
        <v>41</v>
      </c>
    </row>
    <row r="247" spans="1:51" s="2" customFormat="1" ht="37.799999999999997" customHeight="1" x14ac:dyDescent="0.2">
      <c r="A247" s="16"/>
      <c r="B247" s="61"/>
      <c r="C247" s="62" t="s">
        <v>370</v>
      </c>
      <c r="D247" s="62" t="s">
        <v>64</v>
      </c>
      <c r="E247" s="63" t="s">
        <v>371</v>
      </c>
      <c r="F247" s="64" t="s">
        <v>372</v>
      </c>
      <c r="G247" s="65" t="s">
        <v>95</v>
      </c>
      <c r="H247" s="86">
        <v>2000</v>
      </c>
      <c r="I247" s="16"/>
      <c r="J247" s="16"/>
      <c r="K247" s="16"/>
      <c r="L247" s="16"/>
      <c r="M247" s="16"/>
      <c r="N247" s="16"/>
      <c r="O247" s="16"/>
      <c r="P247" s="16"/>
      <c r="Q247" s="16"/>
      <c r="AD247" s="66" t="s">
        <v>68</v>
      </c>
      <c r="AF247" s="66" t="s">
        <v>64</v>
      </c>
      <c r="AG247" s="66" t="s">
        <v>41</v>
      </c>
      <c r="AK247" s="9" t="s">
        <v>62</v>
      </c>
      <c r="AQ247" s="67" t="e">
        <f>IF(#REF!="základní",#REF!,0)</f>
        <v>#REF!</v>
      </c>
      <c r="AR247" s="67" t="e">
        <f>IF(#REF!="snížená",#REF!,0)</f>
        <v>#REF!</v>
      </c>
      <c r="AS247" s="67" t="e">
        <f>IF(#REF!="zákl. přenesená",#REF!,0)</f>
        <v>#REF!</v>
      </c>
      <c r="AT247" s="67" t="e">
        <f>IF(#REF!="sníž. přenesená",#REF!,0)</f>
        <v>#REF!</v>
      </c>
      <c r="AU247" s="67" t="e">
        <f>IF(#REF!="nulová",#REF!,0)</f>
        <v>#REF!</v>
      </c>
      <c r="AV247" s="9" t="s">
        <v>40</v>
      </c>
      <c r="AW247" s="67" t="e">
        <f>ROUND(#REF!*H247,2)</f>
        <v>#REF!</v>
      </c>
      <c r="AX247" s="9" t="s">
        <v>68</v>
      </c>
      <c r="AY247" s="66" t="s">
        <v>373</v>
      </c>
    </row>
    <row r="248" spans="1:51" s="2" customFormat="1" ht="38.4" x14ac:dyDescent="0.2">
      <c r="A248" s="16"/>
      <c r="B248" s="17"/>
      <c r="C248" s="29"/>
      <c r="D248" s="87" t="s">
        <v>70</v>
      </c>
      <c r="E248" s="29"/>
      <c r="F248" s="88" t="s">
        <v>374</v>
      </c>
      <c r="G248" s="29"/>
      <c r="H248" s="77"/>
      <c r="I248" s="16"/>
      <c r="J248" s="16"/>
      <c r="K248" s="16"/>
      <c r="L248" s="16"/>
      <c r="M248" s="16"/>
      <c r="N248" s="16"/>
      <c r="O248" s="16"/>
      <c r="P248" s="16"/>
      <c r="Q248" s="16"/>
      <c r="AF248" s="9" t="s">
        <v>70</v>
      </c>
      <c r="AG248" s="9" t="s">
        <v>41</v>
      </c>
    </row>
    <row r="249" spans="1:51" s="2" customFormat="1" ht="37.799999999999997" customHeight="1" x14ac:dyDescent="0.2">
      <c r="A249" s="16"/>
      <c r="B249" s="61"/>
      <c r="C249" s="62" t="s">
        <v>375</v>
      </c>
      <c r="D249" s="62" t="s">
        <v>64</v>
      </c>
      <c r="E249" s="63" t="s">
        <v>376</v>
      </c>
      <c r="F249" s="64" t="s">
        <v>377</v>
      </c>
      <c r="G249" s="65" t="s">
        <v>95</v>
      </c>
      <c r="H249" s="86">
        <v>2000</v>
      </c>
      <c r="I249" s="16"/>
      <c r="J249" s="16"/>
      <c r="K249" s="16"/>
      <c r="L249" s="16"/>
      <c r="M249" s="16"/>
      <c r="N249" s="16"/>
      <c r="O249" s="16"/>
      <c r="P249" s="16"/>
      <c r="Q249" s="16"/>
      <c r="AD249" s="66" t="s">
        <v>68</v>
      </c>
      <c r="AF249" s="66" t="s">
        <v>64</v>
      </c>
      <c r="AG249" s="66" t="s">
        <v>41</v>
      </c>
      <c r="AK249" s="9" t="s">
        <v>62</v>
      </c>
      <c r="AQ249" s="67" t="e">
        <f>IF(#REF!="základní",#REF!,0)</f>
        <v>#REF!</v>
      </c>
      <c r="AR249" s="67" t="e">
        <f>IF(#REF!="snížená",#REF!,0)</f>
        <v>#REF!</v>
      </c>
      <c r="AS249" s="67" t="e">
        <f>IF(#REF!="zákl. přenesená",#REF!,0)</f>
        <v>#REF!</v>
      </c>
      <c r="AT249" s="67" t="e">
        <f>IF(#REF!="sníž. přenesená",#REF!,0)</f>
        <v>#REF!</v>
      </c>
      <c r="AU249" s="67" t="e">
        <f>IF(#REF!="nulová",#REF!,0)</f>
        <v>#REF!</v>
      </c>
      <c r="AV249" s="9" t="s">
        <v>40</v>
      </c>
      <c r="AW249" s="67" t="e">
        <f>ROUND(#REF!*H249,2)</f>
        <v>#REF!</v>
      </c>
      <c r="AX249" s="9" t="s">
        <v>68</v>
      </c>
      <c r="AY249" s="66" t="s">
        <v>378</v>
      </c>
    </row>
    <row r="250" spans="1:51" s="2" customFormat="1" ht="38.4" x14ac:dyDescent="0.2">
      <c r="A250" s="16"/>
      <c r="B250" s="17"/>
      <c r="C250" s="29"/>
      <c r="D250" s="87" t="s">
        <v>70</v>
      </c>
      <c r="E250" s="29"/>
      <c r="F250" s="88" t="s">
        <v>379</v>
      </c>
      <c r="G250" s="29"/>
      <c r="H250" s="77"/>
      <c r="I250" s="16"/>
      <c r="J250" s="16"/>
      <c r="K250" s="16"/>
      <c r="L250" s="16"/>
      <c r="M250" s="16"/>
      <c r="N250" s="16"/>
      <c r="O250" s="16"/>
      <c r="P250" s="16"/>
      <c r="Q250" s="16"/>
      <c r="AF250" s="9" t="s">
        <v>70</v>
      </c>
      <c r="AG250" s="9" t="s">
        <v>41</v>
      </c>
    </row>
    <row r="251" spans="1:51" s="2" customFormat="1" ht="37.799999999999997" customHeight="1" x14ac:dyDescent="0.2">
      <c r="A251" s="16"/>
      <c r="B251" s="61"/>
      <c r="C251" s="62" t="s">
        <v>380</v>
      </c>
      <c r="D251" s="62" t="s">
        <v>64</v>
      </c>
      <c r="E251" s="63" t="s">
        <v>381</v>
      </c>
      <c r="F251" s="64" t="s">
        <v>382</v>
      </c>
      <c r="G251" s="65" t="s">
        <v>95</v>
      </c>
      <c r="H251" s="86">
        <v>2000</v>
      </c>
      <c r="I251" s="16"/>
      <c r="J251" s="16"/>
      <c r="K251" s="16"/>
      <c r="L251" s="16"/>
      <c r="M251" s="16"/>
      <c r="N251" s="16"/>
      <c r="O251" s="16"/>
      <c r="P251" s="16"/>
      <c r="Q251" s="16"/>
      <c r="AD251" s="66" t="s">
        <v>68</v>
      </c>
      <c r="AF251" s="66" t="s">
        <v>64</v>
      </c>
      <c r="AG251" s="66" t="s">
        <v>41</v>
      </c>
      <c r="AK251" s="9" t="s">
        <v>62</v>
      </c>
      <c r="AQ251" s="67" t="e">
        <f>IF(#REF!="základní",#REF!,0)</f>
        <v>#REF!</v>
      </c>
      <c r="AR251" s="67" t="e">
        <f>IF(#REF!="snížená",#REF!,0)</f>
        <v>#REF!</v>
      </c>
      <c r="AS251" s="67" t="e">
        <f>IF(#REF!="zákl. přenesená",#REF!,0)</f>
        <v>#REF!</v>
      </c>
      <c r="AT251" s="67" t="e">
        <f>IF(#REF!="sníž. přenesená",#REF!,0)</f>
        <v>#REF!</v>
      </c>
      <c r="AU251" s="67" t="e">
        <f>IF(#REF!="nulová",#REF!,0)</f>
        <v>#REF!</v>
      </c>
      <c r="AV251" s="9" t="s">
        <v>40</v>
      </c>
      <c r="AW251" s="67" t="e">
        <f>ROUND(#REF!*H251,2)</f>
        <v>#REF!</v>
      </c>
      <c r="AX251" s="9" t="s">
        <v>68</v>
      </c>
      <c r="AY251" s="66" t="s">
        <v>383</v>
      </c>
    </row>
    <row r="252" spans="1:51" s="2" customFormat="1" ht="38.4" x14ac:dyDescent="0.2">
      <c r="A252" s="16"/>
      <c r="B252" s="17"/>
      <c r="C252" s="29"/>
      <c r="D252" s="87" t="s">
        <v>70</v>
      </c>
      <c r="E252" s="29"/>
      <c r="F252" s="88" t="s">
        <v>384</v>
      </c>
      <c r="G252" s="29"/>
      <c r="H252" s="77"/>
      <c r="I252" s="16"/>
      <c r="J252" s="16"/>
      <c r="K252" s="16"/>
      <c r="L252" s="16"/>
      <c r="M252" s="16"/>
      <c r="N252" s="16"/>
      <c r="O252" s="16"/>
      <c r="P252" s="16"/>
      <c r="Q252" s="16"/>
      <c r="AF252" s="9" t="s">
        <v>70</v>
      </c>
      <c r="AG252" s="9" t="s">
        <v>41</v>
      </c>
    </row>
    <row r="253" spans="1:51" s="2" customFormat="1" ht="37.799999999999997" customHeight="1" x14ac:dyDescent="0.2">
      <c r="A253" s="16"/>
      <c r="B253" s="61"/>
      <c r="C253" s="62" t="s">
        <v>385</v>
      </c>
      <c r="D253" s="62" t="s">
        <v>64</v>
      </c>
      <c r="E253" s="63" t="s">
        <v>386</v>
      </c>
      <c r="F253" s="64" t="s">
        <v>387</v>
      </c>
      <c r="G253" s="65" t="s">
        <v>95</v>
      </c>
      <c r="H253" s="86">
        <v>2000</v>
      </c>
      <c r="I253" s="16"/>
      <c r="J253" s="16"/>
      <c r="K253" s="16"/>
      <c r="L253" s="16"/>
      <c r="M253" s="16"/>
      <c r="N253" s="16"/>
      <c r="O253" s="16"/>
      <c r="P253" s="16"/>
      <c r="Q253" s="16"/>
      <c r="AD253" s="66" t="s">
        <v>68</v>
      </c>
      <c r="AF253" s="66" t="s">
        <v>64</v>
      </c>
      <c r="AG253" s="66" t="s">
        <v>41</v>
      </c>
      <c r="AK253" s="9" t="s">
        <v>62</v>
      </c>
      <c r="AQ253" s="67" t="e">
        <f>IF(#REF!="základní",#REF!,0)</f>
        <v>#REF!</v>
      </c>
      <c r="AR253" s="67" t="e">
        <f>IF(#REF!="snížená",#REF!,0)</f>
        <v>#REF!</v>
      </c>
      <c r="AS253" s="67" t="e">
        <f>IF(#REF!="zákl. přenesená",#REF!,0)</f>
        <v>#REF!</v>
      </c>
      <c r="AT253" s="67" t="e">
        <f>IF(#REF!="sníž. přenesená",#REF!,0)</f>
        <v>#REF!</v>
      </c>
      <c r="AU253" s="67" t="e">
        <f>IF(#REF!="nulová",#REF!,0)</f>
        <v>#REF!</v>
      </c>
      <c r="AV253" s="9" t="s">
        <v>40</v>
      </c>
      <c r="AW253" s="67" t="e">
        <f>ROUND(#REF!*H253,2)</f>
        <v>#REF!</v>
      </c>
      <c r="AX253" s="9" t="s">
        <v>68</v>
      </c>
      <c r="AY253" s="66" t="s">
        <v>388</v>
      </c>
    </row>
    <row r="254" spans="1:51" s="2" customFormat="1" ht="38.4" x14ac:dyDescent="0.2">
      <c r="A254" s="16"/>
      <c r="B254" s="17"/>
      <c r="C254" s="29"/>
      <c r="D254" s="87" t="s">
        <v>70</v>
      </c>
      <c r="E254" s="29"/>
      <c r="F254" s="88" t="s">
        <v>389</v>
      </c>
      <c r="G254" s="29"/>
      <c r="H254" s="77"/>
      <c r="I254" s="16"/>
      <c r="J254" s="16"/>
      <c r="K254" s="16"/>
      <c r="L254" s="16"/>
      <c r="M254" s="16"/>
      <c r="N254" s="16"/>
      <c r="O254" s="16"/>
      <c r="P254" s="16"/>
      <c r="Q254" s="16"/>
      <c r="AF254" s="9" t="s">
        <v>70</v>
      </c>
      <c r="AG254" s="9" t="s">
        <v>41</v>
      </c>
    </row>
    <row r="255" spans="1:51" s="2" customFormat="1" ht="24.15" customHeight="1" x14ac:dyDescent="0.2">
      <c r="A255" s="16"/>
      <c r="B255" s="61"/>
      <c r="C255" s="62" t="s">
        <v>390</v>
      </c>
      <c r="D255" s="62" t="s">
        <v>64</v>
      </c>
      <c r="E255" s="63" t="s">
        <v>391</v>
      </c>
      <c r="F255" s="64" t="s">
        <v>392</v>
      </c>
      <c r="G255" s="65" t="s">
        <v>95</v>
      </c>
      <c r="H255" s="86">
        <v>500</v>
      </c>
      <c r="I255" s="16"/>
      <c r="J255" s="16"/>
      <c r="K255" s="16"/>
      <c r="L255" s="16"/>
      <c r="M255" s="16"/>
      <c r="N255" s="16"/>
      <c r="O255" s="16"/>
      <c r="P255" s="16"/>
      <c r="Q255" s="16"/>
      <c r="AD255" s="66" t="s">
        <v>68</v>
      </c>
      <c r="AF255" s="66" t="s">
        <v>64</v>
      </c>
      <c r="AG255" s="66" t="s">
        <v>41</v>
      </c>
      <c r="AK255" s="9" t="s">
        <v>62</v>
      </c>
      <c r="AQ255" s="67" t="e">
        <f>IF(#REF!="základní",#REF!,0)</f>
        <v>#REF!</v>
      </c>
      <c r="AR255" s="67" t="e">
        <f>IF(#REF!="snížená",#REF!,0)</f>
        <v>#REF!</v>
      </c>
      <c r="AS255" s="67" t="e">
        <f>IF(#REF!="zákl. přenesená",#REF!,0)</f>
        <v>#REF!</v>
      </c>
      <c r="AT255" s="67" t="e">
        <f>IF(#REF!="sníž. přenesená",#REF!,0)</f>
        <v>#REF!</v>
      </c>
      <c r="AU255" s="67" t="e">
        <f>IF(#REF!="nulová",#REF!,0)</f>
        <v>#REF!</v>
      </c>
      <c r="AV255" s="9" t="s">
        <v>40</v>
      </c>
      <c r="AW255" s="67" t="e">
        <f>ROUND(#REF!*H255,2)</f>
        <v>#REF!</v>
      </c>
      <c r="AX255" s="9" t="s">
        <v>68</v>
      </c>
      <c r="AY255" s="66" t="s">
        <v>393</v>
      </c>
    </row>
    <row r="256" spans="1:51" s="2" customFormat="1" ht="28.8" x14ac:dyDescent="0.2">
      <c r="A256" s="16"/>
      <c r="B256" s="17"/>
      <c r="C256" s="29"/>
      <c r="D256" s="87" t="s">
        <v>70</v>
      </c>
      <c r="E256" s="29"/>
      <c r="F256" s="88" t="s">
        <v>394</v>
      </c>
      <c r="G256" s="29"/>
      <c r="H256" s="77"/>
      <c r="I256" s="16"/>
      <c r="J256" s="16"/>
      <c r="K256" s="16"/>
      <c r="L256" s="16"/>
      <c r="M256" s="16"/>
      <c r="N256" s="16"/>
      <c r="O256" s="16"/>
      <c r="P256" s="16"/>
      <c r="Q256" s="16"/>
      <c r="AF256" s="9" t="s">
        <v>70</v>
      </c>
      <c r="AG256" s="9" t="s">
        <v>41</v>
      </c>
    </row>
    <row r="257" spans="1:51" s="2" customFormat="1" ht="24.15" customHeight="1" x14ac:dyDescent="0.2">
      <c r="A257" s="16"/>
      <c r="B257" s="61"/>
      <c r="C257" s="62" t="s">
        <v>395</v>
      </c>
      <c r="D257" s="62" t="s">
        <v>64</v>
      </c>
      <c r="E257" s="63" t="s">
        <v>396</v>
      </c>
      <c r="F257" s="64" t="s">
        <v>397</v>
      </c>
      <c r="G257" s="65" t="s">
        <v>95</v>
      </c>
      <c r="H257" s="86">
        <v>1500</v>
      </c>
      <c r="I257" s="16"/>
      <c r="J257" s="16"/>
      <c r="K257" s="16"/>
      <c r="L257" s="16"/>
      <c r="M257" s="16"/>
      <c r="N257" s="16"/>
      <c r="O257" s="16"/>
      <c r="P257" s="16"/>
      <c r="Q257" s="16"/>
      <c r="AD257" s="66" t="s">
        <v>68</v>
      </c>
      <c r="AF257" s="66" t="s">
        <v>64</v>
      </c>
      <c r="AG257" s="66" t="s">
        <v>41</v>
      </c>
      <c r="AK257" s="9" t="s">
        <v>62</v>
      </c>
      <c r="AQ257" s="67" t="e">
        <f>IF(#REF!="základní",#REF!,0)</f>
        <v>#REF!</v>
      </c>
      <c r="AR257" s="67" t="e">
        <f>IF(#REF!="snížená",#REF!,0)</f>
        <v>#REF!</v>
      </c>
      <c r="AS257" s="67" t="e">
        <f>IF(#REF!="zákl. přenesená",#REF!,0)</f>
        <v>#REF!</v>
      </c>
      <c r="AT257" s="67" t="e">
        <f>IF(#REF!="sníž. přenesená",#REF!,0)</f>
        <v>#REF!</v>
      </c>
      <c r="AU257" s="67" t="e">
        <f>IF(#REF!="nulová",#REF!,0)</f>
        <v>#REF!</v>
      </c>
      <c r="AV257" s="9" t="s">
        <v>40</v>
      </c>
      <c r="AW257" s="67" t="e">
        <f>ROUND(#REF!*H257,2)</f>
        <v>#REF!</v>
      </c>
      <c r="AX257" s="9" t="s">
        <v>68</v>
      </c>
      <c r="AY257" s="66" t="s">
        <v>398</v>
      </c>
    </row>
    <row r="258" spans="1:51" s="2" customFormat="1" ht="28.8" x14ac:dyDescent="0.2">
      <c r="A258" s="16"/>
      <c r="B258" s="17"/>
      <c r="C258" s="29"/>
      <c r="D258" s="87" t="s">
        <v>70</v>
      </c>
      <c r="E258" s="29"/>
      <c r="F258" s="88" t="s">
        <v>399</v>
      </c>
      <c r="G258" s="29"/>
      <c r="H258" s="77"/>
      <c r="I258" s="16"/>
      <c r="J258" s="16"/>
      <c r="K258" s="16"/>
      <c r="L258" s="16"/>
      <c r="M258" s="16"/>
      <c r="N258" s="16"/>
      <c r="O258" s="16"/>
      <c r="P258" s="16"/>
      <c r="Q258" s="16"/>
      <c r="AF258" s="9" t="s">
        <v>70</v>
      </c>
      <c r="AG258" s="9" t="s">
        <v>41</v>
      </c>
    </row>
    <row r="259" spans="1:51" s="2" customFormat="1" ht="24.15" customHeight="1" x14ac:dyDescent="0.2">
      <c r="A259" s="16"/>
      <c r="B259" s="61"/>
      <c r="C259" s="62" t="s">
        <v>400</v>
      </c>
      <c r="D259" s="62" t="s">
        <v>64</v>
      </c>
      <c r="E259" s="63" t="s">
        <v>401</v>
      </c>
      <c r="F259" s="64" t="s">
        <v>402</v>
      </c>
      <c r="G259" s="65" t="s">
        <v>95</v>
      </c>
      <c r="H259" s="86">
        <v>3000</v>
      </c>
      <c r="I259" s="16"/>
      <c r="J259" s="16"/>
      <c r="K259" s="16"/>
      <c r="L259" s="16"/>
      <c r="M259" s="16"/>
      <c r="N259" s="16"/>
      <c r="O259" s="16"/>
      <c r="P259" s="16"/>
      <c r="Q259" s="16"/>
      <c r="AD259" s="66" t="s">
        <v>68</v>
      </c>
      <c r="AF259" s="66" t="s">
        <v>64</v>
      </c>
      <c r="AG259" s="66" t="s">
        <v>41</v>
      </c>
      <c r="AK259" s="9" t="s">
        <v>62</v>
      </c>
      <c r="AQ259" s="67" t="e">
        <f>IF(#REF!="základní",#REF!,0)</f>
        <v>#REF!</v>
      </c>
      <c r="AR259" s="67" t="e">
        <f>IF(#REF!="snížená",#REF!,0)</f>
        <v>#REF!</v>
      </c>
      <c r="AS259" s="67" t="e">
        <f>IF(#REF!="zákl. přenesená",#REF!,0)</f>
        <v>#REF!</v>
      </c>
      <c r="AT259" s="67" t="e">
        <f>IF(#REF!="sníž. přenesená",#REF!,0)</f>
        <v>#REF!</v>
      </c>
      <c r="AU259" s="67" t="e">
        <f>IF(#REF!="nulová",#REF!,0)</f>
        <v>#REF!</v>
      </c>
      <c r="AV259" s="9" t="s">
        <v>40</v>
      </c>
      <c r="AW259" s="67" t="e">
        <f>ROUND(#REF!*H259,2)</f>
        <v>#REF!</v>
      </c>
      <c r="AX259" s="9" t="s">
        <v>68</v>
      </c>
      <c r="AY259" s="66" t="s">
        <v>403</v>
      </c>
    </row>
    <row r="260" spans="1:51" s="2" customFormat="1" ht="28.8" x14ac:dyDescent="0.2">
      <c r="A260" s="16"/>
      <c r="B260" s="17"/>
      <c r="C260" s="29"/>
      <c r="D260" s="87" t="s">
        <v>70</v>
      </c>
      <c r="E260" s="29"/>
      <c r="F260" s="88" t="s">
        <v>404</v>
      </c>
      <c r="G260" s="29"/>
      <c r="H260" s="77"/>
      <c r="I260" s="16"/>
      <c r="J260" s="16"/>
      <c r="K260" s="16"/>
      <c r="L260" s="16"/>
      <c r="M260" s="16"/>
      <c r="N260" s="16"/>
      <c r="O260" s="16"/>
      <c r="P260" s="16"/>
      <c r="Q260" s="16"/>
      <c r="AF260" s="9" t="s">
        <v>70</v>
      </c>
      <c r="AG260" s="9" t="s">
        <v>41</v>
      </c>
    </row>
    <row r="261" spans="1:51" s="2" customFormat="1" ht="24.15" customHeight="1" x14ac:dyDescent="0.2">
      <c r="A261" s="16"/>
      <c r="B261" s="61"/>
      <c r="C261" s="62" t="s">
        <v>405</v>
      </c>
      <c r="D261" s="62" t="s">
        <v>64</v>
      </c>
      <c r="E261" s="63" t="s">
        <v>406</v>
      </c>
      <c r="F261" s="64" t="s">
        <v>407</v>
      </c>
      <c r="G261" s="65" t="s">
        <v>95</v>
      </c>
      <c r="H261" s="86">
        <v>5000</v>
      </c>
      <c r="I261" s="16"/>
      <c r="J261" s="16"/>
      <c r="K261" s="16"/>
      <c r="L261" s="16"/>
      <c r="M261" s="16"/>
      <c r="N261" s="16"/>
      <c r="O261" s="16"/>
      <c r="P261" s="16"/>
      <c r="Q261" s="16"/>
      <c r="AD261" s="66" t="s">
        <v>68</v>
      </c>
      <c r="AF261" s="66" t="s">
        <v>64</v>
      </c>
      <c r="AG261" s="66" t="s">
        <v>41</v>
      </c>
      <c r="AK261" s="9" t="s">
        <v>62</v>
      </c>
      <c r="AQ261" s="67" t="e">
        <f>IF(#REF!="základní",#REF!,0)</f>
        <v>#REF!</v>
      </c>
      <c r="AR261" s="67" t="e">
        <f>IF(#REF!="snížená",#REF!,0)</f>
        <v>#REF!</v>
      </c>
      <c r="AS261" s="67" t="e">
        <f>IF(#REF!="zákl. přenesená",#REF!,0)</f>
        <v>#REF!</v>
      </c>
      <c r="AT261" s="67" t="e">
        <f>IF(#REF!="sníž. přenesená",#REF!,0)</f>
        <v>#REF!</v>
      </c>
      <c r="AU261" s="67" t="e">
        <f>IF(#REF!="nulová",#REF!,0)</f>
        <v>#REF!</v>
      </c>
      <c r="AV261" s="9" t="s">
        <v>40</v>
      </c>
      <c r="AW261" s="67" t="e">
        <f>ROUND(#REF!*H261,2)</f>
        <v>#REF!</v>
      </c>
      <c r="AX261" s="9" t="s">
        <v>68</v>
      </c>
      <c r="AY261" s="66" t="s">
        <v>408</v>
      </c>
    </row>
    <row r="262" spans="1:51" s="2" customFormat="1" ht="28.8" x14ac:dyDescent="0.2">
      <c r="A262" s="16"/>
      <c r="B262" s="17"/>
      <c r="C262" s="29"/>
      <c r="D262" s="87" t="s">
        <v>70</v>
      </c>
      <c r="E262" s="29"/>
      <c r="F262" s="88" t="s">
        <v>409</v>
      </c>
      <c r="G262" s="29"/>
      <c r="H262" s="77"/>
      <c r="I262" s="16"/>
      <c r="J262" s="16"/>
      <c r="K262" s="16"/>
      <c r="L262" s="16"/>
      <c r="M262" s="16"/>
      <c r="N262" s="16"/>
      <c r="O262" s="16"/>
      <c r="P262" s="16"/>
      <c r="Q262" s="16"/>
      <c r="AF262" s="9" t="s">
        <v>70</v>
      </c>
      <c r="AG262" s="9" t="s">
        <v>41</v>
      </c>
    </row>
    <row r="263" spans="1:51" s="2" customFormat="1" ht="24.15" customHeight="1" x14ac:dyDescent="0.2">
      <c r="A263" s="16"/>
      <c r="B263" s="61"/>
      <c r="C263" s="62" t="s">
        <v>410</v>
      </c>
      <c r="D263" s="62" t="s">
        <v>64</v>
      </c>
      <c r="E263" s="63" t="s">
        <v>411</v>
      </c>
      <c r="F263" s="64" t="s">
        <v>412</v>
      </c>
      <c r="G263" s="65" t="s">
        <v>95</v>
      </c>
      <c r="H263" s="86">
        <v>8500</v>
      </c>
      <c r="I263" s="16"/>
      <c r="J263" s="16"/>
      <c r="K263" s="16"/>
      <c r="L263" s="16"/>
      <c r="M263" s="16"/>
      <c r="N263" s="16"/>
      <c r="O263" s="16"/>
      <c r="P263" s="16"/>
      <c r="Q263" s="16"/>
      <c r="AD263" s="66" t="s">
        <v>68</v>
      </c>
      <c r="AF263" s="66" t="s">
        <v>64</v>
      </c>
      <c r="AG263" s="66" t="s">
        <v>41</v>
      </c>
      <c r="AK263" s="9" t="s">
        <v>62</v>
      </c>
      <c r="AQ263" s="67" t="e">
        <f>IF(#REF!="základní",#REF!,0)</f>
        <v>#REF!</v>
      </c>
      <c r="AR263" s="67" t="e">
        <f>IF(#REF!="snížená",#REF!,0)</f>
        <v>#REF!</v>
      </c>
      <c r="AS263" s="67" t="e">
        <f>IF(#REF!="zákl. přenesená",#REF!,0)</f>
        <v>#REF!</v>
      </c>
      <c r="AT263" s="67" t="e">
        <f>IF(#REF!="sníž. přenesená",#REF!,0)</f>
        <v>#REF!</v>
      </c>
      <c r="AU263" s="67" t="e">
        <f>IF(#REF!="nulová",#REF!,0)</f>
        <v>#REF!</v>
      </c>
      <c r="AV263" s="9" t="s">
        <v>40</v>
      </c>
      <c r="AW263" s="67" t="e">
        <f>ROUND(#REF!*H263,2)</f>
        <v>#REF!</v>
      </c>
      <c r="AX263" s="9" t="s">
        <v>68</v>
      </c>
      <c r="AY263" s="66" t="s">
        <v>413</v>
      </c>
    </row>
    <row r="264" spans="1:51" s="2" customFormat="1" ht="28.8" x14ac:dyDescent="0.2">
      <c r="A264" s="16"/>
      <c r="B264" s="17"/>
      <c r="C264" s="29"/>
      <c r="D264" s="87" t="s">
        <v>70</v>
      </c>
      <c r="E264" s="29"/>
      <c r="F264" s="88" t="s">
        <v>414</v>
      </c>
      <c r="G264" s="29"/>
      <c r="H264" s="77"/>
      <c r="I264" s="16"/>
      <c r="J264" s="16"/>
      <c r="K264" s="16"/>
      <c r="L264" s="16"/>
      <c r="M264" s="16"/>
      <c r="N264" s="16"/>
      <c r="O264" s="16"/>
      <c r="P264" s="16"/>
      <c r="Q264" s="16"/>
      <c r="AF264" s="9" t="s">
        <v>70</v>
      </c>
      <c r="AG264" s="9" t="s">
        <v>41</v>
      </c>
    </row>
    <row r="265" spans="1:51" s="2" customFormat="1" ht="24.15" customHeight="1" x14ac:dyDescent="0.2">
      <c r="A265" s="16"/>
      <c r="B265" s="61"/>
      <c r="C265" s="62" t="s">
        <v>415</v>
      </c>
      <c r="D265" s="62" t="s">
        <v>64</v>
      </c>
      <c r="E265" s="63" t="s">
        <v>416</v>
      </c>
      <c r="F265" s="64" t="s">
        <v>417</v>
      </c>
      <c r="G265" s="65" t="s">
        <v>310</v>
      </c>
      <c r="H265" s="86">
        <v>8000</v>
      </c>
      <c r="I265" s="16"/>
      <c r="J265" s="16"/>
      <c r="K265" s="16"/>
      <c r="L265" s="16"/>
      <c r="M265" s="16"/>
      <c r="N265" s="16"/>
      <c r="O265" s="16"/>
      <c r="P265" s="16"/>
      <c r="Q265" s="16"/>
      <c r="AD265" s="66" t="s">
        <v>68</v>
      </c>
      <c r="AF265" s="66" t="s">
        <v>64</v>
      </c>
      <c r="AG265" s="66" t="s">
        <v>41</v>
      </c>
      <c r="AK265" s="9" t="s">
        <v>62</v>
      </c>
      <c r="AQ265" s="67" t="e">
        <f>IF(#REF!="základní",#REF!,0)</f>
        <v>#REF!</v>
      </c>
      <c r="AR265" s="67" t="e">
        <f>IF(#REF!="snížená",#REF!,0)</f>
        <v>#REF!</v>
      </c>
      <c r="AS265" s="67" t="e">
        <f>IF(#REF!="zákl. přenesená",#REF!,0)</f>
        <v>#REF!</v>
      </c>
      <c r="AT265" s="67" t="e">
        <f>IF(#REF!="sníž. přenesená",#REF!,0)</f>
        <v>#REF!</v>
      </c>
      <c r="AU265" s="67" t="e">
        <f>IF(#REF!="nulová",#REF!,0)</f>
        <v>#REF!</v>
      </c>
      <c r="AV265" s="9" t="s">
        <v>40</v>
      </c>
      <c r="AW265" s="67" t="e">
        <f>ROUND(#REF!*H265,2)</f>
        <v>#REF!</v>
      </c>
      <c r="AX265" s="9" t="s">
        <v>68</v>
      </c>
      <c r="AY265" s="66" t="s">
        <v>418</v>
      </c>
    </row>
    <row r="266" spans="1:51" s="2" customFormat="1" ht="28.8" x14ac:dyDescent="0.2">
      <c r="A266" s="16"/>
      <c r="B266" s="17"/>
      <c r="C266" s="29"/>
      <c r="D266" s="87" t="s">
        <v>70</v>
      </c>
      <c r="E266" s="29"/>
      <c r="F266" s="88" t="s">
        <v>419</v>
      </c>
      <c r="G266" s="29"/>
      <c r="H266" s="77"/>
      <c r="I266" s="16"/>
      <c r="J266" s="16"/>
      <c r="K266" s="16"/>
      <c r="L266" s="16"/>
      <c r="M266" s="16"/>
      <c r="N266" s="16"/>
      <c r="O266" s="16"/>
      <c r="P266" s="16"/>
      <c r="Q266" s="16"/>
      <c r="AF266" s="9" t="s">
        <v>70</v>
      </c>
      <c r="AG266" s="9" t="s">
        <v>41</v>
      </c>
    </row>
    <row r="267" spans="1:51" s="2" customFormat="1" ht="16.5" customHeight="1" x14ac:dyDescent="0.2">
      <c r="A267" s="16"/>
      <c r="B267" s="61"/>
      <c r="C267" s="62" t="s">
        <v>420</v>
      </c>
      <c r="D267" s="62" t="s">
        <v>64</v>
      </c>
      <c r="E267" s="63" t="s">
        <v>421</v>
      </c>
      <c r="F267" s="64" t="s">
        <v>422</v>
      </c>
      <c r="G267" s="65" t="s">
        <v>95</v>
      </c>
      <c r="H267" s="86">
        <v>20000</v>
      </c>
      <c r="I267" s="16"/>
      <c r="J267" s="16"/>
      <c r="K267" s="16"/>
      <c r="L267" s="16"/>
      <c r="M267" s="16"/>
      <c r="N267" s="16"/>
      <c r="O267" s="16"/>
      <c r="P267" s="16"/>
      <c r="Q267" s="16"/>
      <c r="AD267" s="66" t="s">
        <v>68</v>
      </c>
      <c r="AF267" s="66" t="s">
        <v>64</v>
      </c>
      <c r="AG267" s="66" t="s">
        <v>41</v>
      </c>
      <c r="AK267" s="9" t="s">
        <v>62</v>
      </c>
      <c r="AQ267" s="67" t="e">
        <f>IF(#REF!="základní",#REF!,0)</f>
        <v>#REF!</v>
      </c>
      <c r="AR267" s="67" t="e">
        <f>IF(#REF!="snížená",#REF!,0)</f>
        <v>#REF!</v>
      </c>
      <c r="AS267" s="67" t="e">
        <f>IF(#REF!="zákl. přenesená",#REF!,0)</f>
        <v>#REF!</v>
      </c>
      <c r="AT267" s="67" t="e">
        <f>IF(#REF!="sníž. přenesená",#REF!,0)</f>
        <v>#REF!</v>
      </c>
      <c r="AU267" s="67" t="e">
        <f>IF(#REF!="nulová",#REF!,0)</f>
        <v>#REF!</v>
      </c>
      <c r="AV267" s="9" t="s">
        <v>40</v>
      </c>
      <c r="AW267" s="67" t="e">
        <f>ROUND(#REF!*H267,2)</f>
        <v>#REF!</v>
      </c>
      <c r="AX267" s="9" t="s">
        <v>68</v>
      </c>
      <c r="AY267" s="66" t="s">
        <v>423</v>
      </c>
    </row>
    <row r="268" spans="1:51" s="2" customFormat="1" ht="19.2" x14ac:dyDescent="0.2">
      <c r="A268" s="16"/>
      <c r="B268" s="17"/>
      <c r="C268" s="29"/>
      <c r="D268" s="87" t="s">
        <v>70</v>
      </c>
      <c r="E268" s="29"/>
      <c r="F268" s="88" t="s">
        <v>424</v>
      </c>
      <c r="G268" s="29"/>
      <c r="H268" s="77"/>
      <c r="I268" s="16"/>
      <c r="J268" s="16"/>
      <c r="K268" s="16"/>
      <c r="L268" s="16"/>
      <c r="M268" s="16"/>
      <c r="N268" s="16"/>
      <c r="O268" s="16"/>
      <c r="P268" s="16"/>
      <c r="Q268" s="16"/>
      <c r="AF268" s="9" t="s">
        <v>70</v>
      </c>
      <c r="AG268" s="9" t="s">
        <v>41</v>
      </c>
    </row>
    <row r="269" spans="1:51" s="2" customFormat="1" ht="16.5" customHeight="1" x14ac:dyDescent="0.2">
      <c r="A269" s="16"/>
      <c r="B269" s="61"/>
      <c r="C269" s="62" t="s">
        <v>425</v>
      </c>
      <c r="D269" s="62" t="s">
        <v>64</v>
      </c>
      <c r="E269" s="63" t="s">
        <v>426</v>
      </c>
      <c r="F269" s="64" t="s">
        <v>427</v>
      </c>
      <c r="G269" s="65" t="s">
        <v>67</v>
      </c>
      <c r="H269" s="86">
        <v>5500</v>
      </c>
      <c r="I269" s="16"/>
      <c r="J269" s="16"/>
      <c r="K269" s="16"/>
      <c r="L269" s="16"/>
      <c r="M269" s="16"/>
      <c r="N269" s="16"/>
      <c r="O269" s="16"/>
      <c r="P269" s="16"/>
      <c r="Q269" s="16"/>
      <c r="AD269" s="66" t="s">
        <v>68</v>
      </c>
      <c r="AF269" s="66" t="s">
        <v>64</v>
      </c>
      <c r="AG269" s="66" t="s">
        <v>41</v>
      </c>
      <c r="AK269" s="9" t="s">
        <v>62</v>
      </c>
      <c r="AQ269" s="67" t="e">
        <f>IF(#REF!="základní",#REF!,0)</f>
        <v>#REF!</v>
      </c>
      <c r="AR269" s="67" t="e">
        <f>IF(#REF!="snížená",#REF!,0)</f>
        <v>#REF!</v>
      </c>
      <c r="AS269" s="67" t="e">
        <f>IF(#REF!="zákl. přenesená",#REF!,0)</f>
        <v>#REF!</v>
      </c>
      <c r="AT269" s="67" t="e">
        <f>IF(#REF!="sníž. přenesená",#REF!,0)</f>
        <v>#REF!</v>
      </c>
      <c r="AU269" s="67" t="e">
        <f>IF(#REF!="nulová",#REF!,0)</f>
        <v>#REF!</v>
      </c>
      <c r="AV269" s="9" t="s">
        <v>40</v>
      </c>
      <c r="AW269" s="67" t="e">
        <f>ROUND(#REF!*H269,2)</f>
        <v>#REF!</v>
      </c>
      <c r="AX269" s="9" t="s">
        <v>68</v>
      </c>
      <c r="AY269" s="66" t="s">
        <v>428</v>
      </c>
    </row>
    <row r="270" spans="1:51" s="2" customFormat="1" ht="28.8" x14ac:dyDescent="0.2">
      <c r="A270" s="16"/>
      <c r="B270" s="17"/>
      <c r="C270" s="29"/>
      <c r="D270" s="87" t="s">
        <v>70</v>
      </c>
      <c r="E270" s="29"/>
      <c r="F270" s="88" t="s">
        <v>429</v>
      </c>
      <c r="G270" s="29"/>
      <c r="H270" s="77"/>
      <c r="I270" s="16"/>
      <c r="J270" s="16"/>
      <c r="K270" s="16"/>
      <c r="L270" s="16"/>
      <c r="M270" s="16"/>
      <c r="N270" s="16"/>
      <c r="O270" s="16"/>
      <c r="P270" s="16"/>
      <c r="Q270" s="16"/>
      <c r="AF270" s="9" t="s">
        <v>70</v>
      </c>
      <c r="AG270" s="9" t="s">
        <v>41</v>
      </c>
    </row>
    <row r="271" spans="1:51" s="7" customFormat="1" ht="22.8" customHeight="1" x14ac:dyDescent="0.25">
      <c r="B271" s="56"/>
      <c r="C271" s="58"/>
      <c r="D271" s="82" t="s">
        <v>38</v>
      </c>
      <c r="E271" s="85" t="s">
        <v>41</v>
      </c>
      <c r="F271" s="85" t="s">
        <v>430</v>
      </c>
      <c r="G271" s="58"/>
      <c r="H271" s="84"/>
      <c r="AD271" s="57" t="s">
        <v>40</v>
      </c>
      <c r="AF271" s="59" t="s">
        <v>38</v>
      </c>
      <c r="AG271" s="59" t="s">
        <v>40</v>
      </c>
      <c r="AK271" s="57" t="s">
        <v>62</v>
      </c>
      <c r="AW271" s="60" t="e">
        <f>SUM(AW272:AW297)</f>
        <v>#REF!</v>
      </c>
    </row>
    <row r="272" spans="1:51" s="2" customFormat="1" ht="33" customHeight="1" x14ac:dyDescent="0.2">
      <c r="A272" s="16"/>
      <c r="B272" s="61"/>
      <c r="C272" s="62" t="s">
        <v>431</v>
      </c>
      <c r="D272" s="62" t="s">
        <v>64</v>
      </c>
      <c r="E272" s="63" t="s">
        <v>432</v>
      </c>
      <c r="F272" s="64" t="s">
        <v>433</v>
      </c>
      <c r="G272" s="65" t="s">
        <v>95</v>
      </c>
      <c r="H272" s="86">
        <v>20</v>
      </c>
      <c r="I272" s="16"/>
      <c r="J272" s="16"/>
      <c r="K272" s="16"/>
      <c r="L272" s="16"/>
      <c r="M272" s="16"/>
      <c r="N272" s="16"/>
      <c r="O272" s="16"/>
      <c r="P272" s="16"/>
      <c r="Q272" s="16"/>
      <c r="AD272" s="66" t="s">
        <v>68</v>
      </c>
      <c r="AF272" s="66" t="s">
        <v>64</v>
      </c>
      <c r="AG272" s="66" t="s">
        <v>41</v>
      </c>
      <c r="AK272" s="9" t="s">
        <v>62</v>
      </c>
      <c r="AQ272" s="67" t="e">
        <f>IF(#REF!="základní",#REF!,0)</f>
        <v>#REF!</v>
      </c>
      <c r="AR272" s="67" t="e">
        <f>IF(#REF!="snížená",#REF!,0)</f>
        <v>#REF!</v>
      </c>
      <c r="AS272" s="67" t="e">
        <f>IF(#REF!="zákl. přenesená",#REF!,0)</f>
        <v>#REF!</v>
      </c>
      <c r="AT272" s="67" t="e">
        <f>IF(#REF!="sníž. přenesená",#REF!,0)</f>
        <v>#REF!</v>
      </c>
      <c r="AU272" s="67" t="e">
        <f>IF(#REF!="nulová",#REF!,0)</f>
        <v>#REF!</v>
      </c>
      <c r="AV272" s="9" t="s">
        <v>40</v>
      </c>
      <c r="AW272" s="67" t="e">
        <f>ROUND(#REF!*H272,2)</f>
        <v>#REF!</v>
      </c>
      <c r="AX272" s="9" t="s">
        <v>68</v>
      </c>
      <c r="AY272" s="66" t="s">
        <v>434</v>
      </c>
    </row>
    <row r="273" spans="1:51" s="2" customFormat="1" ht="28.8" x14ac:dyDescent="0.2">
      <c r="A273" s="16"/>
      <c r="B273" s="17"/>
      <c r="C273" s="29"/>
      <c r="D273" s="87" t="s">
        <v>70</v>
      </c>
      <c r="E273" s="29"/>
      <c r="F273" s="88" t="s">
        <v>435</v>
      </c>
      <c r="G273" s="29"/>
      <c r="H273" s="77"/>
      <c r="I273" s="16"/>
      <c r="J273" s="16"/>
      <c r="K273" s="16"/>
      <c r="L273" s="16"/>
      <c r="M273" s="16"/>
      <c r="N273" s="16"/>
      <c r="O273" s="16"/>
      <c r="P273" s="16"/>
      <c r="Q273" s="16"/>
      <c r="AF273" s="9" t="s">
        <v>70</v>
      </c>
      <c r="AG273" s="9" t="s">
        <v>41</v>
      </c>
    </row>
    <row r="274" spans="1:51" s="2" customFormat="1" ht="24.15" customHeight="1" x14ac:dyDescent="0.2">
      <c r="A274" s="16"/>
      <c r="B274" s="61"/>
      <c r="C274" s="62" t="s">
        <v>436</v>
      </c>
      <c r="D274" s="62" t="s">
        <v>64</v>
      </c>
      <c r="E274" s="63" t="s">
        <v>437</v>
      </c>
      <c r="F274" s="64" t="s">
        <v>438</v>
      </c>
      <c r="G274" s="65" t="s">
        <v>208</v>
      </c>
      <c r="H274" s="86">
        <v>350</v>
      </c>
      <c r="I274" s="16"/>
      <c r="J274" s="16"/>
      <c r="K274" s="16"/>
      <c r="L274" s="16"/>
      <c r="M274" s="16"/>
      <c r="N274" s="16"/>
      <c r="O274" s="16"/>
      <c r="P274" s="16"/>
      <c r="Q274" s="16"/>
      <c r="AD274" s="66" t="s">
        <v>68</v>
      </c>
      <c r="AF274" s="66" t="s">
        <v>64</v>
      </c>
      <c r="AG274" s="66" t="s">
        <v>41</v>
      </c>
      <c r="AK274" s="9" t="s">
        <v>62</v>
      </c>
      <c r="AQ274" s="67" t="e">
        <f>IF(#REF!="základní",#REF!,0)</f>
        <v>#REF!</v>
      </c>
      <c r="AR274" s="67" t="e">
        <f>IF(#REF!="snížená",#REF!,0)</f>
        <v>#REF!</v>
      </c>
      <c r="AS274" s="67" t="e">
        <f>IF(#REF!="zákl. přenesená",#REF!,0)</f>
        <v>#REF!</v>
      </c>
      <c r="AT274" s="67" t="e">
        <f>IF(#REF!="sníž. přenesená",#REF!,0)</f>
        <v>#REF!</v>
      </c>
      <c r="AU274" s="67" t="e">
        <f>IF(#REF!="nulová",#REF!,0)</f>
        <v>#REF!</v>
      </c>
      <c r="AV274" s="9" t="s">
        <v>40</v>
      </c>
      <c r="AW274" s="67" t="e">
        <f>ROUND(#REF!*H274,2)</f>
        <v>#REF!</v>
      </c>
      <c r="AX274" s="9" t="s">
        <v>68</v>
      </c>
      <c r="AY274" s="66" t="s">
        <v>439</v>
      </c>
    </row>
    <row r="275" spans="1:51" s="2" customFormat="1" ht="19.2" x14ac:dyDescent="0.2">
      <c r="A275" s="16"/>
      <c r="B275" s="17"/>
      <c r="C275" s="29"/>
      <c r="D275" s="87" t="s">
        <v>70</v>
      </c>
      <c r="E275" s="29"/>
      <c r="F275" s="88" t="s">
        <v>440</v>
      </c>
      <c r="G275" s="29"/>
      <c r="H275" s="77"/>
      <c r="I275" s="16"/>
      <c r="J275" s="16"/>
      <c r="K275" s="16"/>
      <c r="L275" s="16"/>
      <c r="M275" s="16"/>
      <c r="N275" s="16"/>
      <c r="O275" s="16"/>
      <c r="P275" s="16"/>
      <c r="Q275" s="16"/>
      <c r="AF275" s="9" t="s">
        <v>70</v>
      </c>
      <c r="AG275" s="9" t="s">
        <v>41</v>
      </c>
    </row>
    <row r="276" spans="1:51" s="2" customFormat="1" ht="24.15" customHeight="1" x14ac:dyDescent="0.2">
      <c r="A276" s="16"/>
      <c r="B276" s="61"/>
      <c r="C276" s="62" t="s">
        <v>441</v>
      </c>
      <c r="D276" s="62" t="s">
        <v>64</v>
      </c>
      <c r="E276" s="63" t="s">
        <v>442</v>
      </c>
      <c r="F276" s="64" t="s">
        <v>443</v>
      </c>
      <c r="G276" s="65" t="s">
        <v>67</v>
      </c>
      <c r="H276" s="86">
        <v>500</v>
      </c>
      <c r="I276" s="16"/>
      <c r="J276" s="16"/>
      <c r="K276" s="16"/>
      <c r="L276" s="16"/>
      <c r="M276" s="16"/>
      <c r="N276" s="16"/>
      <c r="O276" s="16"/>
      <c r="P276" s="16"/>
      <c r="Q276" s="16"/>
      <c r="AD276" s="66" t="s">
        <v>68</v>
      </c>
      <c r="AF276" s="66" t="s">
        <v>64</v>
      </c>
      <c r="AG276" s="66" t="s">
        <v>41</v>
      </c>
      <c r="AK276" s="9" t="s">
        <v>62</v>
      </c>
      <c r="AQ276" s="67" t="e">
        <f>IF(#REF!="základní",#REF!,0)</f>
        <v>#REF!</v>
      </c>
      <c r="AR276" s="67" t="e">
        <f>IF(#REF!="snížená",#REF!,0)</f>
        <v>#REF!</v>
      </c>
      <c r="AS276" s="67" t="e">
        <f>IF(#REF!="zákl. přenesená",#REF!,0)</f>
        <v>#REF!</v>
      </c>
      <c r="AT276" s="67" t="e">
        <f>IF(#REF!="sníž. přenesená",#REF!,0)</f>
        <v>#REF!</v>
      </c>
      <c r="AU276" s="67" t="e">
        <f>IF(#REF!="nulová",#REF!,0)</f>
        <v>#REF!</v>
      </c>
      <c r="AV276" s="9" t="s">
        <v>40</v>
      </c>
      <c r="AW276" s="67" t="e">
        <f>ROUND(#REF!*H276,2)</f>
        <v>#REF!</v>
      </c>
      <c r="AX276" s="9" t="s">
        <v>68</v>
      </c>
      <c r="AY276" s="66" t="s">
        <v>444</v>
      </c>
    </row>
    <row r="277" spans="1:51" s="2" customFormat="1" ht="28.8" x14ac:dyDescent="0.2">
      <c r="A277" s="16"/>
      <c r="B277" s="17"/>
      <c r="C277" s="29"/>
      <c r="D277" s="87" t="s">
        <v>70</v>
      </c>
      <c r="E277" s="29"/>
      <c r="F277" s="88" t="s">
        <v>445</v>
      </c>
      <c r="G277" s="29"/>
      <c r="H277" s="77"/>
      <c r="I277" s="16"/>
      <c r="J277" s="16"/>
      <c r="K277" s="16"/>
      <c r="L277" s="16"/>
      <c r="M277" s="16"/>
      <c r="N277" s="16"/>
      <c r="O277" s="16"/>
      <c r="P277" s="16"/>
      <c r="Q277" s="16"/>
      <c r="AF277" s="9" t="s">
        <v>70</v>
      </c>
      <c r="AG277" s="9" t="s">
        <v>41</v>
      </c>
    </row>
    <row r="278" spans="1:51" s="2" customFormat="1" ht="24.15" customHeight="1" x14ac:dyDescent="0.2">
      <c r="A278" s="16"/>
      <c r="B278" s="61"/>
      <c r="C278" s="62" t="s">
        <v>446</v>
      </c>
      <c r="D278" s="62" t="s">
        <v>64</v>
      </c>
      <c r="E278" s="63" t="s">
        <v>447</v>
      </c>
      <c r="F278" s="64" t="s">
        <v>448</v>
      </c>
      <c r="G278" s="65" t="s">
        <v>208</v>
      </c>
      <c r="H278" s="86">
        <v>300</v>
      </c>
      <c r="I278" s="16"/>
      <c r="J278" s="16"/>
      <c r="K278" s="16"/>
      <c r="L278" s="16"/>
      <c r="M278" s="16"/>
      <c r="N278" s="16"/>
      <c r="O278" s="16"/>
      <c r="P278" s="16"/>
      <c r="Q278" s="16"/>
      <c r="AD278" s="66" t="s">
        <v>68</v>
      </c>
      <c r="AF278" s="66" t="s">
        <v>64</v>
      </c>
      <c r="AG278" s="66" t="s">
        <v>41</v>
      </c>
      <c r="AK278" s="9" t="s">
        <v>62</v>
      </c>
      <c r="AQ278" s="67" t="e">
        <f>IF(#REF!="základní",#REF!,0)</f>
        <v>#REF!</v>
      </c>
      <c r="AR278" s="67" t="e">
        <f>IF(#REF!="snížená",#REF!,0)</f>
        <v>#REF!</v>
      </c>
      <c r="AS278" s="67" t="e">
        <f>IF(#REF!="zákl. přenesená",#REF!,0)</f>
        <v>#REF!</v>
      </c>
      <c r="AT278" s="67" t="e">
        <f>IF(#REF!="sníž. přenesená",#REF!,0)</f>
        <v>#REF!</v>
      </c>
      <c r="AU278" s="67" t="e">
        <f>IF(#REF!="nulová",#REF!,0)</f>
        <v>#REF!</v>
      </c>
      <c r="AV278" s="9" t="s">
        <v>40</v>
      </c>
      <c r="AW278" s="67" t="e">
        <f>ROUND(#REF!*H278,2)</f>
        <v>#REF!</v>
      </c>
      <c r="AX278" s="9" t="s">
        <v>68</v>
      </c>
      <c r="AY278" s="66" t="s">
        <v>449</v>
      </c>
    </row>
    <row r="279" spans="1:51" s="2" customFormat="1" ht="19.2" x14ac:dyDescent="0.2">
      <c r="A279" s="16"/>
      <c r="B279" s="17"/>
      <c r="C279" s="29"/>
      <c r="D279" s="87" t="s">
        <v>70</v>
      </c>
      <c r="E279" s="29"/>
      <c r="F279" s="88" t="s">
        <v>450</v>
      </c>
      <c r="G279" s="29"/>
      <c r="H279" s="77"/>
      <c r="I279" s="16"/>
      <c r="J279" s="16"/>
      <c r="K279" s="16"/>
      <c r="L279" s="16"/>
      <c r="M279" s="16"/>
      <c r="N279" s="16"/>
      <c r="O279" s="16"/>
      <c r="P279" s="16"/>
      <c r="Q279" s="16"/>
      <c r="AF279" s="9" t="s">
        <v>70</v>
      </c>
      <c r="AG279" s="9" t="s">
        <v>41</v>
      </c>
    </row>
    <row r="280" spans="1:51" s="2" customFormat="1" ht="24.15" customHeight="1" x14ac:dyDescent="0.2">
      <c r="A280" s="16"/>
      <c r="B280" s="61"/>
      <c r="C280" s="62" t="s">
        <v>451</v>
      </c>
      <c r="D280" s="62" t="s">
        <v>64</v>
      </c>
      <c r="E280" s="63" t="s">
        <v>452</v>
      </c>
      <c r="F280" s="64" t="s">
        <v>453</v>
      </c>
      <c r="G280" s="65" t="s">
        <v>208</v>
      </c>
      <c r="H280" s="86">
        <v>500</v>
      </c>
      <c r="I280" s="16"/>
      <c r="J280" s="16"/>
      <c r="K280" s="16"/>
      <c r="L280" s="16"/>
      <c r="M280" s="16"/>
      <c r="N280" s="16"/>
      <c r="O280" s="16"/>
      <c r="P280" s="16"/>
      <c r="Q280" s="16"/>
      <c r="AD280" s="66" t="s">
        <v>68</v>
      </c>
      <c r="AF280" s="66" t="s">
        <v>64</v>
      </c>
      <c r="AG280" s="66" t="s">
        <v>41</v>
      </c>
      <c r="AK280" s="9" t="s">
        <v>62</v>
      </c>
      <c r="AQ280" s="67" t="e">
        <f>IF(#REF!="základní",#REF!,0)</f>
        <v>#REF!</v>
      </c>
      <c r="AR280" s="67" t="e">
        <f>IF(#REF!="snížená",#REF!,0)</f>
        <v>#REF!</v>
      </c>
      <c r="AS280" s="67" t="e">
        <f>IF(#REF!="zákl. přenesená",#REF!,0)</f>
        <v>#REF!</v>
      </c>
      <c r="AT280" s="67" t="e">
        <f>IF(#REF!="sníž. přenesená",#REF!,0)</f>
        <v>#REF!</v>
      </c>
      <c r="AU280" s="67" t="e">
        <f>IF(#REF!="nulová",#REF!,0)</f>
        <v>#REF!</v>
      </c>
      <c r="AV280" s="9" t="s">
        <v>40</v>
      </c>
      <c r="AW280" s="67" t="e">
        <f>ROUND(#REF!*H280,2)</f>
        <v>#REF!</v>
      </c>
      <c r="AX280" s="9" t="s">
        <v>68</v>
      </c>
      <c r="AY280" s="66" t="s">
        <v>454</v>
      </c>
    </row>
    <row r="281" spans="1:51" s="2" customFormat="1" x14ac:dyDescent="0.2">
      <c r="A281" s="16"/>
      <c r="B281" s="17"/>
      <c r="C281" s="29"/>
      <c r="D281" s="87" t="s">
        <v>70</v>
      </c>
      <c r="E281" s="29"/>
      <c r="F281" s="88" t="s">
        <v>453</v>
      </c>
      <c r="G281" s="29"/>
      <c r="H281" s="77"/>
      <c r="I281" s="16"/>
      <c r="J281" s="16"/>
      <c r="K281" s="16"/>
      <c r="L281" s="16"/>
      <c r="M281" s="16"/>
      <c r="N281" s="16"/>
      <c r="O281" s="16"/>
      <c r="P281" s="16"/>
      <c r="Q281" s="16"/>
      <c r="AF281" s="9" t="s">
        <v>70</v>
      </c>
      <c r="AG281" s="9" t="s">
        <v>41</v>
      </c>
    </row>
    <row r="282" spans="1:51" s="2" customFormat="1" ht="16.5" customHeight="1" x14ac:dyDescent="0.2">
      <c r="A282" s="16"/>
      <c r="B282" s="61"/>
      <c r="C282" s="62" t="s">
        <v>455</v>
      </c>
      <c r="D282" s="62" t="s">
        <v>64</v>
      </c>
      <c r="E282" s="63" t="s">
        <v>456</v>
      </c>
      <c r="F282" s="64" t="s">
        <v>457</v>
      </c>
      <c r="G282" s="65" t="s">
        <v>67</v>
      </c>
      <c r="H282" s="86">
        <v>200</v>
      </c>
      <c r="I282" s="16"/>
      <c r="J282" s="16"/>
      <c r="K282" s="16"/>
      <c r="L282" s="16"/>
      <c r="M282" s="16"/>
      <c r="N282" s="16"/>
      <c r="O282" s="16"/>
      <c r="P282" s="16"/>
      <c r="Q282" s="16"/>
      <c r="AD282" s="66" t="s">
        <v>68</v>
      </c>
      <c r="AF282" s="66" t="s">
        <v>64</v>
      </c>
      <c r="AG282" s="66" t="s">
        <v>41</v>
      </c>
      <c r="AK282" s="9" t="s">
        <v>62</v>
      </c>
      <c r="AQ282" s="67" t="e">
        <f>IF(#REF!="základní",#REF!,0)</f>
        <v>#REF!</v>
      </c>
      <c r="AR282" s="67" t="e">
        <f>IF(#REF!="snížená",#REF!,0)</f>
        <v>#REF!</v>
      </c>
      <c r="AS282" s="67" t="e">
        <f>IF(#REF!="zákl. přenesená",#REF!,0)</f>
        <v>#REF!</v>
      </c>
      <c r="AT282" s="67" t="e">
        <f>IF(#REF!="sníž. přenesená",#REF!,0)</f>
        <v>#REF!</v>
      </c>
      <c r="AU282" s="67" t="e">
        <f>IF(#REF!="nulová",#REF!,0)</f>
        <v>#REF!</v>
      </c>
      <c r="AV282" s="9" t="s">
        <v>40</v>
      </c>
      <c r="AW282" s="67" t="e">
        <f>ROUND(#REF!*H282,2)</f>
        <v>#REF!</v>
      </c>
      <c r="AX282" s="9" t="s">
        <v>68</v>
      </c>
      <c r="AY282" s="66" t="s">
        <v>458</v>
      </c>
    </row>
    <row r="283" spans="1:51" s="2" customFormat="1" x14ac:dyDescent="0.2">
      <c r="A283" s="16"/>
      <c r="B283" s="17"/>
      <c r="C283" s="29"/>
      <c r="D283" s="87" t="s">
        <v>70</v>
      </c>
      <c r="E283" s="29"/>
      <c r="F283" s="88" t="s">
        <v>459</v>
      </c>
      <c r="G283" s="29"/>
      <c r="H283" s="77"/>
      <c r="I283" s="16"/>
      <c r="J283" s="16"/>
      <c r="K283" s="16"/>
      <c r="L283" s="16"/>
      <c r="M283" s="16"/>
      <c r="N283" s="16"/>
      <c r="O283" s="16"/>
      <c r="P283" s="16"/>
      <c r="Q283" s="16"/>
      <c r="AF283" s="9" t="s">
        <v>70</v>
      </c>
      <c r="AG283" s="9" t="s">
        <v>41</v>
      </c>
    </row>
    <row r="284" spans="1:51" s="2" customFormat="1" ht="24.15" customHeight="1" x14ac:dyDescent="0.2">
      <c r="A284" s="16"/>
      <c r="B284" s="61"/>
      <c r="C284" s="68" t="s">
        <v>460</v>
      </c>
      <c r="D284" s="68" t="s">
        <v>217</v>
      </c>
      <c r="E284" s="69" t="s">
        <v>461</v>
      </c>
      <c r="F284" s="70" t="s">
        <v>462</v>
      </c>
      <c r="G284" s="71" t="s">
        <v>67</v>
      </c>
      <c r="H284" s="89">
        <v>500</v>
      </c>
      <c r="I284" s="16"/>
      <c r="J284" s="16"/>
      <c r="K284" s="16"/>
      <c r="L284" s="16"/>
      <c r="M284" s="16"/>
      <c r="N284" s="16"/>
      <c r="O284" s="16"/>
      <c r="P284" s="16"/>
      <c r="Q284" s="16"/>
      <c r="AD284" s="66" t="s">
        <v>5</v>
      </c>
      <c r="AF284" s="66" t="s">
        <v>217</v>
      </c>
      <c r="AG284" s="66" t="s">
        <v>41</v>
      </c>
      <c r="AK284" s="9" t="s">
        <v>62</v>
      </c>
      <c r="AQ284" s="67" t="e">
        <f>IF(#REF!="základní",#REF!,0)</f>
        <v>#REF!</v>
      </c>
      <c r="AR284" s="67" t="e">
        <f>IF(#REF!="snížená",#REF!,0)</f>
        <v>#REF!</v>
      </c>
      <c r="AS284" s="67" t="e">
        <f>IF(#REF!="zákl. přenesená",#REF!,0)</f>
        <v>#REF!</v>
      </c>
      <c r="AT284" s="67" t="e">
        <f>IF(#REF!="sníž. přenesená",#REF!,0)</f>
        <v>#REF!</v>
      </c>
      <c r="AU284" s="67" t="e">
        <f>IF(#REF!="nulová",#REF!,0)</f>
        <v>#REF!</v>
      </c>
      <c r="AV284" s="9" t="s">
        <v>40</v>
      </c>
      <c r="AW284" s="67" t="e">
        <f>ROUND(#REF!*H284,2)</f>
        <v>#REF!</v>
      </c>
      <c r="AX284" s="9" t="s">
        <v>68</v>
      </c>
      <c r="AY284" s="66" t="s">
        <v>463</v>
      </c>
    </row>
    <row r="285" spans="1:51" s="2" customFormat="1" ht="19.2" x14ac:dyDescent="0.2">
      <c r="A285" s="16"/>
      <c r="B285" s="17"/>
      <c r="C285" s="29"/>
      <c r="D285" s="87" t="s">
        <v>70</v>
      </c>
      <c r="E285" s="29"/>
      <c r="F285" s="88" t="s">
        <v>462</v>
      </c>
      <c r="G285" s="29"/>
      <c r="H285" s="77"/>
      <c r="I285" s="16"/>
      <c r="J285" s="16"/>
      <c r="K285" s="16"/>
      <c r="L285" s="16"/>
      <c r="M285" s="16"/>
      <c r="N285" s="16"/>
      <c r="O285" s="16"/>
      <c r="P285" s="16"/>
      <c r="Q285" s="16"/>
      <c r="AF285" s="9" t="s">
        <v>70</v>
      </c>
      <c r="AG285" s="9" t="s">
        <v>41</v>
      </c>
    </row>
    <row r="286" spans="1:51" s="2" customFormat="1" ht="16.5" customHeight="1" x14ac:dyDescent="0.2">
      <c r="A286" s="16"/>
      <c r="B286" s="61"/>
      <c r="C286" s="62" t="s">
        <v>464</v>
      </c>
      <c r="D286" s="62" t="s">
        <v>64</v>
      </c>
      <c r="E286" s="63" t="s">
        <v>465</v>
      </c>
      <c r="F286" s="64" t="s">
        <v>466</v>
      </c>
      <c r="G286" s="65" t="s">
        <v>67</v>
      </c>
      <c r="H286" s="86">
        <v>200</v>
      </c>
      <c r="I286" s="16"/>
      <c r="J286" s="16"/>
      <c r="K286" s="16"/>
      <c r="L286" s="16"/>
      <c r="M286" s="16"/>
      <c r="N286" s="16"/>
      <c r="O286" s="16"/>
      <c r="P286" s="16"/>
      <c r="Q286" s="16"/>
      <c r="AD286" s="66" t="s">
        <v>68</v>
      </c>
      <c r="AF286" s="66" t="s">
        <v>64</v>
      </c>
      <c r="AG286" s="66" t="s">
        <v>41</v>
      </c>
      <c r="AK286" s="9" t="s">
        <v>62</v>
      </c>
      <c r="AQ286" s="67" t="e">
        <f>IF(#REF!="základní",#REF!,0)</f>
        <v>#REF!</v>
      </c>
      <c r="AR286" s="67" t="e">
        <f>IF(#REF!="snížená",#REF!,0)</f>
        <v>#REF!</v>
      </c>
      <c r="AS286" s="67" t="e">
        <f>IF(#REF!="zákl. přenesená",#REF!,0)</f>
        <v>#REF!</v>
      </c>
      <c r="AT286" s="67" t="e">
        <f>IF(#REF!="sníž. přenesená",#REF!,0)</f>
        <v>#REF!</v>
      </c>
      <c r="AU286" s="67" t="e">
        <f>IF(#REF!="nulová",#REF!,0)</f>
        <v>#REF!</v>
      </c>
      <c r="AV286" s="9" t="s">
        <v>40</v>
      </c>
      <c r="AW286" s="67" t="e">
        <f>ROUND(#REF!*H286,2)</f>
        <v>#REF!</v>
      </c>
      <c r="AX286" s="9" t="s">
        <v>68</v>
      </c>
      <c r="AY286" s="66" t="s">
        <v>467</v>
      </c>
    </row>
    <row r="287" spans="1:51" s="2" customFormat="1" ht="19.2" x14ac:dyDescent="0.2">
      <c r="A287" s="16"/>
      <c r="B287" s="17"/>
      <c r="C287" s="29"/>
      <c r="D287" s="87" t="s">
        <v>70</v>
      </c>
      <c r="E287" s="29"/>
      <c r="F287" s="88" t="s">
        <v>468</v>
      </c>
      <c r="G287" s="29"/>
      <c r="H287" s="77"/>
      <c r="I287" s="16"/>
      <c r="J287" s="16"/>
      <c r="K287" s="16"/>
      <c r="L287" s="16"/>
      <c r="M287" s="16"/>
      <c r="N287" s="16"/>
      <c r="O287" s="16"/>
      <c r="P287" s="16"/>
      <c r="Q287" s="16"/>
      <c r="AF287" s="9" t="s">
        <v>70</v>
      </c>
      <c r="AG287" s="9" t="s">
        <v>41</v>
      </c>
    </row>
    <row r="288" spans="1:51" s="2" customFormat="1" ht="24.15" customHeight="1" x14ac:dyDescent="0.2">
      <c r="A288" s="16"/>
      <c r="B288" s="61"/>
      <c r="C288" s="62" t="s">
        <v>469</v>
      </c>
      <c r="D288" s="62" t="s">
        <v>64</v>
      </c>
      <c r="E288" s="63" t="s">
        <v>470</v>
      </c>
      <c r="F288" s="64" t="s">
        <v>471</v>
      </c>
      <c r="G288" s="65" t="s">
        <v>310</v>
      </c>
      <c r="H288" s="86">
        <v>15</v>
      </c>
      <c r="I288" s="16"/>
      <c r="J288" s="16"/>
      <c r="K288" s="16"/>
      <c r="L288" s="16"/>
      <c r="M288" s="16"/>
      <c r="N288" s="16"/>
      <c r="O288" s="16"/>
      <c r="P288" s="16"/>
      <c r="Q288" s="16"/>
      <c r="AD288" s="66" t="s">
        <v>68</v>
      </c>
      <c r="AF288" s="66" t="s">
        <v>64</v>
      </c>
      <c r="AG288" s="66" t="s">
        <v>41</v>
      </c>
      <c r="AK288" s="9" t="s">
        <v>62</v>
      </c>
      <c r="AQ288" s="67" t="e">
        <f>IF(#REF!="základní",#REF!,0)</f>
        <v>#REF!</v>
      </c>
      <c r="AR288" s="67" t="e">
        <f>IF(#REF!="snížená",#REF!,0)</f>
        <v>#REF!</v>
      </c>
      <c r="AS288" s="67" t="e">
        <f>IF(#REF!="zákl. přenesená",#REF!,0)</f>
        <v>#REF!</v>
      </c>
      <c r="AT288" s="67" t="e">
        <f>IF(#REF!="sníž. přenesená",#REF!,0)</f>
        <v>#REF!</v>
      </c>
      <c r="AU288" s="67" t="e">
        <f>IF(#REF!="nulová",#REF!,0)</f>
        <v>#REF!</v>
      </c>
      <c r="AV288" s="9" t="s">
        <v>40</v>
      </c>
      <c r="AW288" s="67" t="e">
        <f>ROUND(#REF!*H288,2)</f>
        <v>#REF!</v>
      </c>
      <c r="AX288" s="9" t="s">
        <v>68</v>
      </c>
      <c r="AY288" s="66" t="s">
        <v>472</v>
      </c>
    </row>
    <row r="289" spans="1:51" s="2" customFormat="1" ht="19.2" x14ac:dyDescent="0.2">
      <c r="A289" s="16"/>
      <c r="B289" s="17"/>
      <c r="C289" s="29"/>
      <c r="D289" s="87" t="s">
        <v>70</v>
      </c>
      <c r="E289" s="29"/>
      <c r="F289" s="88" t="s">
        <v>473</v>
      </c>
      <c r="G289" s="29"/>
      <c r="H289" s="77"/>
      <c r="I289" s="16"/>
      <c r="J289" s="16"/>
      <c r="K289" s="16"/>
      <c r="L289" s="16"/>
      <c r="M289" s="16"/>
      <c r="N289" s="16"/>
      <c r="O289" s="16"/>
      <c r="P289" s="16"/>
      <c r="Q289" s="16"/>
      <c r="AF289" s="9" t="s">
        <v>70</v>
      </c>
      <c r="AG289" s="9" t="s">
        <v>41</v>
      </c>
    </row>
    <row r="290" spans="1:51" s="2" customFormat="1" ht="24.15" customHeight="1" x14ac:dyDescent="0.2">
      <c r="A290" s="16"/>
      <c r="B290" s="61"/>
      <c r="C290" s="62" t="s">
        <v>474</v>
      </c>
      <c r="D290" s="62" t="s">
        <v>64</v>
      </c>
      <c r="E290" s="63" t="s">
        <v>475</v>
      </c>
      <c r="F290" s="64" t="s">
        <v>476</v>
      </c>
      <c r="G290" s="65" t="s">
        <v>83</v>
      </c>
      <c r="H290" s="86">
        <v>300</v>
      </c>
      <c r="I290" s="16"/>
      <c r="J290" s="16"/>
      <c r="K290" s="16"/>
      <c r="L290" s="16"/>
      <c r="M290" s="16"/>
      <c r="N290" s="16"/>
      <c r="O290" s="16"/>
      <c r="P290" s="16"/>
      <c r="Q290" s="16"/>
      <c r="AD290" s="66" t="s">
        <v>68</v>
      </c>
      <c r="AF290" s="66" t="s">
        <v>64</v>
      </c>
      <c r="AG290" s="66" t="s">
        <v>41</v>
      </c>
      <c r="AK290" s="9" t="s">
        <v>62</v>
      </c>
      <c r="AQ290" s="67" t="e">
        <f>IF(#REF!="základní",#REF!,0)</f>
        <v>#REF!</v>
      </c>
      <c r="AR290" s="67" t="e">
        <f>IF(#REF!="snížená",#REF!,0)</f>
        <v>#REF!</v>
      </c>
      <c r="AS290" s="67" t="e">
        <f>IF(#REF!="zákl. přenesená",#REF!,0)</f>
        <v>#REF!</v>
      </c>
      <c r="AT290" s="67" t="e">
        <f>IF(#REF!="sníž. přenesená",#REF!,0)</f>
        <v>#REF!</v>
      </c>
      <c r="AU290" s="67" t="e">
        <f>IF(#REF!="nulová",#REF!,0)</f>
        <v>#REF!</v>
      </c>
      <c r="AV290" s="9" t="s">
        <v>40</v>
      </c>
      <c r="AW290" s="67" t="e">
        <f>ROUND(#REF!*H290,2)</f>
        <v>#REF!</v>
      </c>
      <c r="AX290" s="9" t="s">
        <v>68</v>
      </c>
      <c r="AY290" s="66" t="s">
        <v>477</v>
      </c>
    </row>
    <row r="291" spans="1:51" s="2" customFormat="1" ht="19.2" x14ac:dyDescent="0.2">
      <c r="A291" s="16"/>
      <c r="B291" s="17"/>
      <c r="C291" s="29"/>
      <c r="D291" s="87" t="s">
        <v>70</v>
      </c>
      <c r="E291" s="29"/>
      <c r="F291" s="88" t="s">
        <v>478</v>
      </c>
      <c r="G291" s="29"/>
      <c r="H291" s="77"/>
      <c r="I291" s="16"/>
      <c r="J291" s="16"/>
      <c r="K291" s="16"/>
      <c r="L291" s="16"/>
      <c r="M291" s="16"/>
      <c r="N291" s="16"/>
      <c r="O291" s="16"/>
      <c r="P291" s="16"/>
      <c r="Q291" s="16"/>
      <c r="AF291" s="9" t="s">
        <v>70</v>
      </c>
      <c r="AG291" s="9" t="s">
        <v>41</v>
      </c>
    </row>
    <row r="292" spans="1:51" s="2" customFormat="1" ht="16.5" customHeight="1" x14ac:dyDescent="0.2">
      <c r="A292" s="16"/>
      <c r="B292" s="61"/>
      <c r="C292" s="68" t="s">
        <v>479</v>
      </c>
      <c r="D292" s="68" t="s">
        <v>217</v>
      </c>
      <c r="E292" s="69" t="s">
        <v>480</v>
      </c>
      <c r="F292" s="70" t="s">
        <v>481</v>
      </c>
      <c r="G292" s="71" t="s">
        <v>310</v>
      </c>
      <c r="H292" s="89">
        <v>20</v>
      </c>
      <c r="I292" s="16"/>
      <c r="J292" s="16"/>
      <c r="K292" s="16"/>
      <c r="L292" s="16"/>
      <c r="M292" s="16"/>
      <c r="N292" s="16"/>
      <c r="O292" s="16"/>
      <c r="P292" s="16"/>
      <c r="Q292" s="16"/>
      <c r="AD292" s="66" t="s">
        <v>5</v>
      </c>
      <c r="AF292" s="66" t="s">
        <v>217</v>
      </c>
      <c r="AG292" s="66" t="s">
        <v>41</v>
      </c>
      <c r="AK292" s="9" t="s">
        <v>62</v>
      </c>
      <c r="AQ292" s="67" t="e">
        <f>IF(#REF!="základní",#REF!,0)</f>
        <v>#REF!</v>
      </c>
      <c r="AR292" s="67" t="e">
        <f>IF(#REF!="snížená",#REF!,0)</f>
        <v>#REF!</v>
      </c>
      <c r="AS292" s="67" t="e">
        <f>IF(#REF!="zákl. přenesená",#REF!,0)</f>
        <v>#REF!</v>
      </c>
      <c r="AT292" s="67" t="e">
        <f>IF(#REF!="sníž. přenesená",#REF!,0)</f>
        <v>#REF!</v>
      </c>
      <c r="AU292" s="67" t="e">
        <f>IF(#REF!="nulová",#REF!,0)</f>
        <v>#REF!</v>
      </c>
      <c r="AV292" s="9" t="s">
        <v>40</v>
      </c>
      <c r="AW292" s="67" t="e">
        <f>ROUND(#REF!*H292,2)</f>
        <v>#REF!</v>
      </c>
      <c r="AX292" s="9" t="s">
        <v>68</v>
      </c>
      <c r="AY292" s="66" t="s">
        <v>482</v>
      </c>
    </row>
    <row r="293" spans="1:51" s="2" customFormat="1" x14ac:dyDescent="0.2">
      <c r="A293" s="16"/>
      <c r="B293" s="17"/>
      <c r="C293" s="29"/>
      <c r="D293" s="87" t="s">
        <v>70</v>
      </c>
      <c r="E293" s="29"/>
      <c r="F293" s="88" t="s">
        <v>481</v>
      </c>
      <c r="G293" s="29"/>
      <c r="H293" s="77"/>
      <c r="I293" s="16"/>
      <c r="J293" s="16"/>
      <c r="K293" s="16"/>
      <c r="L293" s="16"/>
      <c r="M293" s="16"/>
      <c r="N293" s="16"/>
      <c r="O293" s="16"/>
      <c r="P293" s="16"/>
      <c r="Q293" s="16"/>
      <c r="AF293" s="9" t="s">
        <v>70</v>
      </c>
      <c r="AG293" s="9" t="s">
        <v>41</v>
      </c>
    </row>
    <row r="294" spans="1:51" s="2" customFormat="1" ht="37.799999999999997" customHeight="1" x14ac:dyDescent="0.2">
      <c r="A294" s="16"/>
      <c r="B294" s="61"/>
      <c r="C294" s="62" t="s">
        <v>483</v>
      </c>
      <c r="D294" s="62" t="s">
        <v>64</v>
      </c>
      <c r="E294" s="63" t="s">
        <v>484</v>
      </c>
      <c r="F294" s="64" t="s">
        <v>485</v>
      </c>
      <c r="G294" s="65" t="s">
        <v>83</v>
      </c>
      <c r="H294" s="86">
        <v>150</v>
      </c>
      <c r="I294" s="16"/>
      <c r="J294" s="16"/>
      <c r="K294" s="16"/>
      <c r="L294" s="16"/>
      <c r="M294" s="16"/>
      <c r="N294" s="16"/>
      <c r="O294" s="16"/>
      <c r="P294" s="16"/>
      <c r="Q294" s="16"/>
      <c r="AD294" s="66" t="s">
        <v>68</v>
      </c>
      <c r="AF294" s="66" t="s">
        <v>64</v>
      </c>
      <c r="AG294" s="66" t="s">
        <v>41</v>
      </c>
      <c r="AK294" s="9" t="s">
        <v>62</v>
      </c>
      <c r="AQ294" s="67" t="e">
        <f>IF(#REF!="základní",#REF!,0)</f>
        <v>#REF!</v>
      </c>
      <c r="AR294" s="67" t="e">
        <f>IF(#REF!="snížená",#REF!,0)</f>
        <v>#REF!</v>
      </c>
      <c r="AS294" s="67" t="e">
        <f>IF(#REF!="zákl. přenesená",#REF!,0)</f>
        <v>#REF!</v>
      </c>
      <c r="AT294" s="67" t="e">
        <f>IF(#REF!="sníž. přenesená",#REF!,0)</f>
        <v>#REF!</v>
      </c>
      <c r="AU294" s="67" t="e">
        <f>IF(#REF!="nulová",#REF!,0)</f>
        <v>#REF!</v>
      </c>
      <c r="AV294" s="9" t="s">
        <v>40</v>
      </c>
      <c r="AW294" s="67" t="e">
        <f>ROUND(#REF!*H294,2)</f>
        <v>#REF!</v>
      </c>
      <c r="AX294" s="9" t="s">
        <v>68</v>
      </c>
      <c r="AY294" s="66" t="s">
        <v>486</v>
      </c>
    </row>
    <row r="295" spans="1:51" s="2" customFormat="1" ht="19.2" x14ac:dyDescent="0.2">
      <c r="A295" s="16"/>
      <c r="B295" s="17"/>
      <c r="C295" s="29"/>
      <c r="D295" s="87" t="s">
        <v>70</v>
      </c>
      <c r="E295" s="29"/>
      <c r="F295" s="88" t="s">
        <v>487</v>
      </c>
      <c r="G295" s="29"/>
      <c r="H295" s="77"/>
      <c r="I295" s="16"/>
      <c r="J295" s="16"/>
      <c r="K295" s="16"/>
      <c r="L295" s="16"/>
      <c r="M295" s="16"/>
      <c r="N295" s="16"/>
      <c r="O295" s="16"/>
      <c r="P295" s="16"/>
      <c r="Q295" s="16"/>
      <c r="AF295" s="9" t="s">
        <v>70</v>
      </c>
      <c r="AG295" s="9" t="s">
        <v>41</v>
      </c>
    </row>
    <row r="296" spans="1:51" s="2" customFormat="1" ht="24.15" customHeight="1" x14ac:dyDescent="0.2">
      <c r="A296" s="16"/>
      <c r="B296" s="61"/>
      <c r="C296" s="62" t="s">
        <v>488</v>
      </c>
      <c r="D296" s="62" t="s">
        <v>64</v>
      </c>
      <c r="E296" s="63" t="s">
        <v>489</v>
      </c>
      <c r="F296" s="64" t="s">
        <v>490</v>
      </c>
      <c r="G296" s="65" t="s">
        <v>208</v>
      </c>
      <c r="H296" s="86">
        <v>750</v>
      </c>
      <c r="I296" s="16"/>
      <c r="J296" s="16"/>
      <c r="K296" s="16"/>
      <c r="L296" s="16"/>
      <c r="M296" s="16"/>
      <c r="N296" s="16"/>
      <c r="O296" s="16"/>
      <c r="P296" s="16"/>
      <c r="Q296" s="16"/>
      <c r="AD296" s="66" t="s">
        <v>68</v>
      </c>
      <c r="AF296" s="66" t="s">
        <v>64</v>
      </c>
      <c r="AG296" s="66" t="s">
        <v>41</v>
      </c>
      <c r="AK296" s="9" t="s">
        <v>62</v>
      </c>
      <c r="AQ296" s="67" t="e">
        <f>IF(#REF!="základní",#REF!,0)</f>
        <v>#REF!</v>
      </c>
      <c r="AR296" s="67" t="e">
        <f>IF(#REF!="snížená",#REF!,0)</f>
        <v>#REF!</v>
      </c>
      <c r="AS296" s="67" t="e">
        <f>IF(#REF!="zákl. přenesená",#REF!,0)</f>
        <v>#REF!</v>
      </c>
      <c r="AT296" s="67" t="e">
        <f>IF(#REF!="sníž. přenesená",#REF!,0)</f>
        <v>#REF!</v>
      </c>
      <c r="AU296" s="67" t="e">
        <f>IF(#REF!="nulová",#REF!,0)</f>
        <v>#REF!</v>
      </c>
      <c r="AV296" s="9" t="s">
        <v>40</v>
      </c>
      <c r="AW296" s="67" t="e">
        <f>ROUND(#REF!*H296,2)</f>
        <v>#REF!</v>
      </c>
      <c r="AX296" s="9" t="s">
        <v>68</v>
      </c>
      <c r="AY296" s="66" t="s">
        <v>491</v>
      </c>
    </row>
    <row r="297" spans="1:51" s="2" customFormat="1" ht="28.8" x14ac:dyDescent="0.2">
      <c r="A297" s="16"/>
      <c r="B297" s="17"/>
      <c r="C297" s="29"/>
      <c r="D297" s="87" t="s">
        <v>70</v>
      </c>
      <c r="E297" s="29"/>
      <c r="F297" s="88" t="s">
        <v>492</v>
      </c>
      <c r="G297" s="29"/>
      <c r="H297" s="77"/>
      <c r="I297" s="16"/>
      <c r="J297" s="16"/>
      <c r="K297" s="16"/>
      <c r="L297" s="16"/>
      <c r="M297" s="16"/>
      <c r="N297" s="16"/>
      <c r="O297" s="16"/>
      <c r="P297" s="16"/>
      <c r="Q297" s="16"/>
      <c r="AF297" s="9" t="s">
        <v>70</v>
      </c>
      <c r="AG297" s="9" t="s">
        <v>41</v>
      </c>
    </row>
    <row r="298" spans="1:51" s="7" customFormat="1" ht="22.8" customHeight="1" x14ac:dyDescent="0.25">
      <c r="B298" s="56"/>
      <c r="C298" s="58"/>
      <c r="D298" s="82" t="s">
        <v>38</v>
      </c>
      <c r="E298" s="85" t="s">
        <v>76</v>
      </c>
      <c r="F298" s="85" t="s">
        <v>493</v>
      </c>
      <c r="G298" s="58"/>
      <c r="H298" s="84"/>
      <c r="AD298" s="57" t="s">
        <v>40</v>
      </c>
      <c r="AF298" s="59" t="s">
        <v>38</v>
      </c>
      <c r="AG298" s="59" t="s">
        <v>40</v>
      </c>
      <c r="AK298" s="57" t="s">
        <v>62</v>
      </c>
      <c r="AW298" s="60" t="e">
        <f>SUM(AW299:AW302)</f>
        <v>#REF!</v>
      </c>
    </row>
    <row r="299" spans="1:51" s="2" customFormat="1" ht="33" customHeight="1" x14ac:dyDescent="0.2">
      <c r="A299" s="16"/>
      <c r="B299" s="61"/>
      <c r="C299" s="62" t="s">
        <v>494</v>
      </c>
      <c r="D299" s="62" t="s">
        <v>64</v>
      </c>
      <c r="E299" s="63" t="s">
        <v>495</v>
      </c>
      <c r="F299" s="64" t="s">
        <v>496</v>
      </c>
      <c r="G299" s="65" t="s">
        <v>95</v>
      </c>
      <c r="H299" s="86">
        <v>126</v>
      </c>
      <c r="I299" s="16"/>
      <c r="J299" s="16"/>
      <c r="K299" s="16"/>
      <c r="L299" s="16"/>
      <c r="M299" s="16"/>
      <c r="N299" s="16"/>
      <c r="O299" s="16"/>
      <c r="P299" s="16"/>
      <c r="Q299" s="16"/>
      <c r="AD299" s="66" t="s">
        <v>68</v>
      </c>
      <c r="AF299" s="66" t="s">
        <v>64</v>
      </c>
      <c r="AG299" s="66" t="s">
        <v>41</v>
      </c>
      <c r="AK299" s="9" t="s">
        <v>62</v>
      </c>
      <c r="AQ299" s="67" t="e">
        <f>IF(#REF!="základní",#REF!,0)</f>
        <v>#REF!</v>
      </c>
      <c r="AR299" s="67" t="e">
        <f>IF(#REF!="snížená",#REF!,0)</f>
        <v>#REF!</v>
      </c>
      <c r="AS299" s="67" t="e">
        <f>IF(#REF!="zákl. přenesená",#REF!,0)</f>
        <v>#REF!</v>
      </c>
      <c r="AT299" s="67" t="e">
        <f>IF(#REF!="sníž. přenesená",#REF!,0)</f>
        <v>#REF!</v>
      </c>
      <c r="AU299" s="67" t="e">
        <f>IF(#REF!="nulová",#REF!,0)</f>
        <v>#REF!</v>
      </c>
      <c r="AV299" s="9" t="s">
        <v>40</v>
      </c>
      <c r="AW299" s="67" t="e">
        <f>ROUND(#REF!*H299,2)</f>
        <v>#REF!</v>
      </c>
      <c r="AX299" s="9" t="s">
        <v>68</v>
      </c>
      <c r="AY299" s="66" t="s">
        <v>497</v>
      </c>
    </row>
    <row r="300" spans="1:51" s="2" customFormat="1" ht="38.4" x14ac:dyDescent="0.2">
      <c r="A300" s="16"/>
      <c r="B300" s="17"/>
      <c r="C300" s="29"/>
      <c r="D300" s="87" t="s">
        <v>70</v>
      </c>
      <c r="E300" s="29"/>
      <c r="F300" s="88" t="s">
        <v>498</v>
      </c>
      <c r="G300" s="29"/>
      <c r="H300" s="77"/>
      <c r="I300" s="16"/>
      <c r="J300" s="16"/>
      <c r="K300" s="16"/>
      <c r="L300" s="16"/>
      <c r="M300" s="16"/>
      <c r="N300" s="16"/>
      <c r="O300" s="16"/>
      <c r="P300" s="16"/>
      <c r="Q300" s="16"/>
      <c r="AF300" s="9" t="s">
        <v>70</v>
      </c>
      <c r="AG300" s="9" t="s">
        <v>41</v>
      </c>
    </row>
    <row r="301" spans="1:51" s="2" customFormat="1" ht="16.5" customHeight="1" x14ac:dyDescent="0.2">
      <c r="A301" s="16"/>
      <c r="B301" s="61"/>
      <c r="C301" s="62" t="s">
        <v>499</v>
      </c>
      <c r="D301" s="62" t="s">
        <v>64</v>
      </c>
      <c r="E301" s="63" t="s">
        <v>500</v>
      </c>
      <c r="F301" s="64" t="s">
        <v>501</v>
      </c>
      <c r="G301" s="65" t="s">
        <v>67</v>
      </c>
      <c r="H301" s="86">
        <v>160</v>
      </c>
      <c r="I301" s="16"/>
      <c r="J301" s="16"/>
      <c r="K301" s="16"/>
      <c r="L301" s="16"/>
      <c r="M301" s="16"/>
      <c r="N301" s="16"/>
      <c r="O301" s="16"/>
      <c r="P301" s="16"/>
      <c r="Q301" s="16"/>
      <c r="AD301" s="66" t="s">
        <v>68</v>
      </c>
      <c r="AF301" s="66" t="s">
        <v>64</v>
      </c>
      <c r="AG301" s="66" t="s">
        <v>41</v>
      </c>
      <c r="AK301" s="9" t="s">
        <v>62</v>
      </c>
      <c r="AQ301" s="67" t="e">
        <f>IF(#REF!="základní",#REF!,0)</f>
        <v>#REF!</v>
      </c>
      <c r="AR301" s="67" t="e">
        <f>IF(#REF!="snížená",#REF!,0)</f>
        <v>#REF!</v>
      </c>
      <c r="AS301" s="67" t="e">
        <f>IF(#REF!="zákl. přenesená",#REF!,0)</f>
        <v>#REF!</v>
      </c>
      <c r="AT301" s="67" t="e">
        <f>IF(#REF!="sníž. přenesená",#REF!,0)</f>
        <v>#REF!</v>
      </c>
      <c r="AU301" s="67" t="e">
        <f>IF(#REF!="nulová",#REF!,0)</f>
        <v>#REF!</v>
      </c>
      <c r="AV301" s="9" t="s">
        <v>40</v>
      </c>
      <c r="AW301" s="67" t="e">
        <f>ROUND(#REF!*H301,2)</f>
        <v>#REF!</v>
      </c>
      <c r="AX301" s="9" t="s">
        <v>68</v>
      </c>
      <c r="AY301" s="66" t="s">
        <v>502</v>
      </c>
    </row>
    <row r="302" spans="1:51" s="2" customFormat="1" x14ac:dyDescent="0.2">
      <c r="A302" s="16"/>
      <c r="B302" s="17"/>
      <c r="C302" s="29"/>
      <c r="D302" s="87" t="s">
        <v>70</v>
      </c>
      <c r="E302" s="29"/>
      <c r="F302" s="88" t="s">
        <v>503</v>
      </c>
      <c r="G302" s="29"/>
      <c r="H302" s="77"/>
      <c r="I302" s="16"/>
      <c r="J302" s="16"/>
      <c r="K302" s="16"/>
      <c r="L302" s="16"/>
      <c r="M302" s="16"/>
      <c r="N302" s="16"/>
      <c r="O302" s="16"/>
      <c r="P302" s="16"/>
      <c r="Q302" s="16"/>
      <c r="AF302" s="9" t="s">
        <v>70</v>
      </c>
      <c r="AG302" s="9" t="s">
        <v>41</v>
      </c>
    </row>
    <row r="303" spans="1:51" s="7" customFormat="1" ht="22.8" customHeight="1" x14ac:dyDescent="0.25">
      <c r="B303" s="56"/>
      <c r="C303" s="58"/>
      <c r="D303" s="82" t="s">
        <v>38</v>
      </c>
      <c r="E303" s="85" t="s">
        <v>68</v>
      </c>
      <c r="F303" s="85" t="s">
        <v>504</v>
      </c>
      <c r="G303" s="58"/>
      <c r="H303" s="84"/>
      <c r="AD303" s="57" t="s">
        <v>40</v>
      </c>
      <c r="AF303" s="59" t="s">
        <v>38</v>
      </c>
      <c r="AG303" s="59" t="s">
        <v>40</v>
      </c>
      <c r="AK303" s="57" t="s">
        <v>62</v>
      </c>
      <c r="AW303" s="60" t="e">
        <f>SUM(AW304:AW305)</f>
        <v>#REF!</v>
      </c>
    </row>
    <row r="304" spans="1:51" s="2" customFormat="1" ht="24.15" customHeight="1" x14ac:dyDescent="0.2">
      <c r="A304" s="16"/>
      <c r="B304" s="61"/>
      <c r="C304" s="62" t="s">
        <v>505</v>
      </c>
      <c r="D304" s="62" t="s">
        <v>64</v>
      </c>
      <c r="E304" s="63" t="s">
        <v>506</v>
      </c>
      <c r="F304" s="64" t="s">
        <v>507</v>
      </c>
      <c r="G304" s="65" t="s">
        <v>95</v>
      </c>
      <c r="H304" s="86">
        <v>150</v>
      </c>
      <c r="I304" s="16"/>
      <c r="J304" s="16"/>
      <c r="K304" s="16"/>
      <c r="L304" s="16"/>
      <c r="M304" s="16"/>
      <c r="N304" s="16"/>
      <c r="O304" s="16"/>
      <c r="P304" s="16"/>
      <c r="Q304" s="16"/>
      <c r="AD304" s="66" t="s">
        <v>68</v>
      </c>
      <c r="AF304" s="66" t="s">
        <v>64</v>
      </c>
      <c r="AG304" s="66" t="s">
        <v>41</v>
      </c>
      <c r="AK304" s="9" t="s">
        <v>62</v>
      </c>
      <c r="AQ304" s="67" t="e">
        <f>IF(#REF!="základní",#REF!,0)</f>
        <v>#REF!</v>
      </c>
      <c r="AR304" s="67" t="e">
        <f>IF(#REF!="snížená",#REF!,0)</f>
        <v>#REF!</v>
      </c>
      <c r="AS304" s="67" t="e">
        <f>IF(#REF!="zákl. přenesená",#REF!,0)</f>
        <v>#REF!</v>
      </c>
      <c r="AT304" s="67" t="e">
        <f>IF(#REF!="sníž. přenesená",#REF!,0)</f>
        <v>#REF!</v>
      </c>
      <c r="AU304" s="67" t="e">
        <f>IF(#REF!="nulová",#REF!,0)</f>
        <v>#REF!</v>
      </c>
      <c r="AV304" s="9" t="s">
        <v>40</v>
      </c>
      <c r="AW304" s="67" t="e">
        <f>ROUND(#REF!*H304,2)</f>
        <v>#REF!</v>
      </c>
      <c r="AX304" s="9" t="s">
        <v>68</v>
      </c>
      <c r="AY304" s="66" t="s">
        <v>508</v>
      </c>
    </row>
    <row r="305" spans="1:51" s="2" customFormat="1" ht="19.2" x14ac:dyDescent="0.2">
      <c r="A305" s="16"/>
      <c r="B305" s="17"/>
      <c r="C305" s="29"/>
      <c r="D305" s="87" t="s">
        <v>70</v>
      </c>
      <c r="E305" s="29"/>
      <c r="F305" s="88" t="s">
        <v>509</v>
      </c>
      <c r="G305" s="29"/>
      <c r="H305" s="77"/>
      <c r="I305" s="16"/>
      <c r="J305" s="16"/>
      <c r="K305" s="16"/>
      <c r="L305" s="16"/>
      <c r="M305" s="16"/>
      <c r="N305" s="16"/>
      <c r="O305" s="16"/>
      <c r="P305" s="16"/>
      <c r="Q305" s="16"/>
      <c r="AF305" s="9" t="s">
        <v>70</v>
      </c>
      <c r="AG305" s="9" t="s">
        <v>41</v>
      </c>
    </row>
    <row r="306" spans="1:51" s="7" customFormat="1" ht="22.8" customHeight="1" x14ac:dyDescent="0.25">
      <c r="B306" s="56"/>
      <c r="C306" s="58"/>
      <c r="D306" s="82" t="s">
        <v>38</v>
      </c>
      <c r="E306" s="85" t="s">
        <v>86</v>
      </c>
      <c r="F306" s="85" t="s">
        <v>510</v>
      </c>
      <c r="G306" s="58"/>
      <c r="H306" s="84"/>
      <c r="AD306" s="57" t="s">
        <v>40</v>
      </c>
      <c r="AF306" s="59" t="s">
        <v>38</v>
      </c>
      <c r="AG306" s="59" t="s">
        <v>40</v>
      </c>
      <c r="AK306" s="57" t="s">
        <v>62</v>
      </c>
      <c r="AW306" s="60" t="e">
        <f>SUM(AW307:AW320)</f>
        <v>#REF!</v>
      </c>
    </row>
    <row r="307" spans="1:51" s="2" customFormat="1" ht="16.5" customHeight="1" x14ac:dyDescent="0.2">
      <c r="A307" s="16"/>
      <c r="B307" s="61"/>
      <c r="C307" s="62" t="s">
        <v>511</v>
      </c>
      <c r="D307" s="62" t="s">
        <v>64</v>
      </c>
      <c r="E307" s="63" t="s">
        <v>512</v>
      </c>
      <c r="F307" s="64" t="s">
        <v>513</v>
      </c>
      <c r="G307" s="65" t="s">
        <v>95</v>
      </c>
      <c r="H307" s="86">
        <v>750</v>
      </c>
      <c r="I307" s="16"/>
      <c r="J307" s="16"/>
      <c r="K307" s="16"/>
      <c r="L307" s="16"/>
      <c r="M307" s="16"/>
      <c r="N307" s="16"/>
      <c r="O307" s="16"/>
      <c r="P307" s="16"/>
      <c r="Q307" s="16"/>
      <c r="AD307" s="66" t="s">
        <v>68</v>
      </c>
      <c r="AF307" s="66" t="s">
        <v>64</v>
      </c>
      <c r="AG307" s="66" t="s">
        <v>41</v>
      </c>
      <c r="AK307" s="9" t="s">
        <v>62</v>
      </c>
      <c r="AQ307" s="67" t="e">
        <f>IF(#REF!="základní",#REF!,0)</f>
        <v>#REF!</v>
      </c>
      <c r="AR307" s="67" t="e">
        <f>IF(#REF!="snížená",#REF!,0)</f>
        <v>#REF!</v>
      </c>
      <c r="AS307" s="67" t="e">
        <f>IF(#REF!="zákl. přenesená",#REF!,0)</f>
        <v>#REF!</v>
      </c>
      <c r="AT307" s="67" t="e">
        <f>IF(#REF!="sníž. přenesená",#REF!,0)</f>
        <v>#REF!</v>
      </c>
      <c r="AU307" s="67" t="e">
        <f>IF(#REF!="nulová",#REF!,0)</f>
        <v>#REF!</v>
      </c>
      <c r="AV307" s="9" t="s">
        <v>40</v>
      </c>
      <c r="AW307" s="67" t="e">
        <f>ROUND(#REF!*H307,2)</f>
        <v>#REF!</v>
      </c>
      <c r="AX307" s="9" t="s">
        <v>68</v>
      </c>
      <c r="AY307" s="66" t="s">
        <v>514</v>
      </c>
    </row>
    <row r="308" spans="1:51" s="2" customFormat="1" x14ac:dyDescent="0.2">
      <c r="A308" s="16"/>
      <c r="B308" s="17"/>
      <c r="C308" s="29"/>
      <c r="D308" s="87" t="s">
        <v>70</v>
      </c>
      <c r="E308" s="29"/>
      <c r="F308" s="88" t="s">
        <v>515</v>
      </c>
      <c r="G308" s="29"/>
      <c r="H308" s="77"/>
      <c r="I308" s="16"/>
      <c r="J308" s="16"/>
      <c r="K308" s="16"/>
      <c r="L308" s="16"/>
      <c r="M308" s="16"/>
      <c r="N308" s="16"/>
      <c r="O308" s="16"/>
      <c r="P308" s="16"/>
      <c r="Q308" s="16"/>
      <c r="AF308" s="9" t="s">
        <v>70</v>
      </c>
      <c r="AG308" s="9" t="s">
        <v>41</v>
      </c>
    </row>
    <row r="309" spans="1:51" s="2" customFormat="1" ht="24.15" customHeight="1" x14ac:dyDescent="0.2">
      <c r="A309" s="16"/>
      <c r="B309" s="61"/>
      <c r="C309" s="62" t="s">
        <v>516</v>
      </c>
      <c r="D309" s="62" t="s">
        <v>64</v>
      </c>
      <c r="E309" s="63" t="s">
        <v>517</v>
      </c>
      <c r="F309" s="64" t="s">
        <v>518</v>
      </c>
      <c r="G309" s="65" t="s">
        <v>95</v>
      </c>
      <c r="H309" s="86">
        <v>750</v>
      </c>
      <c r="I309" s="16"/>
      <c r="J309" s="16"/>
      <c r="K309" s="16"/>
      <c r="L309" s="16"/>
      <c r="M309" s="16"/>
      <c r="N309" s="16"/>
      <c r="O309" s="16"/>
      <c r="P309" s="16"/>
      <c r="Q309" s="16"/>
      <c r="AD309" s="66" t="s">
        <v>68</v>
      </c>
      <c r="AF309" s="66" t="s">
        <v>64</v>
      </c>
      <c r="AG309" s="66" t="s">
        <v>41</v>
      </c>
      <c r="AK309" s="9" t="s">
        <v>62</v>
      </c>
      <c r="AQ309" s="67" t="e">
        <f>IF(#REF!="základní",#REF!,0)</f>
        <v>#REF!</v>
      </c>
      <c r="AR309" s="67" t="e">
        <f>IF(#REF!="snížená",#REF!,0)</f>
        <v>#REF!</v>
      </c>
      <c r="AS309" s="67" t="e">
        <f>IF(#REF!="zákl. přenesená",#REF!,0)</f>
        <v>#REF!</v>
      </c>
      <c r="AT309" s="67" t="e">
        <f>IF(#REF!="sníž. přenesená",#REF!,0)</f>
        <v>#REF!</v>
      </c>
      <c r="AU309" s="67" t="e">
        <f>IF(#REF!="nulová",#REF!,0)</f>
        <v>#REF!</v>
      </c>
      <c r="AV309" s="9" t="s">
        <v>40</v>
      </c>
      <c r="AW309" s="67" t="e">
        <f>ROUND(#REF!*H309,2)</f>
        <v>#REF!</v>
      </c>
      <c r="AX309" s="9" t="s">
        <v>68</v>
      </c>
      <c r="AY309" s="66" t="s">
        <v>519</v>
      </c>
    </row>
    <row r="310" spans="1:51" s="2" customFormat="1" ht="38.4" x14ac:dyDescent="0.2">
      <c r="A310" s="16"/>
      <c r="B310" s="17"/>
      <c r="C310" s="29"/>
      <c r="D310" s="87" t="s">
        <v>70</v>
      </c>
      <c r="E310" s="29"/>
      <c r="F310" s="88" t="s">
        <v>520</v>
      </c>
      <c r="G310" s="29"/>
      <c r="H310" s="77"/>
      <c r="I310" s="16"/>
      <c r="J310" s="16"/>
      <c r="K310" s="16"/>
      <c r="L310" s="16"/>
      <c r="M310" s="16"/>
      <c r="N310" s="16"/>
      <c r="O310" s="16"/>
      <c r="P310" s="16"/>
      <c r="Q310" s="16"/>
      <c r="AF310" s="9" t="s">
        <v>70</v>
      </c>
      <c r="AG310" s="9" t="s">
        <v>41</v>
      </c>
    </row>
    <row r="311" spans="1:51" s="2" customFormat="1" ht="16.5" customHeight="1" x14ac:dyDescent="0.2">
      <c r="A311" s="16"/>
      <c r="B311" s="61"/>
      <c r="C311" s="62" t="s">
        <v>521</v>
      </c>
      <c r="D311" s="62" t="s">
        <v>64</v>
      </c>
      <c r="E311" s="63" t="s">
        <v>522</v>
      </c>
      <c r="F311" s="64" t="s">
        <v>523</v>
      </c>
      <c r="G311" s="65" t="s">
        <v>208</v>
      </c>
      <c r="H311" s="86">
        <v>1000</v>
      </c>
      <c r="I311" s="16"/>
      <c r="J311" s="16"/>
      <c r="K311" s="16"/>
      <c r="L311" s="16"/>
      <c r="M311" s="16"/>
      <c r="N311" s="16"/>
      <c r="O311" s="16"/>
      <c r="P311" s="16"/>
      <c r="Q311" s="16"/>
      <c r="AD311" s="66" t="s">
        <v>68</v>
      </c>
      <c r="AF311" s="66" t="s">
        <v>64</v>
      </c>
      <c r="AG311" s="66" t="s">
        <v>41</v>
      </c>
      <c r="AK311" s="9" t="s">
        <v>62</v>
      </c>
      <c r="AQ311" s="67" t="e">
        <f>IF(#REF!="základní",#REF!,0)</f>
        <v>#REF!</v>
      </c>
      <c r="AR311" s="67" t="e">
        <f>IF(#REF!="snížená",#REF!,0)</f>
        <v>#REF!</v>
      </c>
      <c r="AS311" s="67" t="e">
        <f>IF(#REF!="zákl. přenesená",#REF!,0)</f>
        <v>#REF!</v>
      </c>
      <c r="AT311" s="67" t="e">
        <f>IF(#REF!="sníž. přenesená",#REF!,0)</f>
        <v>#REF!</v>
      </c>
      <c r="AU311" s="67" t="e">
        <f>IF(#REF!="nulová",#REF!,0)</f>
        <v>#REF!</v>
      </c>
      <c r="AV311" s="9" t="s">
        <v>40</v>
      </c>
      <c r="AW311" s="67" t="e">
        <f>ROUND(#REF!*H311,2)</f>
        <v>#REF!</v>
      </c>
      <c r="AX311" s="9" t="s">
        <v>68</v>
      </c>
      <c r="AY311" s="66" t="s">
        <v>524</v>
      </c>
    </row>
    <row r="312" spans="1:51" s="2" customFormat="1" x14ac:dyDescent="0.2">
      <c r="A312" s="16"/>
      <c r="B312" s="17"/>
      <c r="C312" s="29"/>
      <c r="D312" s="87" t="s">
        <v>70</v>
      </c>
      <c r="E312" s="29"/>
      <c r="F312" s="88" t="s">
        <v>523</v>
      </c>
      <c r="G312" s="29"/>
      <c r="H312" s="77"/>
      <c r="I312" s="16"/>
      <c r="J312" s="16"/>
      <c r="K312" s="16"/>
      <c r="L312" s="16"/>
      <c r="M312" s="16"/>
      <c r="N312" s="16"/>
      <c r="O312" s="16"/>
      <c r="P312" s="16"/>
      <c r="Q312" s="16"/>
      <c r="AF312" s="9" t="s">
        <v>70</v>
      </c>
      <c r="AG312" s="9" t="s">
        <v>41</v>
      </c>
    </row>
    <row r="313" spans="1:51" s="2" customFormat="1" ht="24.15" customHeight="1" x14ac:dyDescent="0.2">
      <c r="A313" s="16"/>
      <c r="B313" s="61"/>
      <c r="C313" s="62" t="s">
        <v>525</v>
      </c>
      <c r="D313" s="62" t="s">
        <v>64</v>
      </c>
      <c r="E313" s="63" t="s">
        <v>526</v>
      </c>
      <c r="F313" s="64" t="s">
        <v>527</v>
      </c>
      <c r="G313" s="65" t="s">
        <v>208</v>
      </c>
      <c r="H313" s="86">
        <v>300</v>
      </c>
      <c r="I313" s="16"/>
      <c r="J313" s="16"/>
      <c r="K313" s="16"/>
      <c r="L313" s="16"/>
      <c r="M313" s="16"/>
      <c r="N313" s="16"/>
      <c r="O313" s="16"/>
      <c r="P313" s="16"/>
      <c r="Q313" s="16"/>
      <c r="AD313" s="66" t="s">
        <v>68</v>
      </c>
      <c r="AF313" s="66" t="s">
        <v>64</v>
      </c>
      <c r="AG313" s="66" t="s">
        <v>41</v>
      </c>
      <c r="AK313" s="9" t="s">
        <v>62</v>
      </c>
      <c r="AQ313" s="67" t="e">
        <f>IF(#REF!="základní",#REF!,0)</f>
        <v>#REF!</v>
      </c>
      <c r="AR313" s="67" t="e">
        <f>IF(#REF!="snížená",#REF!,0)</f>
        <v>#REF!</v>
      </c>
      <c r="AS313" s="67" t="e">
        <f>IF(#REF!="zákl. přenesená",#REF!,0)</f>
        <v>#REF!</v>
      </c>
      <c r="AT313" s="67" t="e">
        <f>IF(#REF!="sníž. přenesená",#REF!,0)</f>
        <v>#REF!</v>
      </c>
      <c r="AU313" s="67" t="e">
        <f>IF(#REF!="nulová",#REF!,0)</f>
        <v>#REF!</v>
      </c>
      <c r="AV313" s="9" t="s">
        <v>40</v>
      </c>
      <c r="AW313" s="67" t="e">
        <f>ROUND(#REF!*H313,2)</f>
        <v>#REF!</v>
      </c>
      <c r="AX313" s="9" t="s">
        <v>68</v>
      </c>
      <c r="AY313" s="66" t="s">
        <v>528</v>
      </c>
    </row>
    <row r="314" spans="1:51" s="2" customFormat="1" ht="19.2" x14ac:dyDescent="0.2">
      <c r="A314" s="16"/>
      <c r="B314" s="17"/>
      <c r="C314" s="29"/>
      <c r="D314" s="87" t="s">
        <v>70</v>
      </c>
      <c r="E314" s="29"/>
      <c r="F314" s="88" t="s">
        <v>529</v>
      </c>
      <c r="G314" s="29"/>
      <c r="H314" s="77"/>
      <c r="I314" s="16"/>
      <c r="J314" s="16"/>
      <c r="K314" s="16"/>
      <c r="L314" s="16"/>
      <c r="M314" s="16"/>
      <c r="N314" s="16"/>
      <c r="O314" s="16"/>
      <c r="P314" s="16"/>
      <c r="Q314" s="16"/>
      <c r="AF314" s="9" t="s">
        <v>70</v>
      </c>
      <c r="AG314" s="9" t="s">
        <v>41</v>
      </c>
    </row>
    <row r="315" spans="1:51" s="2" customFormat="1" ht="24.15" customHeight="1" x14ac:dyDescent="0.2">
      <c r="A315" s="16"/>
      <c r="B315" s="61"/>
      <c r="C315" s="62" t="s">
        <v>530</v>
      </c>
      <c r="D315" s="62" t="s">
        <v>64</v>
      </c>
      <c r="E315" s="63" t="s">
        <v>531</v>
      </c>
      <c r="F315" s="64" t="s">
        <v>532</v>
      </c>
      <c r="G315" s="65" t="s">
        <v>208</v>
      </c>
      <c r="H315" s="86">
        <v>300</v>
      </c>
      <c r="I315" s="16"/>
      <c r="J315" s="16"/>
      <c r="K315" s="16"/>
      <c r="L315" s="16"/>
      <c r="M315" s="16"/>
      <c r="N315" s="16"/>
      <c r="O315" s="16"/>
      <c r="P315" s="16"/>
      <c r="Q315" s="16"/>
      <c r="AD315" s="66" t="s">
        <v>68</v>
      </c>
      <c r="AF315" s="66" t="s">
        <v>64</v>
      </c>
      <c r="AG315" s="66" t="s">
        <v>41</v>
      </c>
      <c r="AK315" s="9" t="s">
        <v>62</v>
      </c>
      <c r="AQ315" s="67" t="e">
        <f>IF(#REF!="základní",#REF!,0)</f>
        <v>#REF!</v>
      </c>
      <c r="AR315" s="67" t="e">
        <f>IF(#REF!="snížená",#REF!,0)</f>
        <v>#REF!</v>
      </c>
      <c r="AS315" s="67" t="e">
        <f>IF(#REF!="zákl. přenesená",#REF!,0)</f>
        <v>#REF!</v>
      </c>
      <c r="AT315" s="67" t="e">
        <f>IF(#REF!="sníž. přenesená",#REF!,0)</f>
        <v>#REF!</v>
      </c>
      <c r="AU315" s="67" t="e">
        <f>IF(#REF!="nulová",#REF!,0)</f>
        <v>#REF!</v>
      </c>
      <c r="AV315" s="9" t="s">
        <v>40</v>
      </c>
      <c r="AW315" s="67" t="e">
        <f>ROUND(#REF!*H315,2)</f>
        <v>#REF!</v>
      </c>
      <c r="AX315" s="9" t="s">
        <v>68</v>
      </c>
      <c r="AY315" s="66" t="s">
        <v>533</v>
      </c>
    </row>
    <row r="316" spans="1:51" s="2" customFormat="1" ht="19.2" x14ac:dyDescent="0.2">
      <c r="A316" s="16"/>
      <c r="B316" s="17"/>
      <c r="C316" s="29"/>
      <c r="D316" s="87" t="s">
        <v>70</v>
      </c>
      <c r="E316" s="29"/>
      <c r="F316" s="88" t="s">
        <v>532</v>
      </c>
      <c r="G316" s="29"/>
      <c r="H316" s="77"/>
      <c r="I316" s="16"/>
      <c r="J316" s="16"/>
      <c r="K316" s="16"/>
      <c r="L316" s="16"/>
      <c r="M316" s="16"/>
      <c r="N316" s="16"/>
      <c r="O316" s="16"/>
      <c r="P316" s="16"/>
      <c r="Q316" s="16"/>
      <c r="AF316" s="9" t="s">
        <v>70</v>
      </c>
      <c r="AG316" s="9" t="s">
        <v>41</v>
      </c>
    </row>
    <row r="317" spans="1:51" s="2" customFormat="1" ht="24.15" customHeight="1" x14ac:dyDescent="0.2">
      <c r="A317" s="16"/>
      <c r="B317" s="61"/>
      <c r="C317" s="62" t="s">
        <v>534</v>
      </c>
      <c r="D317" s="62" t="s">
        <v>64</v>
      </c>
      <c r="E317" s="63" t="s">
        <v>535</v>
      </c>
      <c r="F317" s="64" t="s">
        <v>536</v>
      </c>
      <c r="G317" s="65" t="s">
        <v>208</v>
      </c>
      <c r="H317" s="86">
        <v>1500</v>
      </c>
      <c r="I317" s="16"/>
      <c r="J317" s="16"/>
      <c r="K317" s="16"/>
      <c r="L317" s="16"/>
      <c r="M317" s="16"/>
      <c r="N317" s="16"/>
      <c r="O317" s="16"/>
      <c r="P317" s="16"/>
      <c r="Q317" s="16"/>
      <c r="AD317" s="66" t="s">
        <v>68</v>
      </c>
      <c r="AF317" s="66" t="s">
        <v>64</v>
      </c>
      <c r="AG317" s="66" t="s">
        <v>41</v>
      </c>
      <c r="AK317" s="9" t="s">
        <v>62</v>
      </c>
      <c r="AQ317" s="67" t="e">
        <f>IF(#REF!="základní",#REF!,0)</f>
        <v>#REF!</v>
      </c>
      <c r="AR317" s="67" t="e">
        <f>IF(#REF!="snížená",#REF!,0)</f>
        <v>#REF!</v>
      </c>
      <c r="AS317" s="67" t="e">
        <f>IF(#REF!="zákl. přenesená",#REF!,0)</f>
        <v>#REF!</v>
      </c>
      <c r="AT317" s="67" t="e">
        <f>IF(#REF!="sníž. přenesená",#REF!,0)</f>
        <v>#REF!</v>
      </c>
      <c r="AU317" s="67" t="e">
        <f>IF(#REF!="nulová",#REF!,0)</f>
        <v>#REF!</v>
      </c>
      <c r="AV317" s="9" t="s">
        <v>40</v>
      </c>
      <c r="AW317" s="67" t="e">
        <f>ROUND(#REF!*H317,2)</f>
        <v>#REF!</v>
      </c>
      <c r="AX317" s="9" t="s">
        <v>68</v>
      </c>
      <c r="AY317" s="66" t="s">
        <v>537</v>
      </c>
    </row>
    <row r="318" spans="1:51" s="2" customFormat="1" ht="19.2" x14ac:dyDescent="0.2">
      <c r="A318" s="16"/>
      <c r="B318" s="17"/>
      <c r="C318" s="29"/>
      <c r="D318" s="87" t="s">
        <v>70</v>
      </c>
      <c r="E318" s="29"/>
      <c r="F318" s="88" t="s">
        <v>536</v>
      </c>
      <c r="G318" s="29"/>
      <c r="H318" s="77"/>
      <c r="I318" s="16"/>
      <c r="J318" s="16"/>
      <c r="K318" s="16"/>
      <c r="L318" s="16"/>
      <c r="M318" s="16"/>
      <c r="N318" s="16"/>
      <c r="O318" s="16"/>
      <c r="P318" s="16"/>
      <c r="Q318" s="16"/>
      <c r="AF318" s="9" t="s">
        <v>70</v>
      </c>
      <c r="AG318" s="9" t="s">
        <v>41</v>
      </c>
    </row>
    <row r="319" spans="1:51" s="2" customFormat="1" ht="21.75" customHeight="1" x14ac:dyDescent="0.2">
      <c r="A319" s="16"/>
      <c r="B319" s="61"/>
      <c r="C319" s="68" t="s">
        <v>538</v>
      </c>
      <c r="D319" s="68" t="s">
        <v>217</v>
      </c>
      <c r="E319" s="69" t="s">
        <v>539</v>
      </c>
      <c r="F319" s="70" t="s">
        <v>540</v>
      </c>
      <c r="G319" s="71" t="s">
        <v>310</v>
      </c>
      <c r="H319" s="89">
        <v>500</v>
      </c>
      <c r="I319" s="16"/>
      <c r="J319" s="16"/>
      <c r="K319" s="16"/>
      <c r="L319" s="16"/>
      <c r="M319" s="16"/>
      <c r="N319" s="16"/>
      <c r="O319" s="16"/>
      <c r="P319" s="16"/>
      <c r="Q319" s="16"/>
      <c r="AD319" s="66" t="s">
        <v>5</v>
      </c>
      <c r="AF319" s="66" t="s">
        <v>217</v>
      </c>
      <c r="AG319" s="66" t="s">
        <v>41</v>
      </c>
      <c r="AK319" s="9" t="s">
        <v>62</v>
      </c>
      <c r="AQ319" s="67" t="e">
        <f>IF(#REF!="základní",#REF!,0)</f>
        <v>#REF!</v>
      </c>
      <c r="AR319" s="67" t="e">
        <f>IF(#REF!="snížená",#REF!,0)</f>
        <v>#REF!</v>
      </c>
      <c r="AS319" s="67" t="e">
        <f>IF(#REF!="zákl. přenesená",#REF!,0)</f>
        <v>#REF!</v>
      </c>
      <c r="AT319" s="67" t="e">
        <f>IF(#REF!="sníž. přenesená",#REF!,0)</f>
        <v>#REF!</v>
      </c>
      <c r="AU319" s="67" t="e">
        <f>IF(#REF!="nulová",#REF!,0)</f>
        <v>#REF!</v>
      </c>
      <c r="AV319" s="9" t="s">
        <v>40</v>
      </c>
      <c r="AW319" s="67" t="e">
        <f>ROUND(#REF!*H319,2)</f>
        <v>#REF!</v>
      </c>
      <c r="AX319" s="9" t="s">
        <v>68</v>
      </c>
      <c r="AY319" s="66" t="s">
        <v>541</v>
      </c>
    </row>
    <row r="320" spans="1:51" s="2" customFormat="1" x14ac:dyDescent="0.2">
      <c r="A320" s="16"/>
      <c r="B320" s="17"/>
      <c r="C320" s="29"/>
      <c r="D320" s="87" t="s">
        <v>70</v>
      </c>
      <c r="E320" s="29"/>
      <c r="F320" s="88" t="s">
        <v>540</v>
      </c>
      <c r="G320" s="29"/>
      <c r="H320" s="77"/>
      <c r="I320" s="16"/>
      <c r="J320" s="16"/>
      <c r="K320" s="16"/>
      <c r="L320" s="16"/>
      <c r="M320" s="16"/>
      <c r="N320" s="16"/>
      <c r="O320" s="16"/>
      <c r="P320" s="16"/>
      <c r="Q320" s="16"/>
      <c r="AF320" s="9" t="s">
        <v>70</v>
      </c>
      <c r="AG320" s="9" t="s">
        <v>41</v>
      </c>
    </row>
    <row r="321" spans="1:51" s="7" customFormat="1" ht="22.8" customHeight="1" x14ac:dyDescent="0.25">
      <c r="B321" s="56"/>
      <c r="C321" s="58"/>
      <c r="D321" s="82" t="s">
        <v>38</v>
      </c>
      <c r="E321" s="85" t="s">
        <v>5</v>
      </c>
      <c r="F321" s="85" t="s">
        <v>542</v>
      </c>
      <c r="G321" s="58"/>
      <c r="H321" s="84"/>
      <c r="AD321" s="57" t="s">
        <v>40</v>
      </c>
      <c r="AF321" s="59" t="s">
        <v>38</v>
      </c>
      <c r="AG321" s="59" t="s">
        <v>40</v>
      </c>
      <c r="AK321" s="57" t="s">
        <v>62</v>
      </c>
      <c r="AW321" s="60" t="e">
        <f>SUM(AW322:AW327)</f>
        <v>#REF!</v>
      </c>
    </row>
    <row r="322" spans="1:51" s="2" customFormat="1" ht="37.799999999999997" customHeight="1" x14ac:dyDescent="0.2">
      <c r="A322" s="16"/>
      <c r="B322" s="61"/>
      <c r="C322" s="62" t="s">
        <v>543</v>
      </c>
      <c r="D322" s="62" t="s">
        <v>64</v>
      </c>
      <c r="E322" s="63" t="s">
        <v>544</v>
      </c>
      <c r="F322" s="64" t="s">
        <v>545</v>
      </c>
      <c r="G322" s="65" t="s">
        <v>229</v>
      </c>
      <c r="H322" s="86">
        <v>5</v>
      </c>
      <c r="I322" s="16"/>
      <c r="J322" s="16"/>
      <c r="K322" s="16"/>
      <c r="L322" s="16"/>
      <c r="M322" s="16"/>
      <c r="N322" s="16"/>
      <c r="O322" s="16"/>
      <c r="P322" s="16"/>
      <c r="Q322" s="16"/>
      <c r="AD322" s="66" t="s">
        <v>68</v>
      </c>
      <c r="AF322" s="66" t="s">
        <v>64</v>
      </c>
      <c r="AG322" s="66" t="s">
        <v>41</v>
      </c>
      <c r="AK322" s="9" t="s">
        <v>62</v>
      </c>
      <c r="AQ322" s="67" t="e">
        <f>IF(#REF!="základní",#REF!,0)</f>
        <v>#REF!</v>
      </c>
      <c r="AR322" s="67" t="e">
        <f>IF(#REF!="snížená",#REF!,0)</f>
        <v>#REF!</v>
      </c>
      <c r="AS322" s="67" t="e">
        <f>IF(#REF!="zákl. přenesená",#REF!,0)</f>
        <v>#REF!</v>
      </c>
      <c r="AT322" s="67" t="e">
        <f>IF(#REF!="sníž. přenesená",#REF!,0)</f>
        <v>#REF!</v>
      </c>
      <c r="AU322" s="67" t="e">
        <f>IF(#REF!="nulová",#REF!,0)</f>
        <v>#REF!</v>
      </c>
      <c r="AV322" s="9" t="s">
        <v>40</v>
      </c>
      <c r="AW322" s="67" t="e">
        <f>ROUND(#REF!*H322,2)</f>
        <v>#REF!</v>
      </c>
      <c r="AX322" s="9" t="s">
        <v>68</v>
      </c>
      <c r="AY322" s="66" t="s">
        <v>546</v>
      </c>
    </row>
    <row r="323" spans="1:51" s="2" customFormat="1" ht="28.8" x14ac:dyDescent="0.2">
      <c r="A323" s="16"/>
      <c r="B323" s="17"/>
      <c r="C323" s="29"/>
      <c r="D323" s="87" t="s">
        <v>70</v>
      </c>
      <c r="E323" s="29"/>
      <c r="F323" s="88" t="s">
        <v>547</v>
      </c>
      <c r="G323" s="29"/>
      <c r="H323" s="77"/>
      <c r="I323" s="16"/>
      <c r="J323" s="16"/>
      <c r="K323" s="16"/>
      <c r="L323" s="16"/>
      <c r="M323" s="16"/>
      <c r="N323" s="16"/>
      <c r="O323" s="16"/>
      <c r="P323" s="16"/>
      <c r="Q323" s="16"/>
      <c r="AF323" s="9" t="s">
        <v>70</v>
      </c>
      <c r="AG323" s="9" t="s">
        <v>41</v>
      </c>
    </row>
    <row r="324" spans="1:51" s="2" customFormat="1" ht="37.799999999999997" customHeight="1" x14ac:dyDescent="0.2">
      <c r="A324" s="16"/>
      <c r="B324" s="61"/>
      <c r="C324" s="62" t="s">
        <v>548</v>
      </c>
      <c r="D324" s="62" t="s">
        <v>64</v>
      </c>
      <c r="E324" s="63" t="s">
        <v>549</v>
      </c>
      <c r="F324" s="64" t="s">
        <v>550</v>
      </c>
      <c r="G324" s="65" t="s">
        <v>229</v>
      </c>
      <c r="H324" s="86">
        <v>5</v>
      </c>
      <c r="I324" s="16"/>
      <c r="J324" s="16"/>
      <c r="K324" s="16"/>
      <c r="L324" s="16"/>
      <c r="M324" s="16"/>
      <c r="N324" s="16"/>
      <c r="O324" s="16"/>
      <c r="P324" s="16"/>
      <c r="Q324" s="16"/>
      <c r="AD324" s="66" t="s">
        <v>68</v>
      </c>
      <c r="AF324" s="66" t="s">
        <v>64</v>
      </c>
      <c r="AG324" s="66" t="s">
        <v>41</v>
      </c>
      <c r="AK324" s="9" t="s">
        <v>62</v>
      </c>
      <c r="AQ324" s="67" t="e">
        <f>IF(#REF!="základní",#REF!,0)</f>
        <v>#REF!</v>
      </c>
      <c r="AR324" s="67" t="e">
        <f>IF(#REF!="snížená",#REF!,0)</f>
        <v>#REF!</v>
      </c>
      <c r="AS324" s="67" t="e">
        <f>IF(#REF!="zákl. přenesená",#REF!,0)</f>
        <v>#REF!</v>
      </c>
      <c r="AT324" s="67" t="e">
        <f>IF(#REF!="sníž. přenesená",#REF!,0)</f>
        <v>#REF!</v>
      </c>
      <c r="AU324" s="67" t="e">
        <f>IF(#REF!="nulová",#REF!,0)</f>
        <v>#REF!</v>
      </c>
      <c r="AV324" s="9" t="s">
        <v>40</v>
      </c>
      <c r="AW324" s="67" t="e">
        <f>ROUND(#REF!*H324,2)</f>
        <v>#REF!</v>
      </c>
      <c r="AX324" s="9" t="s">
        <v>68</v>
      </c>
      <c r="AY324" s="66" t="s">
        <v>551</v>
      </c>
    </row>
    <row r="325" spans="1:51" s="2" customFormat="1" ht="28.8" x14ac:dyDescent="0.2">
      <c r="A325" s="16"/>
      <c r="B325" s="17"/>
      <c r="C325" s="29"/>
      <c r="D325" s="87" t="s">
        <v>70</v>
      </c>
      <c r="E325" s="29"/>
      <c r="F325" s="88" t="s">
        <v>552</v>
      </c>
      <c r="G325" s="29"/>
      <c r="H325" s="77"/>
      <c r="I325" s="16"/>
      <c r="J325" s="16"/>
      <c r="K325" s="16"/>
      <c r="L325" s="16"/>
      <c r="M325" s="16"/>
      <c r="N325" s="16"/>
      <c r="O325" s="16"/>
      <c r="P325" s="16"/>
      <c r="Q325" s="16"/>
      <c r="AF325" s="9" t="s">
        <v>70</v>
      </c>
      <c r="AG325" s="9" t="s">
        <v>41</v>
      </c>
    </row>
    <row r="326" spans="1:51" s="2" customFormat="1" ht="37.799999999999997" customHeight="1" x14ac:dyDescent="0.2">
      <c r="A326" s="16"/>
      <c r="B326" s="61"/>
      <c r="C326" s="62" t="s">
        <v>553</v>
      </c>
      <c r="D326" s="62" t="s">
        <v>64</v>
      </c>
      <c r="E326" s="63" t="s">
        <v>554</v>
      </c>
      <c r="F326" s="64" t="s">
        <v>555</v>
      </c>
      <c r="G326" s="65" t="s">
        <v>229</v>
      </c>
      <c r="H326" s="86">
        <v>5</v>
      </c>
      <c r="I326" s="16"/>
      <c r="J326" s="16"/>
      <c r="K326" s="16"/>
      <c r="L326" s="16"/>
      <c r="M326" s="16"/>
      <c r="N326" s="16"/>
      <c r="O326" s="16"/>
      <c r="P326" s="16"/>
      <c r="Q326" s="16"/>
      <c r="AD326" s="66" t="s">
        <v>68</v>
      </c>
      <c r="AF326" s="66" t="s">
        <v>64</v>
      </c>
      <c r="AG326" s="66" t="s">
        <v>41</v>
      </c>
      <c r="AK326" s="9" t="s">
        <v>62</v>
      </c>
      <c r="AQ326" s="67" t="e">
        <f>IF(#REF!="základní",#REF!,0)</f>
        <v>#REF!</v>
      </c>
      <c r="AR326" s="67" t="e">
        <f>IF(#REF!="snížená",#REF!,0)</f>
        <v>#REF!</v>
      </c>
      <c r="AS326" s="67" t="e">
        <f>IF(#REF!="zákl. přenesená",#REF!,0)</f>
        <v>#REF!</v>
      </c>
      <c r="AT326" s="67" t="e">
        <f>IF(#REF!="sníž. přenesená",#REF!,0)</f>
        <v>#REF!</v>
      </c>
      <c r="AU326" s="67" t="e">
        <f>IF(#REF!="nulová",#REF!,0)</f>
        <v>#REF!</v>
      </c>
      <c r="AV326" s="9" t="s">
        <v>40</v>
      </c>
      <c r="AW326" s="67" t="e">
        <f>ROUND(#REF!*H326,2)</f>
        <v>#REF!</v>
      </c>
      <c r="AX326" s="9" t="s">
        <v>68</v>
      </c>
      <c r="AY326" s="66" t="s">
        <v>556</v>
      </c>
    </row>
    <row r="327" spans="1:51" s="2" customFormat="1" ht="28.8" x14ac:dyDescent="0.2">
      <c r="A327" s="16"/>
      <c r="B327" s="17"/>
      <c r="C327" s="29"/>
      <c r="D327" s="87" t="s">
        <v>70</v>
      </c>
      <c r="E327" s="29"/>
      <c r="F327" s="88" t="s">
        <v>557</v>
      </c>
      <c r="G327" s="29"/>
      <c r="H327" s="77"/>
      <c r="I327" s="16"/>
      <c r="J327" s="16"/>
      <c r="K327" s="16"/>
      <c r="L327" s="16"/>
      <c r="M327" s="16"/>
      <c r="N327" s="16"/>
      <c r="O327" s="16"/>
      <c r="P327" s="16"/>
      <c r="Q327" s="16"/>
      <c r="AF327" s="9" t="s">
        <v>70</v>
      </c>
      <c r="AG327" s="9" t="s">
        <v>41</v>
      </c>
    </row>
    <row r="328" spans="1:51" s="7" customFormat="1" ht="22.8" customHeight="1" x14ac:dyDescent="0.25">
      <c r="B328" s="56"/>
      <c r="C328" s="58"/>
      <c r="D328" s="82" t="s">
        <v>38</v>
      </c>
      <c r="E328" s="85" t="s">
        <v>107</v>
      </c>
      <c r="F328" s="85" t="s">
        <v>558</v>
      </c>
      <c r="G328" s="58"/>
      <c r="H328" s="84"/>
      <c r="AD328" s="57" t="s">
        <v>40</v>
      </c>
      <c r="AF328" s="59" t="s">
        <v>38</v>
      </c>
      <c r="AG328" s="59" t="s">
        <v>40</v>
      </c>
      <c r="AK328" s="57" t="s">
        <v>62</v>
      </c>
      <c r="AW328" s="60" t="e">
        <f>SUM(AW329:AW332)</f>
        <v>#REF!</v>
      </c>
    </row>
    <row r="329" spans="1:51" s="2" customFormat="1" ht="16.5" customHeight="1" x14ac:dyDescent="0.2">
      <c r="A329" s="16"/>
      <c r="B329" s="61"/>
      <c r="C329" s="62" t="s">
        <v>559</v>
      </c>
      <c r="D329" s="62" t="s">
        <v>64</v>
      </c>
      <c r="E329" s="63" t="s">
        <v>560</v>
      </c>
      <c r="F329" s="64" t="s">
        <v>561</v>
      </c>
      <c r="G329" s="65" t="s">
        <v>83</v>
      </c>
      <c r="H329" s="86">
        <v>100</v>
      </c>
      <c r="I329" s="16"/>
      <c r="J329" s="16"/>
      <c r="K329" s="16"/>
      <c r="L329" s="16"/>
      <c r="M329" s="16"/>
      <c r="N329" s="16"/>
      <c r="O329" s="16"/>
      <c r="P329" s="16"/>
      <c r="Q329" s="16"/>
      <c r="AD329" s="66" t="s">
        <v>68</v>
      </c>
      <c r="AF329" s="66" t="s">
        <v>64</v>
      </c>
      <c r="AG329" s="66" t="s">
        <v>41</v>
      </c>
      <c r="AK329" s="9" t="s">
        <v>62</v>
      </c>
      <c r="AQ329" s="67" t="e">
        <f>IF(#REF!="základní",#REF!,0)</f>
        <v>#REF!</v>
      </c>
      <c r="AR329" s="67" t="e">
        <f>IF(#REF!="snížená",#REF!,0)</f>
        <v>#REF!</v>
      </c>
      <c r="AS329" s="67" t="e">
        <f>IF(#REF!="zákl. přenesená",#REF!,0)</f>
        <v>#REF!</v>
      </c>
      <c r="AT329" s="67" t="e">
        <f>IF(#REF!="sníž. přenesená",#REF!,0)</f>
        <v>#REF!</v>
      </c>
      <c r="AU329" s="67" t="e">
        <f>IF(#REF!="nulová",#REF!,0)</f>
        <v>#REF!</v>
      </c>
      <c r="AV329" s="9" t="s">
        <v>40</v>
      </c>
      <c r="AW329" s="67" t="e">
        <f>ROUND(#REF!*H329,2)</f>
        <v>#REF!</v>
      </c>
      <c r="AX329" s="9" t="s">
        <v>68</v>
      </c>
      <c r="AY329" s="66" t="s">
        <v>562</v>
      </c>
    </row>
    <row r="330" spans="1:51" s="2" customFormat="1" x14ac:dyDescent="0.2">
      <c r="A330" s="16"/>
      <c r="B330" s="17"/>
      <c r="C330" s="29"/>
      <c r="D330" s="87" t="s">
        <v>70</v>
      </c>
      <c r="E330" s="29"/>
      <c r="F330" s="88" t="s">
        <v>563</v>
      </c>
      <c r="G330" s="29"/>
      <c r="H330" s="77"/>
      <c r="I330" s="16"/>
      <c r="J330" s="16"/>
      <c r="K330" s="16"/>
      <c r="L330" s="16"/>
      <c r="M330" s="16"/>
      <c r="N330" s="16"/>
      <c r="O330" s="16"/>
      <c r="P330" s="16"/>
      <c r="Q330" s="16"/>
      <c r="AF330" s="9" t="s">
        <v>70</v>
      </c>
      <c r="AG330" s="9" t="s">
        <v>41</v>
      </c>
    </row>
    <row r="331" spans="1:51" s="2" customFormat="1" ht="16.5" customHeight="1" x14ac:dyDescent="0.2">
      <c r="A331" s="16"/>
      <c r="B331" s="61"/>
      <c r="C331" s="62" t="s">
        <v>564</v>
      </c>
      <c r="D331" s="62" t="s">
        <v>64</v>
      </c>
      <c r="E331" s="63" t="s">
        <v>565</v>
      </c>
      <c r="F331" s="64" t="s">
        <v>566</v>
      </c>
      <c r="G331" s="65" t="s">
        <v>83</v>
      </c>
      <c r="H331" s="86">
        <v>100</v>
      </c>
      <c r="I331" s="16"/>
      <c r="J331" s="16"/>
      <c r="K331" s="16"/>
      <c r="L331" s="16"/>
      <c r="M331" s="16"/>
      <c r="N331" s="16"/>
      <c r="O331" s="16"/>
      <c r="P331" s="16"/>
      <c r="Q331" s="16"/>
      <c r="AD331" s="66" t="s">
        <v>68</v>
      </c>
      <c r="AF331" s="66" t="s">
        <v>64</v>
      </c>
      <c r="AG331" s="66" t="s">
        <v>41</v>
      </c>
      <c r="AK331" s="9" t="s">
        <v>62</v>
      </c>
      <c r="AQ331" s="67" t="e">
        <f>IF(#REF!="základní",#REF!,0)</f>
        <v>#REF!</v>
      </c>
      <c r="AR331" s="67" t="e">
        <f>IF(#REF!="snížená",#REF!,0)</f>
        <v>#REF!</v>
      </c>
      <c r="AS331" s="67" t="e">
        <f>IF(#REF!="zákl. přenesená",#REF!,0)</f>
        <v>#REF!</v>
      </c>
      <c r="AT331" s="67" t="e">
        <f>IF(#REF!="sníž. přenesená",#REF!,0)</f>
        <v>#REF!</v>
      </c>
      <c r="AU331" s="67" t="e">
        <f>IF(#REF!="nulová",#REF!,0)</f>
        <v>#REF!</v>
      </c>
      <c r="AV331" s="9" t="s">
        <v>40</v>
      </c>
      <c r="AW331" s="67" t="e">
        <f>ROUND(#REF!*H331,2)</f>
        <v>#REF!</v>
      </c>
      <c r="AX331" s="9" t="s">
        <v>68</v>
      </c>
      <c r="AY331" s="66" t="s">
        <v>567</v>
      </c>
    </row>
    <row r="332" spans="1:51" s="2" customFormat="1" x14ac:dyDescent="0.2">
      <c r="A332" s="16"/>
      <c r="B332" s="17"/>
      <c r="C332" s="29"/>
      <c r="D332" s="87" t="s">
        <v>70</v>
      </c>
      <c r="E332" s="29"/>
      <c r="F332" s="88" t="s">
        <v>568</v>
      </c>
      <c r="G332" s="29"/>
      <c r="H332" s="77"/>
      <c r="I332" s="16"/>
      <c r="J332" s="16"/>
      <c r="K332" s="16"/>
      <c r="L332" s="16"/>
      <c r="M332" s="16"/>
      <c r="N332" s="16"/>
      <c r="O332" s="16"/>
      <c r="P332" s="16"/>
      <c r="Q332" s="16"/>
      <c r="AF332" s="9" t="s">
        <v>70</v>
      </c>
      <c r="AG332" s="9" t="s">
        <v>41</v>
      </c>
    </row>
    <row r="333" spans="1:51" s="7" customFormat="1" ht="22.8" customHeight="1" x14ac:dyDescent="0.25">
      <c r="B333" s="56"/>
      <c r="C333" s="58"/>
      <c r="D333" s="82" t="s">
        <v>38</v>
      </c>
      <c r="E333" s="85" t="s">
        <v>569</v>
      </c>
      <c r="F333" s="85" t="s">
        <v>570</v>
      </c>
      <c r="G333" s="58"/>
      <c r="H333" s="84"/>
      <c r="AD333" s="57" t="s">
        <v>40</v>
      </c>
      <c r="AF333" s="59" t="s">
        <v>38</v>
      </c>
      <c r="AG333" s="59" t="s">
        <v>40</v>
      </c>
      <c r="AK333" s="57" t="s">
        <v>62</v>
      </c>
      <c r="AW333" s="60" t="e">
        <f>SUM(AW334:AW337)</f>
        <v>#REF!</v>
      </c>
    </row>
    <row r="334" spans="1:51" s="2" customFormat="1" ht="16.5" customHeight="1" x14ac:dyDescent="0.2">
      <c r="A334" s="16"/>
      <c r="B334" s="61"/>
      <c r="C334" s="62" t="s">
        <v>571</v>
      </c>
      <c r="D334" s="62" t="s">
        <v>64</v>
      </c>
      <c r="E334" s="63" t="s">
        <v>572</v>
      </c>
      <c r="F334" s="64" t="s">
        <v>573</v>
      </c>
      <c r="G334" s="65" t="s">
        <v>310</v>
      </c>
      <c r="H334" s="86">
        <v>648.21500000000003</v>
      </c>
      <c r="I334" s="16"/>
      <c r="J334" s="16"/>
      <c r="K334" s="16"/>
      <c r="L334" s="16"/>
      <c r="M334" s="16"/>
      <c r="N334" s="16"/>
      <c r="O334" s="16"/>
      <c r="P334" s="16"/>
      <c r="Q334" s="16"/>
      <c r="AD334" s="66" t="s">
        <v>68</v>
      </c>
      <c r="AF334" s="66" t="s">
        <v>64</v>
      </c>
      <c r="AG334" s="66" t="s">
        <v>41</v>
      </c>
      <c r="AK334" s="9" t="s">
        <v>62</v>
      </c>
      <c r="AQ334" s="67" t="e">
        <f>IF(#REF!="základní",#REF!,0)</f>
        <v>#REF!</v>
      </c>
      <c r="AR334" s="67" t="e">
        <f>IF(#REF!="snížená",#REF!,0)</f>
        <v>#REF!</v>
      </c>
      <c r="AS334" s="67" t="e">
        <f>IF(#REF!="zákl. přenesená",#REF!,0)</f>
        <v>#REF!</v>
      </c>
      <c r="AT334" s="67" t="e">
        <f>IF(#REF!="sníž. přenesená",#REF!,0)</f>
        <v>#REF!</v>
      </c>
      <c r="AU334" s="67" t="e">
        <f>IF(#REF!="nulová",#REF!,0)</f>
        <v>#REF!</v>
      </c>
      <c r="AV334" s="9" t="s">
        <v>40</v>
      </c>
      <c r="AW334" s="67" t="e">
        <f>ROUND(#REF!*H334,2)</f>
        <v>#REF!</v>
      </c>
      <c r="AX334" s="9" t="s">
        <v>68</v>
      </c>
      <c r="AY334" s="66" t="s">
        <v>574</v>
      </c>
    </row>
    <row r="335" spans="1:51" s="2" customFormat="1" x14ac:dyDescent="0.2">
      <c r="A335" s="16"/>
      <c r="B335" s="17"/>
      <c r="C335" s="29"/>
      <c r="D335" s="87" t="s">
        <v>70</v>
      </c>
      <c r="E335" s="29"/>
      <c r="F335" s="88" t="s">
        <v>575</v>
      </c>
      <c r="G335" s="29"/>
      <c r="H335" s="77"/>
      <c r="I335" s="16"/>
      <c r="J335" s="16"/>
      <c r="K335" s="16"/>
      <c r="L335" s="16"/>
      <c r="M335" s="16"/>
      <c r="N335" s="16"/>
      <c r="O335" s="16"/>
      <c r="P335" s="16"/>
      <c r="Q335" s="16"/>
      <c r="AF335" s="9" t="s">
        <v>70</v>
      </c>
      <c r="AG335" s="9" t="s">
        <v>41</v>
      </c>
    </row>
    <row r="336" spans="1:51" s="2" customFormat="1" ht="24.15" customHeight="1" x14ac:dyDescent="0.2">
      <c r="A336" s="16"/>
      <c r="B336" s="61"/>
      <c r="C336" s="62" t="s">
        <v>576</v>
      </c>
      <c r="D336" s="62" t="s">
        <v>64</v>
      </c>
      <c r="E336" s="63" t="s">
        <v>577</v>
      </c>
      <c r="F336" s="64" t="s">
        <v>578</v>
      </c>
      <c r="G336" s="65" t="s">
        <v>310</v>
      </c>
      <c r="H336" s="86">
        <v>1500</v>
      </c>
      <c r="I336" s="16"/>
      <c r="J336" s="16"/>
      <c r="K336" s="16"/>
      <c r="L336" s="16"/>
      <c r="M336" s="16"/>
      <c r="N336" s="16"/>
      <c r="O336" s="16"/>
      <c r="P336" s="16"/>
      <c r="Q336" s="16"/>
      <c r="AD336" s="66" t="s">
        <v>68</v>
      </c>
      <c r="AF336" s="66" t="s">
        <v>64</v>
      </c>
      <c r="AG336" s="66" t="s">
        <v>41</v>
      </c>
      <c r="AK336" s="9" t="s">
        <v>62</v>
      </c>
      <c r="AQ336" s="67" t="e">
        <f>IF(#REF!="základní",#REF!,0)</f>
        <v>#REF!</v>
      </c>
      <c r="AR336" s="67" t="e">
        <f>IF(#REF!="snížená",#REF!,0)</f>
        <v>#REF!</v>
      </c>
      <c r="AS336" s="67" t="e">
        <f>IF(#REF!="zákl. přenesená",#REF!,0)</f>
        <v>#REF!</v>
      </c>
      <c r="AT336" s="67" t="e">
        <f>IF(#REF!="sníž. přenesená",#REF!,0)</f>
        <v>#REF!</v>
      </c>
      <c r="AU336" s="67" t="e">
        <f>IF(#REF!="nulová",#REF!,0)</f>
        <v>#REF!</v>
      </c>
      <c r="AV336" s="9" t="s">
        <v>40</v>
      </c>
      <c r="AW336" s="67" t="e">
        <f>ROUND(#REF!*H336,2)</f>
        <v>#REF!</v>
      </c>
      <c r="AX336" s="9" t="s">
        <v>68</v>
      </c>
      <c r="AY336" s="66" t="s">
        <v>579</v>
      </c>
    </row>
    <row r="337" spans="1:33" s="2" customFormat="1" ht="19.2" x14ac:dyDescent="0.2">
      <c r="A337" s="16"/>
      <c r="B337" s="17"/>
      <c r="C337" s="29"/>
      <c r="D337" s="87" t="s">
        <v>70</v>
      </c>
      <c r="E337" s="29"/>
      <c r="F337" s="88" t="s">
        <v>580</v>
      </c>
      <c r="G337" s="29"/>
      <c r="H337" s="77"/>
      <c r="I337" s="16"/>
      <c r="J337" s="16"/>
      <c r="K337" s="16"/>
      <c r="L337" s="16"/>
      <c r="M337" s="16"/>
      <c r="N337" s="16"/>
      <c r="O337" s="16"/>
      <c r="P337" s="16"/>
      <c r="Q337" s="16"/>
      <c r="AF337" s="9" t="s">
        <v>70</v>
      </c>
      <c r="AG337" s="9" t="s">
        <v>41</v>
      </c>
    </row>
    <row r="338" spans="1:33" s="2" customFormat="1" ht="6.9" customHeight="1" x14ac:dyDescent="0.2">
      <c r="A338" s="16"/>
      <c r="B338" s="25"/>
      <c r="C338" s="26"/>
      <c r="D338" s="26"/>
      <c r="E338" s="26"/>
      <c r="F338" s="26"/>
      <c r="G338" s="26"/>
      <c r="H338" s="92"/>
      <c r="I338" s="16"/>
      <c r="J338" s="16"/>
      <c r="K338" s="16"/>
      <c r="L338" s="16"/>
      <c r="M338" s="16"/>
      <c r="N338" s="16"/>
      <c r="O338" s="16"/>
      <c r="P338" s="16"/>
      <c r="Q338" s="16"/>
    </row>
  </sheetData>
  <sheetProtection algorithmName="SHA-512" hashValue="Up+8uQLuYpmKVVpoKw3N+Br8TIJGweBg4DJCmjWduewlqCLVreh4BJt04SodJPEtXsahxBrQf/0udvUXCAZ6Cw==" saltValue="38LA/T7aUeO1Rt/45sD5yQ==" spinCount="100000" sheet="1" objects="1" scenarios="1"/>
  <autoFilter ref="C120:H337" xr:uid="{00000000-0009-0000-0000-000001000000}"/>
  <mergeCells count="5"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8 - Opravy a údržba skaln...</vt:lpstr>
      <vt:lpstr>'8 - Opravy a údržba skaln...'!Názvy_tisku</vt:lpstr>
      <vt:lpstr>'8 - Opravy a údržba skaln...'!Oblast_tisku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 Lukáš</dc:creator>
  <cp:lastModifiedBy>Kot Lukáš</cp:lastModifiedBy>
  <dcterms:created xsi:type="dcterms:W3CDTF">2022-07-28T10:12:04Z</dcterms:created>
  <dcterms:modified xsi:type="dcterms:W3CDTF">2022-07-29T05:51:16Z</dcterms:modified>
</cp:coreProperties>
</file>