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<sst xmlns="http://schemas.openxmlformats.org/spreadsheetml/2006/main" count="26681" uniqueCount="3636">
  <si>
    <t>Aspe</t>
  </si>
  <si>
    <t>Rekapitulace ceny</t>
  </si>
  <si>
    <t>Zm12_5423510002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</si>
  <si>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</si>
  <si>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</si>
  <si>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</si>
  <si>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</si>
  <si>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</si>
  <si>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</si>
  <si>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</si>
  <si>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</si>
  <si>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</si>
  <si>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</si>
  <si>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</si>
  <si>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</si>
  <si>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</si>
  <si>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</si>
  <si>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</si>
  <si>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</si>
  <si>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</si>
  <si>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</si>
  <si>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</si>
  <si>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</si>
  <si>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</si>
  <si>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</si>
  <si>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</si>
  <si>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</si>
  <si>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</si>
  <si>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</si>
  <si>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</si>
  <si>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</si>
  <si>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</si>
  <si>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</si>
  <si>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</si>
  <si>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</si>
  <si>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</si>
  <si>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</si>
  <si>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</si>
  <si>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</si>
  <si>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</si>
  <si>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</si>
  <si>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</si>
  <si>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</si>
  <si>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</si>
  <si>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</si>
  <si>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</si>
  <si>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</si>
  <si>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</si>
  <si>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</si>
  <si>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</si>
  <si>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</si>
  <si>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</si>
  <si>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</si>
  <si>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</si>
  <si>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</si>
  <si>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</si>
  <si>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</si>
  <si>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</si>
  <si>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</si>
  <si>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</si>
  <si>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</si>
  <si>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</si>
  <si>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</si>
  <si>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</si>
  <si>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</si>
  <si>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</si>
  <si>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</si>
  <si>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</si>
  <si>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</si>
  <si>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</si>
  <si>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</si>
  <si>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</si>
  <si>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</si>
  <si>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</si>
  <si>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</si>
  <si>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</si>
  <si>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</si>
  <si>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</si>
  <si>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</si>
  <si>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</si>
  <si>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</si>
  <si>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</si>
  <si>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</si>
  <si>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</si>
  <si>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</si>
  <si>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</si>
  <si>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</si>
  <si>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</si>
  <si>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</si>
  <si>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</si>
  <si>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</si>
  <si>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</si>
  <si>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</si>
  <si>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</si>
  <si>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</si>
  <si>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</si>
  <si>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</si>
  <si>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</si>
  <si>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</si>
  <si>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</si>
  <si>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</si>
  <si>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</si>
  <si>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</si>
  <si>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</si>
  <si>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</si>
  <si>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</si>
  <si>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</si>
  <si>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</si>
  <si>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</si>
  <si>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</si>
  <si>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</si>
  <si>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</si>
  <si>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</si>
  <si>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</si>
  <si>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</si>
  <si>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</si>
  <si>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</si>
  <si>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</si>
  <si>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</si>
  <si>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</si>
  <si>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</si>
  <si>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</si>
  <si>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</si>
  <si>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</si>
  <si>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</si>
  <si>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</si>
  <si>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</si>
  <si>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</si>
  <si>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</si>
  <si>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</si>
  <si>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</si>
  <si>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</si>
  <si>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</si>
  <si>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</si>
  <si>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</si>
  <si>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</si>
  <si>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</si>
  <si>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</si>
  <si>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</si>
  <si>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</si>
  <si>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</si>
  <si>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</si>
  <si>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</si>
  <si>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</si>
  <si>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</si>
  <si>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</si>
  <si>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</si>
  <si>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</si>
  <si>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</si>
  <si>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</si>
  <si>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</si>
  <si>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</si>
  <si>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</si>
  <si>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</si>
  <si>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</si>
  <si>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</si>
  <si>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</si>
  <si>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</si>
  <si>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</si>
  <si>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</si>
  <si>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</si>
  <si>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</si>
  <si>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</si>
  <si>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</si>
  <si>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</si>
  <si>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</si>
  <si>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</si>
  <si>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</si>
  <si>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</si>
  <si>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</si>
  <si>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</si>
  <si>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</si>
  <si>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</si>
  <si>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</si>
  <si>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</si>
  <si>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</si>
  <si>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</si>
  <si>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</si>
  <si>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</si>
  <si>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</si>
  <si>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</si>
  <si>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</si>
  <si>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</si>
  <si>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</si>
  <si>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</si>
  <si>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</si>
  <si>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</si>
  <si>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</si>
  <si>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</si>
  <si>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</si>
  <si>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</si>
  <si>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</si>
  <si>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</si>
  <si>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</si>
  <si>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</si>
  <si>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</si>
  <si>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</si>
  <si>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</si>
  <si>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</si>
  <si>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</si>
  <si>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</si>
  <si>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</si>
  <si>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</si>
  <si>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</si>
  <si>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</si>
  <si>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</si>
  <si>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</si>
  <si>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</si>
  <si>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</si>
  <si>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</si>
  <si>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</si>
  <si>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</si>
  <si>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</si>
  <si>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</si>
  <si>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</si>
  <si>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</si>
  <si>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</si>
  <si>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</si>
  <si>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</si>
  <si>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</si>
  <si>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</si>
  <si>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</si>
  <si>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</si>
  <si>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</si>
  <si>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</si>
  <si>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</si>
  <si>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</si>
  <si>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</si>
  <si>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</si>
  <si>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</si>
  <si>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</si>
  <si>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</si>
  <si>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</si>
  <si>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</si>
  <si>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</si>
  <si>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</si>
  <si>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</si>
  <si>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</si>
  <si>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</si>
  <si>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</si>
  <si>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</si>
  <si>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</si>
  <si>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</si>
  <si>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</si>
  <si>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</si>
  <si>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</si>
  <si>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</si>
  <si>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</si>
  <si>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</si>
  <si>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</si>
  <si>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</si>
  <si>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</si>
  <si>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</si>
  <si>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</si>
  <si>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</si>
  <si>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</si>
  <si>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</si>
  <si>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</si>
  <si>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</si>
  <si>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</si>
  <si>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</si>
  <si>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</si>
  <si>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</si>
  <si>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</si>
  <si>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</si>
  <si>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</si>
  <si>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</si>
  <si>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</si>
  <si>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</si>
  <si>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</si>
  <si>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</si>
  <si>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</si>
  <si>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</si>
  <si>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</si>
  <si>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</si>
  <si>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</si>
  <si>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</si>
  <si>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</si>
  <si>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</si>
  <si>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</si>
  <si>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</si>
  <si>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</si>
  <si>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</si>
  <si>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</si>
  <si>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</si>
  <si>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</si>
  <si>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</si>
  <si>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</si>
  <si>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</si>
  <si>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</si>
  <si>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</si>
  <si>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</si>
  <si>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</si>
  <si>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</si>
  <si>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</si>
  <si>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</si>
  <si>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</si>
  <si>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</si>
  <si>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</si>
  <si>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</si>
  <si>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</si>
  <si>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</si>
  <si>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</si>
  <si>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</si>
  <si>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</si>
  <si>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</si>
  <si>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</si>
  <si>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</si>
  <si>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</si>
  <si>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</si>
  <si>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</si>
  <si>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</si>
  <si>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</si>
  <si>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</si>
  <si>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</si>
  <si>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</si>
  <si>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</si>
  <si>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</si>
  <si>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</si>
  <si>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</si>
  <si>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</si>
  <si>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</si>
  <si>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</si>
  <si>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</si>
  <si>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</si>
  <si>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</si>
  <si>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</si>
  <si>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</si>
  <si>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</si>
  <si>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</si>
  <si>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</si>
  <si>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</si>
  <si>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</si>
  <si>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</si>
  <si>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</si>
  <si>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</si>
  <si>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</si>
  <si>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</si>
  <si>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</si>
  <si>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</si>
  <si>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</si>
  <si>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</si>
  <si>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</si>
  <si>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</si>
  <si>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</si>
  <si>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</si>
  <si>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</si>
  <si>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</si>
  <si>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</si>
  <si>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</si>
  <si>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</si>
  <si>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</si>
  <si>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</si>
  <si>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</si>
  <si>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</si>
  <si>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</si>
  <si>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</si>
  <si>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</si>
  <si>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</si>
  <si>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</si>
  <si>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</si>
  <si>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</si>
  <si>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</si>
  <si>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</si>
  <si>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</si>
  <si>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</si>
  <si>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</si>
  <si>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</si>
  <si>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</si>
  <si>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</si>
  <si>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</si>
  <si>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</si>
  <si>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</si>
  <si>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</si>
  <si>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</si>
  <si>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</si>
  <si>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</si>
  <si>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</si>
  <si>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</si>
  <si>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</si>
  <si>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</si>
  <si>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</si>
  <si>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</si>
  <si>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</si>
  <si>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</si>
  <si>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</si>
  <si>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</si>
  <si>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</si>
  <si>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</si>
  <si>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</si>
  <si>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</si>
  <si>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</si>
  <si>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</si>
  <si>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</si>
  <si>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</si>
  <si>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</si>
  <si>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</si>
  <si>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</si>
  <si>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</si>
  <si>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</si>
  <si>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</si>
  <si>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</si>
  <si>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</si>
  <si>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</si>
  <si>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</si>
  <si>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</si>
  <si>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</si>
  <si>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</si>
  <si>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</si>
  <si>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</si>
  <si>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</si>
  <si>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</si>
  <si>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</si>
  <si>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</si>
  <si>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</si>
  <si>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</si>
  <si>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</si>
  <si>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</si>
  <si>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</si>
  <si>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</si>
  <si>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</si>
  <si>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</si>
  <si>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</si>
  <si>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</si>
  <si>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</si>
  <si>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</si>
  <si>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</si>
  <si>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</si>
  <si>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</si>
  <si>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</si>
  <si>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</si>
  <si>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</si>
  <si>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</si>
  <si>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</si>
  <si>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</si>
  <si>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</si>
  <si>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</si>
  <si>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</si>
  <si>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</si>
  <si>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</si>
  <si>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</si>
  <si>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</si>
  <si>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</si>
  <si>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</si>
  <si>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</si>
  <si>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</si>
  <si>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</si>
  <si>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</si>
  <si>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</si>
  <si>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</si>
  <si>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</si>
  <si>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</si>
  <si>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</si>
  <si>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</si>
  <si>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</si>
  <si>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</si>
  <si>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</si>
  <si>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</si>
  <si>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</si>
  <si>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</si>
  <si>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</si>
  <si>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</si>
  <si>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</si>
  <si>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</si>
  <si>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</si>
  <si>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</si>
  <si>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</si>
  <si>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</si>
  <si>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</si>
  <si>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</si>
  <si>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</si>
  <si>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</si>
  <si>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</si>
  <si>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</si>
  <si>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</si>
  <si>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</si>
  <si>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</si>
  <si>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</si>
  <si>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</si>
  <si>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</si>
  <si>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</si>
  <si>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</si>
  <si>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</si>
  <si>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</si>
  <si>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</si>
  <si>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</si>
  <si>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</si>
  <si>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</si>
  <si>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</si>
  <si>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</si>
  <si>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</si>
  <si>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</si>
  <si>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</si>
  <si>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</si>
  <si>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</si>
  <si>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</si>
  <si>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</si>
  <si>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</si>
  <si>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</si>
  <si>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</si>
  <si>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</si>
  <si>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</si>
  <si>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</si>
  <si>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</si>
  <si>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</si>
  <si>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</si>
  <si>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</si>
  <si>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</si>
  <si>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</si>
  <si>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</si>
  <si>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</si>
  <si>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</si>
  <si>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</si>
  <si>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</si>
  <si>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</si>
  <si>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</si>
  <si>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</si>
  <si>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</si>
  <si>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</si>
  <si>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</si>
  <si>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</si>
  <si>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</si>
  <si>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</si>
  <si>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</si>
  <si>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</si>
  <si>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</si>
  <si>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</si>
  <si>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</si>
  <si>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</si>
  <si>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</si>
  <si>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</si>
  <si>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</si>
  <si>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</si>
  <si>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</si>
  <si>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</si>
  <si>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</si>
  <si>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</si>
  <si>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</si>
  <si>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</si>
  <si>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</si>
  <si>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</si>
  <si>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</si>
  <si>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</si>
  <si>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</si>
  <si>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</si>
  <si>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</si>
  <si>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</si>
  <si>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</si>
  <si>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</si>
  <si>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</si>
  <si>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</si>
  <si>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</si>
  <si>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</si>
  <si>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</si>
  <si>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</si>
  <si>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</si>
  <si>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</si>
  <si>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</si>
  <si>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</si>
  <si>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</si>
  <si>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</si>
  <si>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</si>
  <si>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</si>
  <si>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</si>
  <si>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</si>
  <si>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</si>
  <si>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</si>
  <si>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</si>
  <si>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</si>
  <si>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</si>
  <si>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</si>
  <si>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</si>
  <si>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</si>
  <si>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</si>
  <si>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</si>
  <si>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</si>
  <si>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</si>
  <si>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</si>
  <si>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</si>
  <si>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</si>
  <si>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</si>
  <si>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</si>
  <si>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</si>
  <si>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</si>
  <si>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</si>
  <si>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</si>
  <si>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</si>
  <si>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</si>
  <si>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</si>
  <si>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</si>
  <si>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</si>
  <si>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</si>
  <si>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</si>
  <si>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</si>
  <si>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</si>
  <si>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</si>
  <si>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</si>
  <si>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</si>
  <si>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</si>
  <si>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</si>
  <si>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</si>
  <si>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</si>
  <si>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</si>
  <si>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</si>
  <si>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</si>
  <si>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</si>
  <si>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</si>
  <si>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</si>
  <si>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</si>
  <si>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</si>
  <si>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</si>
  <si>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</si>
  <si>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</si>
  <si>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</si>
  <si>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</si>
  <si>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</si>
  <si>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</si>
  <si>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</si>
  <si>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</si>
  <si>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</si>
  <si>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</si>
  <si>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</si>
  <si>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</si>
  <si>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</si>
  <si>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</si>
  <si>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</si>
  <si>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</si>
  <si>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</si>
  <si>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</si>
  <si>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</si>
  <si>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</si>
  <si>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</si>
  <si>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</si>
  <si>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</si>
  <si>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</si>
  <si>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</si>
  <si>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</si>
  <si>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</si>
  <si>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</si>
  <si>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</si>
  <si>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</si>
  <si>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</si>
  <si>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</si>
  <si>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</si>
  <si>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</si>
  <si>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</si>
  <si>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</si>
  <si>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</si>
  <si>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</si>
  <si>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</si>
  <si>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</si>
  <si>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</si>
  <si>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</si>
  <si>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</si>
  <si>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</si>
  <si>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</si>
  <si>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</si>
  <si>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</si>
  <si>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</si>
  <si>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</si>
  <si>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</si>
  <si>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</si>
  <si>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</si>
  <si>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</si>
  <si>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</si>
  <si>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</si>
  <si>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</si>
  <si>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</si>
  <si>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</si>
  <si>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</si>
  <si>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</si>
  <si>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</si>
  <si>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</si>
  <si>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</si>
  <si>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</si>
  <si>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</si>
  <si>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</si>
  <si>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</si>
  <si>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</si>
  <si>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</si>
  <si>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</si>
  <si>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</si>
  <si>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</si>
  <si>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</si>
  <si>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</si>
  <si>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</si>
  <si>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</si>
  <si>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</si>
  <si>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</si>
  <si>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</si>
  <si>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</si>
  <si>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</si>
  <si>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</si>
  <si>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</si>
  <si>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</si>
  <si>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</si>
  <si>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</si>
  <si>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</si>
  <si>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</si>
  <si>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</si>
  <si>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</si>
  <si>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</si>
  <si>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</si>
  <si>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</si>
  <si>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</si>
  <si>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</si>
  <si>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</si>
  <si>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</si>
  <si>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</si>
  <si>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</si>
  <si>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</si>
  <si>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</si>
  <si>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</si>
  <si>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</si>
  <si>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</si>
  <si>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</si>
  <si>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</si>
  <si>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</si>
  <si>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</si>
  <si>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</si>
  <si>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</si>
  <si>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</si>
  <si>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</si>
  <si>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</si>
  <si>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</si>
  <si>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</si>
  <si>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</si>
  <si>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</si>
  <si>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</si>
  <si>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</si>
  <si>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</si>
  <si>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</si>
  <si>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</si>
  <si>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</si>
  <si>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</si>
  <si>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</si>
  <si>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</si>
  <si>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</si>
  <si>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</si>
  <si>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</si>
  <si>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</si>
  <si>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</si>
  <si>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</si>
  <si>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</si>
  <si>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</si>
  <si>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</si>
  <si>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</si>
  <si>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</si>
  <si>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</si>
  <si>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</si>
  <si>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</si>
  <si>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</si>
  <si>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</si>
  <si>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</si>
  <si>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</si>
  <si>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</si>
  <si>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</si>
  <si>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</si>
  <si>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</si>
  <si>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</si>
  <si>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</si>
  <si>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</si>
  <si>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</si>
  <si>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</si>
  <si>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</si>
  <si>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</si>
  <si>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</si>
  <si>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</si>
  <si>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</si>
  <si>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</si>
  <si>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</si>
  <si>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</si>
  <si>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</si>
  <si>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</si>
  <si>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</si>
  <si>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</si>
  <si>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</si>
  <si>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</si>
  <si>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</si>
  <si>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</si>
  <si>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</si>
  <si>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</si>
  <si>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</si>
  <si>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</si>
  <si>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</si>
  <si>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</si>
  <si>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</si>
  <si>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</si>
  <si>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</si>
  <si>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</si>
  <si>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</si>
  <si>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</si>
  <si>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</si>
  <si>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</si>
  <si>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</si>
  <si>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</si>
  <si>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</si>
  <si>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</si>
  <si>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</si>
  <si>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</si>
  <si>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</si>
  <si>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</si>
  <si>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</si>
  <si>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</si>
  <si>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</si>
  <si>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</si>
  <si>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</si>
  <si>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</si>
  <si>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</si>
  <si>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</si>
  <si>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</si>
  <si>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</si>
  <si>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</si>
  <si>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</si>
  <si>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</si>
  <si>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</si>
  <si>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</si>
  <si>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</si>
  <si>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</si>
  <si>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</si>
  <si>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</si>
  <si>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</si>
  <si>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</si>
  <si>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</si>
  <si>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</si>
  <si>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</si>
  <si>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</si>
  <si>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</si>
  <si>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</si>
  <si>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</si>
  <si>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</si>
  <si>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</si>
  <si>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</si>
  <si>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</si>
  <si>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</si>
  <si>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</si>
  <si>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</si>
  <si>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</si>
  <si>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</si>
  <si>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</si>
  <si>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</si>
  <si>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</si>
  <si>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</si>
  <si>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</si>
  <si>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</si>
  <si>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</si>
  <si>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</si>
  <si>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</si>
  <si>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</si>
  <si>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</si>
  <si>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</si>
  <si>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</si>
  <si>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</si>
  <si>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</si>
  <si>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</si>
  <si>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</si>
  <si>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</si>
  <si>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</si>
  <si>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</si>
  <si>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</si>
  <si>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</si>
  <si>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</si>
  <si>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</si>
  <si>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</si>
  <si>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</si>
  <si>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</si>
  <si>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</si>
  <si>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</si>
  <si>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</si>
  <si>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</si>
  <si>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</si>
  <si>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</si>
  <si>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</si>
  <si>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</si>
  <si>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</si>
  <si>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</si>
  <si>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</si>
  <si>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</si>
  <si>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</si>
  <si>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</si>
  <si>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</si>
  <si>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</si>
  <si>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</si>
  <si>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</si>
  <si>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</si>
  <si>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</si>
  <si>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</si>
  <si>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</si>
  <si>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</si>
  <si>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</si>
  <si>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</si>
  <si>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</si>
  <si>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</si>
  <si>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</si>
  <si>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</si>
  <si>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</si>
  <si>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</si>
  <si>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</si>
  <si>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</si>
  <si>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</si>
  <si>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</si>
  <si>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</si>
  <si>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</si>
  <si>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</si>
  <si>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</si>
  <si>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</si>
  <si>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</si>
  <si>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</si>
  <si>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</si>
  <si>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</si>
  <si>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</si>
  <si>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</si>
  <si>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</si>
  <si>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</si>
  <si>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</si>
  <si>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</si>
  <si>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</si>
  <si>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</si>
  <si>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</si>
  <si>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</si>
  <si>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</si>
  <si>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</si>
  <si>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</si>
  <si>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</si>
  <si>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</si>
  <si>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</si>
  <si>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</si>
  <si>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</si>
  <si>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</si>
  <si>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</si>
  <si>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</si>
  <si>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</si>
  <si>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</si>
  <si>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</si>
  <si>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</si>
  <si>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</si>
  <si>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</si>
  <si>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</si>
  <si>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</si>
  <si>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</si>
  <si>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</si>
  <si>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</si>
  <si>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</si>
  <si>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</si>
  <si>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</si>
  <si>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</si>
  <si>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</si>
  <si>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</si>
  <si>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</si>
  <si>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</si>
  <si>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</si>
  <si>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</si>
  <si>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</si>
  <si>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</si>
  <si>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</si>
  <si>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</si>
  <si>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</si>
  <si>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</si>
  <si>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</si>
  <si>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</si>
  <si>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</si>
  <si>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</si>
  <si>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</si>
  <si>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</si>
  <si>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</si>
  <si>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</si>
  <si>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</si>
  <si>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</si>
  <si>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</si>
  <si>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</si>
  <si>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</si>
  <si>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</si>
  <si>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</si>
  <si>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</si>
  <si>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</si>
  <si>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</si>
  <si>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</si>
  <si>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</si>
  <si>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</si>
  <si>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</si>
  <si>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</si>
  <si>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</si>
  <si>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</si>
  <si>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A ZPĚTNÁ MONTÁŽ SLUŽEBNÍHO PŘECHODU</t>
  </si>
  <si>
    <t>KS</t>
  </si>
  <si>
    <t>1. Položka obsahuje:        
 – uvolnění přechodu z kolejového roštu                  
 – naložení přechodu na dopravní prostředek        
 – odvoz přechodových dílů z místa demontáže na montážní základnu        
 – smontování přechodu v kolejovém roštu                  
 – naložení přechodu na dopravní prostředek        
 – odvoz přechodových dílů na místo opětovné montáže             
 – příplatky za ztížené podmínky při práci v kolejišti, např. za překážky na straně koleje apod.         
 2. Položka neobsahuje:        
 – odvoz nevyhovujícího materiálu na likvidaci        
 – poplatky za likvidaci odpadů, nacení se položkami ze ssd 0        
 – poplatky výměnu poškozeného dílu či součástí</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</si>
  <si>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</si>
  <si>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</si>
  <si>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</si>
  <si>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</si>
  <si>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</si>
  <si>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</si>
  <si>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</si>
  <si>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</si>
  <si>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LIKVIDACE ODPADŮ NEKONTAMINOVANÝCH - 17 05 08  ŠTĚRK Z KOLEJIŠTĚ (10% z celkového objemu), včetně dopravy</t>
  </si>
  <si>
    <t>1287*1,8=(2316,60000/100)*10=231,66</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</si>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</sst>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1000</v>
      </c>
      <c s="12" t="s">
        <v>885</v>
      </c>
      <c s="14">
        <f>'SO 10-10.2'!K8+'SO 10-10.2'!M8</f>
      </c>
      <c s="14">
        <f>C23*0.21</f>
      </c>
      <c s="14">
        <f>C23+D23</f>
      </c>
      <c s="13">
        <f>'SO 10-10.2'!T7</f>
      </c>
    </row>
    <row r="24" spans="1:6" ht="12.75">
      <c r="A24" s="11" t="s">
        <v>1005</v>
      </c>
      <c s="12" t="s">
        <v>1006</v>
      </c>
      <c s="14">
        <f>0+C25</f>
      </c>
      <c s="14">
        <f>C24*0.21</f>
      </c>
      <c s="14">
        <f>0+E25</f>
      </c>
      <c s="13">
        <f>0+F25</f>
      </c>
    </row>
    <row r="25" spans="1:6" ht="12.75">
      <c r="A25" s="11" t="s">
        <v>1007</v>
      </c>
      <c s="12" t="s">
        <v>1006</v>
      </c>
      <c s="14">
        <f>'SO 10-11'!K8+'SO 10-11'!M8</f>
      </c>
      <c s="14">
        <f>C25*0.21</f>
      </c>
      <c s="14">
        <f>C25+D25</f>
      </c>
      <c s="13">
        <f>'SO 10-11'!T7</f>
      </c>
    </row>
    <row r="26" spans="1:6" ht="12.75">
      <c r="A26" s="11" t="s">
        <v>1062</v>
      </c>
      <c s="12" t="s">
        <v>1063</v>
      </c>
      <c s="14">
        <f>0+C27+C28+C29+C30</f>
      </c>
      <c s="14">
        <f>C26*0.21</f>
      </c>
      <c s="14">
        <f>0+E27+E28+E29+E30</f>
      </c>
      <c s="13">
        <f>0+F27+F28+F29+F30</f>
      </c>
    </row>
    <row r="27" spans="1:6" ht="12.75">
      <c r="A27" s="11" t="s">
        <v>1064</v>
      </c>
      <c s="12" t="s">
        <v>1065</v>
      </c>
      <c s="14">
        <f>'SO 10-20'!K8+'SO 10-20'!M8</f>
      </c>
      <c s="14">
        <f>C27*0.21</f>
      </c>
      <c s="14">
        <f>C27+D27</f>
      </c>
      <c s="13">
        <f>'SO 10-20'!T7</f>
      </c>
    </row>
    <row r="28" spans="1:6" ht="12.75">
      <c r="A28" s="11" t="s">
        <v>1232</v>
      </c>
      <c s="12" t="s">
        <v>1233</v>
      </c>
      <c s="14">
        <f>'SO 10-21'!K8+'SO 10-21'!M8</f>
      </c>
      <c s="14">
        <f>C28*0.21</f>
      </c>
      <c s="14">
        <f>C28+D28</f>
      </c>
      <c s="13">
        <f>'SO 10-21'!T7</f>
      </c>
    </row>
    <row r="29" spans="1:6" ht="12.75">
      <c r="A29" s="11" t="s">
        <v>1299</v>
      </c>
      <c s="12" t="s">
        <v>1300</v>
      </c>
      <c s="14">
        <f>'SO 10-22'!K8+'SO 10-22'!M8</f>
      </c>
      <c s="14">
        <f>C29*0.21</f>
      </c>
      <c s="14">
        <f>C29+D29</f>
      </c>
      <c s="13">
        <f>'SO 10-22'!T7</f>
      </c>
    </row>
    <row r="30" spans="1:6" ht="12.75">
      <c r="A30" s="11" t="s">
        <v>1371</v>
      </c>
      <c s="12" t="s">
        <v>1372</v>
      </c>
      <c s="14">
        <f>'SO 10-23'!K8+'SO 10-23'!M8</f>
      </c>
      <c s="14">
        <f>C30*0.21</f>
      </c>
      <c s="14">
        <f>C30+D30</f>
      </c>
      <c s="13">
        <f>'SO 10-23'!T7</f>
      </c>
    </row>
    <row r="31" spans="1:6" ht="12.75">
      <c r="A31" s="11" t="s">
        <v>1425</v>
      </c>
      <c s="12" t="s">
        <v>1426</v>
      </c>
      <c s="14">
        <f>0+C32+C33+C34</f>
      </c>
      <c s="14">
        <f>C31*0.21</f>
      </c>
      <c s="14">
        <f>0+E32+E33+E34</f>
      </c>
      <c s="13">
        <f>0+F32+F33+F34</f>
      </c>
    </row>
    <row r="32" spans="1:6" ht="12.75">
      <c r="A32" s="11" t="s">
        <v>1427</v>
      </c>
      <c s="12" t="s">
        <v>1428</v>
      </c>
      <c s="14">
        <f>'SO 10-40'!K8+'SO 10-40'!M8</f>
      </c>
      <c s="14">
        <f>C32*0.21</f>
      </c>
      <c s="14">
        <f>C32+D32</f>
      </c>
      <c s="13">
        <f>'SO 10-40'!T7</f>
      </c>
    </row>
    <row r="33" spans="1:6" ht="12.75">
      <c r="A33" s="11" t="s">
        <v>1678</v>
      </c>
      <c s="12" t="s">
        <v>1679</v>
      </c>
      <c s="14">
        <f>'SO 10-41'!K8+'SO 10-41'!M8</f>
      </c>
      <c s="14">
        <f>C33*0.21</f>
      </c>
      <c s="14">
        <f>C33+D33</f>
      </c>
      <c s="13">
        <f>'SO 10-41'!T7</f>
      </c>
    </row>
    <row r="34" spans="1:6" ht="12.75">
      <c r="A34" s="11" t="s">
        <v>1912</v>
      </c>
      <c s="12" t="s">
        <v>1913</v>
      </c>
      <c s="14">
        <f>'SO 10-41.1'!K8+'SO 10-41.1'!M8</f>
      </c>
      <c s="14">
        <f>C34*0.21</f>
      </c>
      <c s="14">
        <f>C34+D34</f>
      </c>
      <c s="13">
        <f>'SO 10-41.1'!T7</f>
      </c>
    </row>
    <row r="35" spans="1:6" ht="12.75">
      <c r="A35" s="11" t="s">
        <v>1975</v>
      </c>
      <c s="12" t="s">
        <v>1976</v>
      </c>
      <c s="14">
        <f>0+C36</f>
      </c>
      <c s="14">
        <f>C35*0.21</f>
      </c>
      <c s="14">
        <f>0+E36</f>
      </c>
      <c s="13">
        <f>0+F36</f>
      </c>
    </row>
    <row r="36" spans="1:6" ht="12.75">
      <c r="A36" s="11" t="s">
        <v>1977</v>
      </c>
      <c s="12" t="s">
        <v>1978</v>
      </c>
      <c s="14">
        <f>'SO 10-90'!K8+'SO 10-90'!M8</f>
      </c>
      <c s="14">
        <f>C36*0.21</f>
      </c>
      <c s="14">
        <f>C36+D36</f>
      </c>
      <c s="13">
        <f>'SO 10-90'!T7</f>
      </c>
    </row>
    <row r="37" spans="1:6" ht="12.75">
      <c r="A37" s="11" t="s">
        <v>2109</v>
      </c>
      <c s="12" t="s">
        <v>2110</v>
      </c>
      <c s="14">
        <f>0+C38+C39+C40+C41+C42+C43+C44+C45+C46+C47+C48</f>
      </c>
      <c s="14">
        <f>C37*0.21</f>
      </c>
      <c s="14">
        <f>0+E38+E39+E40+E41+E42+E43+E44+E45+E46+E47+E48</f>
      </c>
      <c s="13">
        <f>0+F38+F39+F40+F41+F42+F43+F44+F45+F46+F47+F48</f>
      </c>
    </row>
    <row r="38" spans="1:6" ht="12.75">
      <c r="A38" s="11" t="s">
        <v>2111</v>
      </c>
      <c s="12" t="s">
        <v>2112</v>
      </c>
      <c s="14">
        <f>'SO 20-10'!K8+'SO 20-10'!M8</f>
      </c>
      <c s="14">
        <f>C38*0.21</f>
      </c>
      <c s="14">
        <f>C38+D38</f>
      </c>
      <c s="13">
        <f>'SO 20-10'!T7</f>
      </c>
    </row>
    <row r="39" spans="1:6" ht="12.75">
      <c r="A39" s="11" t="s">
        <v>2546</v>
      </c>
      <c s="12" t="s">
        <v>2547</v>
      </c>
      <c s="14">
        <f>'SO 20-20'!K8+'SO 20-20'!M8</f>
      </c>
      <c s="14">
        <f>C39*0.21</f>
      </c>
      <c s="14">
        <f>C39+D39</f>
      </c>
      <c s="13">
        <f>'SO 20-20'!T7</f>
      </c>
    </row>
    <row r="40" spans="1:6" ht="12.75">
      <c r="A40" s="11" t="s">
        <v>2785</v>
      </c>
      <c s="12" t="s">
        <v>2786</v>
      </c>
      <c s="14">
        <f>'SO 20-21'!K8+'SO 20-21'!M8</f>
      </c>
      <c s="14">
        <f>C40*0.21</f>
      </c>
      <c s="14">
        <f>C40+D40</f>
      </c>
      <c s="13">
        <f>'SO 20-21'!T7</f>
      </c>
    </row>
    <row r="41" spans="1:6" ht="12.75">
      <c r="A41" s="11" t="s">
        <v>2813</v>
      </c>
      <c s="12" t="s">
        <v>2814</v>
      </c>
      <c s="14">
        <f>'SO 20-22'!K8+'SO 20-22'!M8</f>
      </c>
      <c s="14">
        <f>C41*0.21</f>
      </c>
      <c s="14">
        <f>C41+D41</f>
      </c>
      <c s="13">
        <f>'SO 20-22'!T7</f>
      </c>
    </row>
    <row r="42" spans="1:6" ht="12.75">
      <c r="A42" s="11" t="s">
        <v>2818</v>
      </c>
      <c s="12" t="s">
        <v>2819</v>
      </c>
      <c s="14">
        <f>'SO 20-23'!K8+'SO 20-23'!M8</f>
      </c>
      <c s="14">
        <f>C42*0.21</f>
      </c>
      <c s="14">
        <f>C42+D42</f>
      </c>
      <c s="13">
        <f>'SO 20-23'!T7</f>
      </c>
    </row>
    <row r="43" spans="1:6" ht="12.75">
      <c r="A43" s="11" t="s">
        <v>2841</v>
      </c>
      <c s="12" t="s">
        <v>2842</v>
      </c>
      <c s="14">
        <f>'SO 20-30'!K8+'SO 20-30'!M8</f>
      </c>
      <c s="14">
        <f>C43*0.21</f>
      </c>
      <c s="14">
        <f>C43+D43</f>
      </c>
      <c s="13">
        <f>'SO 20-30'!T7</f>
      </c>
    </row>
    <row r="44" spans="1:6" ht="12.75">
      <c r="A44" s="11" t="s">
        <v>2940</v>
      </c>
      <c s="12" t="s">
        <v>2941</v>
      </c>
      <c s="14">
        <f>'SO 20-40'!K8+'SO 20-40'!M8</f>
      </c>
      <c s="14">
        <f>C44*0.21</f>
      </c>
      <c s="14">
        <f>C44+D44</f>
      </c>
      <c s="13">
        <f>'SO 20-40'!T7</f>
      </c>
    </row>
    <row r="45" spans="1:6" ht="12.75">
      <c r="A45" s="11" t="s">
        <v>3052</v>
      </c>
      <c s="12" t="s">
        <v>3053</v>
      </c>
      <c s="14">
        <f>'SO 20-50'!K8+'SO 20-50'!M8</f>
      </c>
      <c s="14">
        <f>C45*0.21</f>
      </c>
      <c s="14">
        <f>C45+D45</f>
      </c>
      <c s="13">
        <f>'SO 20-50'!T7</f>
      </c>
    </row>
    <row r="46" spans="1:6" ht="12.75">
      <c r="A46" s="11" t="s">
        <v>3099</v>
      </c>
      <c s="12" t="s">
        <v>3100</v>
      </c>
      <c s="14">
        <f>'SO 20-51'!K8+'SO 20-51'!M8</f>
      </c>
      <c s="14">
        <f>C46*0.21</f>
      </c>
      <c s="14">
        <f>C46+D46</f>
      </c>
      <c s="13">
        <f>'SO 20-51'!T7</f>
      </c>
    </row>
    <row r="47" spans="1:6" ht="12.75">
      <c r="A47" s="11" t="s">
        <v>3122</v>
      </c>
      <c s="12" t="s">
        <v>3123</v>
      </c>
      <c s="14">
        <f>'SO 20-52'!K8+'SO 20-52'!M8</f>
      </c>
      <c s="14">
        <f>C47*0.21</f>
      </c>
      <c s="14">
        <f>C47+D47</f>
      </c>
      <c s="13">
        <f>'SO 20-52'!T7</f>
      </c>
    </row>
    <row r="48" spans="1:6" ht="12.75">
      <c r="A48" s="11" t="s">
        <v>3140</v>
      </c>
      <c s="12" t="s">
        <v>3141</v>
      </c>
      <c s="14">
        <f>'SO 20-53'!K8+'SO 20-53'!M8</f>
      </c>
      <c s="14">
        <f>C48*0.21</f>
      </c>
      <c s="14">
        <f>C48+D48</f>
      </c>
      <c s="13">
        <f>'SO 20-53'!T7</f>
      </c>
    </row>
    <row r="49" spans="1:6" ht="12.75">
      <c r="A49" s="11" t="s">
        <v>3150</v>
      </c>
      <c s="12" t="s">
        <v>3151</v>
      </c>
      <c s="14">
        <f>0+C50</f>
      </c>
      <c s="14">
        <f>C49*0.21</f>
      </c>
      <c s="14">
        <f>0+E50</f>
      </c>
      <c s="13">
        <f>0+F50</f>
      </c>
    </row>
    <row r="50" spans="1:6" ht="12.75">
      <c r="A50" s="11" t="s">
        <v>3152</v>
      </c>
      <c s="12" t="s">
        <v>3153</v>
      </c>
      <c s="14">
        <f>'SO 30-10'!K8+'SO 30-10'!M8</f>
      </c>
      <c s="14">
        <f>C50*0.21</f>
      </c>
      <c s="14">
        <f>C50+D50</f>
      </c>
      <c s="13">
        <f>'SO 30-10'!T7</f>
      </c>
    </row>
    <row r="51" spans="1:6" ht="12.75">
      <c r="A51" s="11" t="s">
        <v>3338</v>
      </c>
      <c s="12" t="s">
        <v>3339</v>
      </c>
      <c s="14">
        <f>0+C52+C53+C54+C55+C56+C57+C58</f>
      </c>
      <c s="14">
        <f>C51*0.21</f>
      </c>
      <c s="14">
        <f>0+E52+E53+E54+E55+E56+E57+E58</f>
      </c>
      <c s="13">
        <f>0+F52+F53+F54+F55+F56+F57+F58</f>
      </c>
    </row>
    <row r="52" spans="1:6" ht="12.75">
      <c r="A52" s="11" t="s">
        <v>3340</v>
      </c>
      <c s="12" t="s">
        <v>3341</v>
      </c>
      <c s="14">
        <f>'SO 30-60'!K8+'SO 30-60'!M8</f>
      </c>
      <c s="14">
        <f>C52*0.21</f>
      </c>
      <c s="14">
        <f>C52+D52</f>
      </c>
      <c s="13">
        <f>'SO 30-60'!T7</f>
      </c>
    </row>
    <row r="53" spans="1:6" ht="12.75">
      <c r="A53" s="11" t="s">
        <v>3426</v>
      </c>
      <c s="12" t="s">
        <v>3427</v>
      </c>
      <c s="14">
        <f>'SO 30-61'!K8+'SO 30-61'!M8</f>
      </c>
      <c s="14">
        <f>C53*0.21</f>
      </c>
      <c s="14">
        <f>C53+D53</f>
      </c>
      <c s="13">
        <f>'SO 30-61'!T7</f>
      </c>
    </row>
    <row r="54" spans="1:6" ht="12.75">
      <c r="A54" s="11" t="s">
        <v>3482</v>
      </c>
      <c s="12" t="s">
        <v>3483</v>
      </c>
      <c s="14">
        <f>'SO 30-62'!K8+'SO 30-62'!M8</f>
      </c>
      <c s="14">
        <f>C54*0.21</f>
      </c>
      <c s="14">
        <f>C54+D54</f>
      </c>
      <c s="13">
        <f>'SO 30-62'!T7</f>
      </c>
    </row>
    <row r="55" spans="1:6" ht="12.75">
      <c r="A55" s="11" t="s">
        <v>3514</v>
      </c>
      <c s="12" t="s">
        <v>3515</v>
      </c>
      <c s="14">
        <f>'SO 30-63'!K8+'SO 30-63'!M8</f>
      </c>
      <c s="14">
        <f>C55*0.21</f>
      </c>
      <c s="14">
        <f>C55+D55</f>
      </c>
      <c s="13">
        <f>'SO 30-63'!T7</f>
      </c>
    </row>
    <row r="56" spans="1:6" ht="12.75">
      <c r="A56" s="11" t="s">
        <v>3521</v>
      </c>
      <c s="12" t="s">
        <v>3522</v>
      </c>
      <c s="14">
        <f>'SO 30-64'!K8+'SO 30-64'!M8</f>
      </c>
      <c s="14">
        <f>C56*0.21</f>
      </c>
      <c s="14">
        <f>C56+D56</f>
      </c>
      <c s="13">
        <f>'SO 30-64'!T7</f>
      </c>
    </row>
    <row r="57" spans="1:6" ht="12.75">
      <c r="A57" s="11" t="s">
        <v>3547</v>
      </c>
      <c s="12" t="s">
        <v>3548</v>
      </c>
      <c s="14">
        <f>'SO 30-65'!K8+'SO 30-65'!M8</f>
      </c>
      <c s="14">
        <f>C57*0.21</f>
      </c>
      <c s="14">
        <f>C57+D57</f>
      </c>
      <c s="13">
        <f>'SO 30-65'!T7</f>
      </c>
    </row>
    <row r="58" spans="1:6" ht="12.75">
      <c r="A58" s="11" t="s">
        <v>3575</v>
      </c>
      <c s="12" t="s">
        <v>3576</v>
      </c>
      <c s="14">
        <f>'SO 30-66'!K8+'SO 30-66'!M8</f>
      </c>
      <c s="14">
        <f>C58*0.21</f>
      </c>
      <c s="14">
        <f>C58+D58</f>
      </c>
      <c s="13">
        <f>'SO 30-66'!T7</f>
      </c>
    </row>
    <row r="59" spans="1:6" ht="12.75">
      <c r="A59" s="11" t="s">
        <v>3600</v>
      </c>
      <c s="12" t="s">
        <v>3601</v>
      </c>
      <c s="14">
        <f>0+C60</f>
      </c>
      <c s="14">
        <f>C59*0.21</f>
      </c>
      <c s="14">
        <f>0+E60</f>
      </c>
      <c s="13">
        <f>0+F60</f>
      </c>
    </row>
    <row r="60" spans="1:6" ht="12.75">
      <c r="A60" s="11" t="s">
        <v>3602</v>
      </c>
      <c s="12" t="s">
        <v>3601</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1001</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1002</v>
      </c>
      <c s="35" t="s">
        <v>5</v>
      </c>
      <c s="6" t="s">
        <v>1003</v>
      </c>
      <c s="36" t="s">
        <v>218</v>
      </c>
      <c s="37">
        <v>655</v>
      </c>
      <c s="36">
        <v>0</v>
      </c>
      <c s="36">
        <f>ROUND(G10*H10,6)</f>
      </c>
      <c r="L10" s="38">
        <v>0</v>
      </c>
      <c s="32">
        <f>ROUND(ROUND(L10,2)*ROUND(G10,3),2)</f>
      </c>
      <c s="36" t="s">
        <v>205</v>
      </c>
      <c>
        <f>(M10*21)/100</f>
      </c>
      <c t="s">
        <v>27</v>
      </c>
    </row>
    <row r="11" spans="1:5" ht="12.75">
      <c r="A11" s="35" t="s">
        <v>55</v>
      </c>
      <c r="E11" s="39" t="s">
        <v>5</v>
      </c>
    </row>
    <row r="12" spans="1:5" ht="25.5">
      <c r="A12" s="35" t="s">
        <v>56</v>
      </c>
      <c r="E12" s="40" t="s">
        <v>1004</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1005</v>
      </c>
      <c s="41">
        <f>Rekapitulace!C24</f>
      </c>
      <c s="20" t="s">
        <v>0</v>
      </c>
      <c t="s">
        <v>23</v>
      </c>
      <c t="s">
        <v>27</v>
      </c>
    </row>
    <row r="4" spans="1:16" ht="32" customHeight="1">
      <c r="A4" s="24" t="s">
        <v>20</v>
      </c>
      <c s="25" t="s">
        <v>28</v>
      </c>
      <c s="27" t="s">
        <v>1005</v>
      </c>
      <c r="E4" s="26" t="s">
        <v>1006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1008</v>
      </c>
      <c r="E8" s="30" t="s">
        <v>1006</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1009</v>
      </c>
      <c s="35" t="s">
        <v>5</v>
      </c>
      <c s="6" t="s">
        <v>1010</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1011</v>
      </c>
    </row>
    <row r="13" spans="1:5" ht="369.75">
      <c r="A13" t="s">
        <v>57</v>
      </c>
      <c r="E13" s="39" t="s">
        <v>1012</v>
      </c>
    </row>
    <row r="14" spans="1:16" ht="25.5">
      <c r="A14" t="s">
        <v>48</v>
      </c>
      <c s="34" t="s">
        <v>27</v>
      </c>
      <c s="34" t="s">
        <v>1013</v>
      </c>
      <c s="35" t="s">
        <v>5</v>
      </c>
      <c s="6" t="s">
        <v>1014</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1015</v>
      </c>
    </row>
    <row r="17" spans="1:5" ht="306">
      <c r="A17" t="s">
        <v>57</v>
      </c>
      <c r="E17" s="39" t="s">
        <v>1016</v>
      </c>
    </row>
    <row r="18" spans="1:16" ht="12.75">
      <c r="A18" t="s">
        <v>48</v>
      </c>
      <c s="34" t="s">
        <v>26</v>
      </c>
      <c s="34" t="s">
        <v>1017</v>
      </c>
      <c s="35" t="s">
        <v>5</v>
      </c>
      <c s="6" t="s">
        <v>1018</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1019</v>
      </c>
    </row>
    <row r="21" spans="1:5" ht="25.5">
      <c r="A21" t="s">
        <v>57</v>
      </c>
      <c r="E21" s="39" t="s">
        <v>1020</v>
      </c>
    </row>
    <row r="22" spans="1:13" ht="12.75">
      <c r="A22" t="s">
        <v>46</v>
      </c>
      <c r="C22" s="31" t="s">
        <v>69</v>
      </c>
      <c r="E22" s="33" t="s">
        <v>888</v>
      </c>
      <c r="J22" s="32">
        <f>0</f>
      </c>
      <c s="32">
        <f>0</f>
      </c>
      <c s="32">
        <f>0+L23+L27+L31</f>
      </c>
      <c s="32">
        <f>0+M23+M27+M31</f>
      </c>
    </row>
    <row r="23" spans="1:16" ht="25.5">
      <c r="A23" t="s">
        <v>48</v>
      </c>
      <c s="34" t="s">
        <v>65</v>
      </c>
      <c s="34" t="s">
        <v>1021</v>
      </c>
      <c s="35" t="s">
        <v>5</v>
      </c>
      <c s="6" t="s">
        <v>1022</v>
      </c>
      <c s="36" t="s">
        <v>204</v>
      </c>
      <c s="37">
        <v>575.76</v>
      </c>
      <c s="36">
        <v>0</v>
      </c>
      <c s="36">
        <f>ROUND(G23*H23,6)</f>
      </c>
      <c r="L23" s="38">
        <v>0</v>
      </c>
      <c s="32">
        <f>ROUND(ROUND(L23,2)*ROUND(G23,3),2)</f>
      </c>
      <c s="36" t="s">
        <v>205</v>
      </c>
      <c>
        <f>(M23*21)/100</f>
      </c>
      <c t="s">
        <v>27</v>
      </c>
    </row>
    <row r="24" spans="1:5" ht="12.75">
      <c r="A24" s="35" t="s">
        <v>55</v>
      </c>
      <c r="E24" s="39" t="s">
        <v>5</v>
      </c>
    </row>
    <row r="25" spans="1:5" ht="12.75">
      <c r="A25" s="35" t="s">
        <v>56</v>
      </c>
      <c r="E25" s="40" t="s">
        <v>1023</v>
      </c>
    </row>
    <row r="26" spans="1:5" ht="280.5">
      <c r="A26" t="s">
        <v>57</v>
      </c>
      <c r="E26" s="39" t="s">
        <v>1024</v>
      </c>
    </row>
    <row r="27" spans="1:16" ht="25.5">
      <c r="A27" t="s">
        <v>48</v>
      </c>
      <c s="34" t="s">
        <v>69</v>
      </c>
      <c s="34" t="s">
        <v>1025</v>
      </c>
      <c s="35" t="s">
        <v>5</v>
      </c>
      <c s="6" t="s">
        <v>1026</v>
      </c>
      <c s="36" t="s">
        <v>678</v>
      </c>
      <c s="37">
        <v>2874</v>
      </c>
      <c s="36">
        <v>0</v>
      </c>
      <c s="36">
        <f>ROUND(G27*H27,6)</f>
      </c>
      <c r="L27" s="38">
        <v>0</v>
      </c>
      <c s="32">
        <f>ROUND(ROUND(L27,2)*ROUND(G27,3),2)</f>
      </c>
      <c s="36" t="s">
        <v>205</v>
      </c>
      <c>
        <f>(M27*21)/100</f>
      </c>
      <c t="s">
        <v>27</v>
      </c>
    </row>
    <row r="28" spans="1:5" ht="12.75">
      <c r="A28" s="35" t="s">
        <v>55</v>
      </c>
      <c r="E28" s="39" t="s">
        <v>5</v>
      </c>
    </row>
    <row r="29" spans="1:5" ht="12.75">
      <c r="A29" s="35" t="s">
        <v>56</v>
      </c>
      <c r="E29" s="40" t="s">
        <v>1027</v>
      </c>
    </row>
    <row r="30" spans="1:5" ht="178.5">
      <c r="A30" t="s">
        <v>57</v>
      </c>
      <c r="E30" s="39" t="s">
        <v>1028</v>
      </c>
    </row>
    <row r="31" spans="1:16" ht="25.5">
      <c r="A31" t="s">
        <v>48</v>
      </c>
      <c s="34" t="s">
        <v>73</v>
      </c>
      <c s="34" t="s">
        <v>1029</v>
      </c>
      <c s="35" t="s">
        <v>5</v>
      </c>
      <c s="6" t="s">
        <v>1030</v>
      </c>
      <c s="36" t="s">
        <v>678</v>
      </c>
      <c s="37">
        <v>2874</v>
      </c>
      <c s="36">
        <v>0</v>
      </c>
      <c s="36">
        <f>ROUND(G31*H31,6)</f>
      </c>
      <c r="L31" s="38">
        <v>0</v>
      </c>
      <c s="32">
        <f>ROUND(ROUND(L31,2)*ROUND(G31,3),2)</f>
      </c>
      <c s="36" t="s">
        <v>205</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81</v>
      </c>
      <c r="E35" s="33" t="s">
        <v>1031</v>
      </c>
      <c r="J35" s="32">
        <f>0</f>
      </c>
      <c s="32">
        <f>0</f>
      </c>
      <c s="32">
        <f>0+L36+L40+L44+L48+L52+L56+L60</f>
      </c>
      <c s="32">
        <f>0+M36+M40+M44+M48+M52+M56+M60</f>
      </c>
    </row>
    <row r="36" spans="1:16" ht="12.75">
      <c r="A36" t="s">
        <v>48</v>
      </c>
      <c s="34" t="s">
        <v>77</v>
      </c>
      <c s="34" t="s">
        <v>1032</v>
      </c>
      <c s="35" t="s">
        <v>5</v>
      </c>
      <c s="6" t="s">
        <v>1033</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1034</v>
      </c>
    </row>
    <row r="39" spans="1:5" ht="267.75">
      <c r="A39" t="s">
        <v>57</v>
      </c>
      <c r="E39" s="39" t="s">
        <v>1035</v>
      </c>
    </row>
    <row r="40" spans="1:16" ht="12.75">
      <c r="A40" t="s">
        <v>48</v>
      </c>
      <c s="34" t="s">
        <v>81</v>
      </c>
      <c s="34" t="s">
        <v>1036</v>
      </c>
      <c s="35" t="s">
        <v>5</v>
      </c>
      <c s="6" t="s">
        <v>1037</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1038</v>
      </c>
    </row>
    <row r="43" spans="1:5" ht="267.75">
      <c r="A43" t="s">
        <v>57</v>
      </c>
      <c r="E43" s="39" t="s">
        <v>1035</v>
      </c>
    </row>
    <row r="44" spans="1:16" ht="12.75">
      <c r="A44" t="s">
        <v>48</v>
      </c>
      <c s="34" t="s">
        <v>85</v>
      </c>
      <c s="34" t="s">
        <v>1039</v>
      </c>
      <c s="35" t="s">
        <v>5</v>
      </c>
      <c s="6" t="s">
        <v>1040</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1041</v>
      </c>
    </row>
    <row r="48" spans="1:16" ht="12.75">
      <c r="A48" t="s">
        <v>48</v>
      </c>
      <c s="34" t="s">
        <v>89</v>
      </c>
      <c s="34" t="s">
        <v>1042</v>
      </c>
      <c s="35" t="s">
        <v>5</v>
      </c>
      <c s="6" t="s">
        <v>1043</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1044</v>
      </c>
    </row>
    <row r="51" spans="1:5" ht="89.25">
      <c r="A51" t="s">
        <v>57</v>
      </c>
      <c r="E51" s="39" t="s">
        <v>1045</v>
      </c>
    </row>
    <row r="52" spans="1:16" ht="12.75">
      <c r="A52" t="s">
        <v>48</v>
      </c>
      <c s="34" t="s">
        <v>93</v>
      </c>
      <c s="34" t="s">
        <v>1046</v>
      </c>
      <c s="35" t="s">
        <v>5</v>
      </c>
      <c s="6" t="s">
        <v>1047</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1045</v>
      </c>
    </row>
    <row r="56" spans="1:16" ht="12.75">
      <c r="A56" t="s">
        <v>48</v>
      </c>
      <c s="34" t="s">
        <v>97</v>
      </c>
      <c s="34" t="s">
        <v>1048</v>
      </c>
      <c s="35" t="s">
        <v>5</v>
      </c>
      <c s="6" t="s">
        <v>1049</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1050</v>
      </c>
    </row>
    <row r="59" spans="1:5" ht="369.75">
      <c r="A59" t="s">
        <v>57</v>
      </c>
      <c r="E59" s="39" t="s">
        <v>1051</v>
      </c>
    </row>
    <row r="60" spans="1:16" ht="12.75">
      <c r="A60" t="s">
        <v>48</v>
      </c>
      <c s="34" t="s">
        <v>101</v>
      </c>
      <c s="34" t="s">
        <v>1052</v>
      </c>
      <c s="35" t="s">
        <v>5</v>
      </c>
      <c s="6" t="s">
        <v>1053</v>
      </c>
      <c s="36" t="s">
        <v>204</v>
      </c>
      <c s="37">
        <v>16</v>
      </c>
      <c s="36">
        <v>0</v>
      </c>
      <c s="36">
        <f>ROUND(G60*H60,6)</f>
      </c>
      <c r="L60" s="38">
        <v>0</v>
      </c>
      <c s="32">
        <f>ROUND(ROUND(L60,2)*ROUND(G60,3),2)</f>
      </c>
      <c s="36" t="s">
        <v>205</v>
      </c>
      <c>
        <f>(M60*21)/100</f>
      </c>
      <c t="s">
        <v>27</v>
      </c>
    </row>
    <row r="61" spans="1:5" ht="12.75">
      <c r="A61" s="35" t="s">
        <v>55</v>
      </c>
      <c r="E61" s="39" t="s">
        <v>5</v>
      </c>
    </row>
    <row r="62" spans="1:5" ht="25.5">
      <c r="A62" s="35" t="s">
        <v>56</v>
      </c>
      <c r="E62" s="40" t="s">
        <v>1054</v>
      </c>
    </row>
    <row r="63" spans="1:5" ht="369.75">
      <c r="A63" t="s">
        <v>57</v>
      </c>
      <c r="E63" s="39" t="s">
        <v>1055</v>
      </c>
    </row>
    <row r="64" spans="1:13" ht="12.75">
      <c r="A64" t="s">
        <v>46</v>
      </c>
      <c r="C64" s="31" t="s">
        <v>85</v>
      </c>
      <c r="E64" s="33" t="s">
        <v>965</v>
      </c>
      <c r="J64" s="32">
        <f>0</f>
      </c>
      <c s="32">
        <f>0</f>
      </c>
      <c s="32">
        <f>0+L65</f>
      </c>
      <c s="32">
        <f>0+M65</f>
      </c>
    </row>
    <row r="65" spans="1:16" ht="12.75">
      <c r="A65" t="s">
        <v>48</v>
      </c>
      <c s="34" t="s">
        <v>105</v>
      </c>
      <c s="34" t="s">
        <v>1056</v>
      </c>
      <c s="35" t="s">
        <v>5</v>
      </c>
      <c s="6" t="s">
        <v>1057</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1058</v>
      </c>
    </row>
    <row r="68" spans="1:5" ht="89.25">
      <c r="A68" t="s">
        <v>57</v>
      </c>
      <c r="E68" s="39" t="s">
        <v>1059</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1060</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1061</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1066</v>
      </c>
      <c r="E8" s="30" t="s">
        <v>1065</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1067</v>
      </c>
      <c s="35" t="s">
        <v>5</v>
      </c>
      <c s="6" t="s">
        <v>1068</v>
      </c>
      <c s="36" t="s">
        <v>204</v>
      </c>
      <c s="37">
        <v>173.885</v>
      </c>
      <c s="36">
        <v>0</v>
      </c>
      <c s="36">
        <f>ROUND(G10*H10,6)</f>
      </c>
      <c r="L10" s="38">
        <v>0</v>
      </c>
      <c s="32">
        <f>ROUND(ROUND(L10,2)*ROUND(G10,3),2)</f>
      </c>
      <c s="36" t="s">
        <v>918</v>
      </c>
      <c>
        <f>(M10*21)/100</f>
      </c>
      <c t="s">
        <v>27</v>
      </c>
    </row>
    <row r="11" spans="1:5" ht="12.75">
      <c r="A11" s="35" t="s">
        <v>55</v>
      </c>
      <c r="E11" s="39" t="s">
        <v>1069</v>
      </c>
    </row>
    <row r="12" spans="1:5" ht="12.75">
      <c r="A12" s="35" t="s">
        <v>56</v>
      </c>
      <c r="E12" s="40" t="s">
        <v>1070</v>
      </c>
    </row>
    <row r="13" spans="1:5" ht="63.75">
      <c r="A13" t="s">
        <v>57</v>
      </c>
      <c r="E13" s="39" t="s">
        <v>1071</v>
      </c>
    </row>
    <row r="14" spans="1:16" ht="12.75">
      <c r="A14" t="s">
        <v>48</v>
      </c>
      <c s="34" t="s">
        <v>27</v>
      </c>
      <c s="34" t="s">
        <v>1072</v>
      </c>
      <c s="35" t="s">
        <v>5</v>
      </c>
      <c s="6" t="s">
        <v>1073</v>
      </c>
      <c s="36" t="s">
        <v>204</v>
      </c>
      <c s="37">
        <v>86.942</v>
      </c>
      <c s="36">
        <v>0</v>
      </c>
      <c s="36">
        <f>ROUND(G14*H14,6)</f>
      </c>
      <c r="L14" s="38">
        <v>0</v>
      </c>
      <c s="32">
        <f>ROUND(ROUND(L14,2)*ROUND(G14,3),2)</f>
      </c>
      <c s="36" t="s">
        <v>918</v>
      </c>
      <c>
        <f>(M14*21)/100</f>
      </c>
      <c t="s">
        <v>27</v>
      </c>
    </row>
    <row r="15" spans="1:5" ht="12.75">
      <c r="A15" s="35" t="s">
        <v>55</v>
      </c>
      <c r="E15" s="39" t="s">
        <v>1074</v>
      </c>
    </row>
    <row r="16" spans="1:5" ht="12.75">
      <c r="A16" s="35" t="s">
        <v>56</v>
      </c>
      <c r="E16" s="40" t="s">
        <v>1075</v>
      </c>
    </row>
    <row r="17" spans="1:5" ht="63.75">
      <c r="A17" t="s">
        <v>57</v>
      </c>
      <c r="E17" s="39" t="s">
        <v>1071</v>
      </c>
    </row>
    <row r="18" spans="1:16" ht="25.5">
      <c r="A18" t="s">
        <v>48</v>
      </c>
      <c s="34" t="s">
        <v>26</v>
      </c>
      <c s="34" t="s">
        <v>1076</v>
      </c>
      <c s="35" t="s">
        <v>5</v>
      </c>
      <c s="6" t="s">
        <v>1077</v>
      </c>
      <c s="36" t="s">
        <v>204</v>
      </c>
      <c s="37">
        <v>247.77</v>
      </c>
      <c s="36">
        <v>0</v>
      </c>
      <c s="36">
        <f>ROUND(G18*H18,6)</f>
      </c>
      <c r="L18" s="38">
        <v>0</v>
      </c>
      <c s="32">
        <f>ROUND(ROUND(L18,2)*ROUND(G18,3),2)</f>
      </c>
      <c s="36" t="s">
        <v>918</v>
      </c>
      <c>
        <f>(M18*21)/100</f>
      </c>
      <c t="s">
        <v>27</v>
      </c>
    </row>
    <row r="19" spans="1:5" ht="12.75">
      <c r="A19" s="35" t="s">
        <v>55</v>
      </c>
      <c r="E19" s="39" t="s">
        <v>1078</v>
      </c>
    </row>
    <row r="20" spans="1:5" ht="12.75">
      <c r="A20" s="35" t="s">
        <v>56</v>
      </c>
      <c r="E20" s="40" t="s">
        <v>1079</v>
      </c>
    </row>
    <row r="21" spans="1:5" ht="63.75">
      <c r="A21" t="s">
        <v>57</v>
      </c>
      <c r="E21" s="39" t="s">
        <v>1071</v>
      </c>
    </row>
    <row r="22" spans="1:16" ht="12.75">
      <c r="A22" t="s">
        <v>48</v>
      </c>
      <c s="34" t="s">
        <v>65</v>
      </c>
      <c s="34" t="s">
        <v>1080</v>
      </c>
      <c s="35" t="s">
        <v>5</v>
      </c>
      <c s="6" t="s">
        <v>1081</v>
      </c>
      <c s="36" t="s">
        <v>204</v>
      </c>
      <c s="37">
        <v>465.56</v>
      </c>
      <c s="36">
        <v>0</v>
      </c>
      <c s="36">
        <f>ROUND(G22*H22,6)</f>
      </c>
      <c r="L22" s="38">
        <v>0</v>
      </c>
      <c s="32">
        <f>ROUND(ROUND(L22,2)*ROUND(G22,3),2)</f>
      </c>
      <c s="36" t="s">
        <v>918</v>
      </c>
      <c>
        <f>(M22*21)/100</f>
      </c>
      <c t="s">
        <v>27</v>
      </c>
    </row>
    <row r="23" spans="1:5" ht="12.75">
      <c r="A23" s="35" t="s">
        <v>55</v>
      </c>
      <c r="E23" s="39" t="s">
        <v>1082</v>
      </c>
    </row>
    <row r="24" spans="1:5" ht="12.75">
      <c r="A24" s="35" t="s">
        <v>56</v>
      </c>
      <c r="E24" s="40" t="s">
        <v>1083</v>
      </c>
    </row>
    <row r="25" spans="1:5" ht="369.75">
      <c r="A25" t="s">
        <v>57</v>
      </c>
      <c r="E25" s="39" t="s">
        <v>1084</v>
      </c>
    </row>
    <row r="26" spans="1:16" ht="12.75">
      <c r="A26" t="s">
        <v>48</v>
      </c>
      <c s="34" t="s">
        <v>69</v>
      </c>
      <c s="34" t="s">
        <v>1085</v>
      </c>
      <c s="35" t="s">
        <v>5</v>
      </c>
      <c s="6" t="s">
        <v>1086</v>
      </c>
      <c s="36" t="s">
        <v>678</v>
      </c>
      <c s="37">
        <v>1738.85</v>
      </c>
      <c s="36">
        <v>0</v>
      </c>
      <c s="36">
        <f>ROUND(G26*H26,6)</f>
      </c>
      <c r="L26" s="38">
        <v>0</v>
      </c>
      <c s="32">
        <f>ROUND(ROUND(L26,2)*ROUND(G26,3),2)</f>
      </c>
      <c s="36" t="s">
        <v>205</v>
      </c>
      <c>
        <f>(M26*21)/100</f>
      </c>
      <c t="s">
        <v>27</v>
      </c>
    </row>
    <row r="27" spans="1:5" ht="12.75">
      <c r="A27" s="35" t="s">
        <v>55</v>
      </c>
      <c r="E27" s="39" t="s">
        <v>1087</v>
      </c>
    </row>
    <row r="28" spans="1:5" ht="12.75">
      <c r="A28" s="35" t="s">
        <v>56</v>
      </c>
      <c r="E28" s="40" t="s">
        <v>1088</v>
      </c>
    </row>
    <row r="29" spans="1:5" ht="38.25">
      <c r="A29" t="s">
        <v>57</v>
      </c>
      <c r="E29" s="39" t="s">
        <v>1089</v>
      </c>
    </row>
    <row r="30" spans="1:16" ht="12.75">
      <c r="A30" t="s">
        <v>48</v>
      </c>
      <c s="34" t="s">
        <v>73</v>
      </c>
      <c s="34" t="s">
        <v>1017</v>
      </c>
      <c s="35" t="s">
        <v>5</v>
      </c>
      <c s="6" t="s">
        <v>1018</v>
      </c>
      <c s="36" t="s">
        <v>678</v>
      </c>
      <c s="37">
        <v>1370.661</v>
      </c>
      <c s="36">
        <v>0</v>
      </c>
      <c s="36">
        <f>ROUND(G30*H30,6)</f>
      </c>
      <c r="L30" s="38">
        <v>0</v>
      </c>
      <c s="32">
        <f>ROUND(ROUND(L30,2)*ROUND(G30,3),2)</f>
      </c>
      <c s="36" t="s">
        <v>205</v>
      </c>
      <c>
        <f>(M30*21)/100</f>
      </c>
      <c t="s">
        <v>27</v>
      </c>
    </row>
    <row r="31" spans="1:5" ht="12.75">
      <c r="A31" s="35" t="s">
        <v>55</v>
      </c>
      <c r="E31" s="39" t="s">
        <v>1090</v>
      </c>
    </row>
    <row r="32" spans="1:5" ht="12.75">
      <c r="A32" s="35" t="s">
        <v>56</v>
      </c>
      <c r="E32" s="40" t="s">
        <v>1091</v>
      </c>
    </row>
    <row r="33" spans="1:5" ht="25.5">
      <c r="A33" t="s">
        <v>57</v>
      </c>
      <c r="E33" s="39" t="s">
        <v>1020</v>
      </c>
    </row>
    <row r="34" spans="1:13" ht="12.75">
      <c r="A34" t="s">
        <v>46</v>
      </c>
      <c r="C34" s="31" t="s">
        <v>117</v>
      </c>
      <c r="E34" s="33" t="s">
        <v>1092</v>
      </c>
      <c r="J34" s="32">
        <f>0</f>
      </c>
      <c s="32">
        <f>0</f>
      </c>
      <c s="32">
        <f>0+L35+L39</f>
      </c>
      <c s="32">
        <f>0+M35+M39</f>
      </c>
    </row>
    <row r="35" spans="1:16" ht="12.75">
      <c r="A35" t="s">
        <v>48</v>
      </c>
      <c s="34" t="s">
        <v>77</v>
      </c>
      <c s="34" t="s">
        <v>1093</v>
      </c>
      <c s="35" t="s">
        <v>5</v>
      </c>
      <c s="6" t="s">
        <v>1094</v>
      </c>
      <c s="36" t="s">
        <v>204</v>
      </c>
      <c s="37">
        <v>447.911</v>
      </c>
      <c s="36">
        <v>0</v>
      </c>
      <c s="36">
        <f>ROUND(G35*H35,6)</f>
      </c>
      <c r="L35" s="38">
        <v>0</v>
      </c>
      <c s="32">
        <f>ROUND(ROUND(L35,2)*ROUND(G35,3),2)</f>
      </c>
      <c s="36" t="s">
        <v>205</v>
      </c>
      <c>
        <f>(M35*21)/100</f>
      </c>
      <c t="s">
        <v>27</v>
      </c>
    </row>
    <row r="36" spans="1:5" ht="25.5">
      <c r="A36" s="35" t="s">
        <v>55</v>
      </c>
      <c r="E36" s="39" t="s">
        <v>1095</v>
      </c>
    </row>
    <row r="37" spans="1:5" ht="12.75">
      <c r="A37" s="35" t="s">
        <v>56</v>
      </c>
      <c r="E37" s="40" t="s">
        <v>1096</v>
      </c>
    </row>
    <row r="38" spans="1:5" ht="280.5">
      <c r="A38" t="s">
        <v>57</v>
      </c>
      <c r="E38" s="39" t="s">
        <v>1097</v>
      </c>
    </row>
    <row r="39" spans="1:16" ht="12.75">
      <c r="A39" t="s">
        <v>48</v>
      </c>
      <c s="34" t="s">
        <v>750</v>
      </c>
      <c s="34" t="s">
        <v>1098</v>
      </c>
      <c s="35" t="s">
        <v>5</v>
      </c>
      <c s="6" t="s">
        <v>1099</v>
      </c>
      <c s="36" t="s">
        <v>204</v>
      </c>
      <c s="37">
        <v>423.468</v>
      </c>
      <c s="36">
        <v>0</v>
      </c>
      <c s="36">
        <f>ROUND(G39*H39,6)</f>
      </c>
      <c r="L39" s="38">
        <v>0</v>
      </c>
      <c s="32">
        <f>ROUND(ROUND(L39,2)*ROUND(G39,3),2)</f>
      </c>
      <c s="36" t="s">
        <v>918</v>
      </c>
      <c>
        <f>(M39*21)/100</f>
      </c>
      <c t="s">
        <v>27</v>
      </c>
    </row>
    <row r="40" spans="1:5" ht="12.75">
      <c r="A40" s="35" t="s">
        <v>55</v>
      </c>
      <c r="E40" s="39" t="s">
        <v>1100</v>
      </c>
    </row>
    <row r="41" spans="1:5" ht="12.75">
      <c r="A41" s="35" t="s">
        <v>56</v>
      </c>
      <c r="E41" s="40" t="s">
        <v>1101</v>
      </c>
    </row>
    <row r="42" spans="1:5" ht="267.75">
      <c r="A42" t="s">
        <v>57</v>
      </c>
      <c r="E42" s="39" t="s">
        <v>1102</v>
      </c>
    </row>
    <row r="43" spans="1:13" ht="12.75">
      <c r="A43" t="s">
        <v>46</v>
      </c>
      <c r="C43" s="31" t="s">
        <v>26</v>
      </c>
      <c r="E43" s="33" t="s">
        <v>1103</v>
      </c>
      <c r="J43" s="32">
        <f>0</f>
      </c>
      <c s="32">
        <f>0</f>
      </c>
      <c s="32">
        <f>0+L44</f>
      </c>
      <c s="32">
        <f>0+M44</f>
      </c>
    </row>
    <row r="44" spans="1:16" ht="12.75">
      <c r="A44" t="s">
        <v>48</v>
      </c>
      <c s="34" t="s">
        <v>81</v>
      </c>
      <c s="34" t="s">
        <v>1104</v>
      </c>
      <c s="35" t="s">
        <v>5</v>
      </c>
      <c s="6" t="s">
        <v>1105</v>
      </c>
      <c s="36" t="s">
        <v>204</v>
      </c>
      <c s="37">
        <v>0.45</v>
      </c>
      <c s="36">
        <v>0</v>
      </c>
      <c s="36">
        <f>ROUND(G44*H44,6)</f>
      </c>
      <c r="L44" s="38">
        <v>0</v>
      </c>
      <c s="32">
        <f>ROUND(ROUND(L44,2)*ROUND(G44,3),2)</f>
      </c>
      <c s="36" t="s">
        <v>205</v>
      </c>
      <c>
        <f>(M44*21)/100</f>
      </c>
      <c t="s">
        <v>27</v>
      </c>
    </row>
    <row r="45" spans="1:5" ht="12.75">
      <c r="A45" s="35" t="s">
        <v>55</v>
      </c>
      <c r="E45" s="39" t="s">
        <v>1106</v>
      </c>
    </row>
    <row r="46" spans="1:5" ht="12.75">
      <c r="A46" s="35" t="s">
        <v>56</v>
      </c>
      <c r="E46" s="40" t="s">
        <v>1107</v>
      </c>
    </row>
    <row r="47" spans="1:5" ht="369.75">
      <c r="A47" t="s">
        <v>57</v>
      </c>
      <c r="E47" s="39" t="s">
        <v>1108</v>
      </c>
    </row>
    <row r="48" spans="1:13" ht="12.75">
      <c r="A48" t="s">
        <v>46</v>
      </c>
      <c r="C48" s="31" t="s">
        <v>65</v>
      </c>
      <c r="E48" s="33" t="s">
        <v>1109</v>
      </c>
      <c r="J48" s="32">
        <f>0</f>
      </c>
      <c s="32">
        <f>0</f>
      </c>
      <c s="32">
        <f>0+L49+L53</f>
      </c>
      <c s="32">
        <f>0+M49+M53</f>
      </c>
    </row>
    <row r="49" spans="1:16" ht="12.75">
      <c r="A49" t="s">
        <v>48</v>
      </c>
      <c s="34" t="s">
        <v>85</v>
      </c>
      <c s="34" t="s">
        <v>1110</v>
      </c>
      <c s="35" t="s">
        <v>5</v>
      </c>
      <c s="6" t="s">
        <v>1111</v>
      </c>
      <c s="36" t="s">
        <v>204</v>
      </c>
      <c s="37">
        <v>2.535</v>
      </c>
      <c s="36">
        <v>0</v>
      </c>
      <c s="36">
        <f>ROUND(G49*H49,6)</f>
      </c>
      <c r="L49" s="38">
        <v>0</v>
      </c>
      <c s="32">
        <f>ROUND(ROUND(L49,2)*ROUND(G49,3),2)</f>
      </c>
      <c s="36" t="s">
        <v>205</v>
      </c>
      <c>
        <f>(M49*21)/100</f>
      </c>
      <c t="s">
        <v>27</v>
      </c>
    </row>
    <row r="50" spans="1:5" ht="12.75">
      <c r="A50" s="35" t="s">
        <v>55</v>
      </c>
      <c r="E50" s="39" t="s">
        <v>1112</v>
      </c>
    </row>
    <row r="51" spans="1:5" ht="12.75">
      <c r="A51" s="35" t="s">
        <v>56</v>
      </c>
      <c r="E51" s="40" t="s">
        <v>1113</v>
      </c>
    </row>
    <row r="52" spans="1:5" ht="38.25">
      <c r="A52" t="s">
        <v>57</v>
      </c>
      <c r="E52" s="39" t="s">
        <v>1114</v>
      </c>
    </row>
    <row r="53" spans="1:16" ht="12.75">
      <c r="A53" t="s">
        <v>48</v>
      </c>
      <c s="34" t="s">
        <v>89</v>
      </c>
      <c s="34" t="s">
        <v>1115</v>
      </c>
      <c s="35" t="s">
        <v>5</v>
      </c>
      <c s="6" t="s">
        <v>1116</v>
      </c>
      <c s="36" t="s">
        <v>204</v>
      </c>
      <c s="37">
        <v>45.827</v>
      </c>
      <c s="36">
        <v>0</v>
      </c>
      <c s="36">
        <f>ROUND(G53*H53,6)</f>
      </c>
      <c r="L53" s="38">
        <v>0</v>
      </c>
      <c s="32">
        <f>ROUND(ROUND(L53,2)*ROUND(G53,3),2)</f>
      </c>
      <c s="36" t="s">
        <v>205</v>
      </c>
      <c>
        <f>(M53*21)/100</f>
      </c>
      <c t="s">
        <v>27</v>
      </c>
    </row>
    <row r="54" spans="1:5" ht="12.75">
      <c r="A54" s="35" t="s">
        <v>55</v>
      </c>
      <c r="E54" s="39" t="s">
        <v>1117</v>
      </c>
    </row>
    <row r="55" spans="1:5" ht="12.75">
      <c r="A55" s="35" t="s">
        <v>56</v>
      </c>
      <c r="E55" s="40" t="s">
        <v>1118</v>
      </c>
    </row>
    <row r="56" spans="1:5" ht="409.5">
      <c r="A56" t="s">
        <v>57</v>
      </c>
      <c r="E56" s="39" t="s">
        <v>1119</v>
      </c>
    </row>
    <row r="57" spans="1:13" ht="12.75">
      <c r="A57" t="s">
        <v>46</v>
      </c>
      <c r="C57" s="31" t="s">
        <v>69</v>
      </c>
      <c r="E57" s="33" t="s">
        <v>888</v>
      </c>
      <c r="J57" s="32">
        <f>0</f>
      </c>
      <c s="32">
        <f>0</f>
      </c>
      <c s="32">
        <f>0+L58+L62+L66+L70+L74+L78</f>
      </c>
      <c s="32">
        <f>0+M58+M62+M66+M70+M74+M78</f>
      </c>
    </row>
    <row r="58" spans="1:16" ht="25.5">
      <c r="A58" t="s">
        <v>48</v>
      </c>
      <c s="34" t="s">
        <v>93</v>
      </c>
      <c s="34" t="s">
        <v>1120</v>
      </c>
      <c s="35" t="s">
        <v>5</v>
      </c>
      <c s="6" t="s">
        <v>1121</v>
      </c>
      <c s="36" t="s">
        <v>678</v>
      </c>
      <c s="37">
        <v>234</v>
      </c>
      <c s="36">
        <v>0</v>
      </c>
      <c s="36">
        <f>ROUND(G58*H58,6)</f>
      </c>
      <c r="L58" s="38">
        <v>0</v>
      </c>
      <c s="32">
        <f>ROUND(ROUND(L58,2)*ROUND(G58,3),2)</f>
      </c>
      <c s="36" t="s">
        <v>385</v>
      </c>
      <c>
        <f>(M58*21)/100</f>
      </c>
      <c t="s">
        <v>27</v>
      </c>
    </row>
    <row r="59" spans="1:5" ht="12.75">
      <c r="A59" s="35" t="s">
        <v>55</v>
      </c>
      <c r="E59" s="39" t="s">
        <v>1122</v>
      </c>
    </row>
    <row r="60" spans="1:5" ht="12.75">
      <c r="A60" s="35" t="s">
        <v>56</v>
      </c>
      <c r="E60" s="40" t="s">
        <v>1123</v>
      </c>
    </row>
    <row r="61" spans="1:5" ht="153">
      <c r="A61" t="s">
        <v>57</v>
      </c>
      <c r="E61" s="39" t="s">
        <v>1124</v>
      </c>
    </row>
    <row r="62" spans="1:16" ht="25.5">
      <c r="A62" t="s">
        <v>48</v>
      </c>
      <c s="34" t="s">
        <v>97</v>
      </c>
      <c s="34" t="s">
        <v>1125</v>
      </c>
      <c s="35" t="s">
        <v>5</v>
      </c>
      <c s="6" t="s">
        <v>1126</v>
      </c>
      <c s="36" t="s">
        <v>678</v>
      </c>
      <c s="37">
        <v>9.96</v>
      </c>
      <c s="36">
        <v>0</v>
      </c>
      <c s="36">
        <f>ROUND(G62*H62,6)</f>
      </c>
      <c r="L62" s="38">
        <v>0</v>
      </c>
      <c s="32">
        <f>ROUND(ROUND(L62,2)*ROUND(G62,3),2)</f>
      </c>
      <c s="36" t="s">
        <v>205</v>
      </c>
      <c>
        <f>(M62*21)/100</f>
      </c>
      <c t="s">
        <v>27</v>
      </c>
    </row>
    <row r="63" spans="1:5" ht="12.75">
      <c r="A63" s="35" t="s">
        <v>55</v>
      </c>
      <c r="E63" s="39" t="s">
        <v>1127</v>
      </c>
    </row>
    <row r="64" spans="1:5" ht="12.75">
      <c r="A64" s="35" t="s">
        <v>56</v>
      </c>
      <c r="E64" s="40" t="s">
        <v>1128</v>
      </c>
    </row>
    <row r="65" spans="1:5" ht="153">
      <c r="A65" t="s">
        <v>57</v>
      </c>
      <c r="E65" s="39" t="s">
        <v>1124</v>
      </c>
    </row>
    <row r="66" spans="1:16" ht="25.5">
      <c r="A66" t="s">
        <v>48</v>
      </c>
      <c s="34" t="s">
        <v>101</v>
      </c>
      <c s="34" t="s">
        <v>1129</v>
      </c>
      <c s="35" t="s">
        <v>5</v>
      </c>
      <c s="6" t="s">
        <v>1130</v>
      </c>
      <c s="36" t="s">
        <v>678</v>
      </c>
      <c s="37">
        <v>1.2</v>
      </c>
      <c s="36">
        <v>0</v>
      </c>
      <c s="36">
        <f>ROUND(G66*H66,6)</f>
      </c>
      <c r="L66" s="38">
        <v>0</v>
      </c>
      <c s="32">
        <f>ROUND(ROUND(L66,2)*ROUND(G66,3),2)</f>
      </c>
      <c s="36" t="s">
        <v>205</v>
      </c>
      <c>
        <f>(M66*21)/100</f>
      </c>
      <c t="s">
        <v>27</v>
      </c>
    </row>
    <row r="67" spans="1:5" ht="12.75">
      <c r="A67" s="35" t="s">
        <v>55</v>
      </c>
      <c r="E67" s="39" t="s">
        <v>1131</v>
      </c>
    </row>
    <row r="68" spans="1:5" ht="12.75">
      <c r="A68" s="35" t="s">
        <v>56</v>
      </c>
      <c r="E68" s="40" t="s">
        <v>1132</v>
      </c>
    </row>
    <row r="69" spans="1:5" ht="153">
      <c r="A69" t="s">
        <v>57</v>
      </c>
      <c r="E69" s="39" t="s">
        <v>1124</v>
      </c>
    </row>
    <row r="70" spans="1:16" ht="25.5">
      <c r="A70" t="s">
        <v>48</v>
      </c>
      <c s="34" t="s">
        <v>105</v>
      </c>
      <c s="34" t="s">
        <v>1133</v>
      </c>
      <c s="35" t="s">
        <v>5</v>
      </c>
      <c s="6" t="s">
        <v>1134</v>
      </c>
      <c s="36" t="s">
        <v>678</v>
      </c>
      <c s="37">
        <v>0.9</v>
      </c>
      <c s="36">
        <v>0</v>
      </c>
      <c s="36">
        <f>ROUND(G70*H70,6)</f>
      </c>
      <c r="L70" s="38">
        <v>0</v>
      </c>
      <c s="32">
        <f>ROUND(ROUND(L70,2)*ROUND(G70,3),2)</f>
      </c>
      <c s="36" t="s">
        <v>385</v>
      </c>
      <c>
        <f>(M70*21)/100</f>
      </c>
      <c t="s">
        <v>27</v>
      </c>
    </row>
    <row r="71" spans="1:5" ht="12.75">
      <c r="A71" s="35" t="s">
        <v>55</v>
      </c>
      <c r="E71" s="39" t="s">
        <v>1135</v>
      </c>
    </row>
    <row r="72" spans="1:5" ht="12.75">
      <c r="A72" s="35" t="s">
        <v>56</v>
      </c>
      <c r="E72" s="40" t="s">
        <v>1136</v>
      </c>
    </row>
    <row r="73" spans="1:5" ht="153">
      <c r="A73" t="s">
        <v>57</v>
      </c>
      <c r="E73" s="39" t="s">
        <v>1124</v>
      </c>
    </row>
    <row r="74" spans="1:16" ht="12.75">
      <c r="A74" t="s">
        <v>48</v>
      </c>
      <c s="34" t="s">
        <v>109</v>
      </c>
      <c s="34" t="s">
        <v>1137</v>
      </c>
      <c s="35" t="s">
        <v>5</v>
      </c>
      <c s="6" t="s">
        <v>1138</v>
      </c>
      <c s="36" t="s">
        <v>678</v>
      </c>
      <c s="37">
        <v>1093.393</v>
      </c>
      <c s="36">
        <v>0</v>
      </c>
      <c s="36">
        <f>ROUND(G74*H74,6)</f>
      </c>
      <c r="L74" s="38">
        <v>0</v>
      </c>
      <c s="32">
        <f>ROUND(ROUND(L74,2)*ROUND(G74,3),2)</f>
      </c>
      <c s="36" t="s">
        <v>205</v>
      </c>
      <c>
        <f>(M74*21)/100</f>
      </c>
      <c t="s">
        <v>27</v>
      </c>
    </row>
    <row r="75" spans="1:5" ht="12.75">
      <c r="A75" s="35" t="s">
        <v>55</v>
      </c>
      <c r="E75" s="39" t="s">
        <v>1139</v>
      </c>
    </row>
    <row r="76" spans="1:5" ht="12.75">
      <c r="A76" s="35" t="s">
        <v>56</v>
      </c>
      <c r="E76" s="40" t="s">
        <v>1140</v>
      </c>
    </row>
    <row r="77" spans="1:5" ht="153">
      <c r="A77" t="s">
        <v>57</v>
      </c>
      <c r="E77" s="39" t="s">
        <v>1141</v>
      </c>
    </row>
    <row r="78" spans="1:16" ht="12.75">
      <c r="A78" t="s">
        <v>48</v>
      </c>
      <c s="34" t="s">
        <v>113</v>
      </c>
      <c s="34" t="s">
        <v>1142</v>
      </c>
      <c s="35" t="s">
        <v>5</v>
      </c>
      <c s="6" t="s">
        <v>1143</v>
      </c>
      <c s="36" t="s">
        <v>678</v>
      </c>
      <c s="37">
        <v>1656.982</v>
      </c>
      <c s="36">
        <v>0</v>
      </c>
      <c s="36">
        <f>ROUND(G78*H78,6)</f>
      </c>
      <c r="L78" s="38">
        <v>0</v>
      </c>
      <c s="32">
        <f>ROUND(ROUND(L78,2)*ROUND(G78,3),2)</f>
      </c>
      <c s="36" t="s">
        <v>205</v>
      </c>
      <c>
        <f>(M78*21)/100</f>
      </c>
      <c t="s">
        <v>27</v>
      </c>
    </row>
    <row r="79" spans="1:5" ht="12.75">
      <c r="A79" s="35" t="s">
        <v>55</v>
      </c>
      <c r="E79" s="39" t="s">
        <v>1144</v>
      </c>
    </row>
    <row r="80" spans="1:5" ht="12.75">
      <c r="A80" s="35" t="s">
        <v>56</v>
      </c>
      <c r="E80" s="40" t="s">
        <v>1145</v>
      </c>
    </row>
    <row r="81" spans="1:5" ht="51">
      <c r="A81" t="s">
        <v>57</v>
      </c>
      <c r="E81" s="39" t="s">
        <v>1146</v>
      </c>
    </row>
    <row r="82" spans="1:13" ht="12.75">
      <c r="A82" t="s">
        <v>46</v>
      </c>
      <c r="C82" s="31" t="s">
        <v>77</v>
      </c>
      <c r="E82" s="33" t="s">
        <v>1147</v>
      </c>
      <c r="J82" s="32">
        <f>0</f>
      </c>
      <c s="32">
        <f>0</f>
      </c>
      <c s="32">
        <f>0+L83+L87</f>
      </c>
      <c s="32">
        <f>0+M83+M87</f>
      </c>
    </row>
    <row r="83" spans="1:16" ht="25.5">
      <c r="A83" t="s">
        <v>48</v>
      </c>
      <c s="34" t="s">
        <v>117</v>
      </c>
      <c s="34" t="s">
        <v>1148</v>
      </c>
      <c s="35" t="s">
        <v>5</v>
      </c>
      <c s="6" t="s">
        <v>1149</v>
      </c>
      <c s="36" t="s">
        <v>678</v>
      </c>
      <c s="37">
        <v>99.81</v>
      </c>
      <c s="36">
        <v>0</v>
      </c>
      <c s="36">
        <f>ROUND(G83*H83,6)</f>
      </c>
      <c r="L83" s="38">
        <v>0</v>
      </c>
      <c s="32">
        <f>ROUND(ROUND(L83,2)*ROUND(G83,3),2)</f>
      </c>
      <c s="36" t="s">
        <v>205</v>
      </c>
      <c>
        <f>(M83*21)/100</f>
      </c>
      <c t="s">
        <v>27</v>
      </c>
    </row>
    <row r="84" spans="1:5" ht="12.75">
      <c r="A84" s="35" t="s">
        <v>55</v>
      </c>
      <c r="E84" s="39" t="s">
        <v>1150</v>
      </c>
    </row>
    <row r="85" spans="1:5" ht="12.75">
      <c r="A85" s="35" t="s">
        <v>56</v>
      </c>
      <c r="E85" s="40" t="s">
        <v>1151</v>
      </c>
    </row>
    <row r="86" spans="1:5" ht="191.25">
      <c r="A86" t="s">
        <v>57</v>
      </c>
      <c r="E86" s="39" t="s">
        <v>1152</v>
      </c>
    </row>
    <row r="87" spans="1:16" ht="25.5">
      <c r="A87" t="s">
        <v>48</v>
      </c>
      <c s="34" t="s">
        <v>121</v>
      </c>
      <c s="34" t="s">
        <v>1153</v>
      </c>
      <c s="35" t="s">
        <v>5</v>
      </c>
      <c s="6" t="s">
        <v>1154</v>
      </c>
      <c s="36" t="s">
        <v>678</v>
      </c>
      <c s="37">
        <v>99.81</v>
      </c>
      <c s="36">
        <v>0</v>
      </c>
      <c s="36">
        <f>ROUND(G87*H87,6)</f>
      </c>
      <c r="L87" s="38">
        <v>0</v>
      </c>
      <c s="32">
        <f>ROUND(ROUND(L87,2)*ROUND(G87,3),2)</f>
      </c>
      <c s="36" t="s">
        <v>205</v>
      </c>
      <c>
        <f>(M87*21)/100</f>
      </c>
      <c t="s">
        <v>27</v>
      </c>
    </row>
    <row r="88" spans="1:5" ht="12.75">
      <c r="A88" s="35" t="s">
        <v>55</v>
      </c>
      <c r="E88" s="39" t="s">
        <v>1155</v>
      </c>
    </row>
    <row r="89" spans="1:5" ht="12.75">
      <c r="A89" s="35" t="s">
        <v>56</v>
      </c>
      <c r="E89" s="40" t="s">
        <v>1151</v>
      </c>
    </row>
    <row r="90" spans="1:5" ht="191.25">
      <c r="A90" t="s">
        <v>57</v>
      </c>
      <c r="E90" s="39" t="s">
        <v>1152</v>
      </c>
    </row>
    <row r="91" spans="1:13" ht="12.75">
      <c r="A91" t="s">
        <v>46</v>
      </c>
      <c r="C91" s="31" t="s">
        <v>81</v>
      </c>
      <c r="E91" s="33" t="s">
        <v>1031</v>
      </c>
      <c r="J91" s="32">
        <f>0</f>
      </c>
      <c s="32">
        <f>0</f>
      </c>
      <c s="32">
        <f>0+L92+L96+L100</f>
      </c>
      <c s="32">
        <f>0+M92+M96+M100</f>
      </c>
    </row>
    <row r="92" spans="1:16" ht="12.75">
      <c r="A92" t="s">
        <v>48</v>
      </c>
      <c s="34" t="s">
        <v>125</v>
      </c>
      <c s="34" t="s">
        <v>1156</v>
      </c>
      <c s="35" t="s">
        <v>5</v>
      </c>
      <c s="6" t="s">
        <v>1157</v>
      </c>
      <c s="36" t="s">
        <v>218</v>
      </c>
      <c s="37">
        <v>59.6</v>
      </c>
      <c s="36">
        <v>0</v>
      </c>
      <c s="36">
        <f>ROUND(G92*H92,6)</f>
      </c>
      <c r="L92" s="38">
        <v>0</v>
      </c>
      <c s="32">
        <f>ROUND(ROUND(L92,2)*ROUND(G92,3),2)</f>
      </c>
      <c s="36" t="s">
        <v>205</v>
      </c>
      <c>
        <f>(M92*21)/100</f>
      </c>
      <c t="s">
        <v>27</v>
      </c>
    </row>
    <row r="93" spans="1:5" ht="12.75">
      <c r="A93" s="35" t="s">
        <v>55</v>
      </c>
      <c r="E93" s="39" t="s">
        <v>1158</v>
      </c>
    </row>
    <row r="94" spans="1:5" ht="12.75">
      <c r="A94" s="35" t="s">
        <v>56</v>
      </c>
      <c r="E94" s="40" t="s">
        <v>1159</v>
      </c>
    </row>
    <row r="95" spans="1:5" ht="76.5">
      <c r="A95" t="s">
        <v>57</v>
      </c>
      <c r="E95" s="39" t="s">
        <v>1160</v>
      </c>
    </row>
    <row r="96" spans="1:16" ht="12.75">
      <c r="A96" t="s">
        <v>48</v>
      </c>
      <c s="34" t="s">
        <v>129</v>
      </c>
      <c s="34" t="s">
        <v>1161</v>
      </c>
      <c s="35" t="s">
        <v>5</v>
      </c>
      <c s="6" t="s">
        <v>1162</v>
      </c>
      <c s="36" t="s">
        <v>218</v>
      </c>
      <c s="37">
        <v>1.5</v>
      </c>
      <c s="36">
        <v>0</v>
      </c>
      <c s="36">
        <f>ROUND(G96*H96,6)</f>
      </c>
      <c r="L96" s="38">
        <v>0</v>
      </c>
      <c s="32">
        <f>ROUND(ROUND(L96,2)*ROUND(G96,3),2)</f>
      </c>
      <c s="36" t="s">
        <v>205</v>
      </c>
      <c>
        <f>(M96*21)/100</f>
      </c>
      <c t="s">
        <v>27</v>
      </c>
    </row>
    <row r="97" spans="1:5" ht="12.75">
      <c r="A97" s="35" t="s">
        <v>55</v>
      </c>
      <c r="E97" s="39" t="s">
        <v>1163</v>
      </c>
    </row>
    <row r="98" spans="1:5" ht="12.75">
      <c r="A98" s="35" t="s">
        <v>56</v>
      </c>
      <c r="E98" s="40" t="s">
        <v>1164</v>
      </c>
    </row>
    <row r="99" spans="1:5" ht="267.75">
      <c r="A99" t="s">
        <v>57</v>
      </c>
      <c r="E99" s="39" t="s">
        <v>1035</v>
      </c>
    </row>
    <row r="100" spans="1:16" ht="25.5">
      <c r="A100" t="s">
        <v>48</v>
      </c>
      <c s="34" t="s">
        <v>133</v>
      </c>
      <c s="34" t="s">
        <v>1165</v>
      </c>
      <c s="35" t="s">
        <v>5</v>
      </c>
      <c s="6" t="s">
        <v>1166</v>
      </c>
      <c s="36" t="s">
        <v>218</v>
      </c>
      <c s="37">
        <v>0.25</v>
      </c>
      <c s="36">
        <v>0</v>
      </c>
      <c s="36">
        <f>ROUND(G100*H100,6)</f>
      </c>
      <c r="L100" s="38">
        <v>0</v>
      </c>
      <c s="32">
        <f>ROUND(ROUND(L100,2)*ROUND(G100,3),2)</f>
      </c>
      <c s="36" t="s">
        <v>918</v>
      </c>
      <c>
        <f>(M100*21)/100</f>
      </c>
      <c t="s">
        <v>27</v>
      </c>
    </row>
    <row r="101" spans="1:5" ht="12.75">
      <c r="A101" s="35" t="s">
        <v>55</v>
      </c>
      <c r="E101" s="39" t="s">
        <v>1167</v>
      </c>
    </row>
    <row r="102" spans="1:5" ht="12.75">
      <c r="A102" s="35" t="s">
        <v>56</v>
      </c>
      <c r="E102" s="40" t="s">
        <v>1168</v>
      </c>
    </row>
    <row r="103" spans="1:5" ht="25.5">
      <c r="A103" t="s">
        <v>57</v>
      </c>
      <c r="E103" s="39" t="s">
        <v>1169</v>
      </c>
    </row>
    <row r="104" spans="1:13" ht="12.75">
      <c r="A104" t="s">
        <v>46</v>
      </c>
      <c r="C104" s="31" t="s">
        <v>616</v>
      </c>
      <c r="E104" s="33" t="s">
        <v>1170</v>
      </c>
      <c r="J104" s="32">
        <f>0</f>
      </c>
      <c s="32">
        <f>0</f>
      </c>
      <c s="32">
        <f>0+L105+L109</f>
      </c>
      <c s="32">
        <f>0+M105+M109</f>
      </c>
    </row>
    <row r="105" spans="1:16" ht="12.75">
      <c r="A105" t="s">
        <v>48</v>
      </c>
      <c s="34" t="s">
        <v>137</v>
      </c>
      <c s="34" t="s">
        <v>1171</v>
      </c>
      <c s="35" t="s">
        <v>5</v>
      </c>
      <c s="6" t="s">
        <v>1172</v>
      </c>
      <c s="36" t="s">
        <v>218</v>
      </c>
      <c s="37">
        <v>17.255</v>
      </c>
      <c s="36">
        <v>0</v>
      </c>
      <c s="36">
        <f>ROUND(G105*H105,6)</f>
      </c>
      <c r="L105" s="38">
        <v>0</v>
      </c>
      <c s="32">
        <f>ROUND(ROUND(L105,2)*ROUND(G105,3),2)</f>
      </c>
      <c s="36" t="s">
        <v>205</v>
      </c>
      <c>
        <f>(M105*21)/100</f>
      </c>
      <c t="s">
        <v>27</v>
      </c>
    </row>
    <row r="106" spans="1:5" ht="12.75">
      <c r="A106" s="35" t="s">
        <v>55</v>
      </c>
      <c r="E106" s="39" t="s">
        <v>1173</v>
      </c>
    </row>
    <row r="107" spans="1:5" ht="12.75">
      <c r="A107" s="35" t="s">
        <v>56</v>
      </c>
      <c r="E107" s="40" t="s">
        <v>1174</v>
      </c>
    </row>
    <row r="108" spans="1:5" ht="63.75">
      <c r="A108" t="s">
        <v>57</v>
      </c>
      <c r="E108" s="39" t="s">
        <v>1175</v>
      </c>
    </row>
    <row r="109" spans="1:16" ht="12.75">
      <c r="A109" t="s">
        <v>48</v>
      </c>
      <c s="34" t="s">
        <v>141</v>
      </c>
      <c s="34" t="s">
        <v>1176</v>
      </c>
      <c s="35" t="s">
        <v>5</v>
      </c>
      <c s="6" t="s">
        <v>1177</v>
      </c>
      <c s="36" t="s">
        <v>218</v>
      </c>
      <c s="37">
        <v>17.1</v>
      </c>
      <c s="36">
        <v>0</v>
      </c>
      <c s="36">
        <f>ROUND(G109*H109,6)</f>
      </c>
      <c r="L109" s="38">
        <v>0</v>
      </c>
      <c s="32">
        <f>ROUND(ROUND(L109,2)*ROUND(G109,3),2)</f>
      </c>
      <c s="36" t="s">
        <v>205</v>
      </c>
      <c>
        <f>(M109*21)/100</f>
      </c>
      <c t="s">
        <v>27</v>
      </c>
    </row>
    <row r="110" spans="1:5" ht="12.75">
      <c r="A110" s="35" t="s">
        <v>55</v>
      </c>
      <c r="E110" s="39" t="s">
        <v>1178</v>
      </c>
    </row>
    <row r="111" spans="1:5" ht="12.75">
      <c r="A111" s="35" t="s">
        <v>56</v>
      </c>
      <c r="E111" s="40" t="s">
        <v>1179</v>
      </c>
    </row>
    <row r="112" spans="1:5" ht="51">
      <c r="A112" t="s">
        <v>57</v>
      </c>
      <c r="E112" s="39" t="s">
        <v>1180</v>
      </c>
    </row>
    <row r="113" spans="1:13" ht="12.75">
      <c r="A113" t="s">
        <v>46</v>
      </c>
      <c r="C113" s="31" t="s">
        <v>620</v>
      </c>
      <c r="E113" s="33" t="s">
        <v>1181</v>
      </c>
      <c r="J113" s="32">
        <f>0</f>
      </c>
      <c s="32">
        <f>0</f>
      </c>
      <c s="32">
        <f>0+L114+L118+L122+L126+L130+L134+L138+L142+L146</f>
      </c>
      <c s="32">
        <f>0+M114+M118+M122+M126+M130+M134+M138+M142+M146</f>
      </c>
    </row>
    <row r="114" spans="1:16" ht="12.75">
      <c r="A114" t="s">
        <v>48</v>
      </c>
      <c s="34" t="s">
        <v>145</v>
      </c>
      <c s="34" t="s">
        <v>1182</v>
      </c>
      <c s="35" t="s">
        <v>5</v>
      </c>
      <c s="6" t="s">
        <v>1183</v>
      </c>
      <c s="36" t="s">
        <v>218</v>
      </c>
      <c s="37">
        <v>226</v>
      </c>
      <c s="36">
        <v>0</v>
      </c>
      <c s="36">
        <f>ROUND(G114*H114,6)</f>
      </c>
      <c r="L114" s="38">
        <v>0</v>
      </c>
      <c s="32">
        <f>ROUND(ROUND(L114,2)*ROUND(G114,3),2)</f>
      </c>
      <c s="36" t="s">
        <v>205</v>
      </c>
      <c>
        <f>(M114*21)/100</f>
      </c>
      <c t="s">
        <v>27</v>
      </c>
    </row>
    <row r="115" spans="1:5" ht="12.75">
      <c r="A115" s="35" t="s">
        <v>55</v>
      </c>
      <c r="E115" s="39" t="s">
        <v>1184</v>
      </c>
    </row>
    <row r="116" spans="1:5" ht="12.75">
      <c r="A116" s="35" t="s">
        <v>56</v>
      </c>
      <c r="E116" s="40" t="s">
        <v>1185</v>
      </c>
    </row>
    <row r="117" spans="1:5" ht="229.5">
      <c r="A117" t="s">
        <v>57</v>
      </c>
      <c r="E117" s="39" t="s">
        <v>1186</v>
      </c>
    </row>
    <row r="118" spans="1:16" ht="12.75">
      <c r="A118" t="s">
        <v>48</v>
      </c>
      <c s="34" t="s">
        <v>149</v>
      </c>
      <c s="34" t="s">
        <v>1187</v>
      </c>
      <c s="35" t="s">
        <v>5</v>
      </c>
      <c s="6" t="s">
        <v>1188</v>
      </c>
      <c s="36" t="s">
        <v>218</v>
      </c>
      <c s="37">
        <v>10</v>
      </c>
      <c s="36">
        <v>0</v>
      </c>
      <c s="36">
        <f>ROUND(G118*H118,6)</f>
      </c>
      <c r="L118" s="38">
        <v>0</v>
      </c>
      <c s="32">
        <f>ROUND(ROUND(L118,2)*ROUND(G118,3),2)</f>
      </c>
      <c s="36" t="s">
        <v>385</v>
      </c>
      <c>
        <f>(M118*21)/100</f>
      </c>
      <c t="s">
        <v>27</v>
      </c>
    </row>
    <row r="119" spans="1:5" ht="12.75">
      <c r="A119" s="35" t="s">
        <v>55</v>
      </c>
      <c r="E119" s="39" t="s">
        <v>1189</v>
      </c>
    </row>
    <row r="120" spans="1:5" ht="12.75">
      <c r="A120" s="35" t="s">
        <v>56</v>
      </c>
      <c r="E120" s="40" t="s">
        <v>89</v>
      </c>
    </row>
    <row r="121" spans="1:5" ht="229.5">
      <c r="A121" t="s">
        <v>57</v>
      </c>
      <c r="E121" s="39" t="s">
        <v>1186</v>
      </c>
    </row>
    <row r="122" spans="1:16" ht="12.75">
      <c r="A122" t="s">
        <v>48</v>
      </c>
      <c s="34" t="s">
        <v>259</v>
      </c>
      <c s="34" t="s">
        <v>1190</v>
      </c>
      <c s="35" t="s">
        <v>5</v>
      </c>
      <c s="6" t="s">
        <v>1191</v>
      </c>
      <c s="36" t="s">
        <v>218</v>
      </c>
      <c s="37">
        <v>1.53</v>
      </c>
      <c s="36">
        <v>0</v>
      </c>
      <c s="36">
        <f>ROUND(G122*H122,6)</f>
      </c>
      <c r="L122" s="38">
        <v>0</v>
      </c>
      <c s="32">
        <f>ROUND(ROUND(L122,2)*ROUND(G122,3),2)</f>
      </c>
      <c s="36" t="s">
        <v>385</v>
      </c>
      <c>
        <f>(M122*21)/100</f>
      </c>
      <c t="s">
        <v>27</v>
      </c>
    </row>
    <row r="123" spans="1:5" ht="12.75">
      <c r="A123" s="35" t="s">
        <v>55</v>
      </c>
      <c r="E123" s="39" t="s">
        <v>1192</v>
      </c>
    </row>
    <row r="124" spans="1:5" ht="12.75">
      <c r="A124" s="35" t="s">
        <v>56</v>
      </c>
      <c r="E124" s="40" t="s">
        <v>1193</v>
      </c>
    </row>
    <row r="125" spans="1:5" ht="229.5">
      <c r="A125" t="s">
        <v>57</v>
      </c>
      <c r="E125" s="39" t="s">
        <v>1194</v>
      </c>
    </row>
    <row r="126" spans="1:16" ht="25.5">
      <c r="A126" t="s">
        <v>48</v>
      </c>
      <c s="34" t="s">
        <v>262</v>
      </c>
      <c s="34" t="s">
        <v>1195</v>
      </c>
      <c s="35" t="s">
        <v>5</v>
      </c>
      <c s="6" t="s">
        <v>1196</v>
      </c>
      <c s="36" t="s">
        <v>218</v>
      </c>
      <c s="37">
        <v>2</v>
      </c>
      <c s="36">
        <v>0</v>
      </c>
      <c s="36">
        <f>ROUND(G126*H126,6)</f>
      </c>
      <c r="L126" s="38">
        <v>0</v>
      </c>
      <c s="32">
        <f>ROUND(ROUND(L126,2)*ROUND(G126,3),2)</f>
      </c>
      <c s="36" t="s">
        <v>385</v>
      </c>
      <c>
        <f>(M126*21)/100</f>
      </c>
      <c t="s">
        <v>27</v>
      </c>
    </row>
    <row r="127" spans="1:5" ht="12.75">
      <c r="A127" s="35" t="s">
        <v>55</v>
      </c>
      <c r="E127" s="39" t="s">
        <v>1197</v>
      </c>
    </row>
    <row r="128" spans="1:5" ht="12.75">
      <c r="A128" s="35" t="s">
        <v>56</v>
      </c>
      <c r="E128" s="40" t="s">
        <v>5</v>
      </c>
    </row>
    <row r="129" spans="1:5" ht="229.5">
      <c r="A129" t="s">
        <v>57</v>
      </c>
      <c r="E129" s="39" t="s">
        <v>1194</v>
      </c>
    </row>
    <row r="130" spans="1:16" ht="25.5">
      <c r="A130" t="s">
        <v>48</v>
      </c>
      <c s="34" t="s">
        <v>266</v>
      </c>
      <c s="34" t="s">
        <v>1198</v>
      </c>
      <c s="35" t="s">
        <v>5</v>
      </c>
      <c s="6" t="s">
        <v>1199</v>
      </c>
      <c s="36" t="s">
        <v>218</v>
      </c>
      <c s="37">
        <v>14</v>
      </c>
      <c s="36">
        <v>0</v>
      </c>
      <c s="36">
        <f>ROUND(G130*H130,6)</f>
      </c>
      <c r="L130" s="38">
        <v>0</v>
      </c>
      <c s="32">
        <f>ROUND(ROUND(L130,2)*ROUND(G130,3),2)</f>
      </c>
      <c s="36" t="s">
        <v>385</v>
      </c>
      <c>
        <f>(M130*21)/100</f>
      </c>
      <c t="s">
        <v>27</v>
      </c>
    </row>
    <row r="131" spans="1:5" ht="12.75">
      <c r="A131" s="35" t="s">
        <v>55</v>
      </c>
      <c r="E131" s="39" t="s">
        <v>1200</v>
      </c>
    </row>
    <row r="132" spans="1:5" ht="12.75">
      <c r="A132" s="35" t="s">
        <v>56</v>
      </c>
      <c r="E132" s="40" t="s">
        <v>105</v>
      </c>
    </row>
    <row r="133" spans="1:5" ht="229.5">
      <c r="A133" t="s">
        <v>57</v>
      </c>
      <c r="E133" s="39" t="s">
        <v>1194</v>
      </c>
    </row>
    <row r="134" spans="1:16" ht="12.75">
      <c r="A134" t="s">
        <v>48</v>
      </c>
      <c s="34" t="s">
        <v>270</v>
      </c>
      <c s="34" t="s">
        <v>1201</v>
      </c>
      <c s="35" t="s">
        <v>5</v>
      </c>
      <c s="6" t="s">
        <v>1202</v>
      </c>
      <c s="36" t="s">
        <v>1203</v>
      </c>
      <c s="37">
        <v>212.206</v>
      </c>
      <c s="36">
        <v>0</v>
      </c>
      <c s="36">
        <f>ROUND(G134*H134,6)</f>
      </c>
      <c r="L134" s="38">
        <v>0</v>
      </c>
      <c s="32">
        <f>ROUND(ROUND(L134,2)*ROUND(G134,3),2)</f>
      </c>
      <c s="36" t="s">
        <v>205</v>
      </c>
      <c>
        <f>(M134*21)/100</f>
      </c>
      <c t="s">
        <v>27</v>
      </c>
    </row>
    <row r="135" spans="1:5" ht="12.75">
      <c r="A135" s="35" t="s">
        <v>55</v>
      </c>
      <c r="E135" s="39" t="s">
        <v>1204</v>
      </c>
    </row>
    <row r="136" spans="1:5" ht="12.75">
      <c r="A136" s="35" t="s">
        <v>56</v>
      </c>
      <c r="E136" s="40" t="s">
        <v>1205</v>
      </c>
    </row>
    <row r="137" spans="1:5" ht="357">
      <c r="A137" t="s">
        <v>57</v>
      </c>
      <c r="E137" s="39" t="s">
        <v>1206</v>
      </c>
    </row>
    <row r="138" spans="1:16" ht="25.5">
      <c r="A138" t="s">
        <v>48</v>
      </c>
      <c s="34" t="s">
        <v>275</v>
      </c>
      <c s="34" t="s">
        <v>1207</v>
      </c>
      <c s="35" t="s">
        <v>5</v>
      </c>
      <c s="6" t="s">
        <v>1208</v>
      </c>
      <c s="36" t="s">
        <v>218</v>
      </c>
      <c s="37">
        <v>246</v>
      </c>
      <c s="36">
        <v>0</v>
      </c>
      <c s="36">
        <f>ROUND(G138*H138,6)</f>
      </c>
      <c r="L138" s="38">
        <v>0</v>
      </c>
      <c s="32">
        <f>ROUND(ROUND(L138,2)*ROUND(G138,3),2)</f>
      </c>
      <c s="36" t="s">
        <v>205</v>
      </c>
      <c>
        <f>(M138*21)/100</f>
      </c>
      <c t="s">
        <v>27</v>
      </c>
    </row>
    <row r="139" spans="1:5" ht="12.75">
      <c r="A139" s="35" t="s">
        <v>55</v>
      </c>
      <c r="E139" s="39" t="s">
        <v>1209</v>
      </c>
    </row>
    <row r="140" spans="1:5" ht="12.75">
      <c r="A140" s="35" t="s">
        <v>56</v>
      </c>
      <c r="E140" s="40" t="s">
        <v>1210</v>
      </c>
    </row>
    <row r="141" spans="1:5" ht="89.25">
      <c r="A141" t="s">
        <v>57</v>
      </c>
      <c r="E141" s="39" t="s">
        <v>1211</v>
      </c>
    </row>
    <row r="142" spans="1:16" ht="12.75">
      <c r="A142" t="s">
        <v>48</v>
      </c>
      <c s="34" t="s">
        <v>279</v>
      </c>
      <c s="34" t="s">
        <v>1212</v>
      </c>
      <c s="35" t="s">
        <v>5</v>
      </c>
      <c s="6" t="s">
        <v>1213</v>
      </c>
      <c s="36" t="s">
        <v>984</v>
      </c>
      <c s="37">
        <v>4</v>
      </c>
      <c s="36">
        <v>0</v>
      </c>
      <c s="36">
        <f>ROUND(G142*H142,6)</f>
      </c>
      <c r="L142" s="38">
        <v>0</v>
      </c>
      <c s="32">
        <f>ROUND(ROUND(L142,2)*ROUND(G142,3),2)</f>
      </c>
      <c s="36" t="s">
        <v>918</v>
      </c>
      <c>
        <f>(M142*21)/100</f>
      </c>
      <c t="s">
        <v>27</v>
      </c>
    </row>
    <row r="143" spans="1:5" ht="12.75">
      <c r="A143" s="35" t="s">
        <v>55</v>
      </c>
      <c r="E143" s="39" t="s">
        <v>1214</v>
      </c>
    </row>
    <row r="144" spans="1:5" ht="12.75">
      <c r="A144" s="35" t="s">
        <v>56</v>
      </c>
      <c r="E144" s="40" t="s">
        <v>5</v>
      </c>
    </row>
    <row r="145" spans="1:5" ht="38.25">
      <c r="A145" t="s">
        <v>57</v>
      </c>
      <c r="E145" s="39" t="s">
        <v>1215</v>
      </c>
    </row>
    <row r="146" spans="1:16" ht="12.75">
      <c r="A146" t="s">
        <v>48</v>
      </c>
      <c s="34" t="s">
        <v>282</v>
      </c>
      <c s="34" t="s">
        <v>1212</v>
      </c>
      <c s="35" t="s">
        <v>49</v>
      </c>
      <c s="6" t="s">
        <v>1216</v>
      </c>
      <c s="36" t="s">
        <v>984</v>
      </c>
      <c s="37">
        <v>4</v>
      </c>
      <c s="36">
        <v>0</v>
      </c>
      <c s="36">
        <f>ROUND(G146*H146,6)</f>
      </c>
      <c r="L146" s="38">
        <v>0</v>
      </c>
      <c s="32">
        <f>ROUND(ROUND(L146,2)*ROUND(G146,3),2)</f>
      </c>
      <c s="36" t="s">
        <v>918</v>
      </c>
      <c>
        <f>(M146*21)/100</f>
      </c>
      <c t="s">
        <v>27</v>
      </c>
    </row>
    <row r="147" spans="1:5" ht="12.75">
      <c r="A147" s="35" t="s">
        <v>55</v>
      </c>
      <c r="E147" s="39" t="s">
        <v>1217</v>
      </c>
    </row>
    <row r="148" spans="1:5" ht="12.75">
      <c r="A148" s="35" t="s">
        <v>56</v>
      </c>
      <c r="E148" s="40" t="s">
        <v>5</v>
      </c>
    </row>
    <row r="149" spans="1:5" ht="38.25">
      <c r="A149" t="s">
        <v>57</v>
      </c>
      <c r="E149" s="39" t="s">
        <v>1215</v>
      </c>
    </row>
    <row r="150" spans="1:13" ht="12.75">
      <c r="A150" t="s">
        <v>46</v>
      </c>
      <c r="C150" s="31" t="s">
        <v>736</v>
      </c>
      <c r="E150" s="33" t="s">
        <v>1218</v>
      </c>
      <c r="J150" s="32">
        <f>0</f>
      </c>
      <c s="32">
        <f>0</f>
      </c>
      <c s="32">
        <f>0+L151+L155</f>
      </c>
      <c s="32">
        <f>0+M151+M155</f>
      </c>
    </row>
    <row r="151" spans="1:16" ht="12.75">
      <c r="A151" t="s">
        <v>48</v>
      </c>
      <c s="34" t="s">
        <v>285</v>
      </c>
      <c s="34" t="s">
        <v>1219</v>
      </c>
      <c s="35" t="s">
        <v>5</v>
      </c>
      <c s="6" t="s">
        <v>1220</v>
      </c>
      <c s="36" t="s">
        <v>218</v>
      </c>
      <c s="37">
        <v>365.5</v>
      </c>
      <c s="36">
        <v>0</v>
      </c>
      <c s="36">
        <f>ROUND(G151*H151,6)</f>
      </c>
      <c r="L151" s="38">
        <v>0</v>
      </c>
      <c s="32">
        <f>ROUND(ROUND(L151,2)*ROUND(G151,3),2)</f>
      </c>
      <c s="36" t="s">
        <v>205</v>
      </c>
      <c>
        <f>(M151*21)/100</f>
      </c>
      <c t="s">
        <v>27</v>
      </c>
    </row>
    <row r="152" spans="1:5" ht="12.75">
      <c r="A152" s="35" t="s">
        <v>55</v>
      </c>
      <c r="E152" s="39" t="s">
        <v>1221</v>
      </c>
    </row>
    <row r="153" spans="1:5" ht="12.75">
      <c r="A153" s="35" t="s">
        <v>56</v>
      </c>
      <c r="E153" s="40" t="s">
        <v>1222</v>
      </c>
    </row>
    <row r="154" spans="1:5" ht="178.5">
      <c r="A154" t="s">
        <v>57</v>
      </c>
      <c r="E154" s="39" t="s">
        <v>1223</v>
      </c>
    </row>
    <row r="155" spans="1:16" ht="12.75">
      <c r="A155" t="s">
        <v>48</v>
      </c>
      <c s="34" t="s">
        <v>288</v>
      </c>
      <c s="34" t="s">
        <v>1224</v>
      </c>
      <c s="35" t="s">
        <v>5</v>
      </c>
      <c s="6" t="s">
        <v>1225</v>
      </c>
      <c s="36" t="s">
        <v>204</v>
      </c>
      <c s="37">
        <v>37.6</v>
      </c>
      <c s="36">
        <v>0</v>
      </c>
      <c s="36">
        <f>ROUND(G155*H155,6)</f>
      </c>
      <c r="L155" s="38">
        <v>0</v>
      </c>
      <c s="32">
        <f>ROUND(ROUND(L155,2)*ROUND(G155,3),2)</f>
      </c>
      <c s="36" t="s">
        <v>205</v>
      </c>
      <c>
        <f>(M155*21)/100</f>
      </c>
      <c t="s">
        <v>27</v>
      </c>
    </row>
    <row r="156" spans="1:5" ht="12.75">
      <c r="A156" s="35" t="s">
        <v>55</v>
      </c>
      <c r="E156" s="39" t="s">
        <v>1226</v>
      </c>
    </row>
    <row r="157" spans="1:5" ht="12.75">
      <c r="A157" s="35" t="s">
        <v>56</v>
      </c>
      <c r="E157" s="40" t="s">
        <v>1227</v>
      </c>
    </row>
    <row r="158" spans="1:5" ht="25.5">
      <c r="A158" t="s">
        <v>57</v>
      </c>
      <c r="E158" s="39" t="s">
        <v>1228</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1229</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1230</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1231</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1234</v>
      </c>
      <c r="E8" s="30" t="s">
        <v>1233</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1067</v>
      </c>
      <c s="35" t="s">
        <v>5</v>
      </c>
      <c s="6" t="s">
        <v>1068</v>
      </c>
      <c s="36" t="s">
        <v>204</v>
      </c>
      <c s="37">
        <v>262.685</v>
      </c>
      <c s="36">
        <v>0</v>
      </c>
      <c s="36">
        <f>ROUND(G10*H10,6)</f>
      </c>
      <c r="L10" s="38">
        <v>0</v>
      </c>
      <c s="32">
        <f>ROUND(ROUND(L10,2)*ROUND(G10,3),2)</f>
      </c>
      <c s="36" t="s">
        <v>918</v>
      </c>
      <c>
        <f>(M10*21)/100</f>
      </c>
      <c t="s">
        <v>27</v>
      </c>
    </row>
    <row r="11" spans="1:5" ht="12.75">
      <c r="A11" s="35" t="s">
        <v>55</v>
      </c>
      <c r="E11" s="39" t="s">
        <v>1069</v>
      </c>
    </row>
    <row r="12" spans="1:5" ht="12.75">
      <c r="A12" s="35" t="s">
        <v>56</v>
      </c>
      <c r="E12" s="40" t="s">
        <v>1235</v>
      </c>
    </row>
    <row r="13" spans="1:5" ht="63.75">
      <c r="A13" t="s">
        <v>57</v>
      </c>
      <c r="E13" s="39" t="s">
        <v>1071</v>
      </c>
    </row>
    <row r="14" spans="1:16" ht="12.75">
      <c r="A14" t="s">
        <v>48</v>
      </c>
      <c s="34" t="s">
        <v>27</v>
      </c>
      <c s="34" t="s">
        <v>1072</v>
      </c>
      <c s="35" t="s">
        <v>5</v>
      </c>
      <c s="6" t="s">
        <v>1073</v>
      </c>
      <c s="36" t="s">
        <v>204</v>
      </c>
      <c s="37">
        <v>131.242</v>
      </c>
      <c s="36">
        <v>0</v>
      </c>
      <c s="36">
        <f>ROUND(G14*H14,6)</f>
      </c>
      <c r="L14" s="38">
        <v>0</v>
      </c>
      <c s="32">
        <f>ROUND(ROUND(L14,2)*ROUND(G14,3),2)</f>
      </c>
      <c s="36" t="s">
        <v>918</v>
      </c>
      <c>
        <f>(M14*21)/100</f>
      </c>
      <c t="s">
        <v>27</v>
      </c>
    </row>
    <row r="15" spans="1:5" ht="12.75">
      <c r="A15" s="35" t="s">
        <v>55</v>
      </c>
      <c r="E15" s="39" t="s">
        <v>1236</v>
      </c>
    </row>
    <row r="16" spans="1:5" ht="12.75">
      <c r="A16" s="35" t="s">
        <v>56</v>
      </c>
      <c r="E16" s="40" t="s">
        <v>1237</v>
      </c>
    </row>
    <row r="17" spans="1:5" ht="63.75">
      <c r="A17" t="s">
        <v>57</v>
      </c>
      <c r="E17" s="39" t="s">
        <v>1071</v>
      </c>
    </row>
    <row r="18" spans="1:16" ht="25.5">
      <c r="A18" t="s">
        <v>48</v>
      </c>
      <c s="34" t="s">
        <v>26</v>
      </c>
      <c s="34" t="s">
        <v>1076</v>
      </c>
      <c s="35" t="s">
        <v>5</v>
      </c>
      <c s="6" t="s">
        <v>1077</v>
      </c>
      <c s="36" t="s">
        <v>204</v>
      </c>
      <c s="37">
        <v>525.37</v>
      </c>
      <c s="36">
        <v>0</v>
      </c>
      <c s="36">
        <f>ROUND(G18*H18,6)</f>
      </c>
      <c r="L18" s="38">
        <v>0</v>
      </c>
      <c s="32">
        <f>ROUND(ROUND(L18,2)*ROUND(G18,3),2)</f>
      </c>
      <c s="36" t="s">
        <v>918</v>
      </c>
      <c>
        <f>(M18*21)/100</f>
      </c>
      <c t="s">
        <v>27</v>
      </c>
    </row>
    <row r="19" spans="1:5" ht="12.75">
      <c r="A19" s="35" t="s">
        <v>55</v>
      </c>
      <c r="E19" s="39" t="s">
        <v>1078</v>
      </c>
    </row>
    <row r="20" spans="1:5" ht="12.75">
      <c r="A20" s="35" t="s">
        <v>56</v>
      </c>
      <c r="E20" s="40" t="s">
        <v>1238</v>
      </c>
    </row>
    <row r="21" spans="1:5" ht="63.75">
      <c r="A21" t="s">
        <v>57</v>
      </c>
      <c r="E21" s="39" t="s">
        <v>1071</v>
      </c>
    </row>
    <row r="22" spans="1:16" ht="12.75">
      <c r="A22" t="s">
        <v>48</v>
      </c>
      <c s="34" t="s">
        <v>65</v>
      </c>
      <c s="34" t="s">
        <v>1080</v>
      </c>
      <c s="35" t="s">
        <v>5</v>
      </c>
      <c s="6" t="s">
        <v>1081</v>
      </c>
      <c s="36" t="s">
        <v>204</v>
      </c>
      <c s="37">
        <v>1013.2</v>
      </c>
      <c s="36">
        <v>0</v>
      </c>
      <c s="36">
        <f>ROUND(G22*H22,6)</f>
      </c>
      <c r="L22" s="38">
        <v>0</v>
      </c>
      <c s="32">
        <f>ROUND(ROUND(L22,2)*ROUND(G22,3),2)</f>
      </c>
      <c s="36" t="s">
        <v>918</v>
      </c>
      <c>
        <f>(M22*21)/100</f>
      </c>
      <c t="s">
        <v>27</v>
      </c>
    </row>
    <row r="23" spans="1:5" ht="12.75">
      <c r="A23" s="35" t="s">
        <v>55</v>
      </c>
      <c r="E23" s="39" t="s">
        <v>1082</v>
      </c>
    </row>
    <row r="24" spans="1:5" ht="12.75">
      <c r="A24" s="35" t="s">
        <v>56</v>
      </c>
      <c r="E24" s="40" t="s">
        <v>1239</v>
      </c>
    </row>
    <row r="25" spans="1:5" ht="369.75">
      <c r="A25" t="s">
        <v>57</v>
      </c>
      <c r="E25" s="39" t="s">
        <v>1084</v>
      </c>
    </row>
    <row r="26" spans="1:16" ht="12.75">
      <c r="A26" t="s">
        <v>48</v>
      </c>
      <c s="34" t="s">
        <v>69</v>
      </c>
      <c s="34" t="s">
        <v>1085</v>
      </c>
      <c s="35" t="s">
        <v>5</v>
      </c>
      <c s="6" t="s">
        <v>1086</v>
      </c>
      <c s="36" t="s">
        <v>678</v>
      </c>
      <c s="37">
        <v>2629.85</v>
      </c>
      <c s="36">
        <v>0</v>
      </c>
      <c s="36">
        <f>ROUND(G26*H26,6)</f>
      </c>
      <c r="L26" s="38">
        <v>0</v>
      </c>
      <c s="32">
        <f>ROUND(ROUND(L26,2)*ROUND(G26,3),2)</f>
      </c>
      <c s="36" t="s">
        <v>205</v>
      </c>
      <c>
        <f>(M26*21)/100</f>
      </c>
      <c t="s">
        <v>27</v>
      </c>
    </row>
    <row r="27" spans="1:5" ht="12.75">
      <c r="A27" s="35" t="s">
        <v>55</v>
      </c>
      <c r="E27" s="39" t="s">
        <v>1087</v>
      </c>
    </row>
    <row r="28" spans="1:5" ht="12.75">
      <c r="A28" s="35" t="s">
        <v>56</v>
      </c>
      <c r="E28" s="40" t="s">
        <v>1240</v>
      </c>
    </row>
    <row r="29" spans="1:5" ht="38.25">
      <c r="A29" t="s">
        <v>57</v>
      </c>
      <c r="E29" s="39" t="s">
        <v>1089</v>
      </c>
    </row>
    <row r="30" spans="1:16" ht="12.75">
      <c r="A30" t="s">
        <v>48</v>
      </c>
      <c s="34" t="s">
        <v>73</v>
      </c>
      <c s="34" t="s">
        <v>1017</v>
      </c>
      <c s="35" t="s">
        <v>5</v>
      </c>
      <c s="6" t="s">
        <v>1018</v>
      </c>
      <c s="36" t="s">
        <v>678</v>
      </c>
      <c s="37">
        <v>1713.883</v>
      </c>
      <c s="36">
        <v>0</v>
      </c>
      <c s="36">
        <f>ROUND(G30*H30,6)</f>
      </c>
      <c r="L30" s="38">
        <v>0</v>
      </c>
      <c s="32">
        <f>ROUND(ROUND(L30,2)*ROUND(G30,3),2)</f>
      </c>
      <c s="36" t="s">
        <v>205</v>
      </c>
      <c>
        <f>(M30*21)/100</f>
      </c>
      <c t="s">
        <v>27</v>
      </c>
    </row>
    <row r="31" spans="1:5" ht="12.75">
      <c r="A31" s="35" t="s">
        <v>55</v>
      </c>
      <c r="E31" s="39" t="s">
        <v>1090</v>
      </c>
    </row>
    <row r="32" spans="1:5" ht="12.75">
      <c r="A32" s="35" t="s">
        <v>56</v>
      </c>
      <c r="E32" s="40" t="s">
        <v>1241</v>
      </c>
    </row>
    <row r="33" spans="1:5" ht="25.5">
      <c r="A33" t="s">
        <v>57</v>
      </c>
      <c r="E33" s="39" t="s">
        <v>1020</v>
      </c>
    </row>
    <row r="34" spans="1:16" ht="12.75">
      <c r="A34" t="s">
        <v>48</v>
      </c>
      <c s="34" t="s">
        <v>77</v>
      </c>
      <c s="34" t="s">
        <v>1242</v>
      </c>
      <c s="35" t="s">
        <v>5</v>
      </c>
      <c s="6" t="s">
        <v>1243</v>
      </c>
      <c s="36" t="s">
        <v>204</v>
      </c>
      <c s="37">
        <v>2</v>
      </c>
      <c s="36">
        <v>0</v>
      </c>
      <c s="36">
        <f>ROUND(G34*H34,6)</f>
      </c>
      <c r="L34" s="38">
        <v>0</v>
      </c>
      <c s="32">
        <f>ROUND(ROUND(L34,2)*ROUND(G34,3),2)</f>
      </c>
      <c s="36" t="s">
        <v>205</v>
      </c>
      <c>
        <f>(M34*21)/100</f>
      </c>
      <c t="s">
        <v>27</v>
      </c>
    </row>
    <row r="35" spans="1:5" ht="12.75">
      <c r="A35" s="35" t="s">
        <v>55</v>
      </c>
      <c r="E35" s="39" t="s">
        <v>1244</v>
      </c>
    </row>
    <row r="36" spans="1:5" ht="12.75">
      <c r="A36" s="35" t="s">
        <v>56</v>
      </c>
      <c r="E36" s="40" t="s">
        <v>5</v>
      </c>
    </row>
    <row r="37" spans="1:5" ht="318.75">
      <c r="A37" t="s">
        <v>57</v>
      </c>
      <c r="E37" s="39" t="s">
        <v>1245</v>
      </c>
    </row>
    <row r="38" spans="1:13" ht="12.75">
      <c r="A38" t="s">
        <v>46</v>
      </c>
      <c r="C38" s="31" t="s">
        <v>117</v>
      </c>
      <c r="E38" s="33" t="s">
        <v>1092</v>
      </c>
      <c r="J38" s="32">
        <f>0</f>
      </c>
      <c s="32">
        <f>0</f>
      </c>
      <c s="32">
        <f>0+L39+L43</f>
      </c>
      <c s="32">
        <f>0+M39+M43</f>
      </c>
    </row>
    <row r="39" spans="1:16" ht="12.75">
      <c r="A39" t="s">
        <v>48</v>
      </c>
      <c s="34" t="s">
        <v>81</v>
      </c>
      <c s="34" t="s">
        <v>1093</v>
      </c>
      <c s="35" t="s">
        <v>5</v>
      </c>
      <c s="6" t="s">
        <v>1094</v>
      </c>
      <c s="36" t="s">
        <v>204</v>
      </c>
      <c s="37">
        <v>838.255</v>
      </c>
      <c s="36">
        <v>0</v>
      </c>
      <c s="36">
        <f>ROUND(G39*H39,6)</f>
      </c>
      <c r="L39" s="38">
        <v>0</v>
      </c>
      <c s="32">
        <f>ROUND(ROUND(L39,2)*ROUND(G39,3),2)</f>
      </c>
      <c s="36" t="s">
        <v>205</v>
      </c>
      <c>
        <f>(M39*21)/100</f>
      </c>
      <c t="s">
        <v>27</v>
      </c>
    </row>
    <row r="40" spans="1:5" ht="25.5">
      <c r="A40" s="35" t="s">
        <v>55</v>
      </c>
      <c r="E40" s="39" t="s">
        <v>1095</v>
      </c>
    </row>
    <row r="41" spans="1:5" ht="12.75">
      <c r="A41" s="35" t="s">
        <v>56</v>
      </c>
      <c r="E41" s="40" t="s">
        <v>1246</v>
      </c>
    </row>
    <row r="42" spans="1:5" ht="280.5">
      <c r="A42" t="s">
        <v>57</v>
      </c>
      <c r="E42" s="39" t="s">
        <v>1097</v>
      </c>
    </row>
    <row r="43" spans="1:16" ht="12.75">
      <c r="A43" t="s">
        <v>48</v>
      </c>
      <c s="34" t="s">
        <v>750</v>
      </c>
      <c s="34" t="s">
        <v>1098</v>
      </c>
      <c s="35" t="s">
        <v>5</v>
      </c>
      <c s="6" t="s">
        <v>1099</v>
      </c>
      <c s="36" t="s">
        <v>204</v>
      </c>
      <c s="37">
        <v>338.959</v>
      </c>
      <c s="36">
        <v>0</v>
      </c>
      <c s="36">
        <f>ROUND(G43*H43,6)</f>
      </c>
      <c r="L43" s="38">
        <v>0</v>
      </c>
      <c s="32">
        <f>ROUND(ROUND(L43,2)*ROUND(G43,3),2)</f>
      </c>
      <c s="36" t="s">
        <v>918</v>
      </c>
      <c>
        <f>(M43*21)/100</f>
      </c>
      <c t="s">
        <v>27</v>
      </c>
    </row>
    <row r="44" spans="1:5" ht="12.75">
      <c r="A44" s="35" t="s">
        <v>55</v>
      </c>
      <c r="E44" s="39" t="s">
        <v>1100</v>
      </c>
    </row>
    <row r="45" spans="1:5" ht="12.75">
      <c r="A45" s="35" t="s">
        <v>56</v>
      </c>
      <c r="E45" s="40" t="s">
        <v>1247</v>
      </c>
    </row>
    <row r="46" spans="1:5" ht="267.75">
      <c r="A46" t="s">
        <v>57</v>
      </c>
      <c r="E46" s="39" t="s">
        <v>1102</v>
      </c>
    </row>
    <row r="47" spans="1:13" ht="12.75">
      <c r="A47" t="s">
        <v>46</v>
      </c>
      <c r="C47" s="31" t="s">
        <v>27</v>
      </c>
      <c r="E47" s="33" t="s">
        <v>1248</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1249</v>
      </c>
    </row>
    <row r="50" spans="1:5" ht="12.75">
      <c r="A50" s="35" t="s">
        <v>56</v>
      </c>
      <c r="E50" s="40" t="s">
        <v>1250</v>
      </c>
    </row>
    <row r="51" spans="1:5" ht="369.75">
      <c r="A51" t="s">
        <v>57</v>
      </c>
      <c r="E51" s="39" t="s">
        <v>1108</v>
      </c>
    </row>
    <row r="52" spans="1:16" ht="12.75">
      <c r="A52" t="s">
        <v>48</v>
      </c>
      <c s="34" t="s">
        <v>89</v>
      </c>
      <c s="34" t="s">
        <v>1251</v>
      </c>
      <c s="35" t="s">
        <v>5</v>
      </c>
      <c s="6" t="s">
        <v>1252</v>
      </c>
      <c s="36" t="s">
        <v>204</v>
      </c>
      <c s="37">
        <v>2</v>
      </c>
      <c s="36">
        <v>0</v>
      </c>
      <c s="36">
        <f>ROUND(G52*H52,6)</f>
      </c>
      <c r="L52" s="38">
        <v>0</v>
      </c>
      <c s="32">
        <f>ROUND(ROUND(L52,2)*ROUND(G52,3),2)</f>
      </c>
      <c s="36" t="s">
        <v>205</v>
      </c>
      <c>
        <f>(M52*21)/100</f>
      </c>
      <c t="s">
        <v>27</v>
      </c>
    </row>
    <row r="53" spans="1:5" ht="12.75">
      <c r="A53" s="35" t="s">
        <v>55</v>
      </c>
      <c r="E53" s="39" t="s">
        <v>1244</v>
      </c>
    </row>
    <row r="54" spans="1:5" ht="12.75">
      <c r="A54" s="35" t="s">
        <v>56</v>
      </c>
      <c r="E54" s="40" t="s">
        <v>5</v>
      </c>
    </row>
    <row r="55" spans="1:5" ht="369.75">
      <c r="A55" t="s">
        <v>57</v>
      </c>
      <c r="E55" s="39" t="s">
        <v>1108</v>
      </c>
    </row>
    <row r="56" spans="1:13" ht="12.75">
      <c r="A56" t="s">
        <v>46</v>
      </c>
      <c r="C56" s="31" t="s">
        <v>65</v>
      </c>
      <c r="E56" s="33" t="s">
        <v>1109</v>
      </c>
      <c r="J56" s="32">
        <f>0</f>
      </c>
      <c s="32">
        <f>0</f>
      </c>
      <c s="32">
        <f>0+L57+L61+L65</f>
      </c>
      <c s="32">
        <f>0+M57+M61+M65</f>
      </c>
    </row>
    <row r="57" spans="1:16" ht="12.75">
      <c r="A57" t="s">
        <v>48</v>
      </c>
      <c s="34" t="s">
        <v>93</v>
      </c>
      <c s="34" t="s">
        <v>1110</v>
      </c>
      <c s="35" t="s">
        <v>5</v>
      </c>
      <c s="6" t="s">
        <v>1111</v>
      </c>
      <c s="36" t="s">
        <v>204</v>
      </c>
      <c s="37">
        <v>4.638</v>
      </c>
      <c s="36">
        <v>0</v>
      </c>
      <c s="36">
        <f>ROUND(G57*H57,6)</f>
      </c>
      <c r="L57" s="38">
        <v>0</v>
      </c>
      <c s="32">
        <f>ROUND(ROUND(L57,2)*ROUND(G57,3),2)</f>
      </c>
      <c s="36" t="s">
        <v>205</v>
      </c>
      <c>
        <f>(M57*21)/100</f>
      </c>
      <c t="s">
        <v>27</v>
      </c>
    </row>
    <row r="58" spans="1:5" ht="12.75">
      <c r="A58" s="35" t="s">
        <v>55</v>
      </c>
      <c r="E58" s="39" t="s">
        <v>1112</v>
      </c>
    </row>
    <row r="59" spans="1:5" ht="12.75">
      <c r="A59" s="35" t="s">
        <v>56</v>
      </c>
      <c r="E59" s="40" t="s">
        <v>1253</v>
      </c>
    </row>
    <row r="60" spans="1:5" ht="38.25">
      <c r="A60" t="s">
        <v>57</v>
      </c>
      <c r="E60" s="39" t="s">
        <v>1114</v>
      </c>
    </row>
    <row r="61" spans="1:16" ht="12.75">
      <c r="A61" t="s">
        <v>48</v>
      </c>
      <c s="34" t="s">
        <v>97</v>
      </c>
      <c s="34" t="s">
        <v>1115</v>
      </c>
      <c s="35" t="s">
        <v>5</v>
      </c>
      <c s="6" t="s">
        <v>1116</v>
      </c>
      <c s="36" t="s">
        <v>204</v>
      </c>
      <c s="37">
        <v>84.107</v>
      </c>
      <c s="36">
        <v>0</v>
      </c>
      <c s="36">
        <f>ROUND(G61*H61,6)</f>
      </c>
      <c r="L61" s="38">
        <v>0</v>
      </c>
      <c s="32">
        <f>ROUND(ROUND(L61,2)*ROUND(G61,3),2)</f>
      </c>
      <c s="36" t="s">
        <v>205</v>
      </c>
      <c>
        <f>(M61*21)/100</f>
      </c>
      <c t="s">
        <v>27</v>
      </c>
    </row>
    <row r="62" spans="1:5" ht="12.75">
      <c r="A62" s="35" t="s">
        <v>55</v>
      </c>
      <c r="E62" s="39" t="s">
        <v>1117</v>
      </c>
    </row>
    <row r="63" spans="1:5" ht="12.75">
      <c r="A63" s="35" t="s">
        <v>56</v>
      </c>
      <c r="E63" s="40" t="s">
        <v>1254</v>
      </c>
    </row>
    <row r="64" spans="1:5" ht="409.5">
      <c r="A64" t="s">
        <v>57</v>
      </c>
      <c r="E64" s="39" t="s">
        <v>1119</v>
      </c>
    </row>
    <row r="65" spans="1:16" ht="12.75">
      <c r="A65" t="s">
        <v>48</v>
      </c>
      <c s="34" t="s">
        <v>101</v>
      </c>
      <c s="34" t="s">
        <v>1115</v>
      </c>
      <c s="35" t="s">
        <v>49</v>
      </c>
      <c s="6" t="s">
        <v>1116</v>
      </c>
      <c s="36" t="s">
        <v>204</v>
      </c>
      <c s="37">
        <v>77.83</v>
      </c>
      <c s="36">
        <v>0</v>
      </c>
      <c s="36">
        <f>ROUND(G65*H65,6)</f>
      </c>
      <c r="L65" s="38">
        <v>0</v>
      </c>
      <c s="32">
        <f>ROUND(ROUND(L65,2)*ROUND(G65,3),2)</f>
      </c>
      <c s="36" t="s">
        <v>205</v>
      </c>
      <c>
        <f>(M65*21)/100</f>
      </c>
      <c t="s">
        <v>27</v>
      </c>
    </row>
    <row r="66" spans="1:5" ht="12.75">
      <c r="A66" s="35" t="s">
        <v>55</v>
      </c>
      <c r="E66" s="39" t="s">
        <v>1255</v>
      </c>
    </row>
    <row r="67" spans="1:5" ht="25.5">
      <c r="A67" s="35" t="s">
        <v>56</v>
      </c>
      <c r="E67" s="40" t="s">
        <v>1256</v>
      </c>
    </row>
    <row r="68" spans="1:5" ht="369.75">
      <c r="A68" t="s">
        <v>57</v>
      </c>
      <c r="E68" s="39" t="s">
        <v>1051</v>
      </c>
    </row>
    <row r="69" spans="1:13" ht="12.75">
      <c r="A69" t="s">
        <v>46</v>
      </c>
      <c r="C69" s="31" t="s">
        <v>69</v>
      </c>
      <c r="E69" s="33" t="s">
        <v>888</v>
      </c>
      <c r="J69" s="32">
        <f>0</f>
      </c>
      <c s="32">
        <f>0</f>
      </c>
      <c s="32">
        <f>0+L70+L74+L78+L82+L86+L90</f>
      </c>
      <c s="32">
        <f>0+M70+M74+M78+M82+M86+M90</f>
      </c>
    </row>
    <row r="70" spans="1:16" ht="25.5">
      <c r="A70" t="s">
        <v>48</v>
      </c>
      <c s="34" t="s">
        <v>105</v>
      </c>
      <c s="34" t="s">
        <v>1120</v>
      </c>
      <c s="35" t="s">
        <v>5</v>
      </c>
      <c s="6" t="s">
        <v>1121</v>
      </c>
      <c s="36" t="s">
        <v>678</v>
      </c>
      <c s="37">
        <v>440</v>
      </c>
      <c s="36">
        <v>0</v>
      </c>
      <c s="36">
        <f>ROUND(G70*H70,6)</f>
      </c>
      <c r="L70" s="38">
        <v>0</v>
      </c>
      <c s="32">
        <f>ROUND(ROUND(L70,2)*ROUND(G70,3),2)</f>
      </c>
      <c s="36" t="s">
        <v>385</v>
      </c>
      <c>
        <f>(M70*21)/100</f>
      </c>
      <c t="s">
        <v>27</v>
      </c>
    </row>
    <row r="71" spans="1:5" ht="12.75">
      <c r="A71" s="35" t="s">
        <v>55</v>
      </c>
      <c r="E71" s="39" t="s">
        <v>1122</v>
      </c>
    </row>
    <row r="72" spans="1:5" ht="12.75">
      <c r="A72" s="35" t="s">
        <v>56</v>
      </c>
      <c r="E72" s="40" t="s">
        <v>1257</v>
      </c>
    </row>
    <row r="73" spans="1:5" ht="153">
      <c r="A73" t="s">
        <v>57</v>
      </c>
      <c r="E73" s="39" t="s">
        <v>1124</v>
      </c>
    </row>
    <row r="74" spans="1:16" ht="25.5">
      <c r="A74" t="s">
        <v>48</v>
      </c>
      <c s="34" t="s">
        <v>109</v>
      </c>
      <c s="34" t="s">
        <v>1125</v>
      </c>
      <c s="35" t="s">
        <v>5</v>
      </c>
      <c s="6" t="s">
        <v>1126</v>
      </c>
      <c s="36" t="s">
        <v>678</v>
      </c>
      <c s="37">
        <v>6.724</v>
      </c>
      <c s="36">
        <v>0</v>
      </c>
      <c s="36">
        <f>ROUND(G74*H74,6)</f>
      </c>
      <c r="L74" s="38">
        <v>0</v>
      </c>
      <c s="32">
        <f>ROUND(ROUND(L74,2)*ROUND(G74,3),2)</f>
      </c>
      <c s="36" t="s">
        <v>205</v>
      </c>
      <c>
        <f>(M74*21)/100</f>
      </c>
      <c t="s">
        <v>27</v>
      </c>
    </row>
    <row r="75" spans="1:5" ht="12.75">
      <c r="A75" s="35" t="s">
        <v>55</v>
      </c>
      <c r="E75" s="39" t="s">
        <v>1127</v>
      </c>
    </row>
    <row r="76" spans="1:5" ht="12.75">
      <c r="A76" s="35" t="s">
        <v>56</v>
      </c>
      <c r="E76" s="40" t="s">
        <v>1258</v>
      </c>
    </row>
    <row r="77" spans="1:5" ht="153">
      <c r="A77" t="s">
        <v>57</v>
      </c>
      <c r="E77" s="39" t="s">
        <v>1124</v>
      </c>
    </row>
    <row r="78" spans="1:16" ht="25.5">
      <c r="A78" t="s">
        <v>48</v>
      </c>
      <c s="34" t="s">
        <v>113</v>
      </c>
      <c s="34" t="s">
        <v>1129</v>
      </c>
      <c s="35" t="s">
        <v>5</v>
      </c>
      <c s="6" t="s">
        <v>1130</v>
      </c>
      <c s="36" t="s">
        <v>678</v>
      </c>
      <c s="37">
        <v>2.04</v>
      </c>
      <c s="36">
        <v>0</v>
      </c>
      <c s="36">
        <f>ROUND(G78*H78,6)</f>
      </c>
      <c r="L78" s="38">
        <v>0</v>
      </c>
      <c s="32">
        <f>ROUND(ROUND(L78,2)*ROUND(G78,3),2)</f>
      </c>
      <c s="36" t="s">
        <v>205</v>
      </c>
      <c>
        <f>(M78*21)/100</f>
      </c>
      <c t="s">
        <v>27</v>
      </c>
    </row>
    <row r="79" spans="1:5" ht="12.75">
      <c r="A79" s="35" t="s">
        <v>55</v>
      </c>
      <c r="E79" s="39" t="s">
        <v>1131</v>
      </c>
    </row>
    <row r="80" spans="1:5" ht="12.75">
      <c r="A80" s="35" t="s">
        <v>56</v>
      </c>
      <c r="E80" s="40" t="s">
        <v>1259</v>
      </c>
    </row>
    <row r="81" spans="1:5" ht="153">
      <c r="A81" t="s">
        <v>57</v>
      </c>
      <c r="E81" s="39" t="s">
        <v>1124</v>
      </c>
    </row>
    <row r="82" spans="1:16" ht="25.5">
      <c r="A82" t="s">
        <v>48</v>
      </c>
      <c s="34" t="s">
        <v>117</v>
      </c>
      <c s="34" t="s">
        <v>1133</v>
      </c>
      <c s="35" t="s">
        <v>5</v>
      </c>
      <c s="6" t="s">
        <v>1134</v>
      </c>
      <c s="36" t="s">
        <v>678</v>
      </c>
      <c s="37">
        <v>1.53</v>
      </c>
      <c s="36">
        <v>0</v>
      </c>
      <c s="36">
        <f>ROUND(G82*H82,6)</f>
      </c>
      <c r="L82" s="38">
        <v>0</v>
      </c>
      <c s="32">
        <f>ROUND(ROUND(L82,2)*ROUND(G82,3),2)</f>
      </c>
      <c s="36" t="s">
        <v>385</v>
      </c>
      <c>
        <f>(M82*21)/100</f>
      </c>
      <c t="s">
        <v>27</v>
      </c>
    </row>
    <row r="83" spans="1:5" ht="12.75">
      <c r="A83" s="35" t="s">
        <v>55</v>
      </c>
      <c r="E83" s="39" t="s">
        <v>1135</v>
      </c>
    </row>
    <row r="84" spans="1:5" ht="12.75">
      <c r="A84" s="35" t="s">
        <v>56</v>
      </c>
      <c r="E84" s="40" t="s">
        <v>1193</v>
      </c>
    </row>
    <row r="85" spans="1:5" ht="153">
      <c r="A85" t="s">
        <v>57</v>
      </c>
      <c r="E85" s="39" t="s">
        <v>1124</v>
      </c>
    </row>
    <row r="86" spans="1:16" ht="12.75">
      <c r="A86" t="s">
        <v>48</v>
      </c>
      <c s="34" t="s">
        <v>121</v>
      </c>
      <c s="34" t="s">
        <v>1137</v>
      </c>
      <c s="35" t="s">
        <v>5</v>
      </c>
      <c s="6" t="s">
        <v>1138</v>
      </c>
      <c s="36" t="s">
        <v>678</v>
      </c>
      <c s="37">
        <v>1216.433</v>
      </c>
      <c s="36">
        <v>0</v>
      </c>
      <c s="36">
        <f>ROUND(G86*H86,6)</f>
      </c>
      <c r="L86" s="38">
        <v>0</v>
      </c>
      <c s="32">
        <f>ROUND(ROUND(L86,2)*ROUND(G86,3),2)</f>
      </c>
      <c s="36" t="s">
        <v>205</v>
      </c>
      <c>
        <f>(M86*21)/100</f>
      </c>
      <c t="s">
        <v>27</v>
      </c>
    </row>
    <row r="87" spans="1:5" ht="12.75">
      <c r="A87" s="35" t="s">
        <v>55</v>
      </c>
      <c r="E87" s="39" t="s">
        <v>1139</v>
      </c>
    </row>
    <row r="88" spans="1:5" ht="12.75">
      <c r="A88" s="35" t="s">
        <v>56</v>
      </c>
      <c r="E88" s="40" t="s">
        <v>1260</v>
      </c>
    </row>
    <row r="89" spans="1:5" ht="153">
      <c r="A89" t="s">
        <v>57</v>
      </c>
      <c r="E89" s="39" t="s">
        <v>1141</v>
      </c>
    </row>
    <row r="90" spans="1:16" ht="12.75">
      <c r="A90" t="s">
        <v>48</v>
      </c>
      <c s="34" t="s">
        <v>125</v>
      </c>
      <c s="34" t="s">
        <v>1142</v>
      </c>
      <c s="35" t="s">
        <v>5</v>
      </c>
      <c s="6" t="s">
        <v>1143</v>
      </c>
      <c s="36" t="s">
        <v>678</v>
      </c>
      <c s="37">
        <v>2256.953</v>
      </c>
      <c s="36">
        <v>0</v>
      </c>
      <c s="36">
        <f>ROUND(G90*H90,6)</f>
      </c>
      <c r="L90" s="38">
        <v>0</v>
      </c>
      <c s="32">
        <f>ROUND(ROUND(L90,2)*ROUND(G90,3),2)</f>
      </c>
      <c s="36" t="s">
        <v>205</v>
      </c>
      <c>
        <f>(M90*21)/100</f>
      </c>
      <c t="s">
        <v>27</v>
      </c>
    </row>
    <row r="91" spans="1:5" ht="12.75">
      <c r="A91" s="35" t="s">
        <v>55</v>
      </c>
      <c r="E91" s="39" t="s">
        <v>1144</v>
      </c>
    </row>
    <row r="92" spans="1:5" ht="12.75">
      <c r="A92" s="35" t="s">
        <v>56</v>
      </c>
      <c r="E92" s="40" t="s">
        <v>1261</v>
      </c>
    </row>
    <row r="93" spans="1:5" ht="51">
      <c r="A93" t="s">
        <v>57</v>
      </c>
      <c r="E93" s="39" t="s">
        <v>1146</v>
      </c>
    </row>
    <row r="94" spans="1:13" ht="12.75">
      <c r="A94" t="s">
        <v>46</v>
      </c>
      <c r="C94" s="31" t="s">
        <v>77</v>
      </c>
      <c r="E94" s="33" t="s">
        <v>1147</v>
      </c>
      <c r="J94" s="32">
        <f>0</f>
      </c>
      <c s="32">
        <f>0</f>
      </c>
      <c s="32">
        <f>0+L95+L99</f>
      </c>
      <c s="32">
        <f>0+M95+M99</f>
      </c>
    </row>
    <row r="95" spans="1:16" ht="25.5">
      <c r="A95" t="s">
        <v>48</v>
      </c>
      <c s="34" t="s">
        <v>129</v>
      </c>
      <c s="34" t="s">
        <v>1148</v>
      </c>
      <c s="35" t="s">
        <v>5</v>
      </c>
      <c s="6" t="s">
        <v>1149</v>
      </c>
      <c s="36" t="s">
        <v>678</v>
      </c>
      <c s="37">
        <v>189.45</v>
      </c>
      <c s="36">
        <v>0</v>
      </c>
      <c s="36">
        <f>ROUND(G95*H95,6)</f>
      </c>
      <c r="L95" s="38">
        <v>0</v>
      </c>
      <c s="32">
        <f>ROUND(ROUND(L95,2)*ROUND(G95,3),2)</f>
      </c>
      <c s="36" t="s">
        <v>205</v>
      </c>
      <c>
        <f>(M95*21)/100</f>
      </c>
      <c t="s">
        <v>27</v>
      </c>
    </row>
    <row r="96" spans="1:5" ht="12.75">
      <c r="A96" s="35" t="s">
        <v>55</v>
      </c>
      <c r="E96" s="39" t="s">
        <v>1150</v>
      </c>
    </row>
    <row r="97" spans="1:5" ht="12.75">
      <c r="A97" s="35" t="s">
        <v>56</v>
      </c>
      <c r="E97" s="40" t="s">
        <v>1262</v>
      </c>
    </row>
    <row r="98" spans="1:5" ht="191.25">
      <c r="A98" t="s">
        <v>57</v>
      </c>
      <c r="E98" s="39" t="s">
        <v>1152</v>
      </c>
    </row>
    <row r="99" spans="1:16" ht="25.5">
      <c r="A99" t="s">
        <v>48</v>
      </c>
      <c s="34" t="s">
        <v>133</v>
      </c>
      <c s="34" t="s">
        <v>1153</v>
      </c>
      <c s="35" t="s">
        <v>5</v>
      </c>
      <c s="6" t="s">
        <v>1154</v>
      </c>
      <c s="36" t="s">
        <v>678</v>
      </c>
      <c s="37">
        <v>189.45</v>
      </c>
      <c s="36">
        <v>0</v>
      </c>
      <c s="36">
        <f>ROUND(G99*H99,6)</f>
      </c>
      <c r="L99" s="38">
        <v>0</v>
      </c>
      <c s="32">
        <f>ROUND(ROUND(L99,2)*ROUND(G99,3),2)</f>
      </c>
      <c s="36" t="s">
        <v>205</v>
      </c>
      <c>
        <f>(M99*21)/100</f>
      </c>
      <c t="s">
        <v>27</v>
      </c>
    </row>
    <row r="100" spans="1:5" ht="12.75">
      <c r="A100" s="35" t="s">
        <v>55</v>
      </c>
      <c r="E100" s="39" t="s">
        <v>1155</v>
      </c>
    </row>
    <row r="101" spans="1:5" ht="12.75">
      <c r="A101" s="35" t="s">
        <v>56</v>
      </c>
      <c r="E101" s="40" t="s">
        <v>1262</v>
      </c>
    </row>
    <row r="102" spans="1:5" ht="191.25">
      <c r="A102" t="s">
        <v>57</v>
      </c>
      <c r="E102" s="39" t="s">
        <v>1152</v>
      </c>
    </row>
    <row r="103" spans="1:13" ht="12.75">
      <c r="A103" t="s">
        <v>46</v>
      </c>
      <c r="C103" s="31" t="s">
        <v>616</v>
      </c>
      <c r="E103" s="33" t="s">
        <v>1170</v>
      </c>
      <c r="J103" s="32">
        <f>0</f>
      </c>
      <c s="32">
        <f>0</f>
      </c>
      <c s="32">
        <f>0+L104+L108+L112+L116+L120</f>
      </c>
      <c s="32">
        <f>0+M104+M108+M112+M116+M120</f>
      </c>
    </row>
    <row r="104" spans="1:16" ht="12.75">
      <c r="A104" t="s">
        <v>48</v>
      </c>
      <c s="34" t="s">
        <v>137</v>
      </c>
      <c s="34" t="s">
        <v>1171</v>
      </c>
      <c s="35" t="s">
        <v>5</v>
      </c>
      <c s="6" t="s">
        <v>1172</v>
      </c>
      <c s="36" t="s">
        <v>218</v>
      </c>
      <c s="37">
        <v>5.75</v>
      </c>
      <c s="36">
        <v>0</v>
      </c>
      <c s="36">
        <f>ROUND(G104*H104,6)</f>
      </c>
      <c r="L104" s="38">
        <v>0</v>
      </c>
      <c s="32">
        <f>ROUND(ROUND(L104,2)*ROUND(G104,3),2)</f>
      </c>
      <c s="36" t="s">
        <v>205</v>
      </c>
      <c>
        <f>(M104*21)/100</f>
      </c>
      <c t="s">
        <v>27</v>
      </c>
    </row>
    <row r="105" spans="1:5" ht="12.75">
      <c r="A105" s="35" t="s">
        <v>55</v>
      </c>
      <c r="E105" s="39" t="s">
        <v>1263</v>
      </c>
    </row>
    <row r="106" spans="1:5" ht="12.75">
      <c r="A106" s="35" t="s">
        <v>56</v>
      </c>
      <c r="E106" s="40" t="s">
        <v>1264</v>
      </c>
    </row>
    <row r="107" spans="1:5" ht="63.75">
      <c r="A107" t="s">
        <v>57</v>
      </c>
      <c r="E107" s="39" t="s">
        <v>1175</v>
      </c>
    </row>
    <row r="108" spans="1:16" ht="12.75">
      <c r="A108" t="s">
        <v>48</v>
      </c>
      <c s="34" t="s">
        <v>141</v>
      </c>
      <c s="34" t="s">
        <v>1265</v>
      </c>
      <c s="35" t="s">
        <v>5</v>
      </c>
      <c s="6" t="s">
        <v>1266</v>
      </c>
      <c s="36" t="s">
        <v>218</v>
      </c>
      <c s="37">
        <v>5.75</v>
      </c>
      <c s="36">
        <v>0</v>
      </c>
      <c s="36">
        <f>ROUND(G108*H108,6)</f>
      </c>
      <c r="L108" s="38">
        <v>0</v>
      </c>
      <c s="32">
        <f>ROUND(ROUND(L108,2)*ROUND(G108,3),2)</f>
      </c>
      <c s="36" t="s">
        <v>385</v>
      </c>
      <c>
        <f>(M108*21)/100</f>
      </c>
      <c t="s">
        <v>27</v>
      </c>
    </row>
    <row r="109" spans="1:5" ht="12.75">
      <c r="A109" s="35" t="s">
        <v>55</v>
      </c>
      <c r="E109" s="39" t="s">
        <v>1267</v>
      </c>
    </row>
    <row r="110" spans="1:5" ht="12.75">
      <c r="A110" s="35" t="s">
        <v>56</v>
      </c>
      <c r="E110" s="40" t="s">
        <v>1264</v>
      </c>
    </row>
    <row r="111" spans="1:5" ht="63.75">
      <c r="A111" t="s">
        <v>57</v>
      </c>
      <c r="E111" s="39" t="s">
        <v>1268</v>
      </c>
    </row>
    <row r="112" spans="1:16" ht="12.75">
      <c r="A112" t="s">
        <v>48</v>
      </c>
      <c s="34" t="s">
        <v>145</v>
      </c>
      <c s="34" t="s">
        <v>1176</v>
      </c>
      <c s="35" t="s">
        <v>5</v>
      </c>
      <c s="6" t="s">
        <v>1177</v>
      </c>
      <c s="36" t="s">
        <v>218</v>
      </c>
      <c s="37">
        <v>50.11</v>
      </c>
      <c s="36">
        <v>0</v>
      </c>
      <c s="36">
        <f>ROUND(G112*H112,6)</f>
      </c>
      <c r="L112" s="38">
        <v>0</v>
      </c>
      <c s="32">
        <f>ROUND(ROUND(L112,2)*ROUND(G112,3),2)</f>
      </c>
      <c s="36" t="s">
        <v>205</v>
      </c>
      <c>
        <f>(M112*21)/100</f>
      </c>
      <c t="s">
        <v>27</v>
      </c>
    </row>
    <row r="113" spans="1:5" ht="12.75">
      <c r="A113" s="35" t="s">
        <v>55</v>
      </c>
      <c r="E113" s="39" t="s">
        <v>1269</v>
      </c>
    </row>
    <row r="114" spans="1:5" ht="12.75">
      <c r="A114" s="35" t="s">
        <v>56</v>
      </c>
      <c r="E114" s="40" t="s">
        <v>1270</v>
      </c>
    </row>
    <row r="115" spans="1:5" ht="51">
      <c r="A115" t="s">
        <v>57</v>
      </c>
      <c r="E115" s="39" t="s">
        <v>1180</v>
      </c>
    </row>
    <row r="116" spans="1:16" ht="12.75">
      <c r="A116" t="s">
        <v>48</v>
      </c>
      <c s="34" t="s">
        <v>149</v>
      </c>
      <c s="34" t="s">
        <v>1271</v>
      </c>
      <c s="35" t="s">
        <v>5</v>
      </c>
      <c s="6" t="s">
        <v>1272</v>
      </c>
      <c s="36" t="s">
        <v>218</v>
      </c>
      <c s="37">
        <v>250</v>
      </c>
      <c s="36">
        <v>0</v>
      </c>
      <c s="36">
        <f>ROUND(G116*H116,6)</f>
      </c>
      <c r="L116" s="38">
        <v>0</v>
      </c>
      <c s="32">
        <f>ROUND(ROUND(L116,2)*ROUND(G116,3),2)</f>
      </c>
      <c s="36" t="s">
        <v>205</v>
      </c>
      <c>
        <f>(M116*21)/100</f>
      </c>
      <c t="s">
        <v>27</v>
      </c>
    </row>
    <row r="117" spans="1:5" ht="12.75">
      <c r="A117" s="35" t="s">
        <v>55</v>
      </c>
      <c r="E117" s="39" t="s">
        <v>1273</v>
      </c>
    </row>
    <row r="118" spans="1:5" ht="12.75">
      <c r="A118" s="35" t="s">
        <v>56</v>
      </c>
      <c r="E118" s="40" t="s">
        <v>1274</v>
      </c>
    </row>
    <row r="119" spans="1:5" ht="102">
      <c r="A119" t="s">
        <v>57</v>
      </c>
      <c r="E119" s="39" t="s">
        <v>1275</v>
      </c>
    </row>
    <row r="120" spans="1:16" ht="12.75">
      <c r="A120" t="s">
        <v>48</v>
      </c>
      <c s="34" t="s">
        <v>259</v>
      </c>
      <c s="34" t="s">
        <v>1276</v>
      </c>
      <c s="35" t="s">
        <v>5</v>
      </c>
      <c s="6" t="s">
        <v>1277</v>
      </c>
      <c s="36" t="s">
        <v>53</v>
      </c>
      <c s="37">
        <v>0.8</v>
      </c>
      <c s="36">
        <v>0</v>
      </c>
      <c s="36">
        <f>ROUND(G120*H120,6)</f>
      </c>
      <c r="L120" s="38">
        <v>0</v>
      </c>
      <c s="32">
        <f>ROUND(ROUND(L120,2)*ROUND(G120,3),2)</f>
      </c>
      <c s="36" t="s">
        <v>205</v>
      </c>
      <c>
        <f>(M120*21)/100</f>
      </c>
      <c t="s">
        <v>27</v>
      </c>
    </row>
    <row r="121" spans="1:5" ht="12.75">
      <c r="A121" s="35" t="s">
        <v>55</v>
      </c>
      <c r="E121" s="39" t="s">
        <v>1278</v>
      </c>
    </row>
    <row r="122" spans="1:5" ht="12.75">
      <c r="A122" s="35" t="s">
        <v>56</v>
      </c>
      <c r="E122" s="40" t="s">
        <v>1279</v>
      </c>
    </row>
    <row r="123" spans="1:5" ht="51">
      <c r="A123" t="s">
        <v>57</v>
      </c>
      <c r="E123" s="39" t="s">
        <v>1280</v>
      </c>
    </row>
    <row r="124" spans="1:13" ht="12.75">
      <c r="A124" t="s">
        <v>46</v>
      </c>
      <c r="C124" s="31" t="s">
        <v>620</v>
      </c>
      <c r="E124" s="33" t="s">
        <v>1181</v>
      </c>
      <c r="J124" s="32">
        <f>0</f>
      </c>
      <c s="32">
        <f>0</f>
      </c>
      <c s="32">
        <f>0+L125+L129+L133+L137+L141+L145+L149+L153+L157</f>
      </c>
      <c s="32">
        <f>0+M125+M129+M133+M137+M141+M145+M149+M153+M157</f>
      </c>
    </row>
    <row r="125" spans="1:16" ht="12.75">
      <c r="A125" t="s">
        <v>48</v>
      </c>
      <c s="34" t="s">
        <v>262</v>
      </c>
      <c s="34" t="s">
        <v>1182</v>
      </c>
      <c s="35" t="s">
        <v>5</v>
      </c>
      <c s="6" t="s">
        <v>1183</v>
      </c>
      <c s="36" t="s">
        <v>218</v>
      </c>
      <c s="37">
        <v>387</v>
      </c>
      <c s="36">
        <v>0</v>
      </c>
      <c s="36">
        <f>ROUND(G125*H125,6)</f>
      </c>
      <c r="L125" s="38">
        <v>0</v>
      </c>
      <c s="32">
        <f>ROUND(ROUND(L125,2)*ROUND(G125,3),2)</f>
      </c>
      <c s="36" t="s">
        <v>205</v>
      </c>
      <c>
        <f>(M125*21)/100</f>
      </c>
      <c t="s">
        <v>27</v>
      </c>
    </row>
    <row r="126" spans="1:5" ht="12.75">
      <c r="A126" s="35" t="s">
        <v>55</v>
      </c>
      <c r="E126" s="39" t="s">
        <v>1281</v>
      </c>
    </row>
    <row r="127" spans="1:5" ht="12.75">
      <c r="A127" s="35" t="s">
        <v>56</v>
      </c>
      <c r="E127" s="40" t="s">
        <v>1282</v>
      </c>
    </row>
    <row r="128" spans="1:5" ht="229.5">
      <c r="A128" t="s">
        <v>57</v>
      </c>
      <c r="E128" s="39" t="s">
        <v>1186</v>
      </c>
    </row>
    <row r="129" spans="1:16" ht="12.75">
      <c r="A129" t="s">
        <v>48</v>
      </c>
      <c s="34" t="s">
        <v>266</v>
      </c>
      <c s="34" t="s">
        <v>1187</v>
      </c>
      <c s="35" t="s">
        <v>5</v>
      </c>
      <c s="6" t="s">
        <v>1188</v>
      </c>
      <c s="36" t="s">
        <v>218</v>
      </c>
      <c s="37">
        <v>56</v>
      </c>
      <c s="36">
        <v>0</v>
      </c>
      <c s="36">
        <f>ROUND(G129*H129,6)</f>
      </c>
      <c r="L129" s="38">
        <v>0</v>
      </c>
      <c s="32">
        <f>ROUND(ROUND(L129,2)*ROUND(G129,3),2)</f>
      </c>
      <c s="36" t="s">
        <v>385</v>
      </c>
      <c>
        <f>(M129*21)/100</f>
      </c>
      <c t="s">
        <v>27</v>
      </c>
    </row>
    <row r="130" spans="1:5" ht="12.75">
      <c r="A130" s="35" t="s">
        <v>55</v>
      </c>
      <c r="E130" s="39" t="s">
        <v>1283</v>
      </c>
    </row>
    <row r="131" spans="1:5" ht="12.75">
      <c r="A131" s="35" t="s">
        <v>56</v>
      </c>
      <c r="E131" s="40" t="s">
        <v>355</v>
      </c>
    </row>
    <row r="132" spans="1:5" ht="229.5">
      <c r="A132" t="s">
        <v>57</v>
      </c>
      <c r="E132" s="39" t="s">
        <v>1186</v>
      </c>
    </row>
    <row r="133" spans="1:16" ht="12.75">
      <c r="A133" t="s">
        <v>48</v>
      </c>
      <c s="34" t="s">
        <v>270</v>
      </c>
      <c s="34" t="s">
        <v>1190</v>
      </c>
      <c s="35" t="s">
        <v>5</v>
      </c>
      <c s="6" t="s">
        <v>1191</v>
      </c>
      <c s="36" t="s">
        <v>218</v>
      </c>
      <c s="37">
        <v>4.77</v>
      </c>
      <c s="36">
        <v>0</v>
      </c>
      <c s="36">
        <f>ROUND(G133*H133,6)</f>
      </c>
      <c r="L133" s="38">
        <v>0</v>
      </c>
      <c s="32">
        <f>ROUND(ROUND(L133,2)*ROUND(G133,3),2)</f>
      </c>
      <c s="36" t="s">
        <v>385</v>
      </c>
      <c>
        <f>(M133*21)/100</f>
      </c>
      <c t="s">
        <v>27</v>
      </c>
    </row>
    <row r="134" spans="1:5" ht="12.75">
      <c r="A134" s="35" t="s">
        <v>55</v>
      </c>
      <c r="E134" s="39" t="s">
        <v>1284</v>
      </c>
    </row>
    <row r="135" spans="1:5" ht="12.75">
      <c r="A135" s="35" t="s">
        <v>56</v>
      </c>
      <c r="E135" s="40" t="s">
        <v>1285</v>
      </c>
    </row>
    <row r="136" spans="1:5" ht="229.5">
      <c r="A136" t="s">
        <v>57</v>
      </c>
      <c r="E136" s="39" t="s">
        <v>1194</v>
      </c>
    </row>
    <row r="137" spans="1:16" ht="25.5">
      <c r="A137" t="s">
        <v>48</v>
      </c>
      <c s="34" t="s">
        <v>275</v>
      </c>
      <c s="34" t="s">
        <v>1195</v>
      </c>
      <c s="35" t="s">
        <v>5</v>
      </c>
      <c s="6" t="s">
        <v>1196</v>
      </c>
      <c s="36" t="s">
        <v>218</v>
      </c>
      <c s="37">
        <v>2</v>
      </c>
      <c s="36">
        <v>0</v>
      </c>
      <c s="36">
        <f>ROUND(G137*H137,6)</f>
      </c>
      <c r="L137" s="38">
        <v>0</v>
      </c>
      <c s="32">
        <f>ROUND(ROUND(L137,2)*ROUND(G137,3),2)</f>
      </c>
      <c s="36" t="s">
        <v>385</v>
      </c>
      <c>
        <f>(M137*21)/100</f>
      </c>
      <c t="s">
        <v>27</v>
      </c>
    </row>
    <row r="138" spans="1:5" ht="12.75">
      <c r="A138" s="35" t="s">
        <v>55</v>
      </c>
      <c r="E138" s="39" t="s">
        <v>1286</v>
      </c>
    </row>
    <row r="139" spans="1:5" ht="12.75">
      <c r="A139" s="35" t="s">
        <v>56</v>
      </c>
      <c r="E139" s="40" t="s">
        <v>5</v>
      </c>
    </row>
    <row r="140" spans="1:5" ht="229.5">
      <c r="A140" t="s">
        <v>57</v>
      </c>
      <c r="E140" s="39" t="s">
        <v>1194</v>
      </c>
    </row>
    <row r="141" spans="1:16" ht="25.5">
      <c r="A141" t="s">
        <v>48</v>
      </c>
      <c s="34" t="s">
        <v>279</v>
      </c>
      <c s="34" t="s">
        <v>1198</v>
      </c>
      <c s="35" t="s">
        <v>5</v>
      </c>
      <c s="6" t="s">
        <v>1199</v>
      </c>
      <c s="36" t="s">
        <v>218</v>
      </c>
      <c s="37">
        <v>14</v>
      </c>
      <c s="36">
        <v>0</v>
      </c>
      <c s="36">
        <f>ROUND(G141*H141,6)</f>
      </c>
      <c r="L141" s="38">
        <v>0</v>
      </c>
      <c s="32">
        <f>ROUND(ROUND(L141,2)*ROUND(G141,3),2)</f>
      </c>
      <c s="36" t="s">
        <v>385</v>
      </c>
      <c>
        <f>(M141*21)/100</f>
      </c>
      <c t="s">
        <v>27</v>
      </c>
    </row>
    <row r="142" spans="1:5" ht="12.75">
      <c r="A142" s="35" t="s">
        <v>55</v>
      </c>
      <c r="E142" s="39" t="s">
        <v>1287</v>
      </c>
    </row>
    <row r="143" spans="1:5" ht="12.75">
      <c r="A143" s="35" t="s">
        <v>56</v>
      </c>
      <c r="E143" s="40" t="s">
        <v>105</v>
      </c>
    </row>
    <row r="144" spans="1:5" ht="229.5">
      <c r="A144" t="s">
        <v>57</v>
      </c>
      <c r="E144" s="39" t="s">
        <v>1194</v>
      </c>
    </row>
    <row r="145" spans="1:16" ht="12.75">
      <c r="A145" t="s">
        <v>48</v>
      </c>
      <c s="34" t="s">
        <v>282</v>
      </c>
      <c s="34" t="s">
        <v>1201</v>
      </c>
      <c s="35" t="s">
        <v>5</v>
      </c>
      <c s="6" t="s">
        <v>1202</v>
      </c>
      <c s="36" t="s">
        <v>1203</v>
      </c>
      <c s="37">
        <v>367.356</v>
      </c>
      <c s="36">
        <v>0</v>
      </c>
      <c s="36">
        <f>ROUND(G145*H145,6)</f>
      </c>
      <c r="L145" s="38">
        <v>0</v>
      </c>
      <c s="32">
        <f>ROUND(ROUND(L145,2)*ROUND(G145,3),2)</f>
      </c>
      <c s="36" t="s">
        <v>205</v>
      </c>
      <c>
        <f>(M145*21)/100</f>
      </c>
      <c t="s">
        <v>27</v>
      </c>
    </row>
    <row r="146" spans="1:5" ht="12.75">
      <c r="A146" s="35" t="s">
        <v>55</v>
      </c>
      <c r="E146" s="39" t="s">
        <v>1288</v>
      </c>
    </row>
    <row r="147" spans="1:5" ht="12.75">
      <c r="A147" s="35" t="s">
        <v>56</v>
      </c>
      <c r="E147" s="40" t="s">
        <v>1289</v>
      </c>
    </row>
    <row r="148" spans="1:5" ht="357">
      <c r="A148" t="s">
        <v>57</v>
      </c>
      <c r="E148" s="39" t="s">
        <v>1206</v>
      </c>
    </row>
    <row r="149" spans="1:16" ht="25.5">
      <c r="A149" t="s">
        <v>48</v>
      </c>
      <c s="34" t="s">
        <v>285</v>
      </c>
      <c s="34" t="s">
        <v>1207</v>
      </c>
      <c s="35" t="s">
        <v>5</v>
      </c>
      <c s="6" t="s">
        <v>1208</v>
      </c>
      <c s="36" t="s">
        <v>218</v>
      </c>
      <c s="37">
        <v>450.51</v>
      </c>
      <c s="36">
        <v>0</v>
      </c>
      <c s="36">
        <f>ROUND(G149*H149,6)</f>
      </c>
      <c r="L149" s="38">
        <v>0</v>
      </c>
      <c s="32">
        <f>ROUND(ROUND(L149,2)*ROUND(G149,3),2)</f>
      </c>
      <c s="36" t="s">
        <v>205</v>
      </c>
      <c>
        <f>(M149*21)/100</f>
      </c>
      <c t="s">
        <v>27</v>
      </c>
    </row>
    <row r="150" spans="1:5" ht="12.75">
      <c r="A150" s="35" t="s">
        <v>55</v>
      </c>
      <c r="E150" s="39" t="s">
        <v>1290</v>
      </c>
    </row>
    <row r="151" spans="1:5" ht="12.75">
      <c r="A151" s="35" t="s">
        <v>56</v>
      </c>
      <c r="E151" s="40" t="s">
        <v>1291</v>
      </c>
    </row>
    <row r="152" spans="1:5" ht="89.25">
      <c r="A152" t="s">
        <v>57</v>
      </c>
      <c r="E152" s="39" t="s">
        <v>1211</v>
      </c>
    </row>
    <row r="153" spans="1:16" ht="12.75">
      <c r="A153" t="s">
        <v>48</v>
      </c>
      <c s="34" t="s">
        <v>288</v>
      </c>
      <c s="34" t="s">
        <v>1212</v>
      </c>
      <c s="35" t="s">
        <v>5</v>
      </c>
      <c s="6" t="s">
        <v>1213</v>
      </c>
      <c s="36" t="s">
        <v>984</v>
      </c>
      <c s="37">
        <v>8</v>
      </c>
      <c s="36">
        <v>0</v>
      </c>
      <c s="36">
        <f>ROUND(G153*H153,6)</f>
      </c>
      <c r="L153" s="38">
        <v>0</v>
      </c>
      <c s="32">
        <f>ROUND(ROUND(L153,2)*ROUND(G153,3),2)</f>
      </c>
      <c s="36" t="s">
        <v>918</v>
      </c>
      <c>
        <f>(M153*21)/100</f>
      </c>
      <c t="s">
        <v>27</v>
      </c>
    </row>
    <row r="154" spans="1:5" ht="12.75">
      <c r="A154" s="35" t="s">
        <v>55</v>
      </c>
      <c r="E154" s="39" t="s">
        <v>1292</v>
      </c>
    </row>
    <row r="155" spans="1:5" ht="12.75">
      <c r="A155" s="35" t="s">
        <v>56</v>
      </c>
      <c r="E155" s="40" t="s">
        <v>5</v>
      </c>
    </row>
    <row r="156" spans="1:5" ht="38.25">
      <c r="A156" t="s">
        <v>57</v>
      </c>
      <c r="E156" s="39" t="s">
        <v>1215</v>
      </c>
    </row>
    <row r="157" spans="1:16" ht="12.75">
      <c r="A157" t="s">
        <v>48</v>
      </c>
      <c s="34" t="s">
        <v>292</v>
      </c>
      <c s="34" t="s">
        <v>1212</v>
      </c>
      <c s="35" t="s">
        <v>49</v>
      </c>
      <c s="6" t="s">
        <v>1216</v>
      </c>
      <c s="36" t="s">
        <v>984</v>
      </c>
      <c s="37">
        <v>4</v>
      </c>
      <c s="36">
        <v>0</v>
      </c>
      <c s="36">
        <f>ROUND(G157*H157,6)</f>
      </c>
      <c r="L157" s="38">
        <v>0</v>
      </c>
      <c s="32">
        <f>ROUND(ROUND(L157,2)*ROUND(G157,3),2)</f>
      </c>
      <c s="36" t="s">
        <v>918</v>
      </c>
      <c>
        <f>(M157*21)/100</f>
      </c>
      <c t="s">
        <v>27</v>
      </c>
    </row>
    <row r="158" spans="1:5" ht="12.75">
      <c r="A158" s="35" t="s">
        <v>55</v>
      </c>
      <c r="E158" s="39" t="s">
        <v>1293</v>
      </c>
    </row>
    <row r="159" spans="1:5" ht="12.75">
      <c r="A159" s="35" t="s">
        <v>56</v>
      </c>
      <c r="E159" s="40" t="s">
        <v>5</v>
      </c>
    </row>
    <row r="160" spans="1:5" ht="38.25">
      <c r="A160" t="s">
        <v>57</v>
      </c>
      <c r="E160" s="39" t="s">
        <v>1215</v>
      </c>
    </row>
    <row r="161" spans="1:13" ht="12.75">
      <c r="A161" t="s">
        <v>46</v>
      </c>
      <c r="C161" s="31" t="s">
        <v>736</v>
      </c>
      <c r="E161" s="33" t="s">
        <v>1218</v>
      </c>
      <c r="J161" s="32">
        <f>0</f>
      </c>
      <c s="32">
        <f>0</f>
      </c>
      <c s="32">
        <f>0+L162</f>
      </c>
      <c s="32">
        <f>0+M162</f>
      </c>
    </row>
    <row r="162" spans="1:16" ht="12.75">
      <c r="A162" t="s">
        <v>48</v>
      </c>
      <c s="34" t="s">
        <v>295</v>
      </c>
      <c s="34" t="s">
        <v>1219</v>
      </c>
      <c s="35" t="s">
        <v>5</v>
      </c>
      <c s="6" t="s">
        <v>1220</v>
      </c>
      <c s="36" t="s">
        <v>218</v>
      </c>
      <c s="37">
        <v>706</v>
      </c>
      <c s="36">
        <v>0</v>
      </c>
      <c s="36">
        <f>ROUND(G162*H162,6)</f>
      </c>
      <c r="L162" s="38">
        <v>0</v>
      </c>
      <c s="32">
        <f>ROUND(ROUND(L162,2)*ROUND(G162,3),2)</f>
      </c>
      <c s="36" t="s">
        <v>205</v>
      </c>
      <c>
        <f>(M162*21)/100</f>
      </c>
      <c t="s">
        <v>27</v>
      </c>
    </row>
    <row r="163" spans="1:5" ht="12.75">
      <c r="A163" s="35" t="s">
        <v>55</v>
      </c>
      <c r="E163" s="39" t="s">
        <v>1294</v>
      </c>
    </row>
    <row r="164" spans="1:5" ht="12.75">
      <c r="A164" s="35" t="s">
        <v>56</v>
      </c>
      <c r="E164" s="40" t="s">
        <v>1295</v>
      </c>
    </row>
    <row r="165" spans="1:5" ht="178.5">
      <c r="A165" t="s">
        <v>57</v>
      </c>
      <c r="E165" s="39" t="s">
        <v>1223</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1296</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1297</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1298</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1301</v>
      </c>
      <c r="E8" s="30" t="s">
        <v>1300</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1067</v>
      </c>
      <c s="35" t="s">
        <v>5</v>
      </c>
      <c s="6" t="s">
        <v>1068</v>
      </c>
      <c s="36" t="s">
        <v>204</v>
      </c>
      <c s="37">
        <v>264.75</v>
      </c>
      <c s="36">
        <v>0</v>
      </c>
      <c s="36">
        <f>ROUND(G10*H10,6)</f>
      </c>
      <c r="L10" s="38">
        <v>0</v>
      </c>
      <c s="32">
        <f>ROUND(ROUND(L10,2)*ROUND(G10,3),2)</f>
      </c>
      <c s="36" t="s">
        <v>918</v>
      </c>
      <c>
        <f>(M10*21)/100</f>
      </c>
      <c t="s">
        <v>27</v>
      </c>
    </row>
    <row r="11" spans="1:5" ht="12.75">
      <c r="A11" s="35" t="s">
        <v>55</v>
      </c>
      <c r="E11" s="39" t="s">
        <v>1069</v>
      </c>
    </row>
    <row r="12" spans="1:5" ht="12.75">
      <c r="A12" s="35" t="s">
        <v>56</v>
      </c>
      <c r="E12" s="40" t="s">
        <v>1302</v>
      </c>
    </row>
    <row r="13" spans="1:5" ht="63.75">
      <c r="A13" t="s">
        <v>57</v>
      </c>
      <c r="E13" s="39" t="s">
        <v>1071</v>
      </c>
    </row>
    <row r="14" spans="1:16" ht="12.75">
      <c r="A14" t="s">
        <v>48</v>
      </c>
      <c s="34" t="s">
        <v>27</v>
      </c>
      <c s="34" t="s">
        <v>1072</v>
      </c>
      <c s="35" t="s">
        <v>5</v>
      </c>
      <c s="6" t="s">
        <v>1073</v>
      </c>
      <c s="36" t="s">
        <v>204</v>
      </c>
      <c s="37">
        <v>132.375</v>
      </c>
      <c s="36">
        <v>0</v>
      </c>
      <c s="36">
        <f>ROUND(G14*H14,6)</f>
      </c>
      <c r="L14" s="38">
        <v>0</v>
      </c>
      <c s="32">
        <f>ROUND(ROUND(L14,2)*ROUND(G14,3),2)</f>
      </c>
      <c s="36" t="s">
        <v>918</v>
      </c>
      <c>
        <f>(M14*21)/100</f>
      </c>
      <c t="s">
        <v>27</v>
      </c>
    </row>
    <row r="15" spans="1:5" ht="12.75">
      <c r="A15" s="35" t="s">
        <v>55</v>
      </c>
      <c r="E15" s="39" t="s">
        <v>1074</v>
      </c>
    </row>
    <row r="16" spans="1:5" ht="12.75">
      <c r="A16" s="35" t="s">
        <v>56</v>
      </c>
      <c r="E16" s="40" t="s">
        <v>1303</v>
      </c>
    </row>
    <row r="17" spans="1:5" ht="63.75">
      <c r="A17" t="s">
        <v>57</v>
      </c>
      <c r="E17" s="39" t="s">
        <v>1071</v>
      </c>
    </row>
    <row r="18" spans="1:16" ht="25.5">
      <c r="A18" t="s">
        <v>48</v>
      </c>
      <c s="34" t="s">
        <v>26</v>
      </c>
      <c s="34" t="s">
        <v>1076</v>
      </c>
      <c s="35" t="s">
        <v>5</v>
      </c>
      <c s="6" t="s">
        <v>1077</v>
      </c>
      <c s="36" t="s">
        <v>204</v>
      </c>
      <c s="37">
        <v>529.5</v>
      </c>
      <c s="36">
        <v>0</v>
      </c>
      <c s="36">
        <f>ROUND(G18*H18,6)</f>
      </c>
      <c r="L18" s="38">
        <v>0</v>
      </c>
      <c s="32">
        <f>ROUND(ROUND(L18,2)*ROUND(G18,3),2)</f>
      </c>
      <c s="36" t="s">
        <v>918</v>
      </c>
      <c>
        <f>(M18*21)/100</f>
      </c>
      <c t="s">
        <v>27</v>
      </c>
    </row>
    <row r="19" spans="1:5" ht="12.75">
      <c r="A19" s="35" t="s">
        <v>55</v>
      </c>
      <c r="E19" s="39" t="s">
        <v>1078</v>
      </c>
    </row>
    <row r="20" spans="1:5" ht="12.75">
      <c r="A20" s="35" t="s">
        <v>56</v>
      </c>
      <c r="E20" s="40" t="s">
        <v>1304</v>
      </c>
    </row>
    <row r="21" spans="1:5" ht="63.75">
      <c r="A21" t="s">
        <v>57</v>
      </c>
      <c r="E21" s="39" t="s">
        <v>1071</v>
      </c>
    </row>
    <row r="22" spans="1:16" ht="12.75">
      <c r="A22" t="s">
        <v>48</v>
      </c>
      <c s="34" t="s">
        <v>65</v>
      </c>
      <c s="34" t="s">
        <v>1080</v>
      </c>
      <c s="35" t="s">
        <v>5</v>
      </c>
      <c s="6" t="s">
        <v>1081</v>
      </c>
      <c s="36" t="s">
        <v>204</v>
      </c>
      <c s="37">
        <v>1213.37</v>
      </c>
      <c s="36">
        <v>0</v>
      </c>
      <c s="36">
        <f>ROUND(G22*H22,6)</f>
      </c>
      <c r="L22" s="38">
        <v>0</v>
      </c>
      <c s="32">
        <f>ROUND(ROUND(L22,2)*ROUND(G22,3),2)</f>
      </c>
      <c s="36" t="s">
        <v>918</v>
      </c>
      <c>
        <f>(M22*21)/100</f>
      </c>
      <c t="s">
        <v>27</v>
      </c>
    </row>
    <row r="23" spans="1:5" ht="12.75">
      <c r="A23" s="35" t="s">
        <v>55</v>
      </c>
      <c r="E23" s="39" t="s">
        <v>1305</v>
      </c>
    </row>
    <row r="24" spans="1:5" ht="12.75">
      <c r="A24" s="35" t="s">
        <v>56</v>
      </c>
      <c r="E24" s="40" t="s">
        <v>1306</v>
      </c>
    </row>
    <row r="25" spans="1:5" ht="369.75">
      <c r="A25" t="s">
        <v>57</v>
      </c>
      <c r="E25" s="39" t="s">
        <v>1084</v>
      </c>
    </row>
    <row r="26" spans="1:16" ht="12.75">
      <c r="A26" t="s">
        <v>48</v>
      </c>
      <c s="34" t="s">
        <v>69</v>
      </c>
      <c s="34" t="s">
        <v>1085</v>
      </c>
      <c s="35" t="s">
        <v>5</v>
      </c>
      <c s="6" t="s">
        <v>1086</v>
      </c>
      <c s="36" t="s">
        <v>678</v>
      </c>
      <c s="37">
        <v>2647.5</v>
      </c>
      <c s="36">
        <v>0</v>
      </c>
      <c s="36">
        <f>ROUND(G26*H26,6)</f>
      </c>
      <c r="L26" s="38">
        <v>0</v>
      </c>
      <c s="32">
        <f>ROUND(ROUND(L26,2)*ROUND(G26,3),2)</f>
      </c>
      <c s="36" t="s">
        <v>205</v>
      </c>
      <c>
        <f>(M26*21)/100</f>
      </c>
      <c t="s">
        <v>27</v>
      </c>
    </row>
    <row r="27" spans="1:5" ht="12.75">
      <c r="A27" s="35" t="s">
        <v>55</v>
      </c>
      <c r="E27" s="39" t="s">
        <v>1087</v>
      </c>
    </row>
    <row r="28" spans="1:5" ht="12.75">
      <c r="A28" s="35" t="s">
        <v>56</v>
      </c>
      <c r="E28" s="40" t="s">
        <v>1307</v>
      </c>
    </row>
    <row r="29" spans="1:5" ht="38.25">
      <c r="A29" t="s">
        <v>57</v>
      </c>
      <c r="E29" s="39" t="s">
        <v>1089</v>
      </c>
    </row>
    <row r="30" spans="1:16" ht="12.75">
      <c r="A30" t="s">
        <v>48</v>
      </c>
      <c s="34" t="s">
        <v>73</v>
      </c>
      <c s="34" t="s">
        <v>1017</v>
      </c>
      <c s="35" t="s">
        <v>5</v>
      </c>
      <c s="6" t="s">
        <v>1018</v>
      </c>
      <c s="36" t="s">
        <v>678</v>
      </c>
      <c s="37">
        <v>1746.6</v>
      </c>
      <c s="36">
        <v>0</v>
      </c>
      <c s="36">
        <f>ROUND(G30*H30,6)</f>
      </c>
      <c r="L30" s="38">
        <v>0</v>
      </c>
      <c s="32">
        <f>ROUND(ROUND(L30,2)*ROUND(G30,3),2)</f>
      </c>
      <c s="36" t="s">
        <v>205</v>
      </c>
      <c>
        <f>(M30*21)/100</f>
      </c>
      <c t="s">
        <v>27</v>
      </c>
    </row>
    <row r="31" spans="1:5" ht="12.75">
      <c r="A31" s="35" t="s">
        <v>55</v>
      </c>
      <c r="E31" s="39" t="s">
        <v>1090</v>
      </c>
    </row>
    <row r="32" spans="1:5" ht="12.75">
      <c r="A32" s="35" t="s">
        <v>56</v>
      </c>
      <c r="E32" s="40" t="s">
        <v>1308</v>
      </c>
    </row>
    <row r="33" spans="1:5" ht="25.5">
      <c r="A33" t="s">
        <v>57</v>
      </c>
      <c r="E33" s="39" t="s">
        <v>1020</v>
      </c>
    </row>
    <row r="34" spans="1:16" ht="12.75">
      <c r="A34" t="s">
        <v>48</v>
      </c>
      <c s="34" t="s">
        <v>77</v>
      </c>
      <c s="34" t="s">
        <v>1309</v>
      </c>
      <c s="35" t="s">
        <v>5</v>
      </c>
      <c s="6" t="s">
        <v>1310</v>
      </c>
      <c s="36" t="s">
        <v>678</v>
      </c>
      <c s="37">
        <v>352</v>
      </c>
      <c s="36">
        <v>0</v>
      </c>
      <c s="36">
        <f>ROUND(G34*H34,6)</f>
      </c>
      <c r="L34" s="38">
        <v>0</v>
      </c>
      <c s="32">
        <f>ROUND(ROUND(L34,2)*ROUND(G34,3),2)</f>
      </c>
      <c s="36" t="s">
        <v>205</v>
      </c>
      <c>
        <f>(M34*21)/100</f>
      </c>
      <c t="s">
        <v>27</v>
      </c>
    </row>
    <row r="35" spans="1:5" ht="12.75">
      <c r="A35" s="35" t="s">
        <v>55</v>
      </c>
      <c r="E35" s="39" t="s">
        <v>1311</v>
      </c>
    </row>
    <row r="36" spans="1:5" ht="12.75">
      <c r="A36" s="35" t="s">
        <v>56</v>
      </c>
      <c r="E36" s="40" t="s">
        <v>1312</v>
      </c>
    </row>
    <row r="37" spans="1:5" ht="165.75">
      <c r="A37" t="s">
        <v>57</v>
      </c>
      <c r="E37" s="39" t="s">
        <v>1313</v>
      </c>
    </row>
    <row r="38" spans="1:16" ht="12.75">
      <c r="A38" t="s">
        <v>48</v>
      </c>
      <c s="34" t="s">
        <v>81</v>
      </c>
      <c s="34" t="s">
        <v>1242</v>
      </c>
      <c s="35" t="s">
        <v>5</v>
      </c>
      <c s="6" t="s">
        <v>1243</v>
      </c>
      <c s="36" t="s">
        <v>204</v>
      </c>
      <c s="37">
        <v>2</v>
      </c>
      <c s="36">
        <v>0</v>
      </c>
      <c s="36">
        <f>ROUND(G38*H38,6)</f>
      </c>
      <c r="L38" s="38">
        <v>0</v>
      </c>
      <c s="32">
        <f>ROUND(ROUND(L38,2)*ROUND(G38,3),2)</f>
      </c>
      <c s="36" t="s">
        <v>205</v>
      </c>
      <c>
        <f>(M38*21)/100</f>
      </c>
      <c t="s">
        <v>27</v>
      </c>
    </row>
    <row r="39" spans="1:5" ht="12.75">
      <c r="A39" s="35" t="s">
        <v>55</v>
      </c>
      <c r="E39" s="39" t="s">
        <v>1244</v>
      </c>
    </row>
    <row r="40" spans="1:5" ht="12.75">
      <c r="A40" s="35" t="s">
        <v>56</v>
      </c>
      <c r="E40" s="40" t="s">
        <v>5</v>
      </c>
    </row>
    <row r="41" spans="1:5" ht="318.75">
      <c r="A41" t="s">
        <v>57</v>
      </c>
      <c r="E41" s="39" t="s">
        <v>1245</v>
      </c>
    </row>
    <row r="42" spans="1:13" ht="12.75">
      <c r="A42" t="s">
        <v>46</v>
      </c>
      <c r="C42" s="31" t="s">
        <v>117</v>
      </c>
      <c r="E42" s="33" t="s">
        <v>1092</v>
      </c>
      <c r="J42" s="32">
        <f>0</f>
      </c>
      <c s="32">
        <f>0</f>
      </c>
      <c s="32">
        <f>0+L43+L47</f>
      </c>
      <c s="32">
        <f>0+M43+M47</f>
      </c>
    </row>
    <row r="43" spans="1:16" ht="12.75">
      <c r="A43" t="s">
        <v>48</v>
      </c>
      <c s="34" t="s">
        <v>85</v>
      </c>
      <c s="34" t="s">
        <v>1093</v>
      </c>
      <c s="35" t="s">
        <v>5</v>
      </c>
      <c s="6" t="s">
        <v>1094</v>
      </c>
      <c s="36" t="s">
        <v>204</v>
      </c>
      <c s="37">
        <v>941.37</v>
      </c>
      <c s="36">
        <v>0</v>
      </c>
      <c s="36">
        <f>ROUND(G43*H43,6)</f>
      </c>
      <c r="L43" s="38">
        <v>0</v>
      </c>
      <c s="32">
        <f>ROUND(ROUND(L43,2)*ROUND(G43,3),2)</f>
      </c>
      <c s="36" t="s">
        <v>205</v>
      </c>
      <c>
        <f>(M43*21)/100</f>
      </c>
      <c t="s">
        <v>27</v>
      </c>
    </row>
    <row r="44" spans="1:5" ht="25.5">
      <c r="A44" s="35" t="s">
        <v>55</v>
      </c>
      <c r="E44" s="39" t="s">
        <v>1314</v>
      </c>
    </row>
    <row r="45" spans="1:5" ht="12.75">
      <c r="A45" s="35" t="s">
        <v>56</v>
      </c>
      <c r="E45" s="40" t="s">
        <v>1315</v>
      </c>
    </row>
    <row r="46" spans="1:5" ht="280.5">
      <c r="A46" t="s">
        <v>57</v>
      </c>
      <c r="E46" s="39" t="s">
        <v>1097</v>
      </c>
    </row>
    <row r="47" spans="1:16" ht="12.75">
      <c r="A47" t="s">
        <v>48</v>
      </c>
      <c s="34" t="s">
        <v>750</v>
      </c>
      <c s="34" t="s">
        <v>1098</v>
      </c>
      <c s="35" t="s">
        <v>5</v>
      </c>
      <c s="6" t="s">
        <v>1099</v>
      </c>
      <c s="36" t="s">
        <v>204</v>
      </c>
      <c s="37">
        <v>341.233</v>
      </c>
      <c s="36">
        <v>0</v>
      </c>
      <c s="36">
        <f>ROUND(G47*H47,6)</f>
      </c>
      <c r="L47" s="38">
        <v>0</v>
      </c>
      <c s="32">
        <f>ROUND(ROUND(L47,2)*ROUND(G47,3),2)</f>
      </c>
      <c s="36" t="s">
        <v>918</v>
      </c>
      <c>
        <f>(M47*21)/100</f>
      </c>
      <c t="s">
        <v>27</v>
      </c>
    </row>
    <row r="48" spans="1:5" ht="12.75">
      <c r="A48" s="35" t="s">
        <v>55</v>
      </c>
      <c r="E48" s="39" t="s">
        <v>1100</v>
      </c>
    </row>
    <row r="49" spans="1:5" ht="12.75">
      <c r="A49" s="35" t="s">
        <v>56</v>
      </c>
      <c r="E49" s="40" t="s">
        <v>1316</v>
      </c>
    </row>
    <row r="50" spans="1:5" ht="267.75">
      <c r="A50" t="s">
        <v>57</v>
      </c>
      <c r="E50" s="39" t="s">
        <v>1102</v>
      </c>
    </row>
    <row r="51" spans="1:13" ht="12.75">
      <c r="A51" t="s">
        <v>46</v>
      </c>
      <c r="C51" s="31" t="s">
        <v>27</v>
      </c>
      <c r="E51" s="33" t="s">
        <v>1248</v>
      </c>
      <c r="J51" s="32">
        <f>0</f>
      </c>
      <c s="32">
        <f>0</f>
      </c>
      <c s="32">
        <f>0+L52+L56+L60+L64</f>
      </c>
      <c s="32">
        <f>0+M52+M56+M60+M64</f>
      </c>
    </row>
    <row r="52" spans="1:16" ht="12.75">
      <c r="A52" t="s">
        <v>48</v>
      </c>
      <c s="34" t="s">
        <v>89</v>
      </c>
      <c s="34" t="s">
        <v>1317</v>
      </c>
      <c s="35" t="s">
        <v>5</v>
      </c>
      <c s="6" t="s">
        <v>1318</v>
      </c>
      <c s="36" t="s">
        <v>218</v>
      </c>
      <c s="37">
        <v>220</v>
      </c>
      <c s="36">
        <v>0</v>
      </c>
      <c s="36">
        <f>ROUND(G52*H52,6)</f>
      </c>
      <c r="L52" s="38">
        <v>0</v>
      </c>
      <c s="32">
        <f>ROUND(ROUND(L52,2)*ROUND(G52,3),2)</f>
      </c>
      <c s="36" t="s">
        <v>205</v>
      </c>
      <c>
        <f>(M52*21)/100</f>
      </c>
      <c t="s">
        <v>27</v>
      </c>
    </row>
    <row r="53" spans="1:5" ht="12.75">
      <c r="A53" s="35" t="s">
        <v>55</v>
      </c>
      <c r="E53" s="39" t="s">
        <v>1319</v>
      </c>
    </row>
    <row r="54" spans="1:5" ht="12.75">
      <c r="A54" s="35" t="s">
        <v>56</v>
      </c>
      <c r="E54" s="40" t="s">
        <v>1320</v>
      </c>
    </row>
    <row r="55" spans="1:5" ht="165.75">
      <c r="A55" t="s">
        <v>57</v>
      </c>
      <c r="E55" s="39" t="s">
        <v>1321</v>
      </c>
    </row>
    <row r="56" spans="1:16" ht="12.75">
      <c r="A56" t="s">
        <v>48</v>
      </c>
      <c s="34" t="s">
        <v>93</v>
      </c>
      <c s="34" t="s">
        <v>1322</v>
      </c>
      <c s="35" t="s">
        <v>5</v>
      </c>
      <c s="6" t="s">
        <v>1323</v>
      </c>
      <c s="36" t="s">
        <v>678</v>
      </c>
      <c s="37">
        <v>176</v>
      </c>
      <c s="36">
        <v>0</v>
      </c>
      <c s="36">
        <f>ROUND(G56*H56,6)</f>
      </c>
      <c r="L56" s="38">
        <v>0</v>
      </c>
      <c s="32">
        <f>ROUND(ROUND(L56,2)*ROUND(G56,3),2)</f>
      </c>
      <c s="36" t="s">
        <v>205</v>
      </c>
      <c>
        <f>(M56*21)/100</f>
      </c>
      <c t="s">
        <v>27</v>
      </c>
    </row>
    <row r="57" spans="1:5" ht="12.75">
      <c r="A57" s="35" t="s">
        <v>55</v>
      </c>
      <c r="E57" s="39" t="s">
        <v>1324</v>
      </c>
    </row>
    <row r="58" spans="1:5" ht="12.75">
      <c r="A58" s="35" t="s">
        <v>56</v>
      </c>
      <c r="E58" s="40" t="s">
        <v>1325</v>
      </c>
    </row>
    <row r="59" spans="1:5" ht="51">
      <c r="A59" t="s">
        <v>57</v>
      </c>
      <c r="E59" s="39" t="s">
        <v>1326</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1327</v>
      </c>
    </row>
    <row r="62" spans="1:5" ht="12.75">
      <c r="A62" s="35" t="s">
        <v>56</v>
      </c>
      <c r="E62" s="40" t="s">
        <v>1250</v>
      </c>
    </row>
    <row r="63" spans="1:5" ht="369.75">
      <c r="A63" t="s">
        <v>57</v>
      </c>
      <c r="E63" s="39" t="s">
        <v>1108</v>
      </c>
    </row>
    <row r="64" spans="1:16" ht="12.75">
      <c r="A64" t="s">
        <v>48</v>
      </c>
      <c s="34" t="s">
        <v>101</v>
      </c>
      <c s="34" t="s">
        <v>1251</v>
      </c>
      <c s="35" t="s">
        <v>5</v>
      </c>
      <c s="6" t="s">
        <v>1252</v>
      </c>
      <c s="36" t="s">
        <v>204</v>
      </c>
      <c s="37">
        <v>2</v>
      </c>
      <c s="36">
        <v>0</v>
      </c>
      <c s="36">
        <f>ROUND(G64*H64,6)</f>
      </c>
      <c r="L64" s="38">
        <v>0</v>
      </c>
      <c s="32">
        <f>ROUND(ROUND(L64,2)*ROUND(G64,3),2)</f>
      </c>
      <c s="36" t="s">
        <v>205</v>
      </c>
      <c>
        <f>(M64*21)/100</f>
      </c>
      <c t="s">
        <v>27</v>
      </c>
    </row>
    <row r="65" spans="1:5" ht="12.75">
      <c r="A65" s="35" t="s">
        <v>55</v>
      </c>
      <c r="E65" s="39" t="s">
        <v>1244</v>
      </c>
    </row>
    <row r="66" spans="1:5" ht="12.75">
      <c r="A66" s="35" t="s">
        <v>56</v>
      </c>
      <c r="E66" s="40" t="s">
        <v>5</v>
      </c>
    </row>
    <row r="67" spans="1:5" ht="369.75">
      <c r="A67" t="s">
        <v>57</v>
      </c>
      <c r="E67" s="39" t="s">
        <v>1108</v>
      </c>
    </row>
    <row r="68" spans="1:13" ht="12.75">
      <c r="A68" t="s">
        <v>46</v>
      </c>
      <c r="C68" s="31" t="s">
        <v>65</v>
      </c>
      <c r="E68" s="33" t="s">
        <v>1109</v>
      </c>
      <c r="J68" s="32">
        <f>0</f>
      </c>
      <c s="32">
        <f>0</f>
      </c>
      <c s="32">
        <f>0+L69+L73+L77</f>
      </c>
      <c s="32">
        <f>0+M69+M73+M77</f>
      </c>
    </row>
    <row r="69" spans="1:16" ht="12.75">
      <c r="A69" t="s">
        <v>48</v>
      </c>
      <c s="34" t="s">
        <v>105</v>
      </c>
      <c s="34" t="s">
        <v>1110</v>
      </c>
      <c s="35" t="s">
        <v>5</v>
      </c>
      <c s="6" t="s">
        <v>1111</v>
      </c>
      <c s="36" t="s">
        <v>204</v>
      </c>
      <c s="37">
        <v>4.638</v>
      </c>
      <c s="36">
        <v>0</v>
      </c>
      <c s="36">
        <f>ROUND(G69*H69,6)</f>
      </c>
      <c r="L69" s="38">
        <v>0</v>
      </c>
      <c s="32">
        <f>ROUND(ROUND(L69,2)*ROUND(G69,3),2)</f>
      </c>
      <c s="36" t="s">
        <v>205</v>
      </c>
      <c>
        <f>(M69*21)/100</f>
      </c>
      <c t="s">
        <v>27</v>
      </c>
    </row>
    <row r="70" spans="1:5" ht="12.75">
      <c r="A70" s="35" t="s">
        <v>55</v>
      </c>
      <c r="E70" s="39" t="s">
        <v>1328</v>
      </c>
    </row>
    <row r="71" spans="1:5" ht="12.75">
      <c r="A71" s="35" t="s">
        <v>56</v>
      </c>
      <c r="E71" s="40" t="s">
        <v>1253</v>
      </c>
    </row>
    <row r="72" spans="1:5" ht="38.25">
      <c r="A72" t="s">
        <v>57</v>
      </c>
      <c r="E72" s="39" t="s">
        <v>1114</v>
      </c>
    </row>
    <row r="73" spans="1:16" ht="12.75">
      <c r="A73" t="s">
        <v>48</v>
      </c>
      <c s="34" t="s">
        <v>109</v>
      </c>
      <c s="34" t="s">
        <v>1329</v>
      </c>
      <c s="35" t="s">
        <v>5</v>
      </c>
      <c s="6" t="s">
        <v>1330</v>
      </c>
      <c s="36" t="s">
        <v>204</v>
      </c>
      <c s="37">
        <v>66</v>
      </c>
      <c s="36">
        <v>0</v>
      </c>
      <c s="36">
        <f>ROUND(G73*H73,6)</f>
      </c>
      <c r="L73" s="38">
        <v>0</v>
      </c>
      <c s="32">
        <f>ROUND(ROUND(L73,2)*ROUND(G73,3),2)</f>
      </c>
      <c s="36" t="s">
        <v>205</v>
      </c>
      <c>
        <f>(M73*21)/100</f>
      </c>
      <c t="s">
        <v>27</v>
      </c>
    </row>
    <row r="74" spans="1:5" ht="12.75">
      <c r="A74" s="35" t="s">
        <v>55</v>
      </c>
      <c r="E74" s="39" t="s">
        <v>1331</v>
      </c>
    </row>
    <row r="75" spans="1:5" ht="12.75">
      <c r="A75" s="35" t="s">
        <v>56</v>
      </c>
      <c r="E75" s="40" t="s">
        <v>466</v>
      </c>
    </row>
    <row r="76" spans="1:5" ht="369.75">
      <c r="A76" t="s">
        <v>57</v>
      </c>
      <c r="E76" s="39" t="s">
        <v>1051</v>
      </c>
    </row>
    <row r="77" spans="1:16" ht="12.75">
      <c r="A77" t="s">
        <v>48</v>
      </c>
      <c s="34" t="s">
        <v>113</v>
      </c>
      <c s="34" t="s">
        <v>1115</v>
      </c>
      <c s="35" t="s">
        <v>5</v>
      </c>
      <c s="6" t="s">
        <v>1116</v>
      </c>
      <c s="36" t="s">
        <v>204</v>
      </c>
      <c s="37">
        <v>55.124</v>
      </c>
      <c s="36">
        <v>0</v>
      </c>
      <c s="36">
        <f>ROUND(G77*H77,6)</f>
      </c>
      <c r="L77" s="38">
        <v>0</v>
      </c>
      <c s="32">
        <f>ROUND(ROUND(L77,2)*ROUND(G77,3),2)</f>
      </c>
      <c s="36" t="s">
        <v>205</v>
      </c>
      <c>
        <f>(M77*21)/100</f>
      </c>
      <c t="s">
        <v>27</v>
      </c>
    </row>
    <row r="78" spans="1:5" ht="12.75">
      <c r="A78" s="35" t="s">
        <v>55</v>
      </c>
      <c r="E78" s="39" t="s">
        <v>1332</v>
      </c>
    </row>
    <row r="79" spans="1:5" ht="12.75">
      <c r="A79" s="35" t="s">
        <v>56</v>
      </c>
      <c r="E79" s="40" t="s">
        <v>1333</v>
      </c>
    </row>
    <row r="80" spans="1:5" ht="409.5">
      <c r="A80" t="s">
        <v>57</v>
      </c>
      <c r="E80" s="39" t="s">
        <v>1119</v>
      </c>
    </row>
    <row r="81" spans="1:13" ht="12.75">
      <c r="A81" t="s">
        <v>46</v>
      </c>
      <c r="C81" s="31" t="s">
        <v>69</v>
      </c>
      <c r="E81" s="33" t="s">
        <v>888</v>
      </c>
      <c r="J81" s="32">
        <f>0</f>
      </c>
      <c s="32">
        <f>0</f>
      </c>
      <c s="32">
        <f>0+L82+L86+L90+L94+L98+L102</f>
      </c>
      <c s="32">
        <f>0+M82+M86+M90+M94+M98+M102</f>
      </c>
    </row>
    <row r="82" spans="1:16" ht="25.5">
      <c r="A82" t="s">
        <v>48</v>
      </c>
      <c s="34" t="s">
        <v>117</v>
      </c>
      <c s="34" t="s">
        <v>1120</v>
      </c>
      <c s="35" t="s">
        <v>5</v>
      </c>
      <c s="6" t="s">
        <v>1121</v>
      </c>
      <c s="36" t="s">
        <v>678</v>
      </c>
      <c s="37">
        <v>440</v>
      </c>
      <c s="36">
        <v>0</v>
      </c>
      <c s="36">
        <f>ROUND(G82*H82,6)</f>
      </c>
      <c r="L82" s="38">
        <v>0</v>
      </c>
      <c s="32">
        <f>ROUND(ROUND(L82,2)*ROUND(G82,3),2)</f>
      </c>
      <c s="36" t="s">
        <v>385</v>
      </c>
      <c>
        <f>(M82*21)/100</f>
      </c>
      <c t="s">
        <v>27</v>
      </c>
    </row>
    <row r="83" spans="1:5" ht="12.75">
      <c r="A83" s="35" t="s">
        <v>55</v>
      </c>
      <c r="E83" s="39" t="s">
        <v>1334</v>
      </c>
    </row>
    <row r="84" spans="1:5" ht="12.75">
      <c r="A84" s="35" t="s">
        <v>56</v>
      </c>
      <c r="E84" s="40" t="s">
        <v>1257</v>
      </c>
    </row>
    <row r="85" spans="1:5" ht="153">
      <c r="A85" t="s">
        <v>57</v>
      </c>
      <c r="E85" s="39" t="s">
        <v>1124</v>
      </c>
    </row>
    <row r="86" spans="1:16" ht="25.5">
      <c r="A86" t="s">
        <v>48</v>
      </c>
      <c s="34" t="s">
        <v>121</v>
      </c>
      <c s="34" t="s">
        <v>1125</v>
      </c>
      <c s="35" t="s">
        <v>5</v>
      </c>
      <c s="6" t="s">
        <v>1126</v>
      </c>
      <c s="36" t="s">
        <v>678</v>
      </c>
      <c s="37">
        <v>6.824</v>
      </c>
      <c s="36">
        <v>0</v>
      </c>
      <c s="36">
        <f>ROUND(G86*H86,6)</f>
      </c>
      <c r="L86" s="38">
        <v>0</v>
      </c>
      <c s="32">
        <f>ROUND(ROUND(L86,2)*ROUND(G86,3),2)</f>
      </c>
      <c s="36" t="s">
        <v>205</v>
      </c>
      <c>
        <f>(M86*21)/100</f>
      </c>
      <c t="s">
        <v>27</v>
      </c>
    </row>
    <row r="87" spans="1:5" ht="12.75">
      <c r="A87" s="35" t="s">
        <v>55</v>
      </c>
      <c r="E87" s="39" t="s">
        <v>1335</v>
      </c>
    </row>
    <row r="88" spans="1:5" ht="12.75">
      <c r="A88" s="35" t="s">
        <v>56</v>
      </c>
      <c r="E88" s="40" t="s">
        <v>1336</v>
      </c>
    </row>
    <row r="89" spans="1:5" ht="153">
      <c r="A89" t="s">
        <v>57</v>
      </c>
      <c r="E89" s="39" t="s">
        <v>1124</v>
      </c>
    </row>
    <row r="90" spans="1:16" ht="25.5">
      <c r="A90" t="s">
        <v>48</v>
      </c>
      <c s="34" t="s">
        <v>125</v>
      </c>
      <c s="34" t="s">
        <v>1129</v>
      </c>
      <c s="35" t="s">
        <v>5</v>
      </c>
      <c s="6" t="s">
        <v>1130</v>
      </c>
      <c s="36" t="s">
        <v>678</v>
      </c>
      <c s="37">
        <v>2.04</v>
      </c>
      <c s="36">
        <v>0</v>
      </c>
      <c s="36">
        <f>ROUND(G90*H90,6)</f>
      </c>
      <c r="L90" s="38">
        <v>0</v>
      </c>
      <c s="32">
        <f>ROUND(ROUND(L90,2)*ROUND(G90,3),2)</f>
      </c>
      <c s="36" t="s">
        <v>205</v>
      </c>
      <c>
        <f>(M90*21)/100</f>
      </c>
      <c t="s">
        <v>27</v>
      </c>
    </row>
    <row r="91" spans="1:5" ht="12.75">
      <c r="A91" s="35" t="s">
        <v>55</v>
      </c>
      <c r="E91" s="39" t="s">
        <v>1337</v>
      </c>
    </row>
    <row r="92" spans="1:5" ht="12.75">
      <c r="A92" s="35" t="s">
        <v>56</v>
      </c>
      <c r="E92" s="40" t="s">
        <v>1259</v>
      </c>
    </row>
    <row r="93" spans="1:5" ht="153">
      <c r="A93" t="s">
        <v>57</v>
      </c>
      <c r="E93" s="39" t="s">
        <v>1124</v>
      </c>
    </row>
    <row r="94" spans="1:16" ht="25.5">
      <c r="A94" t="s">
        <v>48</v>
      </c>
      <c s="34" t="s">
        <v>129</v>
      </c>
      <c s="34" t="s">
        <v>1133</v>
      </c>
      <c s="35" t="s">
        <v>5</v>
      </c>
      <c s="6" t="s">
        <v>1134</v>
      </c>
      <c s="36" t="s">
        <v>678</v>
      </c>
      <c s="37">
        <v>1.53</v>
      </c>
      <c s="36">
        <v>0</v>
      </c>
      <c s="36">
        <f>ROUND(G94*H94,6)</f>
      </c>
      <c r="L94" s="38">
        <v>0</v>
      </c>
      <c s="32">
        <f>ROUND(ROUND(L94,2)*ROUND(G94,3),2)</f>
      </c>
      <c s="36" t="s">
        <v>385</v>
      </c>
      <c>
        <f>(M94*21)/100</f>
      </c>
      <c t="s">
        <v>27</v>
      </c>
    </row>
    <row r="95" spans="1:5" ht="12.75">
      <c r="A95" s="35" t="s">
        <v>55</v>
      </c>
      <c r="E95" s="39" t="s">
        <v>1338</v>
      </c>
    </row>
    <row r="96" spans="1:5" ht="12.75">
      <c r="A96" s="35" t="s">
        <v>56</v>
      </c>
      <c r="E96" s="40" t="s">
        <v>1193</v>
      </c>
    </row>
    <row r="97" spans="1:5" ht="153">
      <c r="A97" t="s">
        <v>57</v>
      </c>
      <c r="E97" s="39" t="s">
        <v>1124</v>
      </c>
    </row>
    <row r="98" spans="1:16" ht="12.75">
      <c r="A98" t="s">
        <v>48</v>
      </c>
      <c s="34" t="s">
        <v>133</v>
      </c>
      <c s="34" t="s">
        <v>1137</v>
      </c>
      <c s="35" t="s">
        <v>5</v>
      </c>
      <c s="6" t="s">
        <v>1138</v>
      </c>
      <c s="36" t="s">
        <v>678</v>
      </c>
      <c s="37">
        <v>1248.8</v>
      </c>
      <c s="36">
        <v>0</v>
      </c>
      <c s="36">
        <f>ROUND(G98*H98,6)</f>
      </c>
      <c r="L98" s="38">
        <v>0</v>
      </c>
      <c s="32">
        <f>ROUND(ROUND(L98,2)*ROUND(G98,3),2)</f>
      </c>
      <c s="36" t="s">
        <v>205</v>
      </c>
      <c>
        <f>(M98*21)/100</f>
      </c>
      <c t="s">
        <v>27</v>
      </c>
    </row>
    <row r="99" spans="1:5" ht="12.75">
      <c r="A99" s="35" t="s">
        <v>55</v>
      </c>
      <c r="E99" s="39" t="s">
        <v>1339</v>
      </c>
    </row>
    <row r="100" spans="1:5" ht="12.75">
      <c r="A100" s="35" t="s">
        <v>56</v>
      </c>
      <c r="E100" s="40" t="s">
        <v>1340</v>
      </c>
    </row>
    <row r="101" spans="1:5" ht="153">
      <c r="A101" t="s">
        <v>57</v>
      </c>
      <c r="E101" s="39" t="s">
        <v>1141</v>
      </c>
    </row>
    <row r="102" spans="1:16" ht="12.75">
      <c r="A102" t="s">
        <v>48</v>
      </c>
      <c s="34" t="s">
        <v>137</v>
      </c>
      <c s="34" t="s">
        <v>1142</v>
      </c>
      <c s="35" t="s">
        <v>5</v>
      </c>
      <c s="6" t="s">
        <v>1143</v>
      </c>
      <c s="36" t="s">
        <v>678</v>
      </c>
      <c s="37">
        <v>2291.766</v>
      </c>
      <c s="36">
        <v>0</v>
      </c>
      <c s="36">
        <f>ROUND(G102*H102,6)</f>
      </c>
      <c r="L102" s="38">
        <v>0</v>
      </c>
      <c s="32">
        <f>ROUND(ROUND(L102,2)*ROUND(G102,3),2)</f>
      </c>
      <c s="36" t="s">
        <v>205</v>
      </c>
      <c>
        <f>(M102*21)/100</f>
      </c>
      <c t="s">
        <v>27</v>
      </c>
    </row>
    <row r="103" spans="1:5" ht="12.75">
      <c r="A103" s="35" t="s">
        <v>55</v>
      </c>
      <c r="E103" s="39" t="s">
        <v>1341</v>
      </c>
    </row>
    <row r="104" spans="1:5" ht="12.75">
      <c r="A104" s="35" t="s">
        <v>56</v>
      </c>
      <c r="E104" s="40" t="s">
        <v>1342</v>
      </c>
    </row>
    <row r="105" spans="1:5" ht="51">
      <c r="A105" t="s">
        <v>57</v>
      </c>
      <c r="E105" s="39" t="s">
        <v>1146</v>
      </c>
    </row>
    <row r="106" spans="1:13" ht="12.75">
      <c r="A106" t="s">
        <v>46</v>
      </c>
      <c r="C106" s="31" t="s">
        <v>77</v>
      </c>
      <c r="E106" s="33" t="s">
        <v>718</v>
      </c>
      <c r="J106" s="32">
        <f>0</f>
      </c>
      <c s="32">
        <f>0</f>
      </c>
      <c s="32">
        <f>0+L107+L111</f>
      </c>
      <c s="32">
        <f>0+M107+M111</f>
      </c>
    </row>
    <row r="107" spans="1:16" ht="25.5">
      <c r="A107" t="s">
        <v>48</v>
      </c>
      <c s="34" t="s">
        <v>141</v>
      </c>
      <c s="34" t="s">
        <v>1148</v>
      </c>
      <c s="35" t="s">
        <v>5</v>
      </c>
      <c s="6" t="s">
        <v>1149</v>
      </c>
      <c s="36" t="s">
        <v>678</v>
      </c>
      <c s="37">
        <v>189.15</v>
      </c>
      <c s="36">
        <v>0</v>
      </c>
      <c s="36">
        <f>ROUND(G107*H107,6)</f>
      </c>
      <c r="L107" s="38">
        <v>0</v>
      </c>
      <c s="32">
        <f>ROUND(ROUND(L107,2)*ROUND(G107,3),2)</f>
      </c>
      <c s="36" t="s">
        <v>205</v>
      </c>
      <c>
        <f>(M107*21)/100</f>
      </c>
      <c t="s">
        <v>27</v>
      </c>
    </row>
    <row r="108" spans="1:5" ht="12.75">
      <c r="A108" s="35" t="s">
        <v>55</v>
      </c>
      <c r="E108" s="39" t="s">
        <v>1343</v>
      </c>
    </row>
    <row r="109" spans="1:5" ht="12.75">
      <c r="A109" s="35" t="s">
        <v>56</v>
      </c>
      <c r="E109" s="40" t="s">
        <v>1344</v>
      </c>
    </row>
    <row r="110" spans="1:5" ht="191.25">
      <c r="A110" t="s">
        <v>57</v>
      </c>
      <c r="E110" s="39" t="s">
        <v>1152</v>
      </c>
    </row>
    <row r="111" spans="1:16" ht="25.5">
      <c r="A111" t="s">
        <v>48</v>
      </c>
      <c s="34" t="s">
        <v>145</v>
      </c>
      <c s="34" t="s">
        <v>1153</v>
      </c>
      <c s="35" t="s">
        <v>5</v>
      </c>
      <c s="6" t="s">
        <v>1154</v>
      </c>
      <c s="36" t="s">
        <v>678</v>
      </c>
      <c s="37">
        <v>189.15</v>
      </c>
      <c s="36">
        <v>0</v>
      </c>
      <c s="36">
        <f>ROUND(G111*H111,6)</f>
      </c>
      <c r="L111" s="38">
        <v>0</v>
      </c>
      <c s="32">
        <f>ROUND(ROUND(L111,2)*ROUND(G111,3),2)</f>
      </c>
      <c s="36" t="s">
        <v>205</v>
      </c>
      <c>
        <f>(M111*21)/100</f>
      </c>
      <c t="s">
        <v>27</v>
      </c>
    </row>
    <row r="112" spans="1:5" ht="12.75">
      <c r="A112" s="35" t="s">
        <v>55</v>
      </c>
      <c r="E112" s="39" t="s">
        <v>1345</v>
      </c>
    </row>
    <row r="113" spans="1:5" ht="12.75">
      <c r="A113" s="35" t="s">
        <v>56</v>
      </c>
      <c r="E113" s="40" t="s">
        <v>1344</v>
      </c>
    </row>
    <row r="114" spans="1:5" ht="191.25">
      <c r="A114" t="s">
        <v>57</v>
      </c>
      <c r="E114" s="39" t="s">
        <v>1152</v>
      </c>
    </row>
    <row r="115" spans="1:13" ht="12.75">
      <c r="A115" t="s">
        <v>46</v>
      </c>
      <c r="C115" s="31" t="s">
        <v>81</v>
      </c>
      <c r="E115" s="33" t="s">
        <v>1031</v>
      </c>
      <c r="J115" s="32">
        <f>0</f>
      </c>
      <c s="32">
        <f>0</f>
      </c>
      <c s="32">
        <f>0+L116</f>
      </c>
      <c s="32">
        <f>0+M116</f>
      </c>
    </row>
    <row r="116" spans="1:16" ht="12.75">
      <c r="A116" t="s">
        <v>48</v>
      </c>
      <c s="34" t="s">
        <v>149</v>
      </c>
      <c s="34" t="s">
        <v>1161</v>
      </c>
      <c s="35" t="s">
        <v>5</v>
      </c>
      <c s="6" t="s">
        <v>1162</v>
      </c>
      <c s="36" t="s">
        <v>218</v>
      </c>
      <c s="37">
        <v>353.6</v>
      </c>
      <c s="36">
        <v>0</v>
      </c>
      <c s="36">
        <f>ROUND(G116*H116,6)</f>
      </c>
      <c r="L116" s="38">
        <v>0</v>
      </c>
      <c s="32">
        <f>ROUND(ROUND(L116,2)*ROUND(G116,3),2)</f>
      </c>
      <c s="36" t="s">
        <v>205</v>
      </c>
      <c>
        <f>(M116*21)/100</f>
      </c>
      <c t="s">
        <v>27</v>
      </c>
    </row>
    <row r="117" spans="1:5" ht="12.75">
      <c r="A117" s="35" t="s">
        <v>55</v>
      </c>
      <c r="E117" s="39" t="s">
        <v>1346</v>
      </c>
    </row>
    <row r="118" spans="1:5" ht="12.75">
      <c r="A118" s="35" t="s">
        <v>56</v>
      </c>
      <c r="E118" s="40" t="s">
        <v>1347</v>
      </c>
    </row>
    <row r="119" spans="1:5" ht="267.75">
      <c r="A119" t="s">
        <v>57</v>
      </c>
      <c r="E119" s="39" t="s">
        <v>1035</v>
      </c>
    </row>
    <row r="120" spans="1:13" ht="12.75">
      <c r="A120" t="s">
        <v>46</v>
      </c>
      <c r="C120" s="31" t="s">
        <v>616</v>
      </c>
      <c r="E120" s="33" t="s">
        <v>1170</v>
      </c>
      <c r="J120" s="32">
        <f>0</f>
      </c>
      <c s="32">
        <f>0</f>
      </c>
      <c s="32">
        <f>0+L121+L125+L129+L133+L137</f>
      </c>
      <c s="32">
        <f>0+M121+M125+M129+M133+M137</f>
      </c>
    </row>
    <row r="121" spans="1:16" ht="12.75">
      <c r="A121" t="s">
        <v>48</v>
      </c>
      <c s="34" t="s">
        <v>259</v>
      </c>
      <c s="34" t="s">
        <v>1171</v>
      </c>
      <c s="35" t="s">
        <v>5</v>
      </c>
      <c s="6" t="s">
        <v>1172</v>
      </c>
      <c s="36" t="s">
        <v>218</v>
      </c>
      <c s="37">
        <v>5.8</v>
      </c>
      <c s="36">
        <v>0</v>
      </c>
      <c s="36">
        <f>ROUND(G121*H121,6)</f>
      </c>
      <c r="L121" s="38">
        <v>0</v>
      </c>
      <c s="32">
        <f>ROUND(ROUND(L121,2)*ROUND(G121,3),2)</f>
      </c>
      <c s="36" t="s">
        <v>205</v>
      </c>
      <c>
        <f>(M121*21)/100</f>
      </c>
      <c t="s">
        <v>27</v>
      </c>
    </row>
    <row r="122" spans="1:5" ht="12.75">
      <c r="A122" s="35" t="s">
        <v>55</v>
      </c>
      <c r="E122" s="39" t="s">
        <v>1348</v>
      </c>
    </row>
    <row r="123" spans="1:5" ht="12.75">
      <c r="A123" s="35" t="s">
        <v>56</v>
      </c>
      <c r="E123" s="40" t="s">
        <v>1349</v>
      </c>
    </row>
    <row r="124" spans="1:5" ht="63.75">
      <c r="A124" t="s">
        <v>57</v>
      </c>
      <c r="E124" s="39" t="s">
        <v>1175</v>
      </c>
    </row>
    <row r="125" spans="1:16" ht="12.75">
      <c r="A125" t="s">
        <v>48</v>
      </c>
      <c s="34" t="s">
        <v>262</v>
      </c>
      <c s="34" t="s">
        <v>1265</v>
      </c>
      <c s="35" t="s">
        <v>5</v>
      </c>
      <c s="6" t="s">
        <v>1350</v>
      </c>
      <c s="36" t="s">
        <v>218</v>
      </c>
      <c s="37">
        <v>5.8</v>
      </c>
      <c s="36">
        <v>0</v>
      </c>
      <c s="36">
        <f>ROUND(G125*H125,6)</f>
      </c>
      <c r="L125" s="38">
        <v>0</v>
      </c>
      <c s="32">
        <f>ROUND(ROUND(L125,2)*ROUND(G125,3),2)</f>
      </c>
      <c s="36" t="s">
        <v>385</v>
      </c>
      <c>
        <f>(M125*21)/100</f>
      </c>
      <c t="s">
        <v>27</v>
      </c>
    </row>
    <row r="126" spans="1:5" ht="12.75">
      <c r="A126" s="35" t="s">
        <v>55</v>
      </c>
      <c r="E126" s="39" t="s">
        <v>1351</v>
      </c>
    </row>
    <row r="127" spans="1:5" ht="12.75">
      <c r="A127" s="35" t="s">
        <v>56</v>
      </c>
      <c r="E127" s="40" t="s">
        <v>1349</v>
      </c>
    </row>
    <row r="128" spans="1:5" ht="63.75">
      <c r="A128" t="s">
        <v>57</v>
      </c>
      <c r="E128" s="39" t="s">
        <v>1352</v>
      </c>
    </row>
    <row r="129" spans="1:16" ht="12.75">
      <c r="A129" t="s">
        <v>48</v>
      </c>
      <c s="34" t="s">
        <v>266</v>
      </c>
      <c s="34" t="s">
        <v>1176</v>
      </c>
      <c s="35" t="s">
        <v>5</v>
      </c>
      <c s="6" t="s">
        <v>1177</v>
      </c>
      <c s="36" t="s">
        <v>218</v>
      </c>
      <c s="37">
        <v>68.7</v>
      </c>
      <c s="36">
        <v>0</v>
      </c>
      <c s="36">
        <f>ROUND(G129*H129,6)</f>
      </c>
      <c r="L129" s="38">
        <v>0</v>
      </c>
      <c s="32">
        <f>ROUND(ROUND(L129,2)*ROUND(G129,3),2)</f>
      </c>
      <c s="36" t="s">
        <v>205</v>
      </c>
      <c>
        <f>(M129*21)/100</f>
      </c>
      <c t="s">
        <v>27</v>
      </c>
    </row>
    <row r="130" spans="1:5" ht="12.75">
      <c r="A130" s="35" t="s">
        <v>55</v>
      </c>
      <c r="E130" s="39" t="s">
        <v>1200</v>
      </c>
    </row>
    <row r="131" spans="1:5" ht="12.75">
      <c r="A131" s="35" t="s">
        <v>56</v>
      </c>
      <c r="E131" s="40" t="s">
        <v>1353</v>
      </c>
    </row>
    <row r="132" spans="1:5" ht="51">
      <c r="A132" t="s">
        <v>57</v>
      </c>
      <c r="E132" s="39" t="s">
        <v>1180</v>
      </c>
    </row>
    <row r="133" spans="1:16" ht="12.75">
      <c r="A133" t="s">
        <v>48</v>
      </c>
      <c s="34" t="s">
        <v>270</v>
      </c>
      <c s="34" t="s">
        <v>1271</v>
      </c>
      <c s="35" t="s">
        <v>5</v>
      </c>
      <c s="6" t="s">
        <v>1272</v>
      </c>
      <c s="36" t="s">
        <v>218</v>
      </c>
      <c s="37">
        <v>250</v>
      </c>
      <c s="36">
        <v>0</v>
      </c>
      <c s="36">
        <f>ROUND(G133*H133,6)</f>
      </c>
      <c r="L133" s="38">
        <v>0</v>
      </c>
      <c s="32">
        <f>ROUND(ROUND(L133,2)*ROUND(G133,3),2)</f>
      </c>
      <c s="36" t="s">
        <v>205</v>
      </c>
      <c>
        <f>(M133*21)/100</f>
      </c>
      <c t="s">
        <v>27</v>
      </c>
    </row>
    <row r="134" spans="1:5" ht="12.75">
      <c r="A134" s="35" t="s">
        <v>55</v>
      </c>
      <c r="E134" s="39" t="s">
        <v>1273</v>
      </c>
    </row>
    <row r="135" spans="1:5" ht="12.75">
      <c r="A135" s="35" t="s">
        <v>56</v>
      </c>
      <c r="E135" s="40" t="s">
        <v>1274</v>
      </c>
    </row>
    <row r="136" spans="1:5" ht="102">
      <c r="A136" t="s">
        <v>57</v>
      </c>
      <c r="E136" s="39" t="s">
        <v>1275</v>
      </c>
    </row>
    <row r="137" spans="1:16" ht="12.75">
      <c r="A137" t="s">
        <v>48</v>
      </c>
      <c s="34" t="s">
        <v>275</v>
      </c>
      <c s="34" t="s">
        <v>1276</v>
      </c>
      <c s="35" t="s">
        <v>5</v>
      </c>
      <c s="6" t="s">
        <v>1277</v>
      </c>
      <c s="36" t="s">
        <v>53</v>
      </c>
      <c s="37">
        <v>0.8</v>
      </c>
      <c s="36">
        <v>0</v>
      </c>
      <c s="36">
        <f>ROUND(G137*H137,6)</f>
      </c>
      <c r="L137" s="38">
        <v>0</v>
      </c>
      <c s="32">
        <f>ROUND(ROUND(L137,2)*ROUND(G137,3),2)</f>
      </c>
      <c s="36" t="s">
        <v>205</v>
      </c>
      <c>
        <f>(M137*21)/100</f>
      </c>
      <c t="s">
        <v>27</v>
      </c>
    </row>
    <row r="138" spans="1:5" ht="12.75">
      <c r="A138" s="35" t="s">
        <v>55</v>
      </c>
      <c r="E138" s="39" t="s">
        <v>1278</v>
      </c>
    </row>
    <row r="139" spans="1:5" ht="12.75">
      <c r="A139" s="35" t="s">
        <v>56</v>
      </c>
      <c r="E139" s="40" t="s">
        <v>1279</v>
      </c>
    </row>
    <row r="140" spans="1:5" ht="51">
      <c r="A140" t="s">
        <v>57</v>
      </c>
      <c r="E140" s="39" t="s">
        <v>1280</v>
      </c>
    </row>
    <row r="141" spans="1:13" ht="12.75">
      <c r="A141" t="s">
        <v>46</v>
      </c>
      <c r="C141" s="31" t="s">
        <v>620</v>
      </c>
      <c r="E141" s="33" t="s">
        <v>1181</v>
      </c>
      <c r="J141" s="32">
        <f>0</f>
      </c>
      <c s="32">
        <f>0</f>
      </c>
      <c s="32">
        <f>0+L142+L146+L150+L154+L158+L162+L166+L170+L174</f>
      </c>
      <c s="32">
        <f>0+M142+M146+M150+M154+M158+M162+M166+M170+M174</f>
      </c>
    </row>
    <row r="142" spans="1:16" ht="12.75">
      <c r="A142" t="s">
        <v>48</v>
      </c>
      <c s="34" t="s">
        <v>279</v>
      </c>
      <c s="34" t="s">
        <v>1182</v>
      </c>
      <c s="35" t="s">
        <v>5</v>
      </c>
      <c s="6" t="s">
        <v>1183</v>
      </c>
      <c s="36" t="s">
        <v>218</v>
      </c>
      <c s="37">
        <v>389</v>
      </c>
      <c s="36">
        <v>0</v>
      </c>
      <c s="36">
        <f>ROUND(G142*H142,6)</f>
      </c>
      <c r="L142" s="38">
        <v>0</v>
      </c>
      <c s="32">
        <f>ROUND(ROUND(L142,2)*ROUND(G142,3),2)</f>
      </c>
      <c s="36" t="s">
        <v>205</v>
      </c>
      <c>
        <f>(M142*21)/100</f>
      </c>
      <c t="s">
        <v>27</v>
      </c>
    </row>
    <row r="143" spans="1:5" ht="12.75">
      <c r="A143" s="35" t="s">
        <v>55</v>
      </c>
      <c r="E143" s="39" t="s">
        <v>1354</v>
      </c>
    </row>
    <row r="144" spans="1:5" ht="12.75">
      <c r="A144" s="35" t="s">
        <v>56</v>
      </c>
      <c r="E144" s="40" t="s">
        <v>1355</v>
      </c>
    </row>
    <row r="145" spans="1:5" ht="229.5">
      <c r="A145" t="s">
        <v>57</v>
      </c>
      <c r="E145" s="39" t="s">
        <v>1186</v>
      </c>
    </row>
    <row r="146" spans="1:16" ht="12.75">
      <c r="A146" t="s">
        <v>48</v>
      </c>
      <c s="34" t="s">
        <v>282</v>
      </c>
      <c s="34" t="s">
        <v>1187</v>
      </c>
      <c s="35" t="s">
        <v>5</v>
      </c>
      <c s="6" t="s">
        <v>1188</v>
      </c>
      <c s="36" t="s">
        <v>218</v>
      </c>
      <c s="37">
        <v>54</v>
      </c>
      <c s="36">
        <v>0</v>
      </c>
      <c s="36">
        <f>ROUND(G146*H146,6)</f>
      </c>
      <c r="L146" s="38">
        <v>0</v>
      </c>
      <c s="32">
        <f>ROUND(ROUND(L146,2)*ROUND(G146,3),2)</f>
      </c>
      <c s="36" t="s">
        <v>385</v>
      </c>
      <c>
        <f>(M146*21)/100</f>
      </c>
      <c t="s">
        <v>27</v>
      </c>
    </row>
    <row r="147" spans="1:5" ht="12.75">
      <c r="A147" s="35" t="s">
        <v>55</v>
      </c>
      <c r="E147" s="39" t="s">
        <v>1356</v>
      </c>
    </row>
    <row r="148" spans="1:5" ht="12.75">
      <c r="A148" s="35" t="s">
        <v>56</v>
      </c>
      <c r="E148" s="40" t="s">
        <v>353</v>
      </c>
    </row>
    <row r="149" spans="1:5" ht="229.5">
      <c r="A149" t="s">
        <v>57</v>
      </c>
      <c r="E149" s="39" t="s">
        <v>1186</v>
      </c>
    </row>
    <row r="150" spans="1:16" ht="12.75">
      <c r="A150" t="s">
        <v>48</v>
      </c>
      <c s="34" t="s">
        <v>285</v>
      </c>
      <c s="34" t="s">
        <v>1190</v>
      </c>
      <c s="35" t="s">
        <v>5</v>
      </c>
      <c s="6" t="s">
        <v>1191</v>
      </c>
      <c s="36" t="s">
        <v>218</v>
      </c>
      <c s="37">
        <v>4.82</v>
      </c>
      <c s="36">
        <v>0</v>
      </c>
      <c s="36">
        <f>ROUND(G150*H150,6)</f>
      </c>
      <c r="L150" s="38">
        <v>0</v>
      </c>
      <c s="32">
        <f>ROUND(ROUND(L150,2)*ROUND(G150,3),2)</f>
      </c>
      <c s="36" t="s">
        <v>385</v>
      </c>
      <c>
        <f>(M150*21)/100</f>
      </c>
      <c t="s">
        <v>27</v>
      </c>
    </row>
    <row r="151" spans="1:5" ht="12.75">
      <c r="A151" s="35" t="s">
        <v>55</v>
      </c>
      <c r="E151" s="39" t="s">
        <v>1357</v>
      </c>
    </row>
    <row r="152" spans="1:5" ht="12.75">
      <c r="A152" s="35" t="s">
        <v>56</v>
      </c>
      <c r="E152" s="40" t="s">
        <v>1358</v>
      </c>
    </row>
    <row r="153" spans="1:5" ht="229.5">
      <c r="A153" t="s">
        <v>57</v>
      </c>
      <c r="E153" s="39" t="s">
        <v>1194</v>
      </c>
    </row>
    <row r="154" spans="1:16" ht="25.5">
      <c r="A154" t="s">
        <v>48</v>
      </c>
      <c s="34" t="s">
        <v>288</v>
      </c>
      <c s="34" t="s">
        <v>1195</v>
      </c>
      <c s="35" t="s">
        <v>5</v>
      </c>
      <c s="6" t="s">
        <v>1196</v>
      </c>
      <c s="36" t="s">
        <v>218</v>
      </c>
      <c s="37">
        <v>2</v>
      </c>
      <c s="36">
        <v>0</v>
      </c>
      <c s="36">
        <f>ROUND(G154*H154,6)</f>
      </c>
      <c r="L154" s="38">
        <v>0</v>
      </c>
      <c s="32">
        <f>ROUND(ROUND(L154,2)*ROUND(G154,3),2)</f>
      </c>
      <c s="36" t="s">
        <v>385</v>
      </c>
      <c>
        <f>(M154*21)/100</f>
      </c>
      <c t="s">
        <v>27</v>
      </c>
    </row>
    <row r="155" spans="1:5" ht="12.75">
      <c r="A155" s="35" t="s">
        <v>55</v>
      </c>
      <c r="E155" s="39" t="s">
        <v>1359</v>
      </c>
    </row>
    <row r="156" spans="1:5" ht="12.75">
      <c r="A156" s="35" t="s">
        <v>56</v>
      </c>
      <c r="E156" s="40" t="s">
        <v>5</v>
      </c>
    </row>
    <row r="157" spans="1:5" ht="229.5">
      <c r="A157" t="s">
        <v>57</v>
      </c>
      <c r="E157" s="39" t="s">
        <v>1194</v>
      </c>
    </row>
    <row r="158" spans="1:16" ht="25.5">
      <c r="A158" t="s">
        <v>48</v>
      </c>
      <c s="34" t="s">
        <v>292</v>
      </c>
      <c s="34" t="s">
        <v>1198</v>
      </c>
      <c s="35" t="s">
        <v>5</v>
      </c>
      <c s="6" t="s">
        <v>1199</v>
      </c>
      <c s="36" t="s">
        <v>218</v>
      </c>
      <c s="37">
        <v>14</v>
      </c>
      <c s="36">
        <v>0</v>
      </c>
      <c s="36">
        <f>ROUND(G158*H158,6)</f>
      </c>
      <c r="L158" s="38">
        <v>0</v>
      </c>
      <c s="32">
        <f>ROUND(ROUND(L158,2)*ROUND(G158,3),2)</f>
      </c>
      <c s="36" t="s">
        <v>385</v>
      </c>
      <c>
        <f>(M158*21)/100</f>
      </c>
      <c t="s">
        <v>27</v>
      </c>
    </row>
    <row r="159" spans="1:5" ht="12.75">
      <c r="A159" s="35" t="s">
        <v>55</v>
      </c>
      <c r="E159" s="39" t="s">
        <v>1360</v>
      </c>
    </row>
    <row r="160" spans="1:5" ht="12.75">
      <c r="A160" s="35" t="s">
        <v>56</v>
      </c>
      <c r="E160" s="40" t="s">
        <v>105</v>
      </c>
    </row>
    <row r="161" spans="1:5" ht="229.5">
      <c r="A161" t="s">
        <v>57</v>
      </c>
      <c r="E161" s="39" t="s">
        <v>1194</v>
      </c>
    </row>
    <row r="162" spans="1:16" ht="12.75">
      <c r="A162" t="s">
        <v>48</v>
      </c>
      <c s="34" t="s">
        <v>295</v>
      </c>
      <c s="34" t="s">
        <v>1201</v>
      </c>
      <c s="35" t="s">
        <v>5</v>
      </c>
      <c s="6" t="s">
        <v>1202</v>
      </c>
      <c s="36" t="s">
        <v>1203</v>
      </c>
      <c s="37">
        <v>367.388</v>
      </c>
      <c s="36">
        <v>0</v>
      </c>
      <c s="36">
        <f>ROUND(G162*H162,6)</f>
      </c>
      <c r="L162" s="38">
        <v>0</v>
      </c>
      <c s="32">
        <f>ROUND(ROUND(L162,2)*ROUND(G162,3),2)</f>
      </c>
      <c s="36" t="s">
        <v>205</v>
      </c>
      <c>
        <f>(M162*21)/100</f>
      </c>
      <c t="s">
        <v>27</v>
      </c>
    </row>
    <row r="163" spans="1:5" ht="12.75">
      <c r="A163" s="35" t="s">
        <v>55</v>
      </c>
      <c r="E163" s="39" t="s">
        <v>1361</v>
      </c>
    </row>
    <row r="164" spans="1:5" ht="12.75">
      <c r="A164" s="35" t="s">
        <v>56</v>
      </c>
      <c r="E164" s="40" t="s">
        <v>1362</v>
      </c>
    </row>
    <row r="165" spans="1:5" ht="357">
      <c r="A165" t="s">
        <v>57</v>
      </c>
      <c r="E165" s="39" t="s">
        <v>1206</v>
      </c>
    </row>
    <row r="166" spans="1:16" ht="25.5">
      <c r="A166" t="s">
        <v>48</v>
      </c>
      <c s="34" t="s">
        <v>298</v>
      </c>
      <c s="34" t="s">
        <v>1207</v>
      </c>
      <c s="35" t="s">
        <v>5</v>
      </c>
      <c s="6" t="s">
        <v>1208</v>
      </c>
      <c s="36" t="s">
        <v>218</v>
      </c>
      <c s="37">
        <v>450.55</v>
      </c>
      <c s="36">
        <v>0</v>
      </c>
      <c s="36">
        <f>ROUND(G166*H166,6)</f>
      </c>
      <c r="L166" s="38">
        <v>0</v>
      </c>
      <c s="32">
        <f>ROUND(ROUND(L166,2)*ROUND(G166,3),2)</f>
      </c>
      <c s="36" t="s">
        <v>205</v>
      </c>
      <c>
        <f>(M166*21)/100</f>
      </c>
      <c t="s">
        <v>27</v>
      </c>
    </row>
    <row r="167" spans="1:5" ht="12.75">
      <c r="A167" s="35" t="s">
        <v>55</v>
      </c>
      <c r="E167" s="39" t="s">
        <v>1363</v>
      </c>
    </row>
    <row r="168" spans="1:5" ht="12.75">
      <c r="A168" s="35" t="s">
        <v>56</v>
      </c>
      <c r="E168" s="40" t="s">
        <v>1364</v>
      </c>
    </row>
    <row r="169" spans="1:5" ht="89.25">
      <c r="A169" t="s">
        <v>57</v>
      </c>
      <c r="E169" s="39" t="s">
        <v>1211</v>
      </c>
    </row>
    <row r="170" spans="1:16" ht="12.75">
      <c r="A170" t="s">
        <v>48</v>
      </c>
      <c s="34" t="s">
        <v>301</v>
      </c>
      <c s="34" t="s">
        <v>1212</v>
      </c>
      <c s="35" t="s">
        <v>5</v>
      </c>
      <c s="6" t="s">
        <v>1213</v>
      </c>
      <c s="36" t="s">
        <v>984</v>
      </c>
      <c s="37">
        <v>8</v>
      </c>
      <c s="36">
        <v>0</v>
      </c>
      <c s="36">
        <f>ROUND(G170*H170,6)</f>
      </c>
      <c r="L170" s="38">
        <v>0</v>
      </c>
      <c s="32">
        <f>ROUND(ROUND(L170,2)*ROUND(G170,3),2)</f>
      </c>
      <c s="36" t="s">
        <v>918</v>
      </c>
      <c>
        <f>(M170*21)/100</f>
      </c>
      <c t="s">
        <v>27</v>
      </c>
    </row>
    <row r="171" spans="1:5" ht="12.75">
      <c r="A171" s="35" t="s">
        <v>55</v>
      </c>
      <c r="E171" s="39" t="s">
        <v>1365</v>
      </c>
    </row>
    <row r="172" spans="1:5" ht="12.75">
      <c r="A172" s="35" t="s">
        <v>56</v>
      </c>
      <c r="E172" s="40" t="s">
        <v>5</v>
      </c>
    </row>
    <row r="173" spans="1:5" ht="38.25">
      <c r="A173" t="s">
        <v>57</v>
      </c>
      <c r="E173" s="39" t="s">
        <v>1215</v>
      </c>
    </row>
    <row r="174" spans="1:16" ht="12.75">
      <c r="A174" t="s">
        <v>48</v>
      </c>
      <c s="34" t="s">
        <v>304</v>
      </c>
      <c s="34" t="s">
        <v>1212</v>
      </c>
      <c s="35" t="s">
        <v>49</v>
      </c>
      <c s="6" t="s">
        <v>1216</v>
      </c>
      <c s="36" t="s">
        <v>984</v>
      </c>
      <c s="37">
        <v>4</v>
      </c>
      <c s="36">
        <v>0</v>
      </c>
      <c s="36">
        <f>ROUND(G174*H174,6)</f>
      </c>
      <c r="L174" s="38">
        <v>0</v>
      </c>
      <c s="32">
        <f>ROUND(ROUND(L174,2)*ROUND(G174,3),2)</f>
      </c>
      <c s="36" t="s">
        <v>918</v>
      </c>
      <c>
        <f>(M174*21)/100</f>
      </c>
      <c t="s">
        <v>27</v>
      </c>
    </row>
    <row r="175" spans="1:5" ht="12.75">
      <c r="A175" s="35" t="s">
        <v>55</v>
      </c>
      <c r="E175" s="39" t="s">
        <v>1366</v>
      </c>
    </row>
    <row r="176" spans="1:5" ht="12.75">
      <c r="A176" s="35" t="s">
        <v>56</v>
      </c>
      <c r="E176" s="40" t="s">
        <v>5</v>
      </c>
    </row>
    <row r="177" spans="1:5" ht="38.25">
      <c r="A177" t="s">
        <v>57</v>
      </c>
      <c r="E177" s="39" t="s">
        <v>1215</v>
      </c>
    </row>
    <row r="178" spans="1:13" ht="12.75">
      <c r="A178" t="s">
        <v>46</v>
      </c>
      <c r="C178" s="31" t="s">
        <v>736</v>
      </c>
      <c r="E178" s="33" t="s">
        <v>1218</v>
      </c>
      <c r="J178" s="32">
        <f>0</f>
      </c>
      <c s="32">
        <f>0</f>
      </c>
      <c s="32">
        <f>0+L179</f>
      </c>
      <c s="32">
        <f>0+M179</f>
      </c>
    </row>
    <row r="179" spans="1:16" ht="12.75">
      <c r="A179" t="s">
        <v>48</v>
      </c>
      <c s="34" t="s">
        <v>307</v>
      </c>
      <c s="34" t="s">
        <v>1219</v>
      </c>
      <c s="35" t="s">
        <v>5</v>
      </c>
      <c s="6" t="s">
        <v>1220</v>
      </c>
      <c s="36" t="s">
        <v>218</v>
      </c>
      <c s="37">
        <v>706</v>
      </c>
      <c s="36">
        <v>0</v>
      </c>
      <c s="36">
        <f>ROUND(G179*H179,6)</f>
      </c>
      <c r="L179" s="38">
        <v>0</v>
      </c>
      <c s="32">
        <f>ROUND(ROUND(L179,2)*ROUND(G179,3),2)</f>
      </c>
      <c s="36" t="s">
        <v>205</v>
      </c>
      <c>
        <f>(M179*21)/100</f>
      </c>
      <c t="s">
        <v>27</v>
      </c>
    </row>
    <row r="180" spans="1:5" ht="12.75">
      <c r="A180" s="35" t="s">
        <v>55</v>
      </c>
      <c r="E180" s="39" t="s">
        <v>1367</v>
      </c>
    </row>
    <row r="181" spans="1:5" ht="12.75">
      <c r="A181" s="35" t="s">
        <v>56</v>
      </c>
      <c r="E181" s="40" t="s">
        <v>1295</v>
      </c>
    </row>
    <row r="182" spans="1:5" ht="178.5">
      <c r="A182" t="s">
        <v>57</v>
      </c>
      <c r="E182" s="39" t="s">
        <v>1223</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1368</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1369</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1370</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1373</v>
      </c>
      <c r="E8" s="30" t="s">
        <v>1372</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1067</v>
      </c>
      <c s="35" t="s">
        <v>5</v>
      </c>
      <c s="6" t="s">
        <v>1068</v>
      </c>
      <c s="36" t="s">
        <v>204</v>
      </c>
      <c s="37">
        <v>290.82</v>
      </c>
      <c s="36">
        <v>0</v>
      </c>
      <c s="36">
        <f>ROUND(G10*H10,6)</f>
      </c>
      <c r="L10" s="38">
        <v>0</v>
      </c>
      <c s="32">
        <f>ROUND(ROUND(L10,2)*ROUND(G10,3),2)</f>
      </c>
      <c s="36" t="s">
        <v>918</v>
      </c>
      <c>
        <f>(M10*21)/100</f>
      </c>
      <c t="s">
        <v>27</v>
      </c>
    </row>
    <row r="11" spans="1:5" ht="12.75">
      <c r="A11" s="35" t="s">
        <v>55</v>
      </c>
      <c r="E11" s="39" t="s">
        <v>1069</v>
      </c>
    </row>
    <row r="12" spans="1:5" ht="12.75">
      <c r="A12" s="35" t="s">
        <v>56</v>
      </c>
      <c r="E12" s="40" t="s">
        <v>1374</v>
      </c>
    </row>
    <row r="13" spans="1:5" ht="63.75">
      <c r="A13" t="s">
        <v>57</v>
      </c>
      <c r="E13" s="39" t="s">
        <v>1071</v>
      </c>
    </row>
    <row r="14" spans="1:16" ht="12.75">
      <c r="A14" t="s">
        <v>48</v>
      </c>
      <c s="34" t="s">
        <v>27</v>
      </c>
      <c s="34" t="s">
        <v>1072</v>
      </c>
      <c s="35" t="s">
        <v>5</v>
      </c>
      <c s="6" t="s">
        <v>1073</v>
      </c>
      <c s="36" t="s">
        <v>204</v>
      </c>
      <c s="37">
        <v>145.41</v>
      </c>
      <c s="36">
        <v>0</v>
      </c>
      <c s="36">
        <f>ROUND(G14*H14,6)</f>
      </c>
      <c r="L14" s="38">
        <v>0</v>
      </c>
      <c s="32">
        <f>ROUND(ROUND(L14,2)*ROUND(G14,3),2)</f>
      </c>
      <c s="36" t="s">
        <v>918</v>
      </c>
      <c>
        <f>(M14*21)/100</f>
      </c>
      <c t="s">
        <v>27</v>
      </c>
    </row>
    <row r="15" spans="1:5" ht="12.75">
      <c r="A15" s="35" t="s">
        <v>55</v>
      </c>
      <c r="E15" s="39" t="s">
        <v>1074</v>
      </c>
    </row>
    <row r="16" spans="1:5" ht="12.75">
      <c r="A16" s="35" t="s">
        <v>56</v>
      </c>
      <c r="E16" s="40" t="s">
        <v>1375</v>
      </c>
    </row>
    <row r="17" spans="1:5" ht="63.75">
      <c r="A17" t="s">
        <v>57</v>
      </c>
      <c r="E17" s="39" t="s">
        <v>1071</v>
      </c>
    </row>
    <row r="18" spans="1:16" ht="25.5">
      <c r="A18" t="s">
        <v>48</v>
      </c>
      <c s="34" t="s">
        <v>26</v>
      </c>
      <c s="34" t="s">
        <v>1076</v>
      </c>
      <c s="35" t="s">
        <v>5</v>
      </c>
      <c s="6" t="s">
        <v>1077</v>
      </c>
      <c s="36" t="s">
        <v>204</v>
      </c>
      <c s="37">
        <v>581.64</v>
      </c>
      <c s="36">
        <v>0</v>
      </c>
      <c s="36">
        <f>ROUND(G18*H18,6)</f>
      </c>
      <c r="L18" s="38">
        <v>0</v>
      </c>
      <c s="32">
        <f>ROUND(ROUND(L18,2)*ROUND(G18,3),2)</f>
      </c>
      <c s="36" t="s">
        <v>918</v>
      </c>
      <c>
        <f>(M18*21)/100</f>
      </c>
      <c t="s">
        <v>27</v>
      </c>
    </row>
    <row r="19" spans="1:5" ht="12.75">
      <c r="A19" s="35" t="s">
        <v>55</v>
      </c>
      <c r="E19" s="39" t="s">
        <v>1078</v>
      </c>
    </row>
    <row r="20" spans="1:5" ht="12.75">
      <c r="A20" s="35" t="s">
        <v>56</v>
      </c>
      <c r="E20" s="40" t="s">
        <v>1376</v>
      </c>
    </row>
    <row r="21" spans="1:5" ht="63.75">
      <c r="A21" t="s">
        <v>57</v>
      </c>
      <c r="E21" s="39" t="s">
        <v>1071</v>
      </c>
    </row>
    <row r="22" spans="1:16" ht="12.75">
      <c r="A22" t="s">
        <v>48</v>
      </c>
      <c s="34" t="s">
        <v>65</v>
      </c>
      <c s="34" t="s">
        <v>1080</v>
      </c>
      <c s="35" t="s">
        <v>5</v>
      </c>
      <c s="6" t="s">
        <v>1081</v>
      </c>
      <c s="36" t="s">
        <v>204</v>
      </c>
      <c s="37">
        <v>957.98</v>
      </c>
      <c s="36">
        <v>0</v>
      </c>
      <c s="36">
        <f>ROUND(G22*H22,6)</f>
      </c>
      <c r="L22" s="38">
        <v>0</v>
      </c>
      <c s="32">
        <f>ROUND(ROUND(L22,2)*ROUND(G22,3),2)</f>
      </c>
      <c s="36" t="s">
        <v>918</v>
      </c>
      <c>
        <f>(M22*21)/100</f>
      </c>
      <c t="s">
        <v>27</v>
      </c>
    </row>
    <row r="23" spans="1:5" ht="12.75">
      <c r="A23" s="35" t="s">
        <v>55</v>
      </c>
      <c r="E23" s="39" t="s">
        <v>1082</v>
      </c>
    </row>
    <row r="24" spans="1:5" ht="12.75">
      <c r="A24" s="35" t="s">
        <v>56</v>
      </c>
      <c r="E24" s="40" t="s">
        <v>1377</v>
      </c>
    </row>
    <row r="25" spans="1:5" ht="369.75">
      <c r="A25" t="s">
        <v>57</v>
      </c>
      <c r="E25" s="39" t="s">
        <v>1084</v>
      </c>
    </row>
    <row r="26" spans="1:16" ht="12.75">
      <c r="A26" t="s">
        <v>48</v>
      </c>
      <c s="34" t="s">
        <v>69</v>
      </c>
      <c s="34" t="s">
        <v>1085</v>
      </c>
      <c s="35" t="s">
        <v>5</v>
      </c>
      <c s="6" t="s">
        <v>1086</v>
      </c>
      <c s="36" t="s">
        <v>678</v>
      </c>
      <c s="37">
        <v>2908.2</v>
      </c>
      <c s="36">
        <v>0</v>
      </c>
      <c s="36">
        <f>ROUND(G26*H26,6)</f>
      </c>
      <c r="L26" s="38">
        <v>0</v>
      </c>
      <c s="32">
        <f>ROUND(ROUND(L26,2)*ROUND(G26,3),2)</f>
      </c>
      <c s="36" t="s">
        <v>205</v>
      </c>
      <c>
        <f>(M26*21)/100</f>
      </c>
      <c t="s">
        <v>27</v>
      </c>
    </row>
    <row r="27" spans="1:5" ht="12.75">
      <c r="A27" s="35" t="s">
        <v>55</v>
      </c>
      <c r="E27" s="39" t="s">
        <v>1087</v>
      </c>
    </row>
    <row r="28" spans="1:5" ht="12.75">
      <c r="A28" s="35" t="s">
        <v>56</v>
      </c>
      <c r="E28" s="40" t="s">
        <v>1378</v>
      </c>
    </row>
    <row r="29" spans="1:5" ht="38.25">
      <c r="A29" t="s">
        <v>57</v>
      </c>
      <c r="E29" s="39" t="s">
        <v>1089</v>
      </c>
    </row>
    <row r="30" spans="1:16" ht="12.75">
      <c r="A30" t="s">
        <v>48</v>
      </c>
      <c s="34" t="s">
        <v>73</v>
      </c>
      <c s="34" t="s">
        <v>1017</v>
      </c>
      <c s="35" t="s">
        <v>5</v>
      </c>
      <c s="6" t="s">
        <v>1018</v>
      </c>
      <c s="36" t="s">
        <v>678</v>
      </c>
      <c s="37">
        <v>1234.455</v>
      </c>
      <c s="36">
        <v>0</v>
      </c>
      <c s="36">
        <f>ROUND(G30*H30,6)</f>
      </c>
      <c r="L30" s="38">
        <v>0</v>
      </c>
      <c s="32">
        <f>ROUND(ROUND(L30,2)*ROUND(G30,3),2)</f>
      </c>
      <c s="36" t="s">
        <v>205</v>
      </c>
      <c>
        <f>(M30*21)/100</f>
      </c>
      <c t="s">
        <v>27</v>
      </c>
    </row>
    <row r="31" spans="1:5" ht="12.75">
      <c r="A31" s="35" t="s">
        <v>55</v>
      </c>
      <c r="E31" s="39" t="s">
        <v>1090</v>
      </c>
    </row>
    <row r="32" spans="1:5" ht="12.75">
      <c r="A32" s="35" t="s">
        <v>56</v>
      </c>
      <c r="E32" s="40" t="s">
        <v>1379</v>
      </c>
    </row>
    <row r="33" spans="1:5" ht="25.5">
      <c r="A33" t="s">
        <v>57</v>
      </c>
      <c r="E33" s="39" t="s">
        <v>1020</v>
      </c>
    </row>
    <row r="34" spans="1:16" ht="12.75">
      <c r="A34" t="s">
        <v>48</v>
      </c>
      <c s="34" t="s">
        <v>77</v>
      </c>
      <c s="34" t="s">
        <v>1242</v>
      </c>
      <c s="35" t="s">
        <v>5</v>
      </c>
      <c s="6" t="s">
        <v>1243</v>
      </c>
      <c s="36" t="s">
        <v>204</v>
      </c>
      <c s="37">
        <v>2</v>
      </c>
      <c s="36">
        <v>0</v>
      </c>
      <c s="36">
        <f>ROUND(G34*H34,6)</f>
      </c>
      <c r="L34" s="38">
        <v>0</v>
      </c>
      <c s="32">
        <f>ROUND(ROUND(L34,2)*ROUND(G34,3),2)</f>
      </c>
      <c s="36" t="s">
        <v>205</v>
      </c>
      <c>
        <f>(M34*21)/100</f>
      </c>
      <c t="s">
        <v>27</v>
      </c>
    </row>
    <row r="35" spans="1:5" ht="12.75">
      <c r="A35" s="35" t="s">
        <v>55</v>
      </c>
      <c r="E35" s="39" t="s">
        <v>1244</v>
      </c>
    </row>
    <row r="36" spans="1:5" ht="12.75">
      <c r="A36" s="35" t="s">
        <v>56</v>
      </c>
      <c r="E36" s="40" t="s">
        <v>5</v>
      </c>
    </row>
    <row r="37" spans="1:5" ht="318.75">
      <c r="A37" t="s">
        <v>57</v>
      </c>
      <c r="E37" s="39" t="s">
        <v>1245</v>
      </c>
    </row>
    <row r="38" spans="1:13" ht="12.75">
      <c r="A38" t="s">
        <v>46</v>
      </c>
      <c r="C38" s="31" t="s">
        <v>117</v>
      </c>
      <c r="E38" s="33" t="s">
        <v>1092</v>
      </c>
      <c r="J38" s="32">
        <f>0</f>
      </c>
      <c s="32">
        <f>0</f>
      </c>
      <c s="32">
        <f>0+L39+L43</f>
      </c>
      <c s="32">
        <f>0+M39+M43</f>
      </c>
    </row>
    <row r="39" spans="1:16" ht="12.75">
      <c r="A39" t="s">
        <v>48</v>
      </c>
      <c s="34" t="s">
        <v>81</v>
      </c>
      <c s="34" t="s">
        <v>1093</v>
      </c>
      <c s="35" t="s">
        <v>5</v>
      </c>
      <c s="6" t="s">
        <v>1094</v>
      </c>
      <c s="36" t="s">
        <v>204</v>
      </c>
      <c s="37">
        <v>614.534</v>
      </c>
      <c s="36">
        <v>0</v>
      </c>
      <c s="36">
        <f>ROUND(G39*H39,6)</f>
      </c>
      <c r="L39" s="38">
        <v>0</v>
      </c>
      <c s="32">
        <f>ROUND(ROUND(L39,2)*ROUND(G39,3),2)</f>
      </c>
      <c s="36" t="s">
        <v>205</v>
      </c>
      <c>
        <f>(M39*21)/100</f>
      </c>
      <c t="s">
        <v>27</v>
      </c>
    </row>
    <row r="40" spans="1:5" ht="12.75">
      <c r="A40" s="35" t="s">
        <v>55</v>
      </c>
      <c r="E40" s="39" t="s">
        <v>1380</v>
      </c>
    </row>
    <row r="41" spans="1:5" ht="12.75">
      <c r="A41" s="35" t="s">
        <v>56</v>
      </c>
      <c r="E41" s="40" t="s">
        <v>1381</v>
      </c>
    </row>
    <row r="42" spans="1:5" ht="280.5">
      <c r="A42" t="s">
        <v>57</v>
      </c>
      <c r="E42" s="39" t="s">
        <v>1097</v>
      </c>
    </row>
    <row r="43" spans="1:16" ht="12.75">
      <c r="A43" t="s">
        <v>48</v>
      </c>
      <c s="34" t="s">
        <v>750</v>
      </c>
      <c s="34" t="s">
        <v>1098</v>
      </c>
      <c s="35" t="s">
        <v>5</v>
      </c>
      <c s="6" t="s">
        <v>1099</v>
      </c>
      <c s="36" t="s">
        <v>204</v>
      </c>
      <c s="37">
        <v>374.835</v>
      </c>
      <c s="36">
        <v>0</v>
      </c>
      <c s="36">
        <f>ROUND(G43*H43,6)</f>
      </c>
      <c r="L43" s="38">
        <v>0</v>
      </c>
      <c s="32">
        <f>ROUND(ROUND(L43,2)*ROUND(G43,3),2)</f>
      </c>
      <c s="36" t="s">
        <v>918</v>
      </c>
      <c>
        <f>(M43*21)/100</f>
      </c>
      <c t="s">
        <v>27</v>
      </c>
    </row>
    <row r="44" spans="1:5" ht="12.75">
      <c r="A44" s="35" t="s">
        <v>55</v>
      </c>
      <c r="E44" s="39" t="s">
        <v>1100</v>
      </c>
    </row>
    <row r="45" spans="1:5" ht="12.75">
      <c r="A45" s="35" t="s">
        <v>56</v>
      </c>
      <c r="E45" s="40" t="s">
        <v>1382</v>
      </c>
    </row>
    <row r="46" spans="1:5" ht="267.75">
      <c r="A46" t="s">
        <v>57</v>
      </c>
      <c r="E46" s="39" t="s">
        <v>1102</v>
      </c>
    </row>
    <row r="47" spans="1:13" ht="12.75">
      <c r="A47" t="s">
        <v>46</v>
      </c>
      <c r="C47" s="31" t="s">
        <v>27</v>
      </c>
      <c r="E47" s="33" t="s">
        <v>1248</v>
      </c>
      <c r="J47" s="32">
        <f>0</f>
      </c>
      <c s="32">
        <f>0</f>
      </c>
      <c s="32">
        <f>0+L48+L52+L56+L60</f>
      </c>
      <c s="32">
        <f>0+M48+M52+M56+M60</f>
      </c>
    </row>
    <row r="48" spans="1:16" ht="12.75">
      <c r="A48" t="s">
        <v>48</v>
      </c>
      <c s="34" t="s">
        <v>85</v>
      </c>
      <c s="34" t="s">
        <v>1317</v>
      </c>
      <c s="35" t="s">
        <v>5</v>
      </c>
      <c s="6" t="s">
        <v>1318</v>
      </c>
      <c s="36" t="s">
        <v>218</v>
      </c>
      <c s="37">
        <v>340</v>
      </c>
      <c s="36">
        <v>0</v>
      </c>
      <c s="36">
        <f>ROUND(G48*H48,6)</f>
      </c>
      <c r="L48" s="38">
        <v>0</v>
      </c>
      <c s="32">
        <f>ROUND(ROUND(L48,2)*ROUND(G48,3),2)</f>
      </c>
      <c s="36" t="s">
        <v>205</v>
      </c>
      <c>
        <f>(M48*21)/100</f>
      </c>
      <c t="s">
        <v>27</v>
      </c>
    </row>
    <row r="49" spans="1:5" ht="12.75">
      <c r="A49" s="35" t="s">
        <v>55</v>
      </c>
      <c r="E49" s="39" t="s">
        <v>1383</v>
      </c>
    </row>
    <row r="50" spans="1:5" ht="12.75">
      <c r="A50" s="35" t="s">
        <v>56</v>
      </c>
      <c r="E50" s="40" t="s">
        <v>1384</v>
      </c>
    </row>
    <row r="51" spans="1:5" ht="165.75">
      <c r="A51" t="s">
        <v>57</v>
      </c>
      <c r="E51" s="39" t="s">
        <v>1321</v>
      </c>
    </row>
    <row r="52" spans="1:16" ht="12.75">
      <c r="A52" t="s">
        <v>48</v>
      </c>
      <c s="34" t="s">
        <v>89</v>
      </c>
      <c s="34" t="s">
        <v>1322</v>
      </c>
      <c s="35" t="s">
        <v>5</v>
      </c>
      <c s="6" t="s">
        <v>1323</v>
      </c>
      <c s="36" t="s">
        <v>678</v>
      </c>
      <c s="37">
        <v>272</v>
      </c>
      <c s="36">
        <v>0</v>
      </c>
      <c s="36">
        <f>ROUND(G52*H52,6)</f>
      </c>
      <c r="L52" s="38">
        <v>0</v>
      </c>
      <c s="32">
        <f>ROUND(ROUND(L52,2)*ROUND(G52,3),2)</f>
      </c>
      <c s="36" t="s">
        <v>205</v>
      </c>
      <c>
        <f>(M52*21)/100</f>
      </c>
      <c t="s">
        <v>27</v>
      </c>
    </row>
    <row r="53" spans="1:5" ht="12.75">
      <c r="A53" s="35" t="s">
        <v>55</v>
      </c>
      <c r="E53" s="39" t="s">
        <v>1385</v>
      </c>
    </row>
    <row r="54" spans="1:5" ht="12.75">
      <c r="A54" s="35" t="s">
        <v>56</v>
      </c>
      <c r="E54" s="40" t="s">
        <v>1386</v>
      </c>
    </row>
    <row r="55" spans="1:5" ht="51">
      <c r="A55" t="s">
        <v>57</v>
      </c>
      <c r="E55" s="39" t="s">
        <v>1326</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1387</v>
      </c>
    </row>
    <row r="58" spans="1:5" ht="12.75">
      <c r="A58" s="35" t="s">
        <v>56</v>
      </c>
      <c r="E58" s="40" t="s">
        <v>1250</v>
      </c>
    </row>
    <row r="59" spans="1:5" ht="369.75">
      <c r="A59" t="s">
        <v>57</v>
      </c>
      <c r="E59" s="39" t="s">
        <v>1108</v>
      </c>
    </row>
    <row r="60" spans="1:16" ht="12.75">
      <c r="A60" t="s">
        <v>48</v>
      </c>
      <c s="34" t="s">
        <v>97</v>
      </c>
      <c s="34" t="s">
        <v>1251</v>
      </c>
      <c s="35" t="s">
        <v>5</v>
      </c>
      <c s="6" t="s">
        <v>1252</v>
      </c>
      <c s="36" t="s">
        <v>204</v>
      </c>
      <c s="37">
        <v>2</v>
      </c>
      <c s="36">
        <v>0</v>
      </c>
      <c s="36">
        <f>ROUND(G60*H60,6)</f>
      </c>
      <c r="L60" s="38">
        <v>0</v>
      </c>
      <c s="32">
        <f>ROUND(ROUND(L60,2)*ROUND(G60,3),2)</f>
      </c>
      <c s="36" t="s">
        <v>205</v>
      </c>
      <c>
        <f>(M60*21)/100</f>
      </c>
      <c t="s">
        <v>27</v>
      </c>
    </row>
    <row r="61" spans="1:5" ht="12.75">
      <c r="A61" s="35" t="s">
        <v>55</v>
      </c>
      <c r="E61" s="39" t="s">
        <v>1244</v>
      </c>
    </row>
    <row r="62" spans="1:5" ht="12.75">
      <c r="A62" s="35" t="s">
        <v>56</v>
      </c>
      <c r="E62" s="40" t="s">
        <v>5</v>
      </c>
    </row>
    <row r="63" spans="1:5" ht="369.75">
      <c r="A63" t="s">
        <v>57</v>
      </c>
      <c r="E63" s="39" t="s">
        <v>1108</v>
      </c>
    </row>
    <row r="64" spans="1:13" ht="12.75">
      <c r="A64" t="s">
        <v>46</v>
      </c>
      <c r="C64" s="31" t="s">
        <v>65</v>
      </c>
      <c r="E64" s="33" t="s">
        <v>1109</v>
      </c>
      <c r="J64" s="32">
        <f>0</f>
      </c>
      <c s="32">
        <f>0</f>
      </c>
      <c s="32">
        <f>0+L65+L69+L73</f>
      </c>
      <c s="32">
        <f>0+M65+M69+M73</f>
      </c>
    </row>
    <row r="65" spans="1:16" ht="12.75">
      <c r="A65" t="s">
        <v>48</v>
      </c>
      <c s="34" t="s">
        <v>101</v>
      </c>
      <c s="34" t="s">
        <v>1110</v>
      </c>
      <c s="35" t="s">
        <v>5</v>
      </c>
      <c s="6" t="s">
        <v>1111</v>
      </c>
      <c s="36" t="s">
        <v>204</v>
      </c>
      <c s="37">
        <v>3.505</v>
      </c>
      <c s="36">
        <v>0</v>
      </c>
      <c s="36">
        <f>ROUND(G65*H65,6)</f>
      </c>
      <c r="L65" s="38">
        <v>0</v>
      </c>
      <c s="32">
        <f>ROUND(ROUND(L65,2)*ROUND(G65,3),2)</f>
      </c>
      <c s="36" t="s">
        <v>205</v>
      </c>
      <c>
        <f>(M65*21)/100</f>
      </c>
      <c t="s">
        <v>27</v>
      </c>
    </row>
    <row r="66" spans="1:5" ht="12.75">
      <c r="A66" s="35" t="s">
        <v>55</v>
      </c>
      <c r="E66" s="39" t="s">
        <v>1388</v>
      </c>
    </row>
    <row r="67" spans="1:5" ht="12.75">
      <c r="A67" s="35" t="s">
        <v>56</v>
      </c>
      <c r="E67" s="40" t="s">
        <v>1389</v>
      </c>
    </row>
    <row r="68" spans="1:5" ht="38.25">
      <c r="A68" t="s">
        <v>57</v>
      </c>
      <c r="E68" s="39" t="s">
        <v>1114</v>
      </c>
    </row>
    <row r="69" spans="1:16" ht="12.75">
      <c r="A69" t="s">
        <v>48</v>
      </c>
      <c s="34" t="s">
        <v>105</v>
      </c>
      <c s="34" t="s">
        <v>1329</v>
      </c>
      <c s="35" t="s">
        <v>5</v>
      </c>
      <c s="6" t="s">
        <v>1330</v>
      </c>
      <c s="36" t="s">
        <v>204</v>
      </c>
      <c s="37">
        <v>102</v>
      </c>
      <c s="36">
        <v>0</v>
      </c>
      <c s="36">
        <f>ROUND(G69*H69,6)</f>
      </c>
      <c r="L69" s="38">
        <v>0</v>
      </c>
      <c s="32">
        <f>ROUND(ROUND(L69,2)*ROUND(G69,3),2)</f>
      </c>
      <c s="36" t="s">
        <v>205</v>
      </c>
      <c>
        <f>(M69*21)/100</f>
      </c>
      <c t="s">
        <v>27</v>
      </c>
    </row>
    <row r="70" spans="1:5" ht="12.75">
      <c r="A70" s="35" t="s">
        <v>55</v>
      </c>
      <c r="E70" s="39" t="s">
        <v>1390</v>
      </c>
    </row>
    <row r="71" spans="1:5" ht="12.75">
      <c r="A71" s="35" t="s">
        <v>56</v>
      </c>
      <c r="E71" s="40" t="s">
        <v>753</v>
      </c>
    </row>
    <row r="72" spans="1:5" ht="369.75">
      <c r="A72" t="s">
        <v>57</v>
      </c>
      <c r="E72" s="39" t="s">
        <v>1051</v>
      </c>
    </row>
    <row r="73" spans="1:16" ht="12.75">
      <c r="A73" t="s">
        <v>48</v>
      </c>
      <c s="34" t="s">
        <v>109</v>
      </c>
      <c s="34" t="s">
        <v>1115</v>
      </c>
      <c s="35" t="s">
        <v>5</v>
      </c>
      <c s="6" t="s">
        <v>1116</v>
      </c>
      <c s="36" t="s">
        <v>204</v>
      </c>
      <c s="37">
        <v>18.31</v>
      </c>
      <c s="36">
        <v>0</v>
      </c>
      <c s="36">
        <f>ROUND(G73*H73,6)</f>
      </c>
      <c r="L73" s="38">
        <v>0</v>
      </c>
      <c s="32">
        <f>ROUND(ROUND(L73,2)*ROUND(G73,3),2)</f>
      </c>
      <c s="36" t="s">
        <v>205</v>
      </c>
      <c>
        <f>(M73*21)/100</f>
      </c>
      <c t="s">
        <v>27</v>
      </c>
    </row>
    <row r="74" spans="1:5" ht="12.75">
      <c r="A74" s="35" t="s">
        <v>55</v>
      </c>
      <c r="E74" s="39" t="s">
        <v>1391</v>
      </c>
    </row>
    <row r="75" spans="1:5" ht="12.75">
      <c r="A75" s="35" t="s">
        <v>56</v>
      </c>
      <c r="E75" s="40" t="s">
        <v>1392</v>
      </c>
    </row>
    <row r="76" spans="1:5" ht="409.5">
      <c r="A76" t="s">
        <v>57</v>
      </c>
      <c r="E76" s="39" t="s">
        <v>1119</v>
      </c>
    </row>
    <row r="77" spans="1:13" ht="12.75">
      <c r="A77" t="s">
        <v>46</v>
      </c>
      <c r="C77" s="31" t="s">
        <v>69</v>
      </c>
      <c r="E77" s="33" t="s">
        <v>888</v>
      </c>
      <c r="J77" s="32">
        <f>0</f>
      </c>
      <c s="32">
        <f>0</f>
      </c>
      <c s="32">
        <f>0+L78+L82+L86+L90+L94+L98</f>
      </c>
      <c s="32">
        <f>0+M78+M82+M86+M90+M94+M98</f>
      </c>
    </row>
    <row r="78" spans="1:16" ht="25.5">
      <c r="A78" t="s">
        <v>48</v>
      </c>
      <c s="34" t="s">
        <v>113</v>
      </c>
      <c s="34" t="s">
        <v>1120</v>
      </c>
      <c s="35" t="s">
        <v>5</v>
      </c>
      <c s="6" t="s">
        <v>1121</v>
      </c>
      <c s="36" t="s">
        <v>678</v>
      </c>
      <c s="37">
        <v>340</v>
      </c>
      <c s="36">
        <v>0</v>
      </c>
      <c s="36">
        <f>ROUND(G78*H78,6)</f>
      </c>
      <c r="L78" s="38">
        <v>0</v>
      </c>
      <c s="32">
        <f>ROUND(ROUND(L78,2)*ROUND(G78,3),2)</f>
      </c>
      <c s="36" t="s">
        <v>385</v>
      </c>
      <c>
        <f>(M78*21)/100</f>
      </c>
      <c t="s">
        <v>27</v>
      </c>
    </row>
    <row r="79" spans="1:5" ht="12.75">
      <c r="A79" s="35" t="s">
        <v>55</v>
      </c>
      <c r="E79" s="39" t="s">
        <v>1393</v>
      </c>
    </row>
    <row r="80" spans="1:5" ht="12.75">
      <c r="A80" s="35" t="s">
        <v>56</v>
      </c>
      <c r="E80" s="40" t="s">
        <v>1384</v>
      </c>
    </row>
    <row r="81" spans="1:5" ht="153">
      <c r="A81" t="s">
        <v>57</v>
      </c>
      <c r="E81" s="39" t="s">
        <v>1124</v>
      </c>
    </row>
    <row r="82" spans="1:16" ht="25.5">
      <c r="A82" t="s">
        <v>48</v>
      </c>
      <c s="34" t="s">
        <v>117</v>
      </c>
      <c s="34" t="s">
        <v>1125</v>
      </c>
      <c s="35" t="s">
        <v>5</v>
      </c>
      <c s="6" t="s">
        <v>1126</v>
      </c>
      <c s="36" t="s">
        <v>678</v>
      </c>
      <c s="37">
        <v>2.72</v>
      </c>
      <c s="36">
        <v>0</v>
      </c>
      <c s="36">
        <f>ROUND(G82*H82,6)</f>
      </c>
      <c r="L82" s="38">
        <v>0</v>
      </c>
      <c s="32">
        <f>ROUND(ROUND(L82,2)*ROUND(G82,3),2)</f>
      </c>
      <c s="36" t="s">
        <v>205</v>
      </c>
      <c>
        <f>(M82*21)/100</f>
      </c>
      <c t="s">
        <v>27</v>
      </c>
    </row>
    <row r="83" spans="1:5" ht="12.75">
      <c r="A83" s="35" t="s">
        <v>55</v>
      </c>
      <c r="E83" s="39" t="s">
        <v>1394</v>
      </c>
    </row>
    <row r="84" spans="1:5" ht="12.75">
      <c r="A84" s="35" t="s">
        <v>56</v>
      </c>
      <c r="E84" s="40" t="s">
        <v>1395</v>
      </c>
    </row>
    <row r="85" spans="1:5" ht="153">
      <c r="A85" t="s">
        <v>57</v>
      </c>
      <c r="E85" s="39" t="s">
        <v>1124</v>
      </c>
    </row>
    <row r="86" spans="1:16" ht="25.5">
      <c r="A86" t="s">
        <v>48</v>
      </c>
      <c s="34" t="s">
        <v>121</v>
      </c>
      <c s="34" t="s">
        <v>1129</v>
      </c>
      <c s="35" t="s">
        <v>5</v>
      </c>
      <c s="6" t="s">
        <v>1130</v>
      </c>
      <c s="36" t="s">
        <v>678</v>
      </c>
      <c s="37">
        <v>1.2</v>
      </c>
      <c s="36">
        <v>0</v>
      </c>
      <c s="36">
        <f>ROUND(G86*H86,6)</f>
      </c>
      <c r="L86" s="38">
        <v>0</v>
      </c>
      <c s="32">
        <f>ROUND(ROUND(L86,2)*ROUND(G86,3),2)</f>
      </c>
      <c s="36" t="s">
        <v>205</v>
      </c>
      <c>
        <f>(M86*21)/100</f>
      </c>
      <c t="s">
        <v>27</v>
      </c>
    </row>
    <row r="87" spans="1:5" ht="12.75">
      <c r="A87" s="35" t="s">
        <v>55</v>
      </c>
      <c r="E87" s="39" t="s">
        <v>1396</v>
      </c>
    </row>
    <row r="88" spans="1:5" ht="12.75">
      <c r="A88" s="35" t="s">
        <v>56</v>
      </c>
      <c r="E88" s="40" t="s">
        <v>1132</v>
      </c>
    </row>
    <row r="89" spans="1:5" ht="153">
      <c r="A89" t="s">
        <v>57</v>
      </c>
      <c r="E89" s="39" t="s">
        <v>1124</v>
      </c>
    </row>
    <row r="90" spans="1:16" ht="25.5">
      <c r="A90" t="s">
        <v>48</v>
      </c>
      <c s="34" t="s">
        <v>125</v>
      </c>
      <c s="34" t="s">
        <v>1133</v>
      </c>
      <c s="35" t="s">
        <v>5</v>
      </c>
      <c s="6" t="s">
        <v>1134</v>
      </c>
      <c s="36" t="s">
        <v>678</v>
      </c>
      <c s="37">
        <v>0.9</v>
      </c>
      <c s="36">
        <v>0</v>
      </c>
      <c s="36">
        <f>ROUND(G90*H90,6)</f>
      </c>
      <c r="L90" s="38">
        <v>0</v>
      </c>
      <c s="32">
        <f>ROUND(ROUND(L90,2)*ROUND(G90,3),2)</f>
      </c>
      <c s="36" t="s">
        <v>385</v>
      </c>
      <c>
        <f>(M90*21)/100</f>
      </c>
      <c t="s">
        <v>27</v>
      </c>
    </row>
    <row r="91" spans="1:5" ht="12.75">
      <c r="A91" s="35" t="s">
        <v>55</v>
      </c>
      <c r="E91" s="39" t="s">
        <v>1397</v>
      </c>
    </row>
    <row r="92" spans="1:5" ht="12.75">
      <c r="A92" s="35" t="s">
        <v>56</v>
      </c>
      <c r="E92" s="40" t="s">
        <v>1136</v>
      </c>
    </row>
    <row r="93" spans="1:5" ht="153">
      <c r="A93" t="s">
        <v>57</v>
      </c>
      <c r="E93" s="39" t="s">
        <v>1124</v>
      </c>
    </row>
    <row r="94" spans="1:16" ht="12.75">
      <c r="A94" t="s">
        <v>48</v>
      </c>
      <c s="34" t="s">
        <v>129</v>
      </c>
      <c s="34" t="s">
        <v>1137</v>
      </c>
      <c s="35" t="s">
        <v>5</v>
      </c>
      <c s="6" t="s">
        <v>1138</v>
      </c>
      <c s="36" t="s">
        <v>678</v>
      </c>
      <c s="37">
        <v>853.755</v>
      </c>
      <c s="36">
        <v>0</v>
      </c>
      <c s="36">
        <f>ROUND(G94*H94,6)</f>
      </c>
      <c r="L94" s="38">
        <v>0</v>
      </c>
      <c s="32">
        <f>ROUND(ROUND(L94,2)*ROUND(G94,3),2)</f>
      </c>
      <c s="36" t="s">
        <v>205</v>
      </c>
      <c>
        <f>(M94*21)/100</f>
      </c>
      <c t="s">
        <v>27</v>
      </c>
    </row>
    <row r="95" spans="1:5" ht="12.75">
      <c r="A95" s="35" t="s">
        <v>55</v>
      </c>
      <c r="E95" s="39" t="s">
        <v>1398</v>
      </c>
    </row>
    <row r="96" spans="1:5" ht="12.75">
      <c r="A96" s="35" t="s">
        <v>56</v>
      </c>
      <c r="E96" s="40" t="s">
        <v>1399</v>
      </c>
    </row>
    <row r="97" spans="1:5" ht="153">
      <c r="A97" t="s">
        <v>57</v>
      </c>
      <c r="E97" s="39" t="s">
        <v>1141</v>
      </c>
    </row>
    <row r="98" spans="1:16" ht="12.75">
      <c r="A98" t="s">
        <v>48</v>
      </c>
      <c s="34" t="s">
        <v>133</v>
      </c>
      <c s="34" t="s">
        <v>1142</v>
      </c>
      <c s="35" t="s">
        <v>5</v>
      </c>
      <c s="6" t="s">
        <v>1143</v>
      </c>
      <c s="36" t="s">
        <v>678</v>
      </c>
      <c s="37">
        <v>1649.435</v>
      </c>
      <c s="36">
        <v>0</v>
      </c>
      <c s="36">
        <f>ROUND(G98*H98,6)</f>
      </c>
      <c r="L98" s="38">
        <v>0</v>
      </c>
      <c s="32">
        <f>ROUND(ROUND(L98,2)*ROUND(G98,3),2)</f>
      </c>
      <c s="36" t="s">
        <v>205</v>
      </c>
      <c>
        <f>(M98*21)/100</f>
      </c>
      <c t="s">
        <v>27</v>
      </c>
    </row>
    <row r="99" spans="1:5" ht="12.75">
      <c r="A99" s="35" t="s">
        <v>55</v>
      </c>
      <c r="E99" s="39" t="s">
        <v>1400</v>
      </c>
    </row>
    <row r="100" spans="1:5" ht="12.75">
      <c r="A100" s="35" t="s">
        <v>56</v>
      </c>
      <c r="E100" s="40" t="s">
        <v>1401</v>
      </c>
    </row>
    <row r="101" spans="1:5" ht="51">
      <c r="A101" t="s">
        <v>57</v>
      </c>
      <c r="E101" s="39" t="s">
        <v>1146</v>
      </c>
    </row>
    <row r="102" spans="1:13" ht="12.75">
      <c r="A102" t="s">
        <v>46</v>
      </c>
      <c r="C102" s="31" t="s">
        <v>77</v>
      </c>
      <c r="E102" s="33" t="s">
        <v>1147</v>
      </c>
      <c r="J102" s="32">
        <f>0</f>
      </c>
      <c s="32">
        <f>0</f>
      </c>
      <c s="32">
        <f>0+L103+L107</f>
      </c>
      <c s="32">
        <f>0+M103+M107</f>
      </c>
    </row>
    <row r="103" spans="1:16" ht="25.5">
      <c r="A103" t="s">
        <v>48</v>
      </c>
      <c s="34" t="s">
        <v>137</v>
      </c>
      <c s="34" t="s">
        <v>1148</v>
      </c>
      <c s="35" t="s">
        <v>5</v>
      </c>
      <c s="6" t="s">
        <v>1149</v>
      </c>
      <c s="36" t="s">
        <v>678</v>
      </c>
      <c s="37">
        <v>132.21</v>
      </c>
      <c s="36">
        <v>0</v>
      </c>
      <c s="36">
        <f>ROUND(G103*H103,6)</f>
      </c>
      <c r="L103" s="38">
        <v>0</v>
      </c>
      <c s="32">
        <f>ROUND(ROUND(L103,2)*ROUND(G103,3),2)</f>
      </c>
      <c s="36" t="s">
        <v>205</v>
      </c>
      <c>
        <f>(M103*21)/100</f>
      </c>
      <c t="s">
        <v>27</v>
      </c>
    </row>
    <row r="104" spans="1:5" ht="12.75">
      <c r="A104" s="35" t="s">
        <v>55</v>
      </c>
      <c r="E104" s="39" t="s">
        <v>1402</v>
      </c>
    </row>
    <row r="105" spans="1:5" ht="12.75">
      <c r="A105" s="35" t="s">
        <v>56</v>
      </c>
      <c r="E105" s="40" t="s">
        <v>1403</v>
      </c>
    </row>
    <row r="106" spans="1:5" ht="191.25">
      <c r="A106" t="s">
        <v>57</v>
      </c>
      <c r="E106" s="39" t="s">
        <v>1152</v>
      </c>
    </row>
    <row r="107" spans="1:16" ht="25.5">
      <c r="A107" t="s">
        <v>48</v>
      </c>
      <c s="34" t="s">
        <v>141</v>
      </c>
      <c s="34" t="s">
        <v>1153</v>
      </c>
      <c s="35" t="s">
        <v>5</v>
      </c>
      <c s="6" t="s">
        <v>1154</v>
      </c>
      <c s="36" t="s">
        <v>678</v>
      </c>
      <c s="37">
        <v>132.21</v>
      </c>
      <c s="36">
        <v>0</v>
      </c>
      <c s="36">
        <f>ROUND(G107*H107,6)</f>
      </c>
      <c r="L107" s="38">
        <v>0</v>
      </c>
      <c s="32">
        <f>ROUND(ROUND(L107,2)*ROUND(G107,3),2)</f>
      </c>
      <c s="36" t="s">
        <v>205</v>
      </c>
      <c>
        <f>(M107*21)/100</f>
      </c>
      <c t="s">
        <v>27</v>
      </c>
    </row>
    <row r="108" spans="1:5" ht="12.75">
      <c r="A108" s="35" t="s">
        <v>55</v>
      </c>
      <c r="E108" s="39" t="s">
        <v>1343</v>
      </c>
    </row>
    <row r="109" spans="1:5" ht="12.75">
      <c r="A109" s="35" t="s">
        <v>56</v>
      </c>
      <c r="E109" s="40" t="s">
        <v>1403</v>
      </c>
    </row>
    <row r="110" spans="1:5" ht="191.25">
      <c r="A110" t="s">
        <v>57</v>
      </c>
      <c r="E110" s="39" t="s">
        <v>1152</v>
      </c>
    </row>
    <row r="111" spans="1:13" ht="12.75">
      <c r="A111" t="s">
        <v>46</v>
      </c>
      <c r="C111" s="31" t="s">
        <v>81</v>
      </c>
      <c r="E111" s="33" t="s">
        <v>1031</v>
      </c>
      <c r="J111" s="32">
        <f>0</f>
      </c>
      <c s="32">
        <f>0</f>
      </c>
      <c s="32">
        <f>0+L112</f>
      </c>
      <c s="32">
        <f>0+M112</f>
      </c>
    </row>
    <row r="112" spans="1:16" ht="12.75">
      <c r="A112" t="s">
        <v>48</v>
      </c>
      <c s="34" t="s">
        <v>145</v>
      </c>
      <c s="34" t="s">
        <v>1161</v>
      </c>
      <c s="35" t="s">
        <v>5</v>
      </c>
      <c s="6" t="s">
        <v>1162</v>
      </c>
      <c s="36" t="s">
        <v>218</v>
      </c>
      <c s="37">
        <v>547.2</v>
      </c>
      <c s="36">
        <v>0</v>
      </c>
      <c s="36">
        <f>ROUND(G112*H112,6)</f>
      </c>
      <c r="L112" s="38">
        <v>0</v>
      </c>
      <c s="32">
        <f>ROUND(ROUND(L112,2)*ROUND(G112,3),2)</f>
      </c>
      <c s="36" t="s">
        <v>205</v>
      </c>
      <c>
        <f>(M112*21)/100</f>
      </c>
      <c t="s">
        <v>27</v>
      </c>
    </row>
    <row r="113" spans="1:5" ht="12.75">
      <c r="A113" s="35" t="s">
        <v>55</v>
      </c>
      <c r="E113" s="39" t="s">
        <v>1404</v>
      </c>
    </row>
    <row r="114" spans="1:5" ht="12.75">
      <c r="A114" s="35" t="s">
        <v>56</v>
      </c>
      <c r="E114" s="40" t="s">
        <v>1405</v>
      </c>
    </row>
    <row r="115" spans="1:5" ht="267.75">
      <c r="A115" t="s">
        <v>57</v>
      </c>
      <c r="E115" s="39" t="s">
        <v>1035</v>
      </c>
    </row>
    <row r="116" spans="1:13" ht="12.75">
      <c r="A116" t="s">
        <v>46</v>
      </c>
      <c r="C116" s="31" t="s">
        <v>616</v>
      </c>
      <c r="E116" s="33" t="s">
        <v>1170</v>
      </c>
      <c r="J116" s="32">
        <f>0</f>
      </c>
      <c s="32">
        <f>0</f>
      </c>
      <c s="32">
        <f>0+L117+L121</f>
      </c>
      <c s="32">
        <f>0+M117+M121</f>
      </c>
    </row>
    <row r="117" spans="1:16" ht="12.75">
      <c r="A117" t="s">
        <v>48</v>
      </c>
      <c s="34" t="s">
        <v>149</v>
      </c>
      <c s="34" t="s">
        <v>1171</v>
      </c>
      <c s="35" t="s">
        <v>5</v>
      </c>
      <c s="6" t="s">
        <v>1172</v>
      </c>
      <c s="36" t="s">
        <v>218</v>
      </c>
      <c s="37">
        <v>11.203</v>
      </c>
      <c s="36">
        <v>0</v>
      </c>
      <c s="36">
        <f>ROUND(G117*H117,6)</f>
      </c>
      <c r="L117" s="38">
        <v>0</v>
      </c>
      <c s="32">
        <f>ROUND(ROUND(L117,2)*ROUND(G117,3),2)</f>
      </c>
      <c s="36" t="s">
        <v>205</v>
      </c>
      <c>
        <f>(M117*21)/100</f>
      </c>
      <c t="s">
        <v>27</v>
      </c>
    </row>
    <row r="118" spans="1:5" ht="12.75">
      <c r="A118" s="35" t="s">
        <v>55</v>
      </c>
      <c r="E118" s="39" t="s">
        <v>1406</v>
      </c>
    </row>
    <row r="119" spans="1:5" ht="12.75">
      <c r="A119" s="35" t="s">
        <v>56</v>
      </c>
      <c r="E119" s="40" t="s">
        <v>1407</v>
      </c>
    </row>
    <row r="120" spans="1:5" ht="63.75">
      <c r="A120" t="s">
        <v>57</v>
      </c>
      <c r="E120" s="39" t="s">
        <v>1175</v>
      </c>
    </row>
    <row r="121" spans="1:16" ht="12.75">
      <c r="A121" t="s">
        <v>48</v>
      </c>
      <c s="34" t="s">
        <v>259</v>
      </c>
      <c s="34" t="s">
        <v>1271</v>
      </c>
      <c s="35" t="s">
        <v>5</v>
      </c>
      <c s="6" t="s">
        <v>1272</v>
      </c>
      <c s="36" t="s">
        <v>218</v>
      </c>
      <c s="37">
        <v>250</v>
      </c>
      <c s="36">
        <v>0</v>
      </c>
      <c s="36">
        <f>ROUND(G121*H121,6)</f>
      </c>
      <c r="L121" s="38">
        <v>0</v>
      </c>
      <c s="32">
        <f>ROUND(ROUND(L121,2)*ROUND(G121,3),2)</f>
      </c>
      <c s="36" t="s">
        <v>205</v>
      </c>
      <c>
        <f>(M121*21)/100</f>
      </c>
      <c t="s">
        <v>27</v>
      </c>
    </row>
    <row r="122" spans="1:5" ht="12.75">
      <c r="A122" s="35" t="s">
        <v>55</v>
      </c>
      <c r="E122" s="39" t="s">
        <v>1273</v>
      </c>
    </row>
    <row r="123" spans="1:5" ht="12.75">
      <c r="A123" s="35" t="s">
        <v>56</v>
      </c>
      <c r="E123" s="40" t="s">
        <v>1274</v>
      </c>
    </row>
    <row r="124" spans="1:5" ht="102">
      <c r="A124" t="s">
        <v>57</v>
      </c>
      <c r="E124" s="39" t="s">
        <v>1275</v>
      </c>
    </row>
    <row r="125" spans="1:13" ht="12.75">
      <c r="A125" t="s">
        <v>46</v>
      </c>
      <c r="C125" s="31" t="s">
        <v>620</v>
      </c>
      <c r="E125" s="33" t="s">
        <v>1181</v>
      </c>
      <c r="J125" s="32">
        <f>0</f>
      </c>
      <c s="32">
        <f>0</f>
      </c>
      <c s="32">
        <f>0+L126+L130+L134+L138+L142+L146+L150+L154</f>
      </c>
      <c s="32">
        <f>0+M126+M130+M134+M138+M142+M146+M150+M154</f>
      </c>
    </row>
    <row r="126" spans="1:16" ht="12.75">
      <c r="A126" t="s">
        <v>48</v>
      </c>
      <c s="34" t="s">
        <v>262</v>
      </c>
      <c s="34" t="s">
        <v>1182</v>
      </c>
      <c s="35" t="s">
        <v>5</v>
      </c>
      <c s="6" t="s">
        <v>1183</v>
      </c>
      <c s="36" t="s">
        <v>218</v>
      </c>
      <c s="37">
        <v>297</v>
      </c>
      <c s="36">
        <v>0</v>
      </c>
      <c s="36">
        <f>ROUND(G126*H126,6)</f>
      </c>
      <c r="L126" s="38">
        <v>0</v>
      </c>
      <c s="32">
        <f>ROUND(ROUND(L126,2)*ROUND(G126,3),2)</f>
      </c>
      <c s="36" t="s">
        <v>205</v>
      </c>
      <c>
        <f>(M126*21)/100</f>
      </c>
      <c t="s">
        <v>27</v>
      </c>
    </row>
    <row r="127" spans="1:5" ht="12.75">
      <c r="A127" s="35" t="s">
        <v>55</v>
      </c>
      <c r="E127" s="39" t="s">
        <v>1408</v>
      </c>
    </row>
    <row r="128" spans="1:5" ht="12.75">
      <c r="A128" s="35" t="s">
        <v>56</v>
      </c>
      <c r="E128" s="40" t="s">
        <v>1409</v>
      </c>
    </row>
    <row r="129" spans="1:5" ht="229.5">
      <c r="A129" t="s">
        <v>57</v>
      </c>
      <c r="E129" s="39" t="s">
        <v>1186</v>
      </c>
    </row>
    <row r="130" spans="1:16" ht="12.75">
      <c r="A130" t="s">
        <v>48</v>
      </c>
      <c s="34" t="s">
        <v>266</v>
      </c>
      <c s="34" t="s">
        <v>1187</v>
      </c>
      <c s="35" t="s">
        <v>5</v>
      </c>
      <c s="6" t="s">
        <v>1188</v>
      </c>
      <c s="36" t="s">
        <v>218</v>
      </c>
      <c s="37">
        <v>48</v>
      </c>
      <c s="36">
        <v>0</v>
      </c>
      <c s="36">
        <f>ROUND(G130*H130,6)</f>
      </c>
      <c r="L130" s="38">
        <v>0</v>
      </c>
      <c s="32">
        <f>ROUND(ROUND(L130,2)*ROUND(G130,3),2)</f>
      </c>
      <c s="36" t="s">
        <v>385</v>
      </c>
      <c>
        <f>(M130*21)/100</f>
      </c>
      <c t="s">
        <v>27</v>
      </c>
    </row>
    <row r="131" spans="1:5" ht="12.75">
      <c r="A131" s="35" t="s">
        <v>55</v>
      </c>
      <c r="E131" s="39" t="s">
        <v>1410</v>
      </c>
    </row>
    <row r="132" spans="1:5" ht="12.75">
      <c r="A132" s="35" t="s">
        <v>56</v>
      </c>
      <c r="E132" s="40" t="s">
        <v>333</v>
      </c>
    </row>
    <row r="133" spans="1:5" ht="229.5">
      <c r="A133" t="s">
        <v>57</v>
      </c>
      <c r="E133" s="39" t="s">
        <v>1186</v>
      </c>
    </row>
    <row r="134" spans="1:16" ht="12.75">
      <c r="A134" t="s">
        <v>48</v>
      </c>
      <c s="34" t="s">
        <v>270</v>
      </c>
      <c s="34" t="s">
        <v>1190</v>
      </c>
      <c s="35" t="s">
        <v>5</v>
      </c>
      <c s="6" t="s">
        <v>1191</v>
      </c>
      <c s="36" t="s">
        <v>218</v>
      </c>
      <c s="37">
        <v>1.523</v>
      </c>
      <c s="36">
        <v>0</v>
      </c>
      <c s="36">
        <f>ROUND(G134*H134,6)</f>
      </c>
      <c r="L134" s="38">
        <v>0</v>
      </c>
      <c s="32">
        <f>ROUND(ROUND(L134,2)*ROUND(G134,3),2)</f>
      </c>
      <c s="36" t="s">
        <v>385</v>
      </c>
      <c>
        <f>(M134*21)/100</f>
      </c>
      <c t="s">
        <v>27</v>
      </c>
    </row>
    <row r="135" spans="1:5" ht="12.75">
      <c r="A135" s="35" t="s">
        <v>55</v>
      </c>
      <c r="E135" s="39" t="s">
        <v>1411</v>
      </c>
    </row>
    <row r="136" spans="1:5" ht="12.75">
      <c r="A136" s="35" t="s">
        <v>56</v>
      </c>
      <c r="E136" s="40" t="s">
        <v>1412</v>
      </c>
    </row>
    <row r="137" spans="1:5" ht="229.5">
      <c r="A137" t="s">
        <v>57</v>
      </c>
      <c r="E137" s="39" t="s">
        <v>1194</v>
      </c>
    </row>
    <row r="138" spans="1:16" ht="25.5">
      <c r="A138" t="s">
        <v>48</v>
      </c>
      <c s="34" t="s">
        <v>275</v>
      </c>
      <c s="34" t="s">
        <v>1195</v>
      </c>
      <c s="35" t="s">
        <v>5</v>
      </c>
      <c s="6" t="s">
        <v>1196</v>
      </c>
      <c s="36" t="s">
        <v>218</v>
      </c>
      <c s="37">
        <v>4</v>
      </c>
      <c s="36">
        <v>0</v>
      </c>
      <c s="36">
        <f>ROUND(G138*H138,6)</f>
      </c>
      <c r="L138" s="38">
        <v>0</v>
      </c>
      <c s="32">
        <f>ROUND(ROUND(L138,2)*ROUND(G138,3),2)</f>
      </c>
      <c s="36" t="s">
        <v>385</v>
      </c>
      <c>
        <f>(M138*21)/100</f>
      </c>
      <c t="s">
        <v>27</v>
      </c>
    </row>
    <row r="139" spans="1:5" ht="12.75">
      <c r="A139" s="35" t="s">
        <v>55</v>
      </c>
      <c r="E139" s="39" t="s">
        <v>1413</v>
      </c>
    </row>
    <row r="140" spans="1:5" ht="12.75">
      <c r="A140" s="35" t="s">
        <v>56</v>
      </c>
      <c r="E140" s="40" t="s">
        <v>5</v>
      </c>
    </row>
    <row r="141" spans="1:5" ht="229.5">
      <c r="A141" t="s">
        <v>57</v>
      </c>
      <c r="E141" s="39" t="s">
        <v>1194</v>
      </c>
    </row>
    <row r="142" spans="1:16" ht="12.75">
      <c r="A142" t="s">
        <v>48</v>
      </c>
      <c s="34" t="s">
        <v>279</v>
      </c>
      <c s="34" t="s">
        <v>1201</v>
      </c>
      <c s="35" t="s">
        <v>5</v>
      </c>
      <c s="6" t="s">
        <v>1202</v>
      </c>
      <c s="36" t="s">
        <v>1203</v>
      </c>
      <c s="37">
        <v>276.577</v>
      </c>
      <c s="36">
        <v>0</v>
      </c>
      <c s="36">
        <f>ROUND(G142*H142,6)</f>
      </c>
      <c r="L142" s="38">
        <v>0</v>
      </c>
      <c s="32">
        <f>ROUND(ROUND(L142,2)*ROUND(G142,3),2)</f>
      </c>
      <c s="36" t="s">
        <v>205</v>
      </c>
      <c>
        <f>(M142*21)/100</f>
      </c>
      <c t="s">
        <v>27</v>
      </c>
    </row>
    <row r="143" spans="1:5" ht="12.75">
      <c r="A143" s="35" t="s">
        <v>55</v>
      </c>
      <c r="E143" s="39" t="s">
        <v>1414</v>
      </c>
    </row>
    <row r="144" spans="1:5" ht="12.75">
      <c r="A144" s="35" t="s">
        <v>56</v>
      </c>
      <c r="E144" s="40" t="s">
        <v>1415</v>
      </c>
    </row>
    <row r="145" spans="1:5" ht="357">
      <c r="A145" t="s">
        <v>57</v>
      </c>
      <c r="E145" s="39" t="s">
        <v>1206</v>
      </c>
    </row>
    <row r="146" spans="1:16" ht="25.5">
      <c r="A146" t="s">
        <v>48</v>
      </c>
      <c s="34" t="s">
        <v>282</v>
      </c>
      <c s="34" t="s">
        <v>1207</v>
      </c>
      <c s="35" t="s">
        <v>5</v>
      </c>
      <c s="6" t="s">
        <v>1208</v>
      </c>
      <c s="36" t="s">
        <v>218</v>
      </c>
      <c s="37">
        <v>343</v>
      </c>
      <c s="36">
        <v>0</v>
      </c>
      <c s="36">
        <f>ROUND(G146*H146,6)</f>
      </c>
      <c r="L146" s="38">
        <v>0</v>
      </c>
      <c s="32">
        <f>ROUND(ROUND(L146,2)*ROUND(G146,3),2)</f>
      </c>
      <c s="36" t="s">
        <v>205</v>
      </c>
      <c>
        <f>(M146*21)/100</f>
      </c>
      <c t="s">
        <v>27</v>
      </c>
    </row>
    <row r="147" spans="1:5" ht="12.75">
      <c r="A147" s="35" t="s">
        <v>55</v>
      </c>
      <c r="E147" s="39" t="s">
        <v>1416</v>
      </c>
    </row>
    <row r="148" spans="1:5" ht="12.75">
      <c r="A148" s="35" t="s">
        <v>56</v>
      </c>
      <c r="E148" s="40" t="s">
        <v>1417</v>
      </c>
    </row>
    <row r="149" spans="1:5" ht="89.25">
      <c r="A149" t="s">
        <v>57</v>
      </c>
      <c r="E149" s="39" t="s">
        <v>1211</v>
      </c>
    </row>
    <row r="150" spans="1:16" ht="12.75">
      <c r="A150" t="s">
        <v>48</v>
      </c>
      <c s="34" t="s">
        <v>285</v>
      </c>
      <c s="34" t="s">
        <v>1212</v>
      </c>
      <c s="35" t="s">
        <v>5</v>
      </c>
      <c s="6" t="s">
        <v>1213</v>
      </c>
      <c s="36" t="s">
        <v>984</v>
      </c>
      <c s="37">
        <v>8</v>
      </c>
      <c s="36">
        <v>0</v>
      </c>
      <c s="36">
        <f>ROUND(G150*H150,6)</f>
      </c>
      <c r="L150" s="38">
        <v>0</v>
      </c>
      <c s="32">
        <f>ROUND(ROUND(L150,2)*ROUND(G150,3),2)</f>
      </c>
      <c s="36" t="s">
        <v>918</v>
      </c>
      <c>
        <f>(M150*21)/100</f>
      </c>
      <c t="s">
        <v>27</v>
      </c>
    </row>
    <row r="151" spans="1:5" ht="12.75">
      <c r="A151" s="35" t="s">
        <v>55</v>
      </c>
      <c r="E151" s="39" t="s">
        <v>1418</v>
      </c>
    </row>
    <row r="152" spans="1:5" ht="12.75">
      <c r="A152" s="35" t="s">
        <v>56</v>
      </c>
      <c r="E152" s="40" t="s">
        <v>5</v>
      </c>
    </row>
    <row r="153" spans="1:5" ht="38.25">
      <c r="A153" t="s">
        <v>57</v>
      </c>
      <c r="E153" s="39" t="s">
        <v>1215</v>
      </c>
    </row>
    <row r="154" spans="1:16" ht="12.75">
      <c r="A154" t="s">
        <v>48</v>
      </c>
      <c s="34" t="s">
        <v>288</v>
      </c>
      <c s="34" t="s">
        <v>1212</v>
      </c>
      <c s="35" t="s">
        <v>49</v>
      </c>
      <c s="6" t="s">
        <v>1216</v>
      </c>
      <c s="36" t="s">
        <v>984</v>
      </c>
      <c s="37">
        <v>4</v>
      </c>
      <c s="36">
        <v>0</v>
      </c>
      <c s="36">
        <f>ROUND(G154*H154,6)</f>
      </c>
      <c r="L154" s="38">
        <v>0</v>
      </c>
      <c s="32">
        <f>ROUND(ROUND(L154,2)*ROUND(G154,3),2)</f>
      </c>
      <c s="36" t="s">
        <v>918</v>
      </c>
      <c>
        <f>(M154*21)/100</f>
      </c>
      <c t="s">
        <v>27</v>
      </c>
    </row>
    <row r="155" spans="1:5" ht="12.75">
      <c r="A155" s="35" t="s">
        <v>55</v>
      </c>
      <c r="E155" s="39" t="s">
        <v>1419</v>
      </c>
    </row>
    <row r="156" spans="1:5" ht="12.75">
      <c r="A156" s="35" t="s">
        <v>56</v>
      </c>
      <c r="E156" s="40" t="s">
        <v>5</v>
      </c>
    </row>
    <row r="157" spans="1:5" ht="38.25">
      <c r="A157" t="s">
        <v>57</v>
      </c>
      <c r="E157" s="39" t="s">
        <v>1215</v>
      </c>
    </row>
    <row r="158" spans="1:13" ht="12.75">
      <c r="A158" t="s">
        <v>46</v>
      </c>
      <c r="C158" s="31" t="s">
        <v>736</v>
      </c>
      <c r="E158" s="33" t="s">
        <v>1218</v>
      </c>
      <c r="J158" s="32">
        <f>0</f>
      </c>
      <c s="32">
        <f>0</f>
      </c>
      <c s="32">
        <f>0+L159</f>
      </c>
      <c s="32">
        <f>0+M159</f>
      </c>
    </row>
    <row r="159" spans="1:16" ht="12.75">
      <c r="A159" t="s">
        <v>48</v>
      </c>
      <c s="34" t="s">
        <v>292</v>
      </c>
      <c s="34" t="s">
        <v>1219</v>
      </c>
      <c s="35" t="s">
        <v>5</v>
      </c>
      <c s="6" t="s">
        <v>1220</v>
      </c>
      <c s="36" t="s">
        <v>218</v>
      </c>
      <c s="37">
        <v>786</v>
      </c>
      <c s="36">
        <v>0</v>
      </c>
      <c s="36">
        <f>ROUND(G159*H159,6)</f>
      </c>
      <c r="L159" s="38">
        <v>0</v>
      </c>
      <c s="32">
        <f>ROUND(ROUND(L159,2)*ROUND(G159,3),2)</f>
      </c>
      <c s="36" t="s">
        <v>205</v>
      </c>
      <c>
        <f>(M159*21)/100</f>
      </c>
      <c t="s">
        <v>27</v>
      </c>
    </row>
    <row r="160" spans="1:5" ht="12.75">
      <c r="A160" s="35" t="s">
        <v>55</v>
      </c>
      <c r="E160" s="39" t="s">
        <v>1420</v>
      </c>
    </row>
    <row r="161" spans="1:5" ht="12.75">
      <c r="A161" s="35" t="s">
        <v>56</v>
      </c>
      <c r="E161" s="40" t="s">
        <v>1421</v>
      </c>
    </row>
    <row r="162" spans="1:5" ht="178.5">
      <c r="A162" t="s">
        <v>57</v>
      </c>
      <c r="E162" s="39" t="s">
        <v>1223</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1422</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1423</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1424</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1425</v>
      </c>
      <c s="41">
        <f>Rekapitulace!C31</f>
      </c>
      <c s="20" t="s">
        <v>0</v>
      </c>
      <c t="s">
        <v>23</v>
      </c>
      <c t="s">
        <v>27</v>
      </c>
    </row>
    <row r="4" spans="1:16" ht="32" customHeight="1">
      <c r="A4" s="24" t="s">
        <v>20</v>
      </c>
      <c s="25" t="s">
        <v>28</v>
      </c>
      <c s="27" t="s">
        <v>1425</v>
      </c>
      <c r="E4" s="26" t="s">
        <v>1426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1429</v>
      </c>
      <c r="E8" s="30" t="s">
        <v>1428</v>
      </c>
      <c r="J8" s="29">
        <f>0+J9+J38+J79+J108+J161+J186+J239+J264+J337</f>
      </c>
      <c s="29">
        <f>0+K9+K38+K79+K108+K161+K186+K239+K264+K337</f>
      </c>
      <c s="29">
        <f>0+L9+L38+L79+L108+L161+L186+L239+L264+L337</f>
      </c>
      <c s="29">
        <f>0+M9+M38+M79+M108+M161+M186+M239+M264+M337</f>
      </c>
    </row>
    <row r="9" spans="1:13" ht="12.75">
      <c r="A9" t="s">
        <v>46</v>
      </c>
      <c r="C9" s="31" t="s">
        <v>49</v>
      </c>
      <c r="E9" s="33" t="s">
        <v>195</v>
      </c>
      <c r="J9" s="32">
        <f>0</f>
      </c>
      <c s="32">
        <f>0</f>
      </c>
      <c s="32">
        <f>0+L10+L14+L18+L22+L26+L30+L34</f>
      </c>
      <c s="32">
        <f>0+M10+M14+M18+M22+M26+M30+M34</f>
      </c>
    </row>
    <row r="10" spans="1:16" ht="25.5">
      <c r="A10" t="s">
        <v>48</v>
      </c>
      <c s="34" t="s">
        <v>69</v>
      </c>
      <c s="34" t="s">
        <v>1430</v>
      </c>
      <c s="35" t="s">
        <v>5</v>
      </c>
      <c s="6" t="s">
        <v>1431</v>
      </c>
      <c s="36" t="s">
        <v>204</v>
      </c>
      <c s="37">
        <v>19.745</v>
      </c>
      <c s="36">
        <v>0</v>
      </c>
      <c s="36">
        <f>ROUND(G10*H10,6)</f>
      </c>
      <c r="L10" s="38">
        <v>0</v>
      </c>
      <c s="32">
        <f>ROUND(ROUND(L10,2)*ROUND(G10,3),2)</f>
      </c>
      <c s="36" t="s">
        <v>1432</v>
      </c>
      <c>
        <f>(M10*21)/100</f>
      </c>
      <c t="s">
        <v>27</v>
      </c>
    </row>
    <row r="11" spans="1:5" ht="12.75">
      <c r="A11" s="35" t="s">
        <v>55</v>
      </c>
      <c r="E11" s="39" t="s">
        <v>5</v>
      </c>
    </row>
    <row r="12" spans="1:5" ht="114.75">
      <c r="A12" s="35" t="s">
        <v>56</v>
      </c>
      <c r="E12" s="40" t="s">
        <v>1433</v>
      </c>
    </row>
    <row r="13" spans="1:5" ht="12.75">
      <c r="A13" t="s">
        <v>57</v>
      </c>
      <c r="E13" s="39" t="s">
        <v>207</v>
      </c>
    </row>
    <row r="14" spans="1:16" ht="12.75">
      <c r="A14" t="s">
        <v>48</v>
      </c>
      <c s="34" t="s">
        <v>73</v>
      </c>
      <c s="34" t="s">
        <v>1434</v>
      </c>
      <c s="35" t="s">
        <v>5</v>
      </c>
      <c s="6" t="s">
        <v>1435</v>
      </c>
      <c s="36" t="s">
        <v>463</v>
      </c>
      <c s="37">
        <v>1488</v>
      </c>
      <c s="36">
        <v>0</v>
      </c>
      <c s="36">
        <f>ROUND(G14*H14,6)</f>
      </c>
      <c r="L14" s="38">
        <v>0</v>
      </c>
      <c s="32">
        <f>ROUND(ROUND(L14,2)*ROUND(G14,3),2)</f>
      </c>
      <c s="36" t="s">
        <v>1432</v>
      </c>
      <c>
        <f>(M14*21)/100</f>
      </c>
      <c t="s">
        <v>27</v>
      </c>
    </row>
    <row r="15" spans="1:5" ht="12.75">
      <c r="A15" s="35" t="s">
        <v>55</v>
      </c>
      <c r="E15" s="39" t="s">
        <v>5</v>
      </c>
    </row>
    <row r="16" spans="1:5" ht="12.75">
      <c r="A16" s="35" t="s">
        <v>56</v>
      </c>
      <c r="E16" s="40" t="s">
        <v>1436</v>
      </c>
    </row>
    <row r="17" spans="1:5" ht="12.75">
      <c r="A17" t="s">
        <v>57</v>
      </c>
      <c r="E17" s="39" t="s">
        <v>207</v>
      </c>
    </row>
    <row r="18" spans="1:16" ht="12.75">
      <c r="A18" t="s">
        <v>48</v>
      </c>
      <c s="34" t="s">
        <v>77</v>
      </c>
      <c s="34" t="s">
        <v>1437</v>
      </c>
      <c s="35" t="s">
        <v>5</v>
      </c>
      <c s="6" t="s">
        <v>1438</v>
      </c>
      <c s="36" t="s">
        <v>218</v>
      </c>
      <c s="37">
        <v>87.4</v>
      </c>
      <c s="36">
        <v>0</v>
      </c>
      <c s="36">
        <f>ROUND(G18*H18,6)</f>
      </c>
      <c r="L18" s="38">
        <v>0</v>
      </c>
      <c s="32">
        <f>ROUND(ROUND(L18,2)*ROUND(G18,3),2)</f>
      </c>
      <c s="36" t="s">
        <v>1432</v>
      </c>
      <c>
        <f>(M18*21)/100</f>
      </c>
      <c t="s">
        <v>27</v>
      </c>
    </row>
    <row r="19" spans="1:5" ht="12.75">
      <c r="A19" s="35" t="s">
        <v>55</v>
      </c>
      <c r="E19" s="39" t="s">
        <v>5</v>
      </c>
    </row>
    <row r="20" spans="1:5" ht="25.5">
      <c r="A20" s="35" t="s">
        <v>56</v>
      </c>
      <c r="E20" s="40" t="s">
        <v>1439</v>
      </c>
    </row>
    <row r="21" spans="1:5" ht="12.75">
      <c r="A21" t="s">
        <v>57</v>
      </c>
      <c r="E21" s="39" t="s">
        <v>207</v>
      </c>
    </row>
    <row r="22" spans="1:16" ht="12.75">
      <c r="A22" t="s">
        <v>48</v>
      </c>
      <c s="34" t="s">
        <v>81</v>
      </c>
      <c s="34" t="s">
        <v>1440</v>
      </c>
      <c s="35" t="s">
        <v>5</v>
      </c>
      <c s="6" t="s">
        <v>1441</v>
      </c>
      <c s="36" t="s">
        <v>204</v>
      </c>
      <c s="37">
        <v>927.45</v>
      </c>
      <c s="36">
        <v>0</v>
      </c>
      <c s="36">
        <f>ROUND(G22*H22,6)</f>
      </c>
      <c r="L22" s="38">
        <v>0</v>
      </c>
      <c s="32">
        <f>ROUND(ROUND(L22,2)*ROUND(G22,3),2)</f>
      </c>
      <c s="36" t="s">
        <v>1432</v>
      </c>
      <c>
        <f>(M22*21)/100</f>
      </c>
      <c t="s">
        <v>27</v>
      </c>
    </row>
    <row r="23" spans="1:5" ht="12.75">
      <c r="A23" s="35" t="s">
        <v>55</v>
      </c>
      <c r="E23" s="39" t="s">
        <v>5</v>
      </c>
    </row>
    <row r="24" spans="1:5" ht="114.75">
      <c r="A24" s="35" t="s">
        <v>56</v>
      </c>
      <c r="E24" s="40" t="s">
        <v>1442</v>
      </c>
    </row>
    <row r="25" spans="1:5" ht="12.75">
      <c r="A25" t="s">
        <v>57</v>
      </c>
      <c r="E25" s="39" t="s">
        <v>207</v>
      </c>
    </row>
    <row r="26" spans="1:16" ht="12.75">
      <c r="A26" t="s">
        <v>48</v>
      </c>
      <c s="34" t="s">
        <v>85</v>
      </c>
      <c s="34" t="s">
        <v>1443</v>
      </c>
      <c s="35" t="s">
        <v>5</v>
      </c>
      <c s="6" t="s">
        <v>1444</v>
      </c>
      <c s="36" t="s">
        <v>204</v>
      </c>
      <c s="37">
        <v>24.82</v>
      </c>
      <c s="36">
        <v>0</v>
      </c>
      <c s="36">
        <f>ROUND(G26*H26,6)</f>
      </c>
      <c r="L26" s="38">
        <v>0</v>
      </c>
      <c s="32">
        <f>ROUND(ROUND(L26,2)*ROUND(G26,3),2)</f>
      </c>
      <c s="36" t="s">
        <v>1432</v>
      </c>
      <c>
        <f>(M26*21)/100</f>
      </c>
      <c t="s">
        <v>27</v>
      </c>
    </row>
    <row r="27" spans="1:5" ht="12.75">
      <c r="A27" s="35" t="s">
        <v>55</v>
      </c>
      <c r="E27" s="39" t="s">
        <v>5</v>
      </c>
    </row>
    <row r="28" spans="1:5" ht="38.25">
      <c r="A28" s="35" t="s">
        <v>56</v>
      </c>
      <c r="E28" s="40" t="s">
        <v>1445</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1432</v>
      </c>
      <c>
        <f>(M30*21)/100</f>
      </c>
      <c t="s">
        <v>27</v>
      </c>
    </row>
    <row r="31" spans="1:5" ht="12.75">
      <c r="A31" s="35" t="s">
        <v>55</v>
      </c>
      <c r="E31" s="39" t="s">
        <v>5</v>
      </c>
    </row>
    <row r="32" spans="1:5" ht="114.75">
      <c r="A32" s="35" t="s">
        <v>56</v>
      </c>
      <c r="E32" s="40" t="s">
        <v>1446</v>
      </c>
    </row>
    <row r="33" spans="1:5" ht="12.75">
      <c r="A33" t="s">
        <v>57</v>
      </c>
      <c r="E33" s="39" t="s">
        <v>207</v>
      </c>
    </row>
    <row r="34" spans="1:16" ht="12.75">
      <c r="A34" t="s">
        <v>48</v>
      </c>
      <c s="34" t="s">
        <v>93</v>
      </c>
      <c s="34" t="s">
        <v>1447</v>
      </c>
      <c s="35" t="s">
        <v>5</v>
      </c>
      <c s="6" t="s">
        <v>1448</v>
      </c>
      <c s="36" t="s">
        <v>204</v>
      </c>
      <c s="37">
        <v>23.4</v>
      </c>
      <c s="36">
        <v>0</v>
      </c>
      <c s="36">
        <f>ROUND(G34*H34,6)</f>
      </c>
      <c r="L34" s="38">
        <v>0</v>
      </c>
      <c s="32">
        <f>ROUND(ROUND(L34,2)*ROUND(G34,3),2)</f>
      </c>
      <c s="36" t="s">
        <v>1432</v>
      </c>
      <c>
        <f>(M34*21)/100</f>
      </c>
      <c t="s">
        <v>27</v>
      </c>
    </row>
    <row r="35" spans="1:5" ht="12.75">
      <c r="A35" s="35" t="s">
        <v>55</v>
      </c>
      <c r="E35" s="39" t="s">
        <v>5</v>
      </c>
    </row>
    <row r="36" spans="1:5" ht="25.5">
      <c r="A36" s="35" t="s">
        <v>56</v>
      </c>
      <c r="E36" s="40" t="s">
        <v>1449</v>
      </c>
    </row>
    <row r="37" spans="1:5" ht="12.75">
      <c r="A37" t="s">
        <v>57</v>
      </c>
      <c r="E37" s="39" t="s">
        <v>207</v>
      </c>
    </row>
    <row r="38" spans="1:13" ht="12.75">
      <c r="A38" t="s">
        <v>46</v>
      </c>
      <c r="C38" s="31" t="s">
        <v>27</v>
      </c>
      <c r="E38" s="33" t="s">
        <v>1248</v>
      </c>
      <c r="J38" s="32">
        <f>0</f>
      </c>
      <c s="32">
        <f>0</f>
      </c>
      <c s="32">
        <f>0+L39+L43+L47+L51+L55+L59+L63+L67+L71+L75</f>
      </c>
      <c s="32">
        <f>0+M39+M43+M47+M51+M55+M59+M63+M67+M71+M75</f>
      </c>
    </row>
    <row r="39" spans="1:16" ht="12.75">
      <c r="A39" t="s">
        <v>48</v>
      </c>
      <c s="34" t="s">
        <v>97</v>
      </c>
      <c s="34" t="s">
        <v>1450</v>
      </c>
      <c s="35" t="s">
        <v>5</v>
      </c>
      <c s="6" t="s">
        <v>1451</v>
      </c>
      <c s="36" t="s">
        <v>53</v>
      </c>
      <c s="37">
        <v>182.43</v>
      </c>
      <c s="36">
        <v>0</v>
      </c>
      <c s="36">
        <f>ROUND(G39*H39,6)</f>
      </c>
      <c r="L39" s="38">
        <v>0</v>
      </c>
      <c s="32">
        <f>ROUND(ROUND(L39,2)*ROUND(G39,3),2)</f>
      </c>
      <c s="36" t="s">
        <v>1432</v>
      </c>
      <c>
        <f>(M39*21)/100</f>
      </c>
      <c t="s">
        <v>27</v>
      </c>
    </row>
    <row r="40" spans="1:5" ht="12.75">
      <c r="A40" s="35" t="s">
        <v>55</v>
      </c>
      <c r="E40" s="39" t="s">
        <v>5</v>
      </c>
    </row>
    <row r="41" spans="1:5" ht="140.25">
      <c r="A41" s="35" t="s">
        <v>56</v>
      </c>
      <c r="E41" s="40" t="s">
        <v>1452</v>
      </c>
    </row>
    <row r="42" spans="1:5" ht="12.75">
      <c r="A42" t="s">
        <v>57</v>
      </c>
      <c r="E42" s="39" t="s">
        <v>207</v>
      </c>
    </row>
    <row r="43" spans="1:16" ht="12.75">
      <c r="A43" t="s">
        <v>48</v>
      </c>
      <c s="34" t="s">
        <v>101</v>
      </c>
      <c s="34" t="s">
        <v>1453</v>
      </c>
      <c s="35" t="s">
        <v>5</v>
      </c>
      <c s="6" t="s">
        <v>1454</v>
      </c>
      <c s="36" t="s">
        <v>204</v>
      </c>
      <c s="37">
        <v>0.96</v>
      </c>
      <c s="36">
        <v>0</v>
      </c>
      <c s="36">
        <f>ROUND(G43*H43,6)</f>
      </c>
      <c r="L43" s="38">
        <v>0</v>
      </c>
      <c s="32">
        <f>ROUND(ROUND(L43,2)*ROUND(G43,3),2)</f>
      </c>
      <c s="36" t="s">
        <v>1432</v>
      </c>
      <c>
        <f>(M43*21)/100</f>
      </c>
      <c t="s">
        <v>27</v>
      </c>
    </row>
    <row r="44" spans="1:5" ht="12.75">
      <c r="A44" s="35" t="s">
        <v>55</v>
      </c>
      <c r="E44" s="39" t="s">
        <v>5</v>
      </c>
    </row>
    <row r="45" spans="1:5" ht="12.75">
      <c r="A45" s="35" t="s">
        <v>56</v>
      </c>
      <c r="E45" s="40" t="s">
        <v>1455</v>
      </c>
    </row>
    <row r="46" spans="1:5" ht="12.75">
      <c r="A46" t="s">
        <v>57</v>
      </c>
      <c r="E46" s="39" t="s">
        <v>207</v>
      </c>
    </row>
    <row r="47" spans="1:16" ht="12.75">
      <c r="A47" t="s">
        <v>48</v>
      </c>
      <c s="34" t="s">
        <v>105</v>
      </c>
      <c s="34" t="s">
        <v>1456</v>
      </c>
      <c s="35" t="s">
        <v>5</v>
      </c>
      <c s="6" t="s">
        <v>1457</v>
      </c>
      <c s="36" t="s">
        <v>53</v>
      </c>
      <c s="37">
        <v>182.43</v>
      </c>
      <c s="36">
        <v>0</v>
      </c>
      <c s="36">
        <f>ROUND(G47*H47,6)</f>
      </c>
      <c r="L47" s="38">
        <v>0</v>
      </c>
      <c s="32">
        <f>ROUND(ROUND(L47,2)*ROUND(G47,3),2)</f>
      </c>
      <c s="36" t="s">
        <v>1432</v>
      </c>
      <c>
        <f>(M47*21)/100</f>
      </c>
      <c t="s">
        <v>27</v>
      </c>
    </row>
    <row r="48" spans="1:5" ht="12.75">
      <c r="A48" s="35" t="s">
        <v>55</v>
      </c>
      <c r="E48" s="39" t="s">
        <v>5</v>
      </c>
    </row>
    <row r="49" spans="1:5" ht="12.75">
      <c r="A49" s="35" t="s">
        <v>56</v>
      </c>
      <c r="E49" s="40" t="s">
        <v>1458</v>
      </c>
    </row>
    <row r="50" spans="1:5" ht="12.75">
      <c r="A50" t="s">
        <v>57</v>
      </c>
      <c r="E50" s="39" t="s">
        <v>207</v>
      </c>
    </row>
    <row r="51" spans="1:16" ht="12.75">
      <c r="A51" t="s">
        <v>48</v>
      </c>
      <c s="34" t="s">
        <v>109</v>
      </c>
      <c s="34" t="s">
        <v>1459</v>
      </c>
      <c s="35" t="s">
        <v>5</v>
      </c>
      <c s="6" t="s">
        <v>1460</v>
      </c>
      <c s="36" t="s">
        <v>218</v>
      </c>
      <c s="37">
        <v>170.7</v>
      </c>
      <c s="36">
        <v>0</v>
      </c>
      <c s="36">
        <f>ROUND(G51*H51,6)</f>
      </c>
      <c r="L51" s="38">
        <v>0</v>
      </c>
      <c s="32">
        <f>ROUND(ROUND(L51,2)*ROUND(G51,3),2)</f>
      </c>
      <c s="36" t="s">
        <v>1432</v>
      </c>
      <c>
        <f>(M51*21)/100</f>
      </c>
      <c t="s">
        <v>27</v>
      </c>
    </row>
    <row r="52" spans="1:5" ht="12.75">
      <c r="A52" s="35" t="s">
        <v>55</v>
      </c>
      <c r="E52" s="39" t="s">
        <v>5</v>
      </c>
    </row>
    <row r="53" spans="1:5" ht="114.75">
      <c r="A53" s="35" t="s">
        <v>56</v>
      </c>
      <c r="E53" s="40" t="s">
        <v>1461</v>
      </c>
    </row>
    <row r="54" spans="1:5" ht="12.75">
      <c r="A54" t="s">
        <v>57</v>
      </c>
      <c r="E54" s="39" t="s">
        <v>207</v>
      </c>
    </row>
    <row r="55" spans="1:16" ht="12.75">
      <c r="A55" t="s">
        <v>48</v>
      </c>
      <c s="34" t="s">
        <v>113</v>
      </c>
      <c s="34" t="s">
        <v>1462</v>
      </c>
      <c s="35" t="s">
        <v>5</v>
      </c>
      <c s="6" t="s">
        <v>1463</v>
      </c>
      <c s="36" t="s">
        <v>204</v>
      </c>
      <c s="37">
        <v>40.52</v>
      </c>
      <c s="36">
        <v>0</v>
      </c>
      <c s="36">
        <f>ROUND(G55*H55,6)</f>
      </c>
      <c r="L55" s="38">
        <v>0</v>
      </c>
      <c s="32">
        <f>ROUND(ROUND(L55,2)*ROUND(G55,3),2)</f>
      </c>
      <c s="36" t="s">
        <v>1432</v>
      </c>
      <c>
        <f>(M55*21)/100</f>
      </c>
      <c t="s">
        <v>27</v>
      </c>
    </row>
    <row r="56" spans="1:5" ht="12.75">
      <c r="A56" s="35" t="s">
        <v>55</v>
      </c>
      <c r="E56" s="39" t="s">
        <v>5</v>
      </c>
    </row>
    <row r="57" spans="1:5" ht="102">
      <c r="A57" s="35" t="s">
        <v>56</v>
      </c>
      <c r="E57" s="40" t="s">
        <v>1464</v>
      </c>
    </row>
    <row r="58" spans="1:5" ht="12.75">
      <c r="A58" t="s">
        <v>57</v>
      </c>
      <c r="E58" s="39" t="s">
        <v>207</v>
      </c>
    </row>
    <row r="59" spans="1:16" ht="12.75">
      <c r="A59" t="s">
        <v>48</v>
      </c>
      <c s="34" t="s">
        <v>121</v>
      </c>
      <c s="34" t="s">
        <v>1465</v>
      </c>
      <c s="35" t="s">
        <v>5</v>
      </c>
      <c s="6" t="s">
        <v>1466</v>
      </c>
      <c s="36" t="s">
        <v>53</v>
      </c>
      <c s="37">
        <v>1.164</v>
      </c>
      <c s="36">
        <v>0</v>
      </c>
      <c s="36">
        <f>ROUND(G59*H59,6)</f>
      </c>
      <c r="L59" s="38">
        <v>0</v>
      </c>
      <c s="32">
        <f>ROUND(ROUND(L59,2)*ROUND(G59,3),2)</f>
      </c>
      <c s="36" t="s">
        <v>1432</v>
      </c>
      <c>
        <f>(M59*21)/100</f>
      </c>
      <c t="s">
        <v>27</v>
      </c>
    </row>
    <row r="60" spans="1:5" ht="12.75">
      <c r="A60" s="35" t="s">
        <v>55</v>
      </c>
      <c r="E60" s="39" t="s">
        <v>5</v>
      </c>
    </row>
    <row r="61" spans="1:5" ht="89.25">
      <c r="A61" s="35" t="s">
        <v>56</v>
      </c>
      <c r="E61" s="40" t="s">
        <v>1467</v>
      </c>
    </row>
    <row r="62" spans="1:5" ht="12.75">
      <c r="A62" t="s">
        <v>57</v>
      </c>
      <c r="E62" s="39" t="s">
        <v>207</v>
      </c>
    </row>
    <row r="63" spans="1:16" ht="12.75">
      <c r="A63" t="s">
        <v>48</v>
      </c>
      <c s="34" t="s">
        <v>125</v>
      </c>
      <c s="34" t="s">
        <v>1468</v>
      </c>
      <c s="35" t="s">
        <v>5</v>
      </c>
      <c s="6" t="s">
        <v>1469</v>
      </c>
      <c s="36" t="s">
        <v>53</v>
      </c>
      <c s="37">
        <v>4.647</v>
      </c>
      <c s="36">
        <v>0</v>
      </c>
      <c s="36">
        <f>ROUND(G63*H63,6)</f>
      </c>
      <c r="L63" s="38">
        <v>0</v>
      </c>
      <c s="32">
        <f>ROUND(ROUND(L63,2)*ROUND(G63,3),2)</f>
      </c>
      <c s="36" t="s">
        <v>1432</v>
      </c>
      <c>
        <f>(M63*21)/100</f>
      </c>
      <c t="s">
        <v>27</v>
      </c>
    </row>
    <row r="64" spans="1:5" ht="12.75">
      <c r="A64" s="35" t="s">
        <v>55</v>
      </c>
      <c r="E64" s="39" t="s">
        <v>5</v>
      </c>
    </row>
    <row r="65" spans="1:5" ht="89.25">
      <c r="A65" s="35" t="s">
        <v>56</v>
      </c>
      <c r="E65" s="40" t="s">
        <v>1470</v>
      </c>
    </row>
    <row r="66" spans="1:5" ht="12.75">
      <c r="A66" t="s">
        <v>57</v>
      </c>
      <c r="E66" s="39" t="s">
        <v>207</v>
      </c>
    </row>
    <row r="67" spans="1:16" ht="12.75">
      <c r="A67" t="s">
        <v>48</v>
      </c>
      <c s="34" t="s">
        <v>129</v>
      </c>
      <c s="34" t="s">
        <v>1471</v>
      </c>
      <c s="35" t="s">
        <v>5</v>
      </c>
      <c s="6" t="s">
        <v>1472</v>
      </c>
      <c s="36" t="s">
        <v>213</v>
      </c>
      <c s="37">
        <v>32</v>
      </c>
      <c s="36">
        <v>0</v>
      </c>
      <c s="36">
        <f>ROUND(G67*H67,6)</f>
      </c>
      <c r="L67" s="38">
        <v>0</v>
      </c>
      <c s="32">
        <f>ROUND(ROUND(L67,2)*ROUND(G67,3),2)</f>
      </c>
      <c s="36" t="s">
        <v>1432</v>
      </c>
      <c>
        <f>(M67*21)/100</f>
      </c>
      <c t="s">
        <v>27</v>
      </c>
    </row>
    <row r="68" spans="1:5" ht="12.75">
      <c r="A68" s="35" t="s">
        <v>55</v>
      </c>
      <c r="E68" s="39" t="s">
        <v>5</v>
      </c>
    </row>
    <row r="69" spans="1:5" ht="38.25">
      <c r="A69" s="35" t="s">
        <v>56</v>
      </c>
      <c r="E69" s="40" t="s">
        <v>1473</v>
      </c>
    </row>
    <row r="70" spans="1:5" ht="12.75">
      <c r="A70" t="s">
        <v>57</v>
      </c>
      <c r="E70" s="39" t="s">
        <v>207</v>
      </c>
    </row>
    <row r="71" spans="1:16" ht="12.75">
      <c r="A71" t="s">
        <v>48</v>
      </c>
      <c s="34" t="s">
        <v>133</v>
      </c>
      <c s="34" t="s">
        <v>1474</v>
      </c>
      <c s="35" t="s">
        <v>5</v>
      </c>
      <c s="6" t="s">
        <v>1475</v>
      </c>
      <c s="36" t="s">
        <v>204</v>
      </c>
      <c s="37">
        <v>1.221</v>
      </c>
      <c s="36">
        <v>0</v>
      </c>
      <c s="36">
        <f>ROUND(G71*H71,6)</f>
      </c>
      <c r="L71" s="38">
        <v>0</v>
      </c>
      <c s="32">
        <f>ROUND(ROUND(L71,2)*ROUND(G71,3),2)</f>
      </c>
      <c s="36" t="s">
        <v>1432</v>
      </c>
      <c>
        <f>(M71*21)/100</f>
      </c>
      <c t="s">
        <v>27</v>
      </c>
    </row>
    <row r="72" spans="1:5" ht="12.75">
      <c r="A72" s="35" t="s">
        <v>55</v>
      </c>
      <c r="E72" s="39" t="s">
        <v>5</v>
      </c>
    </row>
    <row r="73" spans="1:5" ht="38.25">
      <c r="A73" s="35" t="s">
        <v>56</v>
      </c>
      <c r="E73" s="40" t="s">
        <v>1476</v>
      </c>
    </row>
    <row r="74" spans="1:5" ht="12.75">
      <c r="A74" t="s">
        <v>57</v>
      </c>
      <c r="E74" s="39" t="s">
        <v>207</v>
      </c>
    </row>
    <row r="75" spans="1:16" ht="12.75">
      <c r="A75" t="s">
        <v>48</v>
      </c>
      <c s="34" t="s">
        <v>137</v>
      </c>
      <c s="34" t="s">
        <v>1477</v>
      </c>
      <c s="35" t="s">
        <v>5</v>
      </c>
      <c s="6" t="s">
        <v>1478</v>
      </c>
      <c s="36" t="s">
        <v>53</v>
      </c>
      <c s="37">
        <v>0.096</v>
      </c>
      <c s="36">
        <v>0</v>
      </c>
      <c s="36">
        <f>ROUND(G75*H75,6)</f>
      </c>
      <c r="L75" s="38">
        <v>0</v>
      </c>
      <c s="32">
        <f>ROUND(ROUND(L75,2)*ROUND(G75,3),2)</f>
      </c>
      <c s="36" t="s">
        <v>1432</v>
      </c>
      <c>
        <f>(M75*21)/100</f>
      </c>
      <c t="s">
        <v>27</v>
      </c>
    </row>
    <row r="76" spans="1:5" ht="12.75">
      <c r="A76" s="35" t="s">
        <v>55</v>
      </c>
      <c r="E76" s="39" t="s">
        <v>5</v>
      </c>
    </row>
    <row r="77" spans="1:5" ht="38.25">
      <c r="A77" s="35" t="s">
        <v>56</v>
      </c>
      <c r="E77" s="40" t="s">
        <v>1479</v>
      </c>
    </row>
    <row r="78" spans="1:5" ht="12.75">
      <c r="A78" t="s">
        <v>57</v>
      </c>
      <c r="E78" s="39" t="s">
        <v>207</v>
      </c>
    </row>
    <row r="79" spans="1:13" ht="12.75">
      <c r="A79" t="s">
        <v>46</v>
      </c>
      <c r="C79" s="31" t="s">
        <v>26</v>
      </c>
      <c r="E79" s="33" t="s">
        <v>1103</v>
      </c>
      <c r="J79" s="32">
        <f>0</f>
      </c>
      <c s="32">
        <f>0</f>
      </c>
      <c s="32">
        <f>0+L80+L84+L88+L92+L96+L100+L104</f>
      </c>
      <c s="32">
        <f>0+M80+M84+M88+M92+M96+M100+M104</f>
      </c>
    </row>
    <row r="80" spans="1:16" ht="12.75">
      <c r="A80" t="s">
        <v>48</v>
      </c>
      <c s="34" t="s">
        <v>141</v>
      </c>
      <c s="34" t="s">
        <v>1480</v>
      </c>
      <c s="35" t="s">
        <v>5</v>
      </c>
      <c s="6" t="s">
        <v>1481</v>
      </c>
      <c s="36" t="s">
        <v>204</v>
      </c>
      <c s="37">
        <v>30.928</v>
      </c>
      <c s="36">
        <v>0</v>
      </c>
      <c s="36">
        <f>ROUND(G80*H80,6)</f>
      </c>
      <c r="L80" s="38">
        <v>0</v>
      </c>
      <c s="32">
        <f>ROUND(ROUND(L80,2)*ROUND(G80,3),2)</f>
      </c>
      <c s="36" t="s">
        <v>1432</v>
      </c>
      <c>
        <f>(M80*21)/100</f>
      </c>
      <c t="s">
        <v>27</v>
      </c>
    </row>
    <row r="81" spans="1:5" ht="12.75">
      <c r="A81" s="35" t="s">
        <v>55</v>
      </c>
      <c r="E81" s="39" t="s">
        <v>5</v>
      </c>
    </row>
    <row r="82" spans="1:5" ht="114.75">
      <c r="A82" s="35" t="s">
        <v>56</v>
      </c>
      <c r="E82" s="40" t="s">
        <v>1482</v>
      </c>
    </row>
    <row r="83" spans="1:5" ht="12.75">
      <c r="A83" t="s">
        <v>57</v>
      </c>
      <c r="E83" s="39" t="s">
        <v>207</v>
      </c>
    </row>
    <row r="84" spans="1:16" ht="12.75">
      <c r="A84" t="s">
        <v>48</v>
      </c>
      <c s="34" t="s">
        <v>145</v>
      </c>
      <c s="34" t="s">
        <v>1483</v>
      </c>
      <c s="35" t="s">
        <v>5</v>
      </c>
      <c s="6" t="s">
        <v>1484</v>
      </c>
      <c s="36" t="s">
        <v>53</v>
      </c>
      <c s="37">
        <v>0.304</v>
      </c>
      <c s="36">
        <v>0</v>
      </c>
      <c s="36">
        <f>ROUND(G84*H84,6)</f>
      </c>
      <c r="L84" s="38">
        <v>0</v>
      </c>
      <c s="32">
        <f>ROUND(ROUND(L84,2)*ROUND(G84,3),2)</f>
      </c>
      <c s="36" t="s">
        <v>1432</v>
      </c>
      <c>
        <f>(M84*21)/100</f>
      </c>
      <c t="s">
        <v>27</v>
      </c>
    </row>
    <row r="85" spans="1:5" ht="12.75">
      <c r="A85" s="35" t="s">
        <v>55</v>
      </c>
      <c r="E85" s="39" t="s">
        <v>5</v>
      </c>
    </row>
    <row r="86" spans="1:5" ht="25.5">
      <c r="A86" s="35" t="s">
        <v>56</v>
      </c>
      <c r="E86" s="40" t="s">
        <v>1485</v>
      </c>
    </row>
    <row r="87" spans="1:5" ht="12.75">
      <c r="A87" t="s">
        <v>57</v>
      </c>
      <c r="E87" s="39" t="s">
        <v>207</v>
      </c>
    </row>
    <row r="88" spans="1:16" ht="12.75">
      <c r="A88" t="s">
        <v>48</v>
      </c>
      <c s="34" t="s">
        <v>149</v>
      </c>
      <c s="34" t="s">
        <v>1486</v>
      </c>
      <c s="35" t="s">
        <v>5</v>
      </c>
      <c s="6" t="s">
        <v>1487</v>
      </c>
      <c s="36" t="s">
        <v>53</v>
      </c>
      <c s="37">
        <v>1.185</v>
      </c>
      <c s="36">
        <v>0</v>
      </c>
      <c s="36">
        <f>ROUND(G88*H88,6)</f>
      </c>
      <c r="L88" s="38">
        <v>0</v>
      </c>
      <c s="32">
        <f>ROUND(ROUND(L88,2)*ROUND(G88,3),2)</f>
      </c>
      <c s="36" t="s">
        <v>1432</v>
      </c>
      <c>
        <f>(M88*21)/100</f>
      </c>
      <c t="s">
        <v>27</v>
      </c>
    </row>
    <row r="89" spans="1:5" ht="12.75">
      <c r="A89" s="35" t="s">
        <v>55</v>
      </c>
      <c r="E89" s="39" t="s">
        <v>5</v>
      </c>
    </row>
    <row r="90" spans="1:5" ht="25.5">
      <c r="A90" s="35" t="s">
        <v>56</v>
      </c>
      <c r="E90" s="40" t="s">
        <v>1488</v>
      </c>
    </row>
    <row r="91" spans="1:5" ht="12.75">
      <c r="A91" t="s">
        <v>57</v>
      </c>
      <c r="E91" s="39" t="s">
        <v>207</v>
      </c>
    </row>
    <row r="92" spans="1:16" ht="12.75">
      <c r="A92" t="s">
        <v>48</v>
      </c>
      <c s="34" t="s">
        <v>259</v>
      </c>
      <c s="34" t="s">
        <v>1489</v>
      </c>
      <c s="35" t="s">
        <v>5</v>
      </c>
      <c s="6" t="s">
        <v>1490</v>
      </c>
      <c s="36" t="s">
        <v>204</v>
      </c>
      <c s="37">
        <v>95</v>
      </c>
      <c s="36">
        <v>0</v>
      </c>
      <c s="36">
        <f>ROUND(G92*H92,6)</f>
      </c>
      <c r="L92" s="38">
        <v>0</v>
      </c>
      <c s="32">
        <f>ROUND(ROUND(L92,2)*ROUND(G92,3),2)</f>
      </c>
      <c s="36" t="s">
        <v>1432</v>
      </c>
      <c>
        <f>(M92*21)/100</f>
      </c>
      <c t="s">
        <v>27</v>
      </c>
    </row>
    <row r="93" spans="1:5" ht="12.75">
      <c r="A93" s="35" t="s">
        <v>55</v>
      </c>
      <c r="E93" s="39" t="s">
        <v>5</v>
      </c>
    </row>
    <row r="94" spans="1:5" ht="242.25">
      <c r="A94" s="35" t="s">
        <v>56</v>
      </c>
      <c r="E94" s="40" t="s">
        <v>1491</v>
      </c>
    </row>
    <row r="95" spans="1:5" ht="12.75">
      <c r="A95" t="s">
        <v>57</v>
      </c>
      <c r="E95" s="39" t="s">
        <v>207</v>
      </c>
    </row>
    <row r="96" spans="1:16" ht="12.75">
      <c r="A96" t="s">
        <v>48</v>
      </c>
      <c s="34" t="s">
        <v>262</v>
      </c>
      <c s="34" t="s">
        <v>1492</v>
      </c>
      <c s="35" t="s">
        <v>5</v>
      </c>
      <c s="6" t="s">
        <v>1493</v>
      </c>
      <c s="36" t="s">
        <v>53</v>
      </c>
      <c s="37">
        <v>26.738</v>
      </c>
      <c s="36">
        <v>0</v>
      </c>
      <c s="36">
        <f>ROUND(G96*H96,6)</f>
      </c>
      <c r="L96" s="38">
        <v>0</v>
      </c>
      <c s="32">
        <f>ROUND(ROUND(L96,2)*ROUND(G96,3),2)</f>
      </c>
      <c s="36" t="s">
        <v>1432</v>
      </c>
      <c>
        <f>(M96*21)/100</f>
      </c>
      <c t="s">
        <v>27</v>
      </c>
    </row>
    <row r="97" spans="1:5" ht="12.75">
      <c r="A97" s="35" t="s">
        <v>55</v>
      </c>
      <c r="E97" s="39" t="s">
        <v>5</v>
      </c>
    </row>
    <row r="98" spans="1:5" ht="89.25">
      <c r="A98" s="35" t="s">
        <v>56</v>
      </c>
      <c r="E98" s="40" t="s">
        <v>1494</v>
      </c>
    </row>
    <row r="99" spans="1:5" ht="12.75">
      <c r="A99" t="s">
        <v>57</v>
      </c>
      <c r="E99" s="39" t="s">
        <v>207</v>
      </c>
    </row>
    <row r="100" spans="1:16" ht="12.75">
      <c r="A100" t="s">
        <v>48</v>
      </c>
      <c s="34" t="s">
        <v>266</v>
      </c>
      <c s="34" t="s">
        <v>1495</v>
      </c>
      <c s="35" t="s">
        <v>5</v>
      </c>
      <c s="6" t="s">
        <v>1496</v>
      </c>
      <c s="36" t="s">
        <v>204</v>
      </c>
      <c s="37">
        <v>105.68</v>
      </c>
      <c s="36">
        <v>0</v>
      </c>
      <c s="36">
        <f>ROUND(G100*H100,6)</f>
      </c>
      <c r="L100" s="38">
        <v>0</v>
      </c>
      <c s="32">
        <f>ROUND(ROUND(L100,2)*ROUND(G100,3),2)</f>
      </c>
      <c s="36" t="s">
        <v>1432</v>
      </c>
      <c>
        <f>(M100*21)/100</f>
      </c>
      <c t="s">
        <v>27</v>
      </c>
    </row>
    <row r="101" spans="1:5" ht="12.75">
      <c r="A101" s="35" t="s">
        <v>55</v>
      </c>
      <c r="E101" s="39" t="s">
        <v>5</v>
      </c>
    </row>
    <row r="102" spans="1:5" ht="102">
      <c r="A102" s="35" t="s">
        <v>56</v>
      </c>
      <c r="E102" s="40" t="s">
        <v>1497</v>
      </c>
    </row>
    <row r="103" spans="1:5" ht="12.75">
      <c r="A103" t="s">
        <v>57</v>
      </c>
      <c r="E103" s="39" t="s">
        <v>207</v>
      </c>
    </row>
    <row r="104" spans="1:16" ht="12.75">
      <c r="A104" t="s">
        <v>48</v>
      </c>
      <c s="34" t="s">
        <v>270</v>
      </c>
      <c s="34" t="s">
        <v>1498</v>
      </c>
      <c s="35" t="s">
        <v>5</v>
      </c>
      <c s="6" t="s">
        <v>1499</v>
      </c>
      <c s="36" t="s">
        <v>53</v>
      </c>
      <c s="37">
        <v>29.992</v>
      </c>
      <c s="36">
        <v>0</v>
      </c>
      <c s="36">
        <f>ROUND(G104*H104,6)</f>
      </c>
      <c r="L104" s="38">
        <v>0</v>
      </c>
      <c s="32">
        <f>ROUND(ROUND(L104,2)*ROUND(G104,3),2)</f>
      </c>
      <c s="36" t="s">
        <v>1432</v>
      </c>
      <c>
        <f>(M104*21)/100</f>
      </c>
      <c t="s">
        <v>27</v>
      </c>
    </row>
    <row r="105" spans="1:5" ht="12.75">
      <c r="A105" s="35" t="s">
        <v>55</v>
      </c>
      <c r="E105" s="39" t="s">
        <v>5</v>
      </c>
    </row>
    <row r="106" spans="1:5" ht="89.25">
      <c r="A106" s="35" t="s">
        <v>56</v>
      </c>
      <c r="E106" s="40" t="s">
        <v>1500</v>
      </c>
    </row>
    <row r="107" spans="1:5" ht="12.75">
      <c r="A107" t="s">
        <v>57</v>
      </c>
      <c r="E107" s="39" t="s">
        <v>207</v>
      </c>
    </row>
    <row r="108" spans="1:13" ht="12.75">
      <c r="A108" t="s">
        <v>46</v>
      </c>
      <c r="C108" s="31" t="s">
        <v>65</v>
      </c>
      <c r="E108" s="33" t="s">
        <v>1109</v>
      </c>
      <c r="J108" s="32">
        <f>0</f>
      </c>
      <c s="32">
        <f>0</f>
      </c>
      <c s="32">
        <f>0+L109+L113+L117+L121+L125+L129+L133+L137+L141+L145+L149+L153+L157</f>
      </c>
      <c s="32">
        <f>0+M109+M113+M117+M121+M125+M129+M133+M137+M141+M145+M149+M153+M157</f>
      </c>
    </row>
    <row r="109" spans="1:16" ht="12.75">
      <c r="A109" t="s">
        <v>48</v>
      </c>
      <c s="34" t="s">
        <v>275</v>
      </c>
      <c s="34" t="s">
        <v>1501</v>
      </c>
      <c s="35" t="s">
        <v>5</v>
      </c>
      <c s="6" t="s">
        <v>1502</v>
      </c>
      <c s="36" t="s">
        <v>204</v>
      </c>
      <c s="37">
        <v>18.72</v>
      </c>
      <c s="36">
        <v>0</v>
      </c>
      <c s="36">
        <f>ROUND(G109*H109,6)</f>
      </c>
      <c r="L109" s="38">
        <v>0</v>
      </c>
      <c s="32">
        <f>ROUND(ROUND(L109,2)*ROUND(G109,3),2)</f>
      </c>
      <c s="36" t="s">
        <v>1432</v>
      </c>
      <c>
        <f>(M109*21)/100</f>
      </c>
      <c t="s">
        <v>27</v>
      </c>
    </row>
    <row r="110" spans="1:5" ht="12.75">
      <c r="A110" s="35" t="s">
        <v>55</v>
      </c>
      <c r="E110" s="39" t="s">
        <v>5</v>
      </c>
    </row>
    <row r="111" spans="1:5" ht="76.5">
      <c r="A111" s="35" t="s">
        <v>56</v>
      </c>
      <c r="E111" s="40" t="s">
        <v>1503</v>
      </c>
    </row>
    <row r="112" spans="1:5" ht="12.75">
      <c r="A112" t="s">
        <v>57</v>
      </c>
      <c r="E112" s="39" t="s">
        <v>207</v>
      </c>
    </row>
    <row r="113" spans="1:16" ht="12.75">
      <c r="A113" t="s">
        <v>48</v>
      </c>
      <c s="34" t="s">
        <v>279</v>
      </c>
      <c s="34" t="s">
        <v>1504</v>
      </c>
      <c s="35" t="s">
        <v>5</v>
      </c>
      <c s="6" t="s">
        <v>1505</v>
      </c>
      <c s="36" t="s">
        <v>204</v>
      </c>
      <c s="37">
        <v>16.22</v>
      </c>
      <c s="36">
        <v>0</v>
      </c>
      <c s="36">
        <f>ROUND(G113*H113,6)</f>
      </c>
      <c r="L113" s="38">
        <v>0</v>
      </c>
      <c s="32">
        <f>ROUND(ROUND(L113,2)*ROUND(G113,3),2)</f>
      </c>
      <c s="36" t="s">
        <v>1432</v>
      </c>
      <c>
        <f>(M113*21)/100</f>
      </c>
      <c t="s">
        <v>27</v>
      </c>
    </row>
    <row r="114" spans="1:5" ht="12.75">
      <c r="A114" s="35" t="s">
        <v>55</v>
      </c>
      <c r="E114" s="39" t="s">
        <v>5</v>
      </c>
    </row>
    <row r="115" spans="1:5" ht="76.5">
      <c r="A115" s="35" t="s">
        <v>56</v>
      </c>
      <c r="E115" s="40" t="s">
        <v>1506</v>
      </c>
    </row>
    <row r="116" spans="1:5" ht="12.75">
      <c r="A116" t="s">
        <v>57</v>
      </c>
      <c r="E116" s="39" t="s">
        <v>207</v>
      </c>
    </row>
    <row r="117" spans="1:16" ht="12.75">
      <c r="A117" t="s">
        <v>48</v>
      </c>
      <c s="34" t="s">
        <v>282</v>
      </c>
      <c s="34" t="s">
        <v>1507</v>
      </c>
      <c s="35" t="s">
        <v>5</v>
      </c>
      <c s="6" t="s">
        <v>1508</v>
      </c>
      <c s="36" t="s">
        <v>204</v>
      </c>
      <c s="37">
        <v>49.14</v>
      </c>
      <c s="36">
        <v>0</v>
      </c>
      <c s="36">
        <f>ROUND(G117*H117,6)</f>
      </c>
      <c r="L117" s="38">
        <v>0</v>
      </c>
      <c s="32">
        <f>ROUND(ROUND(L117,2)*ROUND(G117,3),2)</f>
      </c>
      <c s="36" t="s">
        <v>1432</v>
      </c>
      <c>
        <f>(M117*21)/100</f>
      </c>
      <c t="s">
        <v>27</v>
      </c>
    </row>
    <row r="118" spans="1:5" ht="12.75">
      <c r="A118" s="35" t="s">
        <v>55</v>
      </c>
      <c r="E118" s="39" t="s">
        <v>5</v>
      </c>
    </row>
    <row r="119" spans="1:5" ht="102">
      <c r="A119" s="35" t="s">
        <v>56</v>
      </c>
      <c r="E119" s="40" t="s">
        <v>1509</v>
      </c>
    </row>
    <row r="120" spans="1:5" ht="12.75">
      <c r="A120" t="s">
        <v>57</v>
      </c>
      <c r="E120" s="39" t="s">
        <v>207</v>
      </c>
    </row>
    <row r="121" spans="1:16" ht="12.75">
      <c r="A121" t="s">
        <v>48</v>
      </c>
      <c s="34" t="s">
        <v>285</v>
      </c>
      <c s="34" t="s">
        <v>1510</v>
      </c>
      <c s="35" t="s">
        <v>5</v>
      </c>
      <c s="6" t="s">
        <v>1511</v>
      </c>
      <c s="36" t="s">
        <v>53</v>
      </c>
      <c s="37">
        <v>18.251</v>
      </c>
      <c s="36">
        <v>0</v>
      </c>
      <c s="36">
        <f>ROUND(G121*H121,6)</f>
      </c>
      <c r="L121" s="38">
        <v>0</v>
      </c>
      <c s="32">
        <f>ROUND(ROUND(L121,2)*ROUND(G121,3),2)</f>
      </c>
      <c s="36" t="s">
        <v>1432</v>
      </c>
      <c>
        <f>(M121*21)/100</f>
      </c>
      <c t="s">
        <v>27</v>
      </c>
    </row>
    <row r="122" spans="1:5" ht="12.75">
      <c r="A122" s="35" t="s">
        <v>55</v>
      </c>
      <c r="E122" s="39" t="s">
        <v>5</v>
      </c>
    </row>
    <row r="123" spans="1:5" ht="63.75">
      <c r="A123" s="35" t="s">
        <v>56</v>
      </c>
      <c r="E123" s="40" t="s">
        <v>1512</v>
      </c>
    </row>
    <row r="124" spans="1:5" ht="12.75">
      <c r="A124" t="s">
        <v>57</v>
      </c>
      <c r="E124" s="39" t="s">
        <v>207</v>
      </c>
    </row>
    <row r="125" spans="1:16" ht="12.75">
      <c r="A125" t="s">
        <v>48</v>
      </c>
      <c s="34" t="s">
        <v>288</v>
      </c>
      <c s="34" t="s">
        <v>1513</v>
      </c>
      <c s="35" t="s">
        <v>5</v>
      </c>
      <c s="6" t="s">
        <v>1514</v>
      </c>
      <c s="36" t="s">
        <v>204</v>
      </c>
      <c s="37">
        <v>4.045</v>
      </c>
      <c s="36">
        <v>0</v>
      </c>
      <c s="36">
        <f>ROUND(G125*H125,6)</f>
      </c>
      <c r="L125" s="38">
        <v>0</v>
      </c>
      <c s="32">
        <f>ROUND(ROUND(L125,2)*ROUND(G125,3),2)</f>
      </c>
      <c s="36" t="s">
        <v>1432</v>
      </c>
      <c>
        <f>(M125*21)/100</f>
      </c>
      <c t="s">
        <v>27</v>
      </c>
    </row>
    <row r="126" spans="1:5" ht="12.75">
      <c r="A126" s="35" t="s">
        <v>55</v>
      </c>
      <c r="E126" s="39" t="s">
        <v>5</v>
      </c>
    </row>
    <row r="127" spans="1:5" ht="102">
      <c r="A127" s="35" t="s">
        <v>56</v>
      </c>
      <c r="E127" s="40" t="s">
        <v>1515</v>
      </c>
    </row>
    <row r="128" spans="1:5" ht="12.75">
      <c r="A128" t="s">
        <v>57</v>
      </c>
      <c r="E128" s="39" t="s">
        <v>207</v>
      </c>
    </row>
    <row r="129" spans="1:16" ht="12.75">
      <c r="A129" t="s">
        <v>48</v>
      </c>
      <c s="34" t="s">
        <v>292</v>
      </c>
      <c s="34" t="s">
        <v>1516</v>
      </c>
      <c s="35" t="s">
        <v>5</v>
      </c>
      <c s="6" t="s">
        <v>1517</v>
      </c>
      <c s="36" t="s">
        <v>218</v>
      </c>
      <c s="37">
        <v>132</v>
      </c>
      <c s="36">
        <v>0</v>
      </c>
      <c s="36">
        <f>ROUND(G129*H129,6)</f>
      </c>
      <c r="L129" s="38">
        <v>0</v>
      </c>
      <c s="32">
        <f>ROUND(ROUND(L129,2)*ROUND(G129,3),2)</f>
      </c>
      <c s="36" t="s">
        <v>1432</v>
      </c>
      <c>
        <f>(M129*21)/100</f>
      </c>
      <c t="s">
        <v>27</v>
      </c>
    </row>
    <row r="130" spans="1:5" ht="12.75">
      <c r="A130" s="35" t="s">
        <v>55</v>
      </c>
      <c r="E130" s="39" t="s">
        <v>5</v>
      </c>
    </row>
    <row r="131" spans="1:5" ht="76.5">
      <c r="A131" s="35" t="s">
        <v>56</v>
      </c>
      <c r="E131" s="40" t="s">
        <v>1518</v>
      </c>
    </row>
    <row r="132" spans="1:5" ht="12.75">
      <c r="A132" t="s">
        <v>57</v>
      </c>
      <c r="E132" s="39" t="s">
        <v>207</v>
      </c>
    </row>
    <row r="133" spans="1:16" ht="12.75">
      <c r="A133" t="s">
        <v>48</v>
      </c>
      <c s="34" t="s">
        <v>295</v>
      </c>
      <c s="34" t="s">
        <v>1519</v>
      </c>
      <c s="35" t="s">
        <v>5</v>
      </c>
      <c s="6" t="s">
        <v>1520</v>
      </c>
      <c s="36" t="s">
        <v>204</v>
      </c>
      <c s="37">
        <v>48.273</v>
      </c>
      <c s="36">
        <v>0</v>
      </c>
      <c s="36">
        <f>ROUND(G133*H133,6)</f>
      </c>
      <c r="L133" s="38">
        <v>0</v>
      </c>
      <c s="32">
        <f>ROUND(ROUND(L133,2)*ROUND(G133,3),2)</f>
      </c>
      <c s="36" t="s">
        <v>1432</v>
      </c>
      <c>
        <f>(M133*21)/100</f>
      </c>
      <c t="s">
        <v>27</v>
      </c>
    </row>
    <row r="134" spans="1:5" ht="12.75">
      <c r="A134" s="35" t="s">
        <v>55</v>
      </c>
      <c r="E134" s="39" t="s">
        <v>5</v>
      </c>
    </row>
    <row r="135" spans="1:5" ht="153">
      <c r="A135" s="35" t="s">
        <v>56</v>
      </c>
      <c r="E135" s="40" t="s">
        <v>1521</v>
      </c>
    </row>
    <row r="136" spans="1:5" ht="12.75">
      <c r="A136" t="s">
        <v>57</v>
      </c>
      <c r="E136" s="39" t="s">
        <v>207</v>
      </c>
    </row>
    <row r="137" spans="1:16" ht="12.75">
      <c r="A137" t="s">
        <v>48</v>
      </c>
      <c s="34" t="s">
        <v>298</v>
      </c>
      <c s="34" t="s">
        <v>1522</v>
      </c>
      <c s="35" t="s">
        <v>5</v>
      </c>
      <c s="6" t="s">
        <v>1523</v>
      </c>
      <c s="36" t="s">
        <v>204</v>
      </c>
      <c s="37">
        <v>11.55</v>
      </c>
      <c s="36">
        <v>0</v>
      </c>
      <c s="36">
        <f>ROUND(G137*H137,6)</f>
      </c>
      <c r="L137" s="38">
        <v>0</v>
      </c>
      <c s="32">
        <f>ROUND(ROUND(L137,2)*ROUND(G137,3),2)</f>
      </c>
      <c s="36" t="s">
        <v>1432</v>
      </c>
      <c>
        <f>(M137*21)/100</f>
      </c>
      <c t="s">
        <v>27</v>
      </c>
    </row>
    <row r="138" spans="1:5" ht="12.75">
      <c r="A138" s="35" t="s">
        <v>55</v>
      </c>
      <c r="E138" s="39" t="s">
        <v>5</v>
      </c>
    </row>
    <row r="139" spans="1:5" ht="89.25">
      <c r="A139" s="35" t="s">
        <v>56</v>
      </c>
      <c r="E139" s="40" t="s">
        <v>1524</v>
      </c>
    </row>
    <row r="140" spans="1:5" ht="12.75">
      <c r="A140" t="s">
        <v>57</v>
      </c>
      <c r="E140" s="39" t="s">
        <v>207</v>
      </c>
    </row>
    <row r="141" spans="1:16" ht="12.75">
      <c r="A141" t="s">
        <v>48</v>
      </c>
      <c s="34" t="s">
        <v>301</v>
      </c>
      <c s="34" t="s">
        <v>1525</v>
      </c>
      <c s="35" t="s">
        <v>5</v>
      </c>
      <c s="6" t="s">
        <v>1526</v>
      </c>
      <c s="36" t="s">
        <v>204</v>
      </c>
      <c s="37">
        <v>15.937</v>
      </c>
      <c s="36">
        <v>0</v>
      </c>
      <c s="36">
        <f>ROUND(G141*H141,6)</f>
      </c>
      <c r="L141" s="38">
        <v>0</v>
      </c>
      <c s="32">
        <f>ROUND(ROUND(L141,2)*ROUND(G141,3),2)</f>
      </c>
      <c s="36" t="s">
        <v>1432</v>
      </c>
      <c>
        <f>(M141*21)/100</f>
      </c>
      <c t="s">
        <v>27</v>
      </c>
    </row>
    <row r="142" spans="1:5" ht="12.75">
      <c r="A142" s="35" t="s">
        <v>55</v>
      </c>
      <c r="E142" s="39" t="s">
        <v>5</v>
      </c>
    </row>
    <row r="143" spans="1:5" ht="114.75">
      <c r="A143" s="35" t="s">
        <v>56</v>
      </c>
      <c r="E143" s="40" t="s">
        <v>1527</v>
      </c>
    </row>
    <row r="144" spans="1:5" ht="12.75">
      <c r="A144" t="s">
        <v>57</v>
      </c>
      <c r="E144" s="39" t="s">
        <v>207</v>
      </c>
    </row>
    <row r="145" spans="1:16" ht="12.75">
      <c r="A145" t="s">
        <v>48</v>
      </c>
      <c s="34" t="s">
        <v>304</v>
      </c>
      <c s="34" t="s">
        <v>1528</v>
      </c>
      <c s="35" t="s">
        <v>5</v>
      </c>
      <c s="6" t="s">
        <v>1529</v>
      </c>
      <c s="36" t="s">
        <v>53</v>
      </c>
      <c s="37">
        <v>1.251</v>
      </c>
      <c s="36">
        <v>0</v>
      </c>
      <c s="36">
        <f>ROUND(G145*H145,6)</f>
      </c>
      <c r="L145" s="38">
        <v>0</v>
      </c>
      <c s="32">
        <f>ROUND(ROUND(L145,2)*ROUND(G145,3),2)</f>
      </c>
      <c s="36" t="s">
        <v>1432</v>
      </c>
      <c>
        <f>(M145*21)/100</f>
      </c>
      <c t="s">
        <v>27</v>
      </c>
    </row>
    <row r="146" spans="1:5" ht="12.75">
      <c r="A146" s="35" t="s">
        <v>55</v>
      </c>
      <c r="E146" s="39" t="s">
        <v>5</v>
      </c>
    </row>
    <row r="147" spans="1:5" ht="12.75">
      <c r="A147" s="35" t="s">
        <v>56</v>
      </c>
      <c r="E147" s="40" t="s">
        <v>1530</v>
      </c>
    </row>
    <row r="148" spans="1:5" ht="12.75">
      <c r="A148" t="s">
        <v>57</v>
      </c>
      <c r="E148" s="39" t="s">
        <v>207</v>
      </c>
    </row>
    <row r="149" spans="1:16" ht="12.75">
      <c r="A149" t="s">
        <v>48</v>
      </c>
      <c s="34" t="s">
        <v>307</v>
      </c>
      <c s="34" t="s">
        <v>1531</v>
      </c>
      <c s="35" t="s">
        <v>5</v>
      </c>
      <c s="6" t="s">
        <v>1532</v>
      </c>
      <c s="36" t="s">
        <v>204</v>
      </c>
      <c s="37">
        <v>7.969</v>
      </c>
      <c s="36">
        <v>0</v>
      </c>
      <c s="36">
        <f>ROUND(G149*H149,6)</f>
      </c>
      <c r="L149" s="38">
        <v>0</v>
      </c>
      <c s="32">
        <f>ROUND(ROUND(L149,2)*ROUND(G149,3),2)</f>
      </c>
      <c s="36" t="s">
        <v>1432</v>
      </c>
      <c>
        <f>(M149*21)/100</f>
      </c>
      <c t="s">
        <v>27</v>
      </c>
    </row>
    <row r="150" spans="1:5" ht="12.75">
      <c r="A150" s="35" t="s">
        <v>55</v>
      </c>
      <c r="E150" s="39" t="s">
        <v>5</v>
      </c>
    </row>
    <row r="151" spans="1:5" ht="114.75">
      <c r="A151" s="35" t="s">
        <v>56</v>
      </c>
      <c r="E151" s="40" t="s">
        <v>1533</v>
      </c>
    </row>
    <row r="152" spans="1:5" ht="12.75">
      <c r="A152" t="s">
        <v>57</v>
      </c>
      <c r="E152" s="39" t="s">
        <v>207</v>
      </c>
    </row>
    <row r="153" spans="1:16" ht="12.75">
      <c r="A153" t="s">
        <v>48</v>
      </c>
      <c s="34" t="s">
        <v>310</v>
      </c>
      <c s="34" t="s">
        <v>1534</v>
      </c>
      <c s="35" t="s">
        <v>5</v>
      </c>
      <c s="6" t="s">
        <v>1535</v>
      </c>
      <c s="36" t="s">
        <v>204</v>
      </c>
      <c s="37">
        <v>1.71</v>
      </c>
      <c s="36">
        <v>0</v>
      </c>
      <c s="36">
        <f>ROUND(G153*H153,6)</f>
      </c>
      <c r="L153" s="38">
        <v>0</v>
      </c>
      <c s="32">
        <f>ROUND(ROUND(L153,2)*ROUND(G153,3),2)</f>
      </c>
      <c s="36" t="s">
        <v>1432</v>
      </c>
      <c>
        <f>(M153*21)/100</f>
      </c>
      <c t="s">
        <v>27</v>
      </c>
    </row>
    <row r="154" spans="1:5" ht="12.75">
      <c r="A154" s="35" t="s">
        <v>55</v>
      </c>
      <c r="E154" s="39" t="s">
        <v>5</v>
      </c>
    </row>
    <row r="155" spans="1:5" ht="51">
      <c r="A155" s="35" t="s">
        <v>56</v>
      </c>
      <c r="E155" s="40" t="s">
        <v>1536</v>
      </c>
    </row>
    <row r="156" spans="1:5" ht="12.75">
      <c r="A156" t="s">
        <v>57</v>
      </c>
      <c r="E156" s="39" t="s">
        <v>207</v>
      </c>
    </row>
    <row r="157" spans="1:16" ht="12.75">
      <c r="A157" t="s">
        <v>48</v>
      </c>
      <c s="34" t="s">
        <v>313</v>
      </c>
      <c s="34" t="s">
        <v>1537</v>
      </c>
      <c s="35" t="s">
        <v>5</v>
      </c>
      <c s="6" t="s">
        <v>1538</v>
      </c>
      <c s="36" t="s">
        <v>204</v>
      </c>
      <c s="37">
        <v>115.06</v>
      </c>
      <c s="36">
        <v>0</v>
      </c>
      <c s="36">
        <f>ROUND(G157*H157,6)</f>
      </c>
      <c r="L157" s="38">
        <v>0</v>
      </c>
      <c s="32">
        <f>ROUND(ROUND(L157,2)*ROUND(G157,3),2)</f>
      </c>
      <c s="36" t="s">
        <v>1432</v>
      </c>
      <c>
        <f>(M157*21)/100</f>
      </c>
      <c t="s">
        <v>27</v>
      </c>
    </row>
    <row r="158" spans="1:5" ht="12.75">
      <c r="A158" s="35" t="s">
        <v>55</v>
      </c>
      <c r="E158" s="39" t="s">
        <v>5</v>
      </c>
    </row>
    <row r="159" spans="1:5" ht="76.5">
      <c r="A159" s="35" t="s">
        <v>56</v>
      </c>
      <c r="E159" s="40" t="s">
        <v>1539</v>
      </c>
    </row>
    <row r="160" spans="1:5" ht="12.75">
      <c r="A160" t="s">
        <v>57</v>
      </c>
      <c r="E160" s="39" t="s">
        <v>207</v>
      </c>
    </row>
    <row r="161" spans="1:13" ht="12.75">
      <c r="A161" t="s">
        <v>46</v>
      </c>
      <c r="C161" s="31" t="s">
        <v>73</v>
      </c>
      <c r="E161" s="33" t="s">
        <v>1540</v>
      </c>
      <c r="J161" s="32">
        <f>0</f>
      </c>
      <c s="32">
        <f>0</f>
      </c>
      <c s="32">
        <f>0+L162+L166+L170+L174+L178+L182</f>
      </c>
      <c s="32">
        <f>0+M162+M166+M170+M174+M178+M182</f>
      </c>
    </row>
    <row r="162" spans="1:16" ht="12.75">
      <c r="A162" t="s">
        <v>48</v>
      </c>
      <c s="34" t="s">
        <v>316</v>
      </c>
      <c s="34" t="s">
        <v>1541</v>
      </c>
      <c s="35" t="s">
        <v>5</v>
      </c>
      <c s="6" t="s">
        <v>1542</v>
      </c>
      <c s="36" t="s">
        <v>678</v>
      </c>
      <c s="37">
        <v>461.197</v>
      </c>
      <c s="36">
        <v>0</v>
      </c>
      <c s="36">
        <f>ROUND(G162*H162,6)</f>
      </c>
      <c r="L162" s="38">
        <v>0</v>
      </c>
      <c s="32">
        <f>ROUND(ROUND(L162,2)*ROUND(G162,3),2)</f>
      </c>
      <c s="36" t="s">
        <v>1432</v>
      </c>
      <c>
        <f>(M162*21)/100</f>
      </c>
      <c t="s">
        <v>27</v>
      </c>
    </row>
    <row r="163" spans="1:5" ht="12.75">
      <c r="A163" s="35" t="s">
        <v>55</v>
      </c>
      <c r="E163" s="39" t="s">
        <v>5</v>
      </c>
    </row>
    <row r="164" spans="1:5" ht="63.75">
      <c r="A164" s="35" t="s">
        <v>56</v>
      </c>
      <c r="E164" s="40" t="s">
        <v>1543</v>
      </c>
    </row>
    <row r="165" spans="1:5" ht="12.75">
      <c r="A165" t="s">
        <v>57</v>
      </c>
      <c r="E165" s="39" t="s">
        <v>207</v>
      </c>
    </row>
    <row r="166" spans="1:16" ht="25.5">
      <c r="A166" t="s">
        <v>48</v>
      </c>
      <c s="34" t="s">
        <v>319</v>
      </c>
      <c s="34" t="s">
        <v>1544</v>
      </c>
      <c s="35" t="s">
        <v>5</v>
      </c>
      <c s="6" t="s">
        <v>1545</v>
      </c>
      <c s="36" t="s">
        <v>678</v>
      </c>
      <c s="37">
        <v>115.299</v>
      </c>
      <c s="36">
        <v>0</v>
      </c>
      <c s="36">
        <f>ROUND(G166*H166,6)</f>
      </c>
      <c r="L166" s="38">
        <v>0</v>
      </c>
      <c s="32">
        <f>ROUND(ROUND(L166,2)*ROUND(G166,3),2)</f>
      </c>
      <c s="36" t="s">
        <v>1432</v>
      </c>
      <c>
        <f>(M166*21)/100</f>
      </c>
      <c t="s">
        <v>27</v>
      </c>
    </row>
    <row r="167" spans="1:5" ht="12.75">
      <c r="A167" s="35" t="s">
        <v>55</v>
      </c>
      <c r="E167" s="39" t="s">
        <v>5</v>
      </c>
    </row>
    <row r="168" spans="1:5" ht="76.5">
      <c r="A168" s="35" t="s">
        <v>56</v>
      </c>
      <c r="E168" s="40" t="s">
        <v>1546</v>
      </c>
    </row>
    <row r="169" spans="1:5" ht="12.75">
      <c r="A169" t="s">
        <v>57</v>
      </c>
      <c r="E169" s="39" t="s">
        <v>207</v>
      </c>
    </row>
    <row r="170" spans="1:16" ht="25.5">
      <c r="A170" t="s">
        <v>48</v>
      </c>
      <c s="34" t="s">
        <v>323</v>
      </c>
      <c s="34" t="s">
        <v>1547</v>
      </c>
      <c s="35" t="s">
        <v>5</v>
      </c>
      <c s="6" t="s">
        <v>1548</v>
      </c>
      <c s="36" t="s">
        <v>678</v>
      </c>
      <c s="37">
        <v>138.211</v>
      </c>
      <c s="36">
        <v>0</v>
      </c>
      <c s="36">
        <f>ROUND(G170*H170,6)</f>
      </c>
      <c r="L170" s="38">
        <v>0</v>
      </c>
      <c s="32">
        <f>ROUND(ROUND(L170,2)*ROUND(G170,3),2)</f>
      </c>
      <c s="36" t="s">
        <v>1432</v>
      </c>
      <c>
        <f>(M170*21)/100</f>
      </c>
      <c t="s">
        <v>27</v>
      </c>
    </row>
    <row r="171" spans="1:5" ht="12.75">
      <c r="A171" s="35" t="s">
        <v>55</v>
      </c>
      <c r="E171" s="39" t="s">
        <v>5</v>
      </c>
    </row>
    <row r="172" spans="1:5" ht="102">
      <c r="A172" s="35" t="s">
        <v>56</v>
      </c>
      <c r="E172" s="40" t="s">
        <v>1549</v>
      </c>
    </row>
    <row r="173" spans="1:5" ht="12.75">
      <c r="A173" t="s">
        <v>57</v>
      </c>
      <c r="E173" s="39" t="s">
        <v>207</v>
      </c>
    </row>
    <row r="174" spans="1:16" ht="12.75">
      <c r="A174" t="s">
        <v>48</v>
      </c>
      <c s="34" t="s">
        <v>326</v>
      </c>
      <c s="34" t="s">
        <v>1550</v>
      </c>
      <c s="35" t="s">
        <v>5</v>
      </c>
      <c s="6" t="s">
        <v>1551</v>
      </c>
      <c s="36" t="s">
        <v>678</v>
      </c>
      <c s="37">
        <v>138.211</v>
      </c>
      <c s="36">
        <v>0</v>
      </c>
      <c s="36">
        <f>ROUND(G174*H174,6)</f>
      </c>
      <c r="L174" s="38">
        <v>0</v>
      </c>
      <c s="32">
        <f>ROUND(ROUND(L174,2)*ROUND(G174,3),2)</f>
      </c>
      <c s="36" t="s">
        <v>1432</v>
      </c>
      <c>
        <f>(M174*21)/100</f>
      </c>
      <c t="s">
        <v>27</v>
      </c>
    </row>
    <row r="175" spans="1:5" ht="12.75">
      <c r="A175" s="35" t="s">
        <v>55</v>
      </c>
      <c r="E175" s="39" t="s">
        <v>5</v>
      </c>
    </row>
    <row r="176" spans="1:5" ht="102">
      <c r="A176" s="35" t="s">
        <v>56</v>
      </c>
      <c r="E176" s="40" t="s">
        <v>1552</v>
      </c>
    </row>
    <row r="177" spans="1:5" ht="12.75">
      <c r="A177" t="s">
        <v>57</v>
      </c>
      <c r="E177" s="39" t="s">
        <v>207</v>
      </c>
    </row>
    <row r="178" spans="1:16" ht="12.75">
      <c r="A178" t="s">
        <v>48</v>
      </c>
      <c s="34" t="s">
        <v>330</v>
      </c>
      <c s="34" t="s">
        <v>1553</v>
      </c>
      <c s="35" t="s">
        <v>5</v>
      </c>
      <c s="6" t="s">
        <v>1554</v>
      </c>
      <c s="36" t="s">
        <v>204</v>
      </c>
      <c s="37">
        <v>16.364</v>
      </c>
      <c s="36">
        <v>0</v>
      </c>
      <c s="36">
        <f>ROUND(G178*H178,6)</f>
      </c>
      <c r="L178" s="38">
        <v>0</v>
      </c>
      <c s="32">
        <f>ROUND(ROUND(L178,2)*ROUND(G178,3),2)</f>
      </c>
      <c s="36" t="s">
        <v>1432</v>
      </c>
      <c>
        <f>(M178*21)/100</f>
      </c>
      <c t="s">
        <v>27</v>
      </c>
    </row>
    <row r="179" spans="1:5" ht="12.75">
      <c r="A179" s="35" t="s">
        <v>55</v>
      </c>
      <c r="E179" s="39" t="s">
        <v>5</v>
      </c>
    </row>
    <row r="180" spans="1:5" ht="178.5">
      <c r="A180" s="35" t="s">
        <v>56</v>
      </c>
      <c r="E180" s="40" t="s">
        <v>1555</v>
      </c>
    </row>
    <row r="181" spans="1:5" ht="12.75">
      <c r="A181" t="s">
        <v>57</v>
      </c>
      <c r="E181" s="39" t="s">
        <v>207</v>
      </c>
    </row>
    <row r="182" spans="1:16" ht="12.75">
      <c r="A182" t="s">
        <v>48</v>
      </c>
      <c s="34" t="s">
        <v>333</v>
      </c>
      <c s="34" t="s">
        <v>1556</v>
      </c>
      <c s="35" t="s">
        <v>5</v>
      </c>
      <c s="6" t="s">
        <v>1557</v>
      </c>
      <c s="36" t="s">
        <v>53</v>
      </c>
      <c s="37">
        <v>0.684</v>
      </c>
      <c s="36">
        <v>0</v>
      </c>
      <c s="36">
        <f>ROUND(G182*H182,6)</f>
      </c>
      <c r="L182" s="38">
        <v>0</v>
      </c>
      <c s="32">
        <f>ROUND(ROUND(L182,2)*ROUND(G182,3),2)</f>
      </c>
      <c s="36" t="s">
        <v>1432</v>
      </c>
      <c>
        <f>(M182*21)/100</f>
      </c>
      <c t="s">
        <v>27</v>
      </c>
    </row>
    <row r="183" spans="1:5" ht="12.75">
      <c r="A183" s="35" t="s">
        <v>55</v>
      </c>
      <c r="E183" s="39" t="s">
        <v>5</v>
      </c>
    </row>
    <row r="184" spans="1:5" ht="229.5">
      <c r="A184" s="35" t="s">
        <v>56</v>
      </c>
      <c r="E184" s="40" t="s">
        <v>1558</v>
      </c>
    </row>
    <row r="185" spans="1:5" ht="12.75">
      <c r="A185" t="s">
        <v>57</v>
      </c>
      <c r="E185" s="39" t="s">
        <v>207</v>
      </c>
    </row>
    <row r="186" spans="1:13" ht="12.75">
      <c r="A186" t="s">
        <v>46</v>
      </c>
      <c r="C186" s="31" t="s">
        <v>77</v>
      </c>
      <c r="E186" s="33" t="s">
        <v>718</v>
      </c>
      <c r="J186" s="32">
        <f>0</f>
      </c>
      <c s="32">
        <f>0</f>
      </c>
      <c s="32">
        <f>0+L187+L191+L195+L199+L203+L207+L211+L215+L219+L223+L227+L231+L235</f>
      </c>
      <c s="32">
        <f>0+M187+M191+M195+M199+M203+M207+M211+M215+M219+M223+M227+M231+M235</f>
      </c>
    </row>
    <row r="187" spans="1:16" ht="12.75">
      <c r="A187" t="s">
        <v>48</v>
      </c>
      <c s="34" t="s">
        <v>336</v>
      </c>
      <c s="34" t="s">
        <v>253</v>
      </c>
      <c s="35" t="s">
        <v>5</v>
      </c>
      <c s="6" t="s">
        <v>254</v>
      </c>
      <c s="36" t="s">
        <v>218</v>
      </c>
      <c s="37">
        <v>130</v>
      </c>
      <c s="36">
        <v>0</v>
      </c>
      <c s="36">
        <f>ROUND(G187*H187,6)</f>
      </c>
      <c r="L187" s="38">
        <v>0</v>
      </c>
      <c s="32">
        <f>ROUND(ROUND(L187,2)*ROUND(G187,3),2)</f>
      </c>
      <c s="36" t="s">
        <v>1432</v>
      </c>
      <c>
        <f>(M187*21)/100</f>
      </c>
      <c t="s">
        <v>27</v>
      </c>
    </row>
    <row r="188" spans="1:5" ht="12.75">
      <c r="A188" s="35" t="s">
        <v>55</v>
      </c>
      <c r="E188" s="39" t="s">
        <v>5</v>
      </c>
    </row>
    <row r="189" spans="1:5" ht="12.75">
      <c r="A189" s="35" t="s">
        <v>56</v>
      </c>
      <c r="E189" s="40" t="s">
        <v>1559</v>
      </c>
    </row>
    <row r="190" spans="1:5" ht="12.75">
      <c r="A190" t="s">
        <v>57</v>
      </c>
      <c r="E190" s="39" t="s">
        <v>207</v>
      </c>
    </row>
    <row r="191" spans="1:16" ht="12.75">
      <c r="A191" t="s">
        <v>48</v>
      </c>
      <c s="34" t="s">
        <v>339</v>
      </c>
      <c s="34" t="s">
        <v>1560</v>
      </c>
      <c s="35" t="s">
        <v>5</v>
      </c>
      <c s="6" t="s">
        <v>1561</v>
      </c>
      <c s="36" t="s">
        <v>678</v>
      </c>
      <c s="37">
        <v>197.285</v>
      </c>
      <c s="36">
        <v>0</v>
      </c>
      <c s="36">
        <f>ROUND(G191*H191,6)</f>
      </c>
      <c r="L191" s="38">
        <v>0</v>
      </c>
      <c s="32">
        <f>ROUND(ROUND(L191,2)*ROUND(G191,3),2)</f>
      </c>
      <c s="36" t="s">
        <v>1432</v>
      </c>
      <c>
        <f>(M191*21)/100</f>
      </c>
      <c t="s">
        <v>27</v>
      </c>
    </row>
    <row r="192" spans="1:5" ht="12.75">
      <c r="A192" s="35" t="s">
        <v>55</v>
      </c>
      <c r="E192" s="39" t="s">
        <v>5</v>
      </c>
    </row>
    <row r="193" spans="1:5" ht="127.5">
      <c r="A193" s="35" t="s">
        <v>56</v>
      </c>
      <c r="E193" s="40" t="s">
        <v>1562</v>
      </c>
    </row>
    <row r="194" spans="1:5" ht="12.75">
      <c r="A194" t="s">
        <v>57</v>
      </c>
      <c r="E194" s="39" t="s">
        <v>207</v>
      </c>
    </row>
    <row r="195" spans="1:16" ht="25.5">
      <c r="A195" t="s">
        <v>48</v>
      </c>
      <c s="34" t="s">
        <v>342</v>
      </c>
      <c s="34" t="s">
        <v>1563</v>
      </c>
      <c s="35" t="s">
        <v>5</v>
      </c>
      <c s="6" t="s">
        <v>1564</v>
      </c>
      <c s="36" t="s">
        <v>678</v>
      </c>
      <c s="37">
        <v>842.065</v>
      </c>
      <c s="36">
        <v>0</v>
      </c>
      <c s="36">
        <f>ROUND(G195*H195,6)</f>
      </c>
      <c r="L195" s="38">
        <v>0</v>
      </c>
      <c s="32">
        <f>ROUND(ROUND(L195,2)*ROUND(G195,3),2)</f>
      </c>
      <c s="36" t="s">
        <v>1432</v>
      </c>
      <c>
        <f>(M195*21)/100</f>
      </c>
      <c t="s">
        <v>27</v>
      </c>
    </row>
    <row r="196" spans="1:5" ht="12.75">
      <c r="A196" s="35" t="s">
        <v>55</v>
      </c>
      <c r="E196" s="39" t="s">
        <v>5</v>
      </c>
    </row>
    <row r="197" spans="1:5" ht="318.75">
      <c r="A197" s="35" t="s">
        <v>56</v>
      </c>
      <c r="E197" s="40" t="s">
        <v>1565</v>
      </c>
    </row>
    <row r="198" spans="1:5" ht="12.75">
      <c r="A198" t="s">
        <v>57</v>
      </c>
      <c r="E198" s="39" t="s">
        <v>207</v>
      </c>
    </row>
    <row r="199" spans="1:16" ht="12.75">
      <c r="A199" t="s">
        <v>48</v>
      </c>
      <c s="34" t="s">
        <v>346</v>
      </c>
      <c s="34" t="s">
        <v>1566</v>
      </c>
      <c s="35" t="s">
        <v>5</v>
      </c>
      <c s="6" t="s">
        <v>1567</v>
      </c>
      <c s="36" t="s">
        <v>678</v>
      </c>
      <c s="37">
        <v>451.84</v>
      </c>
      <c s="36">
        <v>0</v>
      </c>
      <c s="36">
        <f>ROUND(G199*H199,6)</f>
      </c>
      <c r="L199" s="38">
        <v>0</v>
      </c>
      <c s="32">
        <f>ROUND(ROUND(L199,2)*ROUND(G199,3),2)</f>
      </c>
      <c s="36" t="s">
        <v>1432</v>
      </c>
      <c>
        <f>(M199*21)/100</f>
      </c>
      <c t="s">
        <v>27</v>
      </c>
    </row>
    <row r="200" spans="1:5" ht="12.75">
      <c r="A200" s="35" t="s">
        <v>55</v>
      </c>
      <c r="E200" s="39" t="s">
        <v>5</v>
      </c>
    </row>
    <row r="201" spans="1:5" ht="153">
      <c r="A201" s="35" t="s">
        <v>56</v>
      </c>
      <c r="E201" s="40" t="s">
        <v>1568</v>
      </c>
    </row>
    <row r="202" spans="1:5" ht="12.75">
      <c r="A202" t="s">
        <v>57</v>
      </c>
      <c r="E202" s="39" t="s">
        <v>207</v>
      </c>
    </row>
    <row r="203" spans="1:16" ht="12.75">
      <c r="A203" t="s">
        <v>48</v>
      </c>
      <c s="34" t="s">
        <v>350</v>
      </c>
      <c s="34" t="s">
        <v>1569</v>
      </c>
      <c s="35" t="s">
        <v>5</v>
      </c>
      <c s="6" t="s">
        <v>1570</v>
      </c>
      <c s="36" t="s">
        <v>678</v>
      </c>
      <c s="37">
        <v>544.77</v>
      </c>
      <c s="36">
        <v>0</v>
      </c>
      <c s="36">
        <f>ROUND(G203*H203,6)</f>
      </c>
      <c r="L203" s="38">
        <v>0</v>
      </c>
      <c s="32">
        <f>ROUND(ROUND(L203,2)*ROUND(G203,3),2)</f>
      </c>
      <c s="36" t="s">
        <v>1432</v>
      </c>
      <c>
        <f>(M203*21)/100</f>
      </c>
      <c t="s">
        <v>27</v>
      </c>
    </row>
    <row r="204" spans="1:5" ht="12.75">
      <c r="A204" s="35" t="s">
        <v>55</v>
      </c>
      <c r="E204" s="39" t="s">
        <v>5</v>
      </c>
    </row>
    <row r="205" spans="1:5" ht="318.75">
      <c r="A205" s="35" t="s">
        <v>56</v>
      </c>
      <c r="E205" s="40" t="s">
        <v>1571</v>
      </c>
    </row>
    <row r="206" spans="1:5" ht="12.75">
      <c r="A206" t="s">
        <v>57</v>
      </c>
      <c r="E206" s="39" t="s">
        <v>207</v>
      </c>
    </row>
    <row r="207" spans="1:16" ht="12.75">
      <c r="A207" t="s">
        <v>48</v>
      </c>
      <c s="34" t="s">
        <v>353</v>
      </c>
      <c s="34" t="s">
        <v>1572</v>
      </c>
      <c s="35" t="s">
        <v>1573</v>
      </c>
      <c s="6" t="s">
        <v>1574</v>
      </c>
      <c s="36" t="s">
        <v>678</v>
      </c>
      <c s="37">
        <v>544.77</v>
      </c>
      <c s="36">
        <v>0</v>
      </c>
      <c s="36">
        <f>ROUND(G207*H207,6)</f>
      </c>
      <c r="L207" s="38">
        <v>0</v>
      </c>
      <c s="32">
        <f>ROUND(ROUND(L207,2)*ROUND(G207,3),2)</f>
      </c>
      <c s="36" t="s">
        <v>1432</v>
      </c>
      <c>
        <f>(M207*21)/100</f>
      </c>
      <c t="s">
        <v>27</v>
      </c>
    </row>
    <row r="208" spans="1:5" ht="12.75">
      <c r="A208" s="35" t="s">
        <v>55</v>
      </c>
      <c r="E208" s="39" t="s">
        <v>5</v>
      </c>
    </row>
    <row r="209" spans="1:5" ht="318.75">
      <c r="A209" s="35" t="s">
        <v>56</v>
      </c>
      <c r="E209" s="40" t="s">
        <v>1575</v>
      </c>
    </row>
    <row r="210" spans="1:5" ht="12.75">
      <c r="A210" t="s">
        <v>57</v>
      </c>
      <c r="E210" s="39" t="s">
        <v>207</v>
      </c>
    </row>
    <row r="211" spans="1:16" ht="12.75">
      <c r="A211" t="s">
        <v>48</v>
      </c>
      <c s="34" t="s">
        <v>354</v>
      </c>
      <c s="34" t="s">
        <v>1572</v>
      </c>
      <c s="35" t="s">
        <v>1576</v>
      </c>
      <c s="6" t="s">
        <v>1574</v>
      </c>
      <c s="36" t="s">
        <v>678</v>
      </c>
      <c s="37">
        <v>496.74</v>
      </c>
      <c s="36">
        <v>0</v>
      </c>
      <c s="36">
        <f>ROUND(G211*H211,6)</f>
      </c>
      <c r="L211" s="38">
        <v>0</v>
      </c>
      <c s="32">
        <f>ROUND(ROUND(L211,2)*ROUND(G211,3),2)</f>
      </c>
      <c s="36" t="s">
        <v>1432</v>
      </c>
      <c>
        <f>(M211*21)/100</f>
      </c>
      <c t="s">
        <v>27</v>
      </c>
    </row>
    <row r="212" spans="1:5" ht="12.75">
      <c r="A212" s="35" t="s">
        <v>55</v>
      </c>
      <c r="E212" s="39" t="s">
        <v>5</v>
      </c>
    </row>
    <row r="213" spans="1:5" ht="140.25">
      <c r="A213" s="35" t="s">
        <v>56</v>
      </c>
      <c r="E213" s="40" t="s">
        <v>1577</v>
      </c>
    </row>
    <row r="214" spans="1:5" ht="12.75">
      <c r="A214" t="s">
        <v>57</v>
      </c>
      <c r="E214" s="39" t="s">
        <v>207</v>
      </c>
    </row>
    <row r="215" spans="1:16" ht="12.75">
      <c r="A215" t="s">
        <v>48</v>
      </c>
      <c s="34" t="s">
        <v>355</v>
      </c>
      <c s="34" t="s">
        <v>1578</v>
      </c>
      <c s="35" t="s">
        <v>5</v>
      </c>
      <c s="6" t="s">
        <v>1579</v>
      </c>
      <c s="36" t="s">
        <v>213</v>
      </c>
      <c s="37">
        <v>3</v>
      </c>
      <c s="36">
        <v>0</v>
      </c>
      <c s="36">
        <f>ROUND(G215*H215,6)</f>
      </c>
      <c r="L215" s="38">
        <v>0</v>
      </c>
      <c s="32">
        <f>ROUND(ROUND(L215,2)*ROUND(G215,3),2)</f>
      </c>
      <c s="36" t="s">
        <v>1432</v>
      </c>
      <c>
        <f>(M215*21)/100</f>
      </c>
      <c t="s">
        <v>27</v>
      </c>
    </row>
    <row r="216" spans="1:5" ht="12.75">
      <c r="A216" s="35" t="s">
        <v>55</v>
      </c>
      <c r="E216" s="39" t="s">
        <v>5</v>
      </c>
    </row>
    <row r="217" spans="1:5" ht="25.5">
      <c r="A217" s="35" t="s">
        <v>56</v>
      </c>
      <c r="E217" s="40" t="s">
        <v>1580</v>
      </c>
    </row>
    <row r="218" spans="1:5" ht="12.75">
      <c r="A218" t="s">
        <v>57</v>
      </c>
      <c r="E218" s="39" t="s">
        <v>207</v>
      </c>
    </row>
    <row r="219" spans="1:16" ht="12.75">
      <c r="A219" t="s">
        <v>48</v>
      </c>
      <c s="34" t="s">
        <v>356</v>
      </c>
      <c s="34" t="s">
        <v>1581</v>
      </c>
      <c s="35" t="s">
        <v>5</v>
      </c>
      <c s="6" t="s">
        <v>1582</v>
      </c>
      <c s="36" t="s">
        <v>678</v>
      </c>
      <c s="37">
        <v>162.5</v>
      </c>
      <c s="36">
        <v>0</v>
      </c>
      <c s="36">
        <f>ROUND(G219*H219,6)</f>
      </c>
      <c r="L219" s="38">
        <v>0</v>
      </c>
      <c s="32">
        <f>ROUND(ROUND(L219,2)*ROUND(G219,3),2)</f>
      </c>
      <c s="36" t="s">
        <v>1432</v>
      </c>
      <c>
        <f>(M219*21)/100</f>
      </c>
      <c t="s">
        <v>27</v>
      </c>
    </row>
    <row r="220" spans="1:5" ht="12.75">
      <c r="A220" s="35" t="s">
        <v>55</v>
      </c>
      <c r="E220" s="39" t="s">
        <v>5</v>
      </c>
    </row>
    <row r="221" spans="1:5" ht="25.5">
      <c r="A221" s="35" t="s">
        <v>56</v>
      </c>
      <c r="E221" s="40" t="s">
        <v>1583</v>
      </c>
    </row>
    <row r="222" spans="1:5" ht="12.75">
      <c r="A222" t="s">
        <v>57</v>
      </c>
      <c r="E222" s="39" t="s">
        <v>207</v>
      </c>
    </row>
    <row r="223" spans="1:16" ht="12.75">
      <c r="A223" t="s">
        <v>48</v>
      </c>
      <c s="34" t="s">
        <v>445</v>
      </c>
      <c s="34" t="s">
        <v>1584</v>
      </c>
      <c s="35" t="s">
        <v>5</v>
      </c>
      <c s="6" t="s">
        <v>1585</v>
      </c>
      <c s="36" t="s">
        <v>678</v>
      </c>
      <c s="37">
        <v>470.484</v>
      </c>
      <c s="36">
        <v>0</v>
      </c>
      <c s="36">
        <f>ROUND(G223*H223,6)</f>
      </c>
      <c r="L223" s="38">
        <v>0</v>
      </c>
      <c s="32">
        <f>ROUND(ROUND(L223,2)*ROUND(G223,3),2)</f>
      </c>
      <c s="36" t="s">
        <v>1432</v>
      </c>
      <c>
        <f>(M223*21)/100</f>
      </c>
      <c t="s">
        <v>27</v>
      </c>
    </row>
    <row r="224" spans="1:5" ht="12.75">
      <c r="A224" s="35" t="s">
        <v>55</v>
      </c>
      <c r="E224" s="39" t="s">
        <v>5</v>
      </c>
    </row>
    <row r="225" spans="1:5" ht="127.5">
      <c r="A225" s="35" t="s">
        <v>56</v>
      </c>
      <c r="E225" s="40" t="s">
        <v>1586</v>
      </c>
    </row>
    <row r="226" spans="1:5" ht="12.75">
      <c r="A226" t="s">
        <v>57</v>
      </c>
      <c r="E226" s="39" t="s">
        <v>207</v>
      </c>
    </row>
    <row r="227" spans="1:16" ht="12.75">
      <c r="A227" t="s">
        <v>48</v>
      </c>
      <c s="34" t="s">
        <v>448</v>
      </c>
      <c s="34" t="s">
        <v>1587</v>
      </c>
      <c s="35" t="s">
        <v>5</v>
      </c>
      <c s="6" t="s">
        <v>1588</v>
      </c>
      <c s="36" t="s">
        <v>678</v>
      </c>
      <c s="37">
        <v>925.787</v>
      </c>
      <c s="36">
        <v>0</v>
      </c>
      <c s="36">
        <f>ROUND(G227*H227,6)</f>
      </c>
      <c r="L227" s="38">
        <v>0</v>
      </c>
      <c s="32">
        <f>ROUND(ROUND(L227,2)*ROUND(G227,3),2)</f>
      </c>
      <c s="36" t="s">
        <v>1432</v>
      </c>
      <c>
        <f>(M227*21)/100</f>
      </c>
      <c t="s">
        <v>27</v>
      </c>
    </row>
    <row r="228" spans="1:5" ht="12.75">
      <c r="A228" s="35" t="s">
        <v>55</v>
      </c>
      <c r="E228" s="39" t="s">
        <v>5</v>
      </c>
    </row>
    <row r="229" spans="1:5" ht="178.5">
      <c r="A229" s="35" t="s">
        <v>56</v>
      </c>
      <c r="E229" s="40" t="s">
        <v>1589</v>
      </c>
    </row>
    <row r="230" spans="1:5" ht="12.75">
      <c r="A230" t="s">
        <v>57</v>
      </c>
      <c r="E230" s="39" t="s">
        <v>207</v>
      </c>
    </row>
    <row r="231" spans="1:16" ht="12.75">
      <c r="A231" t="s">
        <v>48</v>
      </c>
      <c s="34" t="s">
        <v>451</v>
      </c>
      <c s="34" t="s">
        <v>1590</v>
      </c>
      <c s="35" t="s">
        <v>5</v>
      </c>
      <c s="6" t="s">
        <v>1591</v>
      </c>
      <c s="36" t="s">
        <v>678</v>
      </c>
      <c s="37">
        <v>54.32</v>
      </c>
      <c s="36">
        <v>0</v>
      </c>
      <c s="36">
        <f>ROUND(G231*H231,6)</f>
      </c>
      <c r="L231" s="38">
        <v>0</v>
      </c>
      <c s="32">
        <f>ROUND(ROUND(L231,2)*ROUND(G231,3),2)</f>
      </c>
      <c s="36" t="s">
        <v>1432</v>
      </c>
      <c>
        <f>(M231*21)/100</f>
      </c>
      <c t="s">
        <v>27</v>
      </c>
    </row>
    <row r="232" spans="1:5" ht="12.75">
      <c r="A232" s="35" t="s">
        <v>55</v>
      </c>
      <c r="E232" s="39" t="s">
        <v>5</v>
      </c>
    </row>
    <row r="233" spans="1:5" ht="76.5">
      <c r="A233" s="35" t="s">
        <v>56</v>
      </c>
      <c r="E233" s="40" t="s">
        <v>1592</v>
      </c>
    </row>
    <row r="234" spans="1:5" ht="38.25">
      <c r="A234" t="s">
        <v>57</v>
      </c>
      <c r="E234" s="39" t="s">
        <v>1593</v>
      </c>
    </row>
    <row r="235" spans="1:16" ht="12.75">
      <c r="A235" t="s">
        <v>48</v>
      </c>
      <c s="34" t="s">
        <v>454</v>
      </c>
      <c s="34" t="s">
        <v>1594</v>
      </c>
      <c s="35" t="s">
        <v>5</v>
      </c>
      <c s="6" t="s">
        <v>1595</v>
      </c>
      <c s="36" t="s">
        <v>678</v>
      </c>
      <c s="37">
        <v>461.197</v>
      </c>
      <c s="36">
        <v>0</v>
      </c>
      <c s="36">
        <f>ROUND(G235*H235,6)</f>
      </c>
      <c r="L235" s="38">
        <v>0</v>
      </c>
      <c s="32">
        <f>ROUND(ROUND(L235,2)*ROUND(G235,3),2)</f>
      </c>
      <c s="36" t="s">
        <v>1432</v>
      </c>
      <c>
        <f>(M235*21)/100</f>
      </c>
      <c t="s">
        <v>27</v>
      </c>
    </row>
    <row r="236" spans="1:5" ht="12.75">
      <c r="A236" s="35" t="s">
        <v>55</v>
      </c>
      <c r="E236" s="39" t="s">
        <v>5</v>
      </c>
    </row>
    <row r="237" spans="1:5" ht="63.75">
      <c r="A237" s="35" t="s">
        <v>56</v>
      </c>
      <c r="E237" s="40" t="s">
        <v>1596</v>
      </c>
    </row>
    <row r="238" spans="1:5" ht="12.75">
      <c r="A238" t="s">
        <v>57</v>
      </c>
      <c r="E238" s="39" t="s">
        <v>207</v>
      </c>
    </row>
    <row r="239" spans="1:13" ht="12.75">
      <c r="A239" t="s">
        <v>46</v>
      </c>
      <c r="C239" s="31" t="s">
        <v>81</v>
      </c>
      <c r="E239" s="33" t="s">
        <v>1031</v>
      </c>
      <c r="J239" s="32">
        <f>0</f>
      </c>
      <c s="32">
        <f>0</f>
      </c>
      <c s="32">
        <f>0+L240+L244+L248+L252+L256+L260</f>
      </c>
      <c s="32">
        <f>0+M240+M244+M248+M252+M256+M260</f>
      </c>
    </row>
    <row r="240" spans="1:16" ht="12.75">
      <c r="A240" t="s">
        <v>48</v>
      </c>
      <c s="34" t="s">
        <v>457</v>
      </c>
      <c s="34" t="s">
        <v>1597</v>
      </c>
      <c s="35" t="s">
        <v>5</v>
      </c>
      <c s="6" t="s">
        <v>1598</v>
      </c>
      <c s="36" t="s">
        <v>218</v>
      </c>
      <c s="37">
        <v>10.8</v>
      </c>
      <c s="36">
        <v>0</v>
      </c>
      <c s="36">
        <f>ROUND(G240*H240,6)</f>
      </c>
      <c r="L240" s="38">
        <v>0</v>
      </c>
      <c s="32">
        <f>ROUND(ROUND(L240,2)*ROUND(G240,3),2)</f>
      </c>
      <c s="36" t="s">
        <v>1432</v>
      </c>
      <c>
        <f>(M240*21)/100</f>
      </c>
      <c t="s">
        <v>27</v>
      </c>
    </row>
    <row r="241" spans="1:5" ht="12.75">
      <c r="A241" s="35" t="s">
        <v>55</v>
      </c>
      <c r="E241" s="39" t="s">
        <v>5</v>
      </c>
    </row>
    <row r="242" spans="1:5" ht="12.75">
      <c r="A242" s="35" t="s">
        <v>56</v>
      </c>
      <c r="E242" s="40" t="s">
        <v>1599</v>
      </c>
    </row>
    <row r="243" spans="1:5" ht="12.75">
      <c r="A243" t="s">
        <v>57</v>
      </c>
      <c r="E243" s="39" t="s">
        <v>207</v>
      </c>
    </row>
    <row r="244" spans="1:16" ht="12.75">
      <c r="A244" t="s">
        <v>48</v>
      </c>
      <c s="34" t="s">
        <v>460</v>
      </c>
      <c s="34" t="s">
        <v>1600</v>
      </c>
      <c s="35" t="s">
        <v>5</v>
      </c>
      <c s="6" t="s">
        <v>1601</v>
      </c>
      <c s="36" t="s">
        <v>218</v>
      </c>
      <c s="37">
        <v>3.25</v>
      </c>
      <c s="36">
        <v>0</v>
      </c>
      <c s="36">
        <f>ROUND(G244*H244,6)</f>
      </c>
      <c r="L244" s="38">
        <v>0</v>
      </c>
      <c s="32">
        <f>ROUND(ROUND(L244,2)*ROUND(G244,3),2)</f>
      </c>
      <c s="36" t="s">
        <v>1432</v>
      </c>
      <c>
        <f>(M244*21)/100</f>
      </c>
      <c t="s">
        <v>27</v>
      </c>
    </row>
    <row r="245" spans="1:5" ht="12.75">
      <c r="A245" s="35" t="s">
        <v>55</v>
      </c>
      <c r="E245" s="39" t="s">
        <v>5</v>
      </c>
    </row>
    <row r="246" spans="1:5" ht="51">
      <c r="A246" s="35" t="s">
        <v>56</v>
      </c>
      <c r="E246" s="40" t="s">
        <v>1602</v>
      </c>
    </row>
    <row r="247" spans="1:5" ht="12.75">
      <c r="A247" t="s">
        <v>57</v>
      </c>
      <c r="E247" s="39" t="s">
        <v>207</v>
      </c>
    </row>
    <row r="248" spans="1:16" ht="12.75">
      <c r="A248" t="s">
        <v>48</v>
      </c>
      <c s="34" t="s">
        <v>464</v>
      </c>
      <c s="34" t="s">
        <v>1603</v>
      </c>
      <c s="35" t="s">
        <v>5</v>
      </c>
      <c s="6" t="s">
        <v>1604</v>
      </c>
      <c s="36" t="s">
        <v>218</v>
      </c>
      <c s="37">
        <v>3.25</v>
      </c>
      <c s="36">
        <v>0</v>
      </c>
      <c s="36">
        <f>ROUND(G248*H248,6)</f>
      </c>
      <c r="L248" s="38">
        <v>0</v>
      </c>
      <c s="32">
        <f>ROUND(ROUND(L248,2)*ROUND(G248,3),2)</f>
      </c>
      <c s="36" t="s">
        <v>1432</v>
      </c>
      <c>
        <f>(M248*21)/100</f>
      </c>
      <c t="s">
        <v>27</v>
      </c>
    </row>
    <row r="249" spans="1:5" ht="12.75">
      <c r="A249" s="35" t="s">
        <v>55</v>
      </c>
      <c r="E249" s="39" t="s">
        <v>5</v>
      </c>
    </row>
    <row r="250" spans="1:5" ht="51">
      <c r="A250" s="35" t="s">
        <v>56</v>
      </c>
      <c r="E250" s="40" t="s">
        <v>1605</v>
      </c>
    </row>
    <row r="251" spans="1:5" ht="12.75">
      <c r="A251" t="s">
        <v>57</v>
      </c>
      <c r="E251" s="39" t="s">
        <v>207</v>
      </c>
    </row>
    <row r="252" spans="1:16" ht="12.75">
      <c r="A252" t="s">
        <v>48</v>
      </c>
      <c s="34" t="s">
        <v>465</v>
      </c>
      <c s="34" t="s">
        <v>1606</v>
      </c>
      <c s="35" t="s">
        <v>5</v>
      </c>
      <c s="6" t="s">
        <v>1607</v>
      </c>
      <c s="36" t="s">
        <v>213</v>
      </c>
      <c s="37">
        <v>2</v>
      </c>
      <c s="36">
        <v>0</v>
      </c>
      <c s="36">
        <f>ROUND(G252*H252,6)</f>
      </c>
      <c r="L252" s="38">
        <v>0</v>
      </c>
      <c s="32">
        <f>ROUND(ROUND(L252,2)*ROUND(G252,3),2)</f>
      </c>
      <c s="36" t="s">
        <v>1432</v>
      </c>
      <c>
        <f>(M252*21)/100</f>
      </c>
      <c t="s">
        <v>27</v>
      </c>
    </row>
    <row r="253" spans="1:5" ht="12.75">
      <c r="A253" s="35" t="s">
        <v>55</v>
      </c>
      <c r="E253" s="39" t="s">
        <v>5</v>
      </c>
    </row>
    <row r="254" spans="1:5" ht="25.5">
      <c r="A254" s="35" t="s">
        <v>56</v>
      </c>
      <c r="E254" s="40" t="s">
        <v>1608</v>
      </c>
    </row>
    <row r="255" spans="1:5" ht="89.25">
      <c r="A255" t="s">
        <v>57</v>
      </c>
      <c r="E255" s="39" t="s">
        <v>1609</v>
      </c>
    </row>
    <row r="256" spans="1:16" ht="12.75">
      <c r="A256" t="s">
        <v>48</v>
      </c>
      <c s="34" t="s">
        <v>466</v>
      </c>
      <c s="34" t="s">
        <v>1610</v>
      </c>
      <c s="35" t="s">
        <v>5</v>
      </c>
      <c s="6" t="s">
        <v>1611</v>
      </c>
      <c s="36" t="s">
        <v>213</v>
      </c>
      <c s="37">
        <v>7</v>
      </c>
      <c s="36">
        <v>0</v>
      </c>
      <c s="36">
        <f>ROUND(G256*H256,6)</f>
      </c>
      <c r="L256" s="38">
        <v>0</v>
      </c>
      <c s="32">
        <f>ROUND(ROUND(L256,2)*ROUND(G256,3),2)</f>
      </c>
      <c s="36" t="s">
        <v>1432</v>
      </c>
      <c>
        <f>(M256*21)/100</f>
      </c>
      <c t="s">
        <v>27</v>
      </c>
    </row>
    <row r="257" spans="1:5" ht="12.75">
      <c r="A257" s="35" t="s">
        <v>55</v>
      </c>
      <c r="E257" s="39" t="s">
        <v>5</v>
      </c>
    </row>
    <row r="258" spans="1:5" ht="51">
      <c r="A258" s="35" t="s">
        <v>56</v>
      </c>
      <c r="E258" s="40" t="s">
        <v>1612</v>
      </c>
    </row>
    <row r="259" spans="1:5" ht="12.75">
      <c r="A259" t="s">
        <v>57</v>
      </c>
      <c r="E259" s="39" t="s">
        <v>1613</v>
      </c>
    </row>
    <row r="260" spans="1:16" ht="12.75">
      <c r="A260" t="s">
        <v>48</v>
      </c>
      <c s="34" t="s">
        <v>467</v>
      </c>
      <c s="34" t="s">
        <v>1614</v>
      </c>
      <c s="35" t="s">
        <v>5</v>
      </c>
      <c s="6" t="s">
        <v>1615</v>
      </c>
      <c s="36" t="s">
        <v>218</v>
      </c>
      <c s="37">
        <v>87.4</v>
      </c>
      <c s="36">
        <v>0</v>
      </c>
      <c s="36">
        <f>ROUND(G260*H260,6)</f>
      </c>
      <c r="L260" s="38">
        <v>0</v>
      </c>
      <c s="32">
        <f>ROUND(ROUND(L260,2)*ROUND(G260,3),2)</f>
      </c>
      <c s="36" t="s">
        <v>1432</v>
      </c>
      <c>
        <f>(M260*21)/100</f>
      </c>
      <c t="s">
        <v>27</v>
      </c>
    </row>
    <row r="261" spans="1:5" ht="12.75">
      <c r="A261" s="35" t="s">
        <v>55</v>
      </c>
      <c r="E261" s="39" t="s">
        <v>5</v>
      </c>
    </row>
    <row r="262" spans="1:5" ht="25.5">
      <c r="A262" s="35" t="s">
        <v>56</v>
      </c>
      <c r="E262" s="40" t="s">
        <v>1616</v>
      </c>
    </row>
    <row r="263" spans="1:5" ht="12.75">
      <c r="A263" t="s">
        <v>57</v>
      </c>
      <c r="E263" s="39" t="s">
        <v>207</v>
      </c>
    </row>
    <row r="264" spans="1:13" ht="12.75">
      <c r="A264" t="s">
        <v>46</v>
      </c>
      <c r="C264" s="31" t="s">
        <v>85</v>
      </c>
      <c r="E264" s="33" t="s">
        <v>965</v>
      </c>
      <c r="J264" s="32">
        <f>0</f>
      </c>
      <c s="32">
        <f>0</f>
      </c>
      <c s="32">
        <f>0+L265+L269+L273+L277+L281+L285+L289+L293+L297+L301+L305+L309+L313+L317+L321+L325+L329+L333</f>
      </c>
      <c s="32">
        <f>0+M265+M269+M273+M277+M281+M285+M289+M293+M297+M301+M305+M309+M313+M317+M321+M325+M329+M333</f>
      </c>
    </row>
    <row r="265" spans="1:16" ht="12.75">
      <c r="A265" t="s">
        <v>48</v>
      </c>
      <c s="34" t="s">
        <v>468</v>
      </c>
      <c s="34" t="s">
        <v>1617</v>
      </c>
      <c s="35" t="s">
        <v>5</v>
      </c>
      <c s="6" t="s">
        <v>1618</v>
      </c>
      <c s="36" t="s">
        <v>678</v>
      </c>
      <c s="37">
        <v>1.26</v>
      </c>
      <c s="36">
        <v>0</v>
      </c>
      <c s="36">
        <f>ROUND(G265*H265,6)</f>
      </c>
      <c r="L265" s="38">
        <v>0</v>
      </c>
      <c s="32">
        <f>ROUND(ROUND(L265,2)*ROUND(G265,3),2)</f>
      </c>
      <c s="36" t="s">
        <v>1432</v>
      </c>
      <c>
        <f>(M265*21)/100</f>
      </c>
      <c t="s">
        <v>27</v>
      </c>
    </row>
    <row r="266" spans="1:5" ht="12.75">
      <c r="A266" s="35" t="s">
        <v>55</v>
      </c>
      <c r="E266" s="39" t="s">
        <v>5</v>
      </c>
    </row>
    <row r="267" spans="1:5" ht="12.75">
      <c r="A267" s="35" t="s">
        <v>56</v>
      </c>
      <c r="E267" s="40" t="s">
        <v>1619</v>
      </c>
    </row>
    <row r="268" spans="1:5" ht="12.75">
      <c r="A268" t="s">
        <v>57</v>
      </c>
      <c r="E268" s="39" t="s">
        <v>207</v>
      </c>
    </row>
    <row r="269" spans="1:16" ht="12.75">
      <c r="A269" t="s">
        <v>48</v>
      </c>
      <c s="34" t="s">
        <v>558</v>
      </c>
      <c s="34" t="s">
        <v>1620</v>
      </c>
      <c s="35" t="s">
        <v>5</v>
      </c>
      <c s="6" t="s">
        <v>1621</v>
      </c>
      <c s="36" t="s">
        <v>678</v>
      </c>
      <c s="37">
        <v>13.68</v>
      </c>
      <c s="36">
        <v>0</v>
      </c>
      <c s="36">
        <f>ROUND(G269*H269,6)</f>
      </c>
      <c r="L269" s="38">
        <v>0</v>
      </c>
      <c s="32">
        <f>ROUND(ROUND(L269,2)*ROUND(G269,3),2)</f>
      </c>
      <c s="36" t="s">
        <v>1432</v>
      </c>
      <c>
        <f>(M269*21)/100</f>
      </c>
      <c t="s">
        <v>27</v>
      </c>
    </row>
    <row r="270" spans="1:5" ht="12.75">
      <c r="A270" s="35" t="s">
        <v>55</v>
      </c>
      <c r="E270" s="39" t="s">
        <v>5</v>
      </c>
    </row>
    <row r="271" spans="1:5" ht="25.5">
      <c r="A271" s="35" t="s">
        <v>56</v>
      </c>
      <c r="E271" s="40" t="s">
        <v>1622</v>
      </c>
    </row>
    <row r="272" spans="1:5" ht="12.75">
      <c r="A272" t="s">
        <v>57</v>
      </c>
      <c r="E272" s="39" t="s">
        <v>207</v>
      </c>
    </row>
    <row r="273" spans="1:16" ht="25.5">
      <c r="A273" t="s">
        <v>48</v>
      </c>
      <c s="34" t="s">
        <v>561</v>
      </c>
      <c s="34" t="s">
        <v>1623</v>
      </c>
      <c s="35" t="s">
        <v>5</v>
      </c>
      <c s="6" t="s">
        <v>1624</v>
      </c>
      <c s="36" t="s">
        <v>218</v>
      </c>
      <c s="37">
        <v>15.2</v>
      </c>
      <c s="36">
        <v>0</v>
      </c>
      <c s="36">
        <f>ROUND(G273*H273,6)</f>
      </c>
      <c r="L273" s="38">
        <v>0</v>
      </c>
      <c s="32">
        <f>ROUND(ROUND(L273,2)*ROUND(G273,3),2)</f>
      </c>
      <c s="36" t="s">
        <v>1432</v>
      </c>
      <c>
        <f>(M273*21)/100</f>
      </c>
      <c t="s">
        <v>27</v>
      </c>
    </row>
    <row r="274" spans="1:5" ht="12.75">
      <c r="A274" s="35" t="s">
        <v>55</v>
      </c>
      <c r="E274" s="39" t="s">
        <v>5</v>
      </c>
    </row>
    <row r="275" spans="1:5" ht="25.5">
      <c r="A275" s="35" t="s">
        <v>56</v>
      </c>
      <c r="E275" s="40" t="s">
        <v>1625</v>
      </c>
    </row>
    <row r="276" spans="1:5" ht="12.75">
      <c r="A276" t="s">
        <v>57</v>
      </c>
      <c r="E276" s="39" t="s">
        <v>207</v>
      </c>
    </row>
    <row r="277" spans="1:16" ht="25.5">
      <c r="A277" t="s">
        <v>48</v>
      </c>
      <c s="34" t="s">
        <v>564</v>
      </c>
      <c s="34" t="s">
        <v>1626</v>
      </c>
      <c s="35" t="s">
        <v>5</v>
      </c>
      <c s="6" t="s">
        <v>1627</v>
      </c>
      <c s="36" t="s">
        <v>218</v>
      </c>
      <c s="37">
        <v>175.2</v>
      </c>
      <c s="36">
        <v>0</v>
      </c>
      <c s="36">
        <f>ROUND(G277*H277,6)</f>
      </c>
      <c r="L277" s="38">
        <v>0</v>
      </c>
      <c s="32">
        <f>ROUND(ROUND(L277,2)*ROUND(G277,3),2)</f>
      </c>
      <c s="36" t="s">
        <v>1432</v>
      </c>
      <c>
        <f>(M277*21)/100</f>
      </c>
      <c t="s">
        <v>27</v>
      </c>
    </row>
    <row r="278" spans="1:5" ht="12.75">
      <c r="A278" s="35" t="s">
        <v>55</v>
      </c>
      <c r="E278" s="39" t="s">
        <v>5</v>
      </c>
    </row>
    <row r="279" spans="1:5" ht="63.75">
      <c r="A279" s="35" t="s">
        <v>56</v>
      </c>
      <c r="E279" s="40" t="s">
        <v>1628</v>
      </c>
    </row>
    <row r="280" spans="1:5" ht="12.75">
      <c r="A280" t="s">
        <v>57</v>
      </c>
      <c r="E280" s="39" t="s">
        <v>207</v>
      </c>
    </row>
    <row r="281" spans="1:16" ht="12.75">
      <c r="A281" t="s">
        <v>48</v>
      </c>
      <c s="34" t="s">
        <v>567</v>
      </c>
      <c s="34" t="s">
        <v>1629</v>
      </c>
      <c s="35" t="s">
        <v>5</v>
      </c>
      <c s="6" t="s">
        <v>1630</v>
      </c>
      <c s="36" t="s">
        <v>218</v>
      </c>
      <c s="37">
        <v>175.2</v>
      </c>
      <c s="36">
        <v>0</v>
      </c>
      <c s="36">
        <f>ROUND(G281*H281,6)</f>
      </c>
      <c r="L281" s="38">
        <v>0</v>
      </c>
      <c s="32">
        <f>ROUND(ROUND(L281,2)*ROUND(G281,3),2)</f>
      </c>
      <c s="36" t="s">
        <v>1432</v>
      </c>
      <c>
        <f>(M281*21)/100</f>
      </c>
      <c t="s">
        <v>27</v>
      </c>
    </row>
    <row r="282" spans="1:5" ht="12.75">
      <c r="A282" s="35" t="s">
        <v>55</v>
      </c>
      <c r="E282" s="39" t="s">
        <v>5</v>
      </c>
    </row>
    <row r="283" spans="1:5" ht="51">
      <c r="A283" s="35" t="s">
        <v>56</v>
      </c>
      <c r="E283" s="40" t="s">
        <v>1631</v>
      </c>
    </row>
    <row r="284" spans="1:5" ht="12.75">
      <c r="A284" t="s">
        <v>57</v>
      </c>
      <c r="E284" s="39" t="s">
        <v>207</v>
      </c>
    </row>
    <row r="285" spans="1:16" ht="12.75">
      <c r="A285" t="s">
        <v>48</v>
      </c>
      <c s="34" t="s">
        <v>570</v>
      </c>
      <c s="34" t="s">
        <v>1632</v>
      </c>
      <c s="35" t="s">
        <v>5</v>
      </c>
      <c s="6" t="s">
        <v>1633</v>
      </c>
      <c s="36" t="s">
        <v>218</v>
      </c>
      <c s="37">
        <v>38.7</v>
      </c>
      <c s="36">
        <v>0</v>
      </c>
      <c s="36">
        <f>ROUND(G285*H285,6)</f>
      </c>
      <c r="L285" s="38">
        <v>0</v>
      </c>
      <c s="32">
        <f>ROUND(ROUND(L285,2)*ROUND(G285,3),2)</f>
      </c>
      <c s="36" t="s">
        <v>1432</v>
      </c>
      <c>
        <f>(M285*21)/100</f>
      </c>
      <c t="s">
        <v>27</v>
      </c>
    </row>
    <row r="286" spans="1:5" ht="12.75">
      <c r="A286" s="35" t="s">
        <v>55</v>
      </c>
      <c r="E286" s="39" t="s">
        <v>5</v>
      </c>
    </row>
    <row r="287" spans="1:5" ht="25.5">
      <c r="A287" s="35" t="s">
        <v>56</v>
      </c>
      <c r="E287" s="40" t="s">
        <v>1634</v>
      </c>
    </row>
    <row r="288" spans="1:5" ht="12.75">
      <c r="A288" t="s">
        <v>57</v>
      </c>
      <c r="E288" s="39" t="s">
        <v>207</v>
      </c>
    </row>
    <row r="289" spans="1:16" ht="12.75">
      <c r="A289" t="s">
        <v>48</v>
      </c>
      <c s="34" t="s">
        <v>573</v>
      </c>
      <c s="34" t="s">
        <v>1635</v>
      </c>
      <c s="35" t="s">
        <v>5</v>
      </c>
      <c s="6" t="s">
        <v>1636</v>
      </c>
      <c s="36" t="s">
        <v>678</v>
      </c>
      <c s="37">
        <v>10</v>
      </c>
      <c s="36">
        <v>0</v>
      </c>
      <c s="36">
        <f>ROUND(G289*H289,6)</f>
      </c>
      <c r="L289" s="38">
        <v>0</v>
      </c>
      <c s="32">
        <f>ROUND(ROUND(L289,2)*ROUND(G289,3),2)</f>
      </c>
      <c s="36" t="s">
        <v>1432</v>
      </c>
      <c>
        <f>(M289*21)/100</f>
      </c>
      <c t="s">
        <v>27</v>
      </c>
    </row>
    <row r="290" spans="1:5" ht="12.75">
      <c r="A290" s="35" t="s">
        <v>55</v>
      </c>
      <c r="E290" s="39" t="s">
        <v>5</v>
      </c>
    </row>
    <row r="291" spans="1:5" ht="12.75">
      <c r="A291" s="35" t="s">
        <v>56</v>
      </c>
      <c r="E291" s="40" t="s">
        <v>1637</v>
      </c>
    </row>
    <row r="292" spans="1:5" ht="12.75">
      <c r="A292" t="s">
        <v>57</v>
      </c>
      <c r="E292" s="39" t="s">
        <v>207</v>
      </c>
    </row>
    <row r="293" spans="1:16" ht="12.75">
      <c r="A293" t="s">
        <v>48</v>
      </c>
      <c s="34" t="s">
        <v>576</v>
      </c>
      <c s="34" t="s">
        <v>1638</v>
      </c>
      <c s="35" t="s">
        <v>5</v>
      </c>
      <c s="6" t="s">
        <v>1639</v>
      </c>
      <c s="36" t="s">
        <v>1203</v>
      </c>
      <c s="37">
        <v>259.606</v>
      </c>
      <c s="36">
        <v>0</v>
      </c>
      <c s="36">
        <f>ROUND(G293*H293,6)</f>
      </c>
      <c r="L293" s="38">
        <v>0</v>
      </c>
      <c s="32">
        <f>ROUND(ROUND(L293,2)*ROUND(G293,3),2)</f>
      </c>
      <c s="36" t="s">
        <v>1432</v>
      </c>
      <c>
        <f>(M293*21)/100</f>
      </c>
      <c t="s">
        <v>27</v>
      </c>
    </row>
    <row r="294" spans="1:5" ht="12.75">
      <c r="A294" s="35" t="s">
        <v>55</v>
      </c>
      <c r="E294" s="39" t="s">
        <v>5</v>
      </c>
    </row>
    <row r="295" spans="1:5" ht="114.75">
      <c r="A295" s="35" t="s">
        <v>56</v>
      </c>
      <c r="E295" s="40" t="s">
        <v>1640</v>
      </c>
    </row>
    <row r="296" spans="1:5" ht="12.75">
      <c r="A296" t="s">
        <v>57</v>
      </c>
      <c r="E296" s="39" t="s">
        <v>207</v>
      </c>
    </row>
    <row r="297" spans="1:16" ht="12.75">
      <c r="A297" t="s">
        <v>48</v>
      </c>
      <c s="34" t="s">
        <v>580</v>
      </c>
      <c s="34" t="s">
        <v>1641</v>
      </c>
      <c s="35" t="s">
        <v>5</v>
      </c>
      <c s="6" t="s">
        <v>1642</v>
      </c>
      <c s="36" t="s">
        <v>213</v>
      </c>
      <c s="37">
        <v>18</v>
      </c>
      <c s="36">
        <v>0</v>
      </c>
      <c s="36">
        <f>ROUND(G297*H297,6)</f>
      </c>
      <c r="L297" s="38">
        <v>0</v>
      </c>
      <c s="32">
        <f>ROUND(ROUND(L297,2)*ROUND(G297,3),2)</f>
      </c>
      <c s="36" t="s">
        <v>1432</v>
      </c>
      <c>
        <f>(M297*21)/100</f>
      </c>
      <c t="s">
        <v>27</v>
      </c>
    </row>
    <row r="298" spans="1:5" ht="12.75">
      <c r="A298" s="35" t="s">
        <v>55</v>
      </c>
      <c r="E298" s="39" t="s">
        <v>5</v>
      </c>
    </row>
    <row r="299" spans="1:5" ht="51">
      <c r="A299" s="35" t="s">
        <v>56</v>
      </c>
      <c r="E299" s="40" t="s">
        <v>1643</v>
      </c>
    </row>
    <row r="300" spans="1:5" ht="12.75">
      <c r="A300" t="s">
        <v>57</v>
      </c>
      <c r="E300" s="39" t="s">
        <v>207</v>
      </c>
    </row>
    <row r="301" spans="1:16" ht="12.75">
      <c r="A301" t="s">
        <v>48</v>
      </c>
      <c s="34" t="s">
        <v>583</v>
      </c>
      <c s="34" t="s">
        <v>1644</v>
      </c>
      <c s="35" t="s">
        <v>5</v>
      </c>
      <c s="6" t="s">
        <v>1645</v>
      </c>
      <c s="36" t="s">
        <v>678</v>
      </c>
      <c s="37">
        <v>124.831</v>
      </c>
      <c s="36">
        <v>0</v>
      </c>
      <c s="36">
        <f>ROUND(G301*H301,6)</f>
      </c>
      <c r="L301" s="38">
        <v>0</v>
      </c>
      <c s="32">
        <f>ROUND(ROUND(L301,2)*ROUND(G301,3),2)</f>
      </c>
      <c s="36" t="s">
        <v>1432</v>
      </c>
      <c>
        <f>(M301*21)/100</f>
      </c>
      <c t="s">
        <v>27</v>
      </c>
    </row>
    <row r="302" spans="1:5" ht="12.75">
      <c r="A302" s="35" t="s">
        <v>55</v>
      </c>
      <c r="E302" s="39" t="s">
        <v>5</v>
      </c>
    </row>
    <row r="303" spans="1:5" ht="127.5">
      <c r="A303" s="35" t="s">
        <v>56</v>
      </c>
      <c r="E303" s="40" t="s">
        <v>1646</v>
      </c>
    </row>
    <row r="304" spans="1:5" ht="25.5">
      <c r="A304" t="s">
        <v>57</v>
      </c>
      <c r="E304" s="39" t="s">
        <v>1647</v>
      </c>
    </row>
    <row r="305" spans="1:16" ht="12.75">
      <c r="A305" t="s">
        <v>48</v>
      </c>
      <c s="34" t="s">
        <v>586</v>
      </c>
      <c s="34" t="s">
        <v>1648</v>
      </c>
      <c s="35" t="s">
        <v>5</v>
      </c>
      <c s="6" t="s">
        <v>1649</v>
      </c>
      <c s="36" t="s">
        <v>678</v>
      </c>
      <c s="37">
        <v>461.197</v>
      </c>
      <c s="36">
        <v>0</v>
      </c>
      <c s="36">
        <f>ROUND(G305*H305,6)</f>
      </c>
      <c r="L305" s="38">
        <v>0</v>
      </c>
      <c s="32">
        <f>ROUND(ROUND(L305,2)*ROUND(G305,3),2)</f>
      </c>
      <c s="36" t="s">
        <v>1432</v>
      </c>
      <c>
        <f>(M305*21)/100</f>
      </c>
      <c t="s">
        <v>27</v>
      </c>
    </row>
    <row r="306" spans="1:5" ht="12.75">
      <c r="A306" s="35" t="s">
        <v>55</v>
      </c>
      <c r="E306" s="39" t="s">
        <v>5</v>
      </c>
    </row>
    <row r="307" spans="1:5" ht="63.75">
      <c r="A307" s="35" t="s">
        <v>56</v>
      </c>
      <c r="E307" s="40" t="s">
        <v>1650</v>
      </c>
    </row>
    <row r="308" spans="1:5" ht="12.75">
      <c r="A308" t="s">
        <v>57</v>
      </c>
      <c r="E308" s="39" t="s">
        <v>207</v>
      </c>
    </row>
    <row r="309" spans="1:16" ht="12.75">
      <c r="A309" t="s">
        <v>48</v>
      </c>
      <c s="34" t="s">
        <v>589</v>
      </c>
      <c s="34" t="s">
        <v>1651</v>
      </c>
      <c s="35" t="s">
        <v>5</v>
      </c>
      <c s="6" t="s">
        <v>1652</v>
      </c>
      <c s="36" t="s">
        <v>678</v>
      </c>
      <c s="37">
        <v>394.888</v>
      </c>
      <c s="36">
        <v>0</v>
      </c>
      <c s="36">
        <f>ROUND(G309*H309,6)</f>
      </c>
      <c r="L309" s="38">
        <v>0</v>
      </c>
      <c s="32">
        <f>ROUND(ROUND(L309,2)*ROUND(G309,3),2)</f>
      </c>
      <c s="36" t="s">
        <v>1432</v>
      </c>
      <c>
        <f>(M309*21)/100</f>
      </c>
      <c t="s">
        <v>27</v>
      </c>
    </row>
    <row r="310" spans="1:5" ht="12.75">
      <c r="A310" s="35" t="s">
        <v>55</v>
      </c>
      <c r="E310" s="39" t="s">
        <v>5</v>
      </c>
    </row>
    <row r="311" spans="1:5" ht="102">
      <c r="A311" s="35" t="s">
        <v>56</v>
      </c>
      <c r="E311" s="40" t="s">
        <v>1653</v>
      </c>
    </row>
    <row r="312" spans="1:5" ht="12.75">
      <c r="A312" t="s">
        <v>57</v>
      </c>
      <c r="E312" s="39" t="s">
        <v>207</v>
      </c>
    </row>
    <row r="313" spans="1:16" ht="12.75">
      <c r="A313" t="s">
        <v>48</v>
      </c>
      <c s="34" t="s">
        <v>592</v>
      </c>
      <c s="34" t="s">
        <v>1654</v>
      </c>
      <c s="35" t="s">
        <v>5</v>
      </c>
      <c s="6" t="s">
        <v>1655</v>
      </c>
      <c s="36" t="s">
        <v>204</v>
      </c>
      <c s="37">
        <v>6.9</v>
      </c>
      <c s="36">
        <v>0</v>
      </c>
      <c s="36">
        <f>ROUND(G313*H313,6)</f>
      </c>
      <c r="L313" s="38">
        <v>0</v>
      </c>
      <c s="32">
        <f>ROUND(ROUND(L313,2)*ROUND(G313,3),2)</f>
      </c>
      <c s="36" t="s">
        <v>1432</v>
      </c>
      <c>
        <f>(M313*21)/100</f>
      </c>
      <c t="s">
        <v>27</v>
      </c>
    </row>
    <row r="314" spans="1:5" ht="12.75">
      <c r="A314" s="35" t="s">
        <v>55</v>
      </c>
      <c r="E314" s="39" t="s">
        <v>5</v>
      </c>
    </row>
    <row r="315" spans="1:5" ht="25.5">
      <c r="A315" s="35" t="s">
        <v>56</v>
      </c>
      <c r="E315" s="40" t="s">
        <v>1656</v>
      </c>
    </row>
    <row r="316" spans="1:5" ht="12.75">
      <c r="A316" t="s">
        <v>57</v>
      </c>
      <c r="E316" s="39" t="s">
        <v>207</v>
      </c>
    </row>
    <row r="317" spans="1:16" ht="12.75">
      <c r="A317" t="s">
        <v>48</v>
      </c>
      <c s="34" t="s">
        <v>700</v>
      </c>
      <c s="34" t="s">
        <v>1657</v>
      </c>
      <c s="35" t="s">
        <v>5</v>
      </c>
      <c s="6" t="s">
        <v>1658</v>
      </c>
      <c s="36" t="s">
        <v>204</v>
      </c>
      <c s="37">
        <v>303</v>
      </c>
      <c s="36">
        <v>0</v>
      </c>
      <c s="36">
        <f>ROUND(G317*H317,6)</f>
      </c>
      <c r="L317" s="38">
        <v>0</v>
      </c>
      <c s="32">
        <f>ROUND(ROUND(L317,2)*ROUND(G317,3),2)</f>
      </c>
      <c s="36" t="s">
        <v>1432</v>
      </c>
      <c>
        <f>(M317*21)/100</f>
      </c>
      <c t="s">
        <v>27</v>
      </c>
    </row>
    <row r="318" spans="1:5" ht="12.75">
      <c r="A318" s="35" t="s">
        <v>55</v>
      </c>
      <c r="E318" s="39" t="s">
        <v>5</v>
      </c>
    </row>
    <row r="319" spans="1:5" ht="25.5">
      <c r="A319" s="35" t="s">
        <v>56</v>
      </c>
      <c r="E319" s="40" t="s">
        <v>1659</v>
      </c>
    </row>
    <row r="320" spans="1:5" ht="12.75">
      <c r="A320" t="s">
        <v>57</v>
      </c>
      <c r="E320" s="39" t="s">
        <v>207</v>
      </c>
    </row>
    <row r="321" spans="1:16" ht="12.75">
      <c r="A321" t="s">
        <v>48</v>
      </c>
      <c s="34" t="s">
        <v>703</v>
      </c>
      <c s="34" t="s">
        <v>1660</v>
      </c>
      <c s="35" t="s">
        <v>5</v>
      </c>
      <c s="6" t="s">
        <v>1661</v>
      </c>
      <c s="36" t="s">
        <v>53</v>
      </c>
      <c s="37">
        <v>1.03</v>
      </c>
      <c s="36">
        <v>0</v>
      </c>
      <c s="36">
        <f>ROUND(G321*H321,6)</f>
      </c>
      <c r="L321" s="38">
        <v>0</v>
      </c>
      <c s="32">
        <f>ROUND(ROUND(L321,2)*ROUND(G321,3),2)</f>
      </c>
      <c s="36" t="s">
        <v>1432</v>
      </c>
      <c>
        <f>(M321*21)/100</f>
      </c>
      <c t="s">
        <v>27</v>
      </c>
    </row>
    <row r="322" spans="1:5" ht="12.75">
      <c r="A322" s="35" t="s">
        <v>55</v>
      </c>
      <c r="E322" s="39" t="s">
        <v>5</v>
      </c>
    </row>
    <row r="323" spans="1:5" ht="51">
      <c r="A323" s="35" t="s">
        <v>56</v>
      </c>
      <c r="E323" s="40" t="s">
        <v>1662</v>
      </c>
    </row>
    <row r="324" spans="1:5" ht="12.75">
      <c r="A324" t="s">
        <v>57</v>
      </c>
      <c r="E324" s="39" t="s">
        <v>207</v>
      </c>
    </row>
    <row r="325" spans="1:16" ht="12.75">
      <c r="A325" t="s">
        <v>48</v>
      </c>
      <c s="34" t="s">
        <v>595</v>
      </c>
      <c s="34" t="s">
        <v>1663</v>
      </c>
      <c s="35" t="s">
        <v>5</v>
      </c>
      <c s="6" t="s">
        <v>1664</v>
      </c>
      <c s="36" t="s">
        <v>204</v>
      </c>
      <c s="37">
        <v>3.499</v>
      </c>
      <c s="36">
        <v>0</v>
      </c>
      <c s="36">
        <f>ROUND(G325*H325,6)</f>
      </c>
      <c r="L325" s="38">
        <v>0</v>
      </c>
      <c s="32">
        <f>ROUND(ROUND(L325,2)*ROUND(G325,3),2)</f>
      </c>
      <c s="36" t="s">
        <v>1432</v>
      </c>
      <c>
        <f>(M325*21)/100</f>
      </c>
      <c t="s">
        <v>27</v>
      </c>
    </row>
    <row r="326" spans="1:5" ht="12.75">
      <c r="A326" s="35" t="s">
        <v>55</v>
      </c>
      <c r="E326" s="39" t="s">
        <v>5</v>
      </c>
    </row>
    <row r="327" spans="1:5" ht="89.25">
      <c r="A327" s="35" t="s">
        <v>56</v>
      </c>
      <c r="E327" s="40" t="s">
        <v>1665</v>
      </c>
    </row>
    <row r="328" spans="1:5" ht="12.75">
      <c r="A328" t="s">
        <v>57</v>
      </c>
      <c r="E328" s="39" t="s">
        <v>207</v>
      </c>
    </row>
    <row r="329" spans="1:16" ht="12.75">
      <c r="A329" t="s">
        <v>48</v>
      </c>
      <c s="34" t="s">
        <v>598</v>
      </c>
      <c s="34" t="s">
        <v>1666</v>
      </c>
      <c s="35" t="s">
        <v>5</v>
      </c>
      <c s="6" t="s">
        <v>1667</v>
      </c>
      <c s="36" t="s">
        <v>678</v>
      </c>
      <c s="37">
        <v>461.197</v>
      </c>
      <c s="36">
        <v>0</v>
      </c>
      <c s="36">
        <f>ROUND(G329*H329,6)</f>
      </c>
      <c r="L329" s="38">
        <v>0</v>
      </c>
      <c s="32">
        <f>ROUND(ROUND(L329,2)*ROUND(G329,3),2)</f>
      </c>
      <c s="36" t="s">
        <v>1432</v>
      </c>
      <c>
        <f>(M329*21)/100</f>
      </c>
      <c t="s">
        <v>27</v>
      </c>
    </row>
    <row r="330" spans="1:5" ht="12.75">
      <c r="A330" s="35" t="s">
        <v>55</v>
      </c>
      <c r="E330" s="39" t="s">
        <v>5</v>
      </c>
    </row>
    <row r="331" spans="1:5" ht="63.75">
      <c r="A331" s="35" t="s">
        <v>56</v>
      </c>
      <c r="E331" s="40" t="s">
        <v>1668</v>
      </c>
    </row>
    <row r="332" spans="1:5" ht="12.75">
      <c r="A332" t="s">
        <v>57</v>
      </c>
      <c r="E332" s="39" t="s">
        <v>1669</v>
      </c>
    </row>
    <row r="333" spans="1:16" ht="12.75">
      <c r="A333" t="s">
        <v>48</v>
      </c>
      <c s="34" t="s">
        <v>601</v>
      </c>
      <c s="34" t="s">
        <v>1670</v>
      </c>
      <c s="35" t="s">
        <v>5</v>
      </c>
      <c s="6" t="s">
        <v>1671</v>
      </c>
      <c s="36" t="s">
        <v>678</v>
      </c>
      <c s="37">
        <v>668.051</v>
      </c>
      <c s="36">
        <v>0</v>
      </c>
      <c s="36">
        <f>ROUND(G333*H333,6)</f>
      </c>
      <c r="L333" s="38">
        <v>0</v>
      </c>
      <c s="32">
        <f>ROUND(ROUND(L333,2)*ROUND(G333,3),2)</f>
      </c>
      <c s="36" t="s">
        <v>1432</v>
      </c>
      <c>
        <f>(M333*21)/100</f>
      </c>
      <c t="s">
        <v>27</v>
      </c>
    </row>
    <row r="334" spans="1:5" ht="12.75">
      <c r="A334" s="35" t="s">
        <v>55</v>
      </c>
      <c r="E334" s="39" t="s">
        <v>5</v>
      </c>
    </row>
    <row r="335" spans="1:5" ht="165.75">
      <c r="A335" s="35" t="s">
        <v>56</v>
      </c>
      <c r="E335" s="40" t="s">
        <v>1672</v>
      </c>
    </row>
    <row r="336" spans="1:5" ht="12.75">
      <c r="A336" t="s">
        <v>57</v>
      </c>
      <c r="E336" s="39" t="s">
        <v>1669</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1673</v>
      </c>
      <c s="36" t="s">
        <v>53</v>
      </c>
      <c s="37">
        <v>52.122</v>
      </c>
      <c s="36">
        <v>0</v>
      </c>
      <c s="36">
        <f>ROUND(G338*H338,6)</f>
      </c>
      <c r="L338" s="38">
        <v>0</v>
      </c>
      <c s="32">
        <f>ROUND(ROUND(L338,2)*ROUND(G338,3),2)</f>
      </c>
      <c s="36" t="s">
        <v>54</v>
      </c>
      <c>
        <f>(M338*21)/100</f>
      </c>
      <c t="s">
        <v>27</v>
      </c>
    </row>
    <row r="339" spans="1:5" ht="25.5">
      <c r="A339" s="35" t="s">
        <v>55</v>
      </c>
      <c r="E339" s="39" t="s">
        <v>351</v>
      </c>
    </row>
    <row r="340" spans="1:5" ht="12.75">
      <c r="A340" s="35" t="s">
        <v>56</v>
      </c>
      <c r="E340" s="40" t="s">
        <v>1674</v>
      </c>
    </row>
    <row r="341" spans="1:5" ht="102">
      <c r="A341" t="s">
        <v>57</v>
      </c>
      <c r="E341" s="39" t="s">
        <v>58</v>
      </c>
    </row>
    <row r="342" spans="1:16" ht="25.5">
      <c r="A342" t="s">
        <v>48</v>
      </c>
      <c s="34" t="s">
        <v>27</v>
      </c>
      <c s="34" t="s">
        <v>66</v>
      </c>
      <c s="35" t="s">
        <v>67</v>
      </c>
      <c s="6" t="s">
        <v>68</v>
      </c>
      <c s="36" t="s">
        <v>53</v>
      </c>
      <c s="37">
        <v>55.955</v>
      </c>
      <c s="36">
        <v>0</v>
      </c>
      <c s="36">
        <f>ROUND(G342*H342,6)</f>
      </c>
      <c r="L342" s="38">
        <v>0</v>
      </c>
      <c s="32">
        <f>ROUND(ROUND(L342,2)*ROUND(G342,3),2)</f>
      </c>
      <c s="36" t="s">
        <v>54</v>
      </c>
      <c>
        <f>(M342*21)/100</f>
      </c>
      <c t="s">
        <v>27</v>
      </c>
    </row>
    <row r="343" spans="1:5" ht="25.5">
      <c r="A343" s="35" t="s">
        <v>55</v>
      </c>
      <c r="E343" s="39" t="s">
        <v>351</v>
      </c>
    </row>
    <row r="344" spans="1:5" ht="38.25">
      <c r="A344" s="35" t="s">
        <v>56</v>
      </c>
      <c r="E344" s="40" t="s">
        <v>1675</v>
      </c>
    </row>
    <row r="345" spans="1:5" ht="102">
      <c r="A345" t="s">
        <v>57</v>
      </c>
      <c r="E345" s="39" t="s">
        <v>58</v>
      </c>
    </row>
    <row r="346" spans="1:16" ht="25.5">
      <c r="A346" t="s">
        <v>48</v>
      </c>
      <c s="34" t="s">
        <v>26</v>
      </c>
      <c s="34" t="s">
        <v>70</v>
      </c>
      <c s="35" t="s">
        <v>71</v>
      </c>
      <c s="6" t="s">
        <v>72</v>
      </c>
      <c s="36" t="s">
        <v>53</v>
      </c>
      <c s="37">
        <v>735.598</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1676</v>
      </c>
    </row>
    <row r="349" spans="1:5" ht="102">
      <c r="A349" t="s">
        <v>57</v>
      </c>
      <c r="E349" s="39" t="s">
        <v>58</v>
      </c>
    </row>
    <row r="350" spans="1:16" ht="25.5">
      <c r="A350" t="s">
        <v>48</v>
      </c>
      <c s="34" t="s">
        <v>65</v>
      </c>
      <c s="34" t="s">
        <v>62</v>
      </c>
      <c s="35" t="s">
        <v>63</v>
      </c>
      <c s="6" t="s">
        <v>64</v>
      </c>
      <c s="36" t="s">
        <v>53</v>
      </c>
      <c s="37">
        <v>50.579</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1677</v>
      </c>
    </row>
    <row r="353" spans="1:5" ht="102">
      <c r="A353" t="s">
        <v>57</v>
      </c>
      <c r="E35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1425</v>
      </c>
      <c s="41">
        <f>Rekapitulace!C31</f>
      </c>
      <c s="20" t="s">
        <v>0</v>
      </c>
      <c t="s">
        <v>23</v>
      </c>
      <c t="s">
        <v>27</v>
      </c>
    </row>
    <row r="4" spans="1:16" ht="32" customHeight="1">
      <c r="A4" s="24" t="s">
        <v>20</v>
      </c>
      <c s="25" t="s">
        <v>28</v>
      </c>
      <c s="27" t="s">
        <v>1425</v>
      </c>
      <c r="E4" s="26" t="s">
        <v>1426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1680</v>
      </c>
      <c r="E8" s="30" t="s">
        <v>1679</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1681</v>
      </c>
      <c s="35" t="s">
        <v>5</v>
      </c>
      <c s="6" t="s">
        <v>1682</v>
      </c>
      <c s="36" t="s">
        <v>678</v>
      </c>
      <c s="37">
        <v>229.6</v>
      </c>
      <c s="36">
        <v>0</v>
      </c>
      <c s="36">
        <f>ROUND(G10*H10,6)</f>
      </c>
      <c r="L10" s="38">
        <v>0</v>
      </c>
      <c s="32">
        <f>ROUND(ROUND(L10,2)*ROUND(G10,3),2)</f>
      </c>
      <c s="36" t="s">
        <v>1432</v>
      </c>
      <c>
        <f>(M10*21)/100</f>
      </c>
      <c t="s">
        <v>27</v>
      </c>
    </row>
    <row r="11" spans="1:5" ht="12.75">
      <c r="A11" s="35" t="s">
        <v>55</v>
      </c>
      <c r="E11" s="39" t="s">
        <v>5</v>
      </c>
    </row>
    <row r="12" spans="1:5" ht="25.5">
      <c r="A12" s="35" t="s">
        <v>56</v>
      </c>
      <c r="E12" s="40" t="s">
        <v>1683</v>
      </c>
    </row>
    <row r="13" spans="1:5" ht="12.75">
      <c r="A13" t="s">
        <v>57</v>
      </c>
      <c r="E13" s="39" t="s">
        <v>207</v>
      </c>
    </row>
    <row r="14" spans="1:16" ht="12.75">
      <c r="A14" t="s">
        <v>48</v>
      </c>
      <c s="34" t="s">
        <v>65</v>
      </c>
      <c s="34" t="s">
        <v>1434</v>
      </c>
      <c s="35" t="s">
        <v>5</v>
      </c>
      <c s="6" t="s">
        <v>1435</v>
      </c>
      <c s="36" t="s">
        <v>463</v>
      </c>
      <c s="37">
        <v>1488</v>
      </c>
      <c s="36">
        <v>0</v>
      </c>
      <c s="36">
        <f>ROUND(G14*H14,6)</f>
      </c>
      <c r="L14" s="38">
        <v>0</v>
      </c>
      <c s="32">
        <f>ROUND(ROUND(L14,2)*ROUND(G14,3),2)</f>
      </c>
      <c s="36" t="s">
        <v>1432</v>
      </c>
      <c>
        <f>(M14*21)/100</f>
      </c>
      <c t="s">
        <v>27</v>
      </c>
    </row>
    <row r="15" spans="1:5" ht="12.75">
      <c r="A15" s="35" t="s">
        <v>55</v>
      </c>
      <c r="E15" s="39" t="s">
        <v>5</v>
      </c>
    </row>
    <row r="16" spans="1:5" ht="12.75">
      <c r="A16" s="35" t="s">
        <v>56</v>
      </c>
      <c r="E16" s="40" t="s">
        <v>1436</v>
      </c>
    </row>
    <row r="17" spans="1:5" ht="12.75">
      <c r="A17" t="s">
        <v>57</v>
      </c>
      <c r="E17" s="39" t="s">
        <v>207</v>
      </c>
    </row>
    <row r="18" spans="1:16" ht="12.75">
      <c r="A18" t="s">
        <v>48</v>
      </c>
      <c s="34" t="s">
        <v>69</v>
      </c>
      <c s="34" t="s">
        <v>1684</v>
      </c>
      <c s="35" t="s">
        <v>5</v>
      </c>
      <c s="6" t="s">
        <v>1685</v>
      </c>
      <c s="36" t="s">
        <v>204</v>
      </c>
      <c s="37">
        <v>23.5</v>
      </c>
      <c s="36">
        <v>0</v>
      </c>
      <c s="36">
        <f>ROUND(G18*H18,6)</f>
      </c>
      <c r="L18" s="38">
        <v>0</v>
      </c>
      <c s="32">
        <f>ROUND(ROUND(L18,2)*ROUND(G18,3),2)</f>
      </c>
      <c s="36" t="s">
        <v>1432</v>
      </c>
      <c>
        <f>(M18*21)/100</f>
      </c>
      <c t="s">
        <v>27</v>
      </c>
    </row>
    <row r="19" spans="1:5" ht="12.75">
      <c r="A19" s="35" t="s">
        <v>55</v>
      </c>
      <c r="E19" s="39" t="s">
        <v>5</v>
      </c>
    </row>
    <row r="20" spans="1:5" ht="38.25">
      <c r="A20" s="35" t="s">
        <v>56</v>
      </c>
      <c r="E20" s="40" t="s">
        <v>1686</v>
      </c>
    </row>
    <row r="21" spans="1:5" ht="12.75">
      <c r="A21" t="s">
        <v>57</v>
      </c>
      <c r="E21" s="39" t="s">
        <v>207</v>
      </c>
    </row>
    <row r="22" spans="1:16" ht="12.75">
      <c r="A22" t="s">
        <v>48</v>
      </c>
      <c s="34" t="s">
        <v>73</v>
      </c>
      <c s="34" t="s">
        <v>1687</v>
      </c>
      <c s="35" t="s">
        <v>5</v>
      </c>
      <c s="6" t="s">
        <v>1688</v>
      </c>
      <c s="36" t="s">
        <v>204</v>
      </c>
      <c s="37">
        <v>2078.934</v>
      </c>
      <c s="36">
        <v>0</v>
      </c>
      <c s="36">
        <f>ROUND(G22*H22,6)</f>
      </c>
      <c r="L22" s="38">
        <v>0</v>
      </c>
      <c s="32">
        <f>ROUND(ROUND(L22,2)*ROUND(G22,3),2)</f>
      </c>
      <c s="36" t="s">
        <v>1432</v>
      </c>
      <c>
        <f>(M22*21)/100</f>
      </c>
      <c t="s">
        <v>27</v>
      </c>
    </row>
    <row r="23" spans="1:5" ht="12.75">
      <c r="A23" s="35" t="s">
        <v>55</v>
      </c>
      <c r="E23" s="39" t="s">
        <v>5</v>
      </c>
    </row>
    <row r="24" spans="1:5" ht="63.75">
      <c r="A24" s="35" t="s">
        <v>56</v>
      </c>
      <c r="E24" s="40" t="s">
        <v>1689</v>
      </c>
    </row>
    <row r="25" spans="1:5" ht="12.75">
      <c r="A25" t="s">
        <v>57</v>
      </c>
      <c r="E25" s="39" t="s">
        <v>207</v>
      </c>
    </row>
    <row r="26" spans="1:16" ht="12.75">
      <c r="A26" t="s">
        <v>48</v>
      </c>
      <c s="34" t="s">
        <v>77</v>
      </c>
      <c s="34" t="s">
        <v>1690</v>
      </c>
      <c s="35" t="s">
        <v>5</v>
      </c>
      <c s="6" t="s">
        <v>1691</v>
      </c>
      <c s="36" t="s">
        <v>204</v>
      </c>
      <c s="37">
        <v>1.96</v>
      </c>
      <c s="36">
        <v>0</v>
      </c>
      <c s="36">
        <f>ROUND(G26*H26,6)</f>
      </c>
      <c r="L26" s="38">
        <v>0</v>
      </c>
      <c s="32">
        <f>ROUND(ROUND(L26,2)*ROUND(G26,3),2)</f>
      </c>
      <c s="36" t="s">
        <v>1432</v>
      </c>
      <c>
        <f>(M26*21)/100</f>
      </c>
      <c t="s">
        <v>27</v>
      </c>
    </row>
    <row r="27" spans="1:5" ht="12.75">
      <c r="A27" s="35" t="s">
        <v>55</v>
      </c>
      <c r="E27" s="39" t="s">
        <v>5</v>
      </c>
    </row>
    <row r="28" spans="1:5" ht="25.5">
      <c r="A28" s="35" t="s">
        <v>56</v>
      </c>
      <c r="E28" s="40" t="s">
        <v>1692</v>
      </c>
    </row>
    <row r="29" spans="1:5" ht="12.75">
      <c r="A29" t="s">
        <v>57</v>
      </c>
      <c r="E29" s="39" t="s">
        <v>207</v>
      </c>
    </row>
    <row r="30" spans="1:16" ht="12.75">
      <c r="A30" t="s">
        <v>48</v>
      </c>
      <c s="34" t="s">
        <v>81</v>
      </c>
      <c s="34" t="s">
        <v>1443</v>
      </c>
      <c s="35" t="s">
        <v>5</v>
      </c>
      <c s="6" t="s">
        <v>1444</v>
      </c>
      <c s="36" t="s">
        <v>204</v>
      </c>
      <c s="37">
        <v>1736.919</v>
      </c>
      <c s="36">
        <v>0</v>
      </c>
      <c s="36">
        <f>ROUND(G30*H30,6)</f>
      </c>
      <c r="L30" s="38">
        <v>0</v>
      </c>
      <c s="32">
        <f>ROUND(ROUND(L30,2)*ROUND(G30,3),2)</f>
      </c>
      <c s="36" t="s">
        <v>1432</v>
      </c>
      <c>
        <f>(M30*21)/100</f>
      </c>
      <c t="s">
        <v>27</v>
      </c>
    </row>
    <row r="31" spans="1:5" ht="12.75">
      <c r="A31" s="35" t="s">
        <v>55</v>
      </c>
      <c r="E31" s="39" t="s">
        <v>5</v>
      </c>
    </row>
    <row r="32" spans="1:5" ht="89.25">
      <c r="A32" s="35" t="s">
        <v>56</v>
      </c>
      <c r="E32" s="40" t="s">
        <v>1693</v>
      </c>
    </row>
    <row r="33" spans="1:5" ht="12.75">
      <c r="A33" t="s">
        <v>57</v>
      </c>
      <c r="E33" s="39" t="s">
        <v>207</v>
      </c>
    </row>
    <row r="34" spans="1:16" ht="12.75">
      <c r="A34" t="s">
        <v>48</v>
      </c>
      <c s="34" t="s">
        <v>85</v>
      </c>
      <c s="34" t="s">
        <v>208</v>
      </c>
      <c s="35" t="s">
        <v>1573</v>
      </c>
      <c s="6" t="s">
        <v>209</v>
      </c>
      <c s="36" t="s">
        <v>204</v>
      </c>
      <c s="37">
        <v>250.38</v>
      </c>
      <c s="36">
        <v>0</v>
      </c>
      <c s="36">
        <f>ROUND(G34*H34,6)</f>
      </c>
      <c r="L34" s="38">
        <v>0</v>
      </c>
      <c s="32">
        <f>ROUND(ROUND(L34,2)*ROUND(G34,3),2)</f>
      </c>
      <c s="36" t="s">
        <v>1432</v>
      </c>
      <c>
        <f>(M34*21)/100</f>
      </c>
      <c t="s">
        <v>27</v>
      </c>
    </row>
    <row r="35" spans="1:5" ht="12.75">
      <c r="A35" s="35" t="s">
        <v>55</v>
      </c>
      <c r="E35" s="39" t="s">
        <v>5</v>
      </c>
    </row>
    <row r="36" spans="1:5" ht="25.5">
      <c r="A36" s="35" t="s">
        <v>56</v>
      </c>
      <c r="E36" s="40" t="s">
        <v>1694</v>
      </c>
    </row>
    <row r="37" spans="1:5" ht="12.75">
      <c r="A37" t="s">
        <v>57</v>
      </c>
      <c r="E37" s="39" t="s">
        <v>207</v>
      </c>
    </row>
    <row r="38" spans="1:16" ht="12.75">
      <c r="A38" t="s">
        <v>48</v>
      </c>
      <c s="34" t="s">
        <v>89</v>
      </c>
      <c s="34" t="s">
        <v>208</v>
      </c>
      <c s="35" t="s">
        <v>1576</v>
      </c>
      <c s="6" t="s">
        <v>209</v>
      </c>
      <c s="36" t="s">
        <v>204</v>
      </c>
      <c s="37">
        <v>146.96</v>
      </c>
      <c s="36">
        <v>0</v>
      </c>
      <c s="36">
        <f>ROUND(G38*H38,6)</f>
      </c>
      <c r="L38" s="38">
        <v>0</v>
      </c>
      <c s="32">
        <f>ROUND(ROUND(L38,2)*ROUND(G38,3),2)</f>
      </c>
      <c s="36" t="s">
        <v>1432</v>
      </c>
      <c>
        <f>(M38*21)/100</f>
      </c>
      <c t="s">
        <v>27</v>
      </c>
    </row>
    <row r="39" spans="1:5" ht="12.75">
      <c r="A39" s="35" t="s">
        <v>55</v>
      </c>
      <c r="E39" s="39" t="s">
        <v>5</v>
      </c>
    </row>
    <row r="40" spans="1:5" ht="63.75">
      <c r="A40" s="35" t="s">
        <v>56</v>
      </c>
      <c r="E40" s="40" t="s">
        <v>1695</v>
      </c>
    </row>
    <row r="41" spans="1:5" ht="12.75">
      <c r="A41" t="s">
        <v>57</v>
      </c>
      <c r="E41" s="39" t="s">
        <v>207</v>
      </c>
    </row>
    <row r="42" spans="1:16" ht="12.75">
      <c r="A42" t="s">
        <v>48</v>
      </c>
      <c s="34" t="s">
        <v>93</v>
      </c>
      <c s="34" t="s">
        <v>1447</v>
      </c>
      <c s="35" t="s">
        <v>5</v>
      </c>
      <c s="6" t="s">
        <v>1448</v>
      </c>
      <c s="36" t="s">
        <v>204</v>
      </c>
      <c s="37">
        <v>384.8</v>
      </c>
      <c s="36">
        <v>0</v>
      </c>
      <c s="36">
        <f>ROUND(G42*H42,6)</f>
      </c>
      <c r="L42" s="38">
        <v>0</v>
      </c>
      <c s="32">
        <f>ROUND(ROUND(L42,2)*ROUND(G42,3),2)</f>
      </c>
      <c s="36" t="s">
        <v>1432</v>
      </c>
      <c>
        <f>(M42*21)/100</f>
      </c>
      <c t="s">
        <v>27</v>
      </c>
    </row>
    <row r="43" spans="1:5" ht="12.75">
      <c r="A43" s="35" t="s">
        <v>55</v>
      </c>
      <c r="E43" s="39" t="s">
        <v>5</v>
      </c>
    </row>
    <row r="44" spans="1:5" ht="25.5">
      <c r="A44" s="35" t="s">
        <v>56</v>
      </c>
      <c r="E44" s="40" t="s">
        <v>1696</v>
      </c>
    </row>
    <row r="45" spans="1:5" ht="12.75">
      <c r="A45" t="s">
        <v>57</v>
      </c>
      <c r="E45" s="39" t="s">
        <v>207</v>
      </c>
    </row>
    <row r="46" spans="1:16" ht="12.75">
      <c r="A46" t="s">
        <v>48</v>
      </c>
      <c s="34" t="s">
        <v>97</v>
      </c>
      <c s="34" t="s">
        <v>1013</v>
      </c>
      <c s="35" t="s">
        <v>5</v>
      </c>
      <c s="6" t="s">
        <v>1697</v>
      </c>
      <c s="36" t="s">
        <v>204</v>
      </c>
      <c s="37">
        <v>6.9</v>
      </c>
      <c s="36">
        <v>0</v>
      </c>
      <c s="36">
        <f>ROUND(G46*H46,6)</f>
      </c>
      <c r="L46" s="38">
        <v>0</v>
      </c>
      <c s="32">
        <f>ROUND(ROUND(L46,2)*ROUND(G46,3),2)</f>
      </c>
      <c s="36" t="s">
        <v>1432</v>
      </c>
      <c>
        <f>(M46*21)/100</f>
      </c>
      <c t="s">
        <v>27</v>
      </c>
    </row>
    <row r="47" spans="1:5" ht="12.75">
      <c r="A47" s="35" t="s">
        <v>55</v>
      </c>
      <c r="E47" s="39" t="s">
        <v>5</v>
      </c>
    </row>
    <row r="48" spans="1:5" ht="25.5">
      <c r="A48" s="35" t="s">
        <v>56</v>
      </c>
      <c r="E48" s="40" t="s">
        <v>1698</v>
      </c>
    </row>
    <row r="49" spans="1:5" ht="12.75">
      <c r="A49" t="s">
        <v>57</v>
      </c>
      <c r="E49" s="39" t="s">
        <v>207</v>
      </c>
    </row>
    <row r="50" spans="1:16" ht="12.75">
      <c r="A50" t="s">
        <v>48</v>
      </c>
      <c s="34" t="s">
        <v>101</v>
      </c>
      <c s="34" t="s">
        <v>1699</v>
      </c>
      <c s="35" t="s">
        <v>5</v>
      </c>
      <c s="6" t="s">
        <v>1700</v>
      </c>
      <c s="36" t="s">
        <v>204</v>
      </c>
      <c s="37">
        <v>14.88</v>
      </c>
      <c s="36">
        <v>0</v>
      </c>
      <c s="36">
        <f>ROUND(G50*H50,6)</f>
      </c>
      <c r="L50" s="38">
        <v>0</v>
      </c>
      <c s="32">
        <f>ROUND(ROUND(L50,2)*ROUND(G50,3),2)</f>
      </c>
      <c s="36" t="s">
        <v>1432</v>
      </c>
      <c>
        <f>(M50*21)/100</f>
      </c>
      <c t="s">
        <v>27</v>
      </c>
    </row>
    <row r="51" spans="1:5" ht="12.75">
      <c r="A51" s="35" t="s">
        <v>55</v>
      </c>
      <c r="E51" s="39" t="s">
        <v>5</v>
      </c>
    </row>
    <row r="52" spans="1:5" ht="12.75">
      <c r="A52" s="35" t="s">
        <v>56</v>
      </c>
      <c r="E52" s="40" t="s">
        <v>1701</v>
      </c>
    </row>
    <row r="53" spans="1:5" ht="12.75">
      <c r="A53" t="s">
        <v>57</v>
      </c>
      <c r="E53" s="39" t="s">
        <v>207</v>
      </c>
    </row>
    <row r="54" spans="1:16" ht="12.75">
      <c r="A54" t="s">
        <v>48</v>
      </c>
      <c s="34" t="s">
        <v>105</v>
      </c>
      <c s="34" t="s">
        <v>1702</v>
      </c>
      <c s="35" t="s">
        <v>5</v>
      </c>
      <c s="6" t="s">
        <v>1703</v>
      </c>
      <c s="36" t="s">
        <v>678</v>
      </c>
      <c s="37">
        <v>148.8</v>
      </c>
      <c s="36">
        <v>0</v>
      </c>
      <c s="36">
        <f>ROUND(G54*H54,6)</f>
      </c>
      <c r="L54" s="38">
        <v>0</v>
      </c>
      <c s="32">
        <f>ROUND(ROUND(L54,2)*ROUND(G54,3),2)</f>
      </c>
      <c s="36" t="s">
        <v>1432</v>
      </c>
      <c>
        <f>(M54*21)/100</f>
      </c>
      <c t="s">
        <v>27</v>
      </c>
    </row>
    <row r="55" spans="1:5" ht="12.75">
      <c r="A55" s="35" t="s">
        <v>55</v>
      </c>
      <c r="E55" s="39" t="s">
        <v>5</v>
      </c>
    </row>
    <row r="56" spans="1:5" ht="12.75">
      <c r="A56" s="35" t="s">
        <v>56</v>
      </c>
      <c r="E56" s="40" t="s">
        <v>1704</v>
      </c>
    </row>
    <row r="57" spans="1:5" ht="12.75">
      <c r="A57" t="s">
        <v>57</v>
      </c>
      <c r="E57" s="39" t="s">
        <v>207</v>
      </c>
    </row>
    <row r="58" spans="1:13" ht="12.75">
      <c r="A58" t="s">
        <v>46</v>
      </c>
      <c r="C58" s="31" t="s">
        <v>27</v>
      </c>
      <c r="E58" s="33" t="s">
        <v>1248</v>
      </c>
      <c r="J58" s="32">
        <f>0</f>
      </c>
      <c s="32">
        <f>0</f>
      </c>
      <c s="32">
        <f>0+L59+L63+L67+L71+L75+L79+L83+L87+L91+L95+L99+L103+L107+L111+L115+L119+L123+L127+L131</f>
      </c>
      <c s="32">
        <f>0+M59+M63+M67+M71+M75+M79+M83+M87+M91+M95+M99+M103+M107+M111+M115+M119+M123+M127+M131</f>
      </c>
    </row>
    <row r="59" spans="1:16" ht="12.75">
      <c r="A59" t="s">
        <v>48</v>
      </c>
      <c s="34" t="s">
        <v>109</v>
      </c>
      <c s="34" t="s">
        <v>1705</v>
      </c>
      <c s="35" t="s">
        <v>5</v>
      </c>
      <c s="6" t="s">
        <v>1706</v>
      </c>
      <c s="36" t="s">
        <v>204</v>
      </c>
      <c s="37">
        <v>14.24</v>
      </c>
      <c s="36">
        <v>0</v>
      </c>
      <c s="36">
        <f>ROUND(G59*H59,6)</f>
      </c>
      <c r="L59" s="38">
        <v>0</v>
      </c>
      <c s="32">
        <f>ROUND(ROUND(L59,2)*ROUND(G59,3),2)</f>
      </c>
      <c s="36" t="s">
        <v>1432</v>
      </c>
      <c>
        <f>(M59*21)/100</f>
      </c>
      <c t="s">
        <v>27</v>
      </c>
    </row>
    <row r="60" spans="1:5" ht="12.75">
      <c r="A60" s="35" t="s">
        <v>55</v>
      </c>
      <c r="E60" s="39" t="s">
        <v>5</v>
      </c>
    </row>
    <row r="61" spans="1:5" ht="12.75">
      <c r="A61" s="35" t="s">
        <v>56</v>
      </c>
      <c r="E61" s="40" t="s">
        <v>1707</v>
      </c>
    </row>
    <row r="62" spans="1:5" ht="12.75">
      <c r="A62" t="s">
        <v>57</v>
      </c>
      <c r="E62" s="39" t="s">
        <v>207</v>
      </c>
    </row>
    <row r="63" spans="1:16" ht="12.75">
      <c r="A63" t="s">
        <v>48</v>
      </c>
      <c s="34" t="s">
        <v>113</v>
      </c>
      <c s="34" t="s">
        <v>1708</v>
      </c>
      <c s="35" t="s">
        <v>5</v>
      </c>
      <c s="6" t="s">
        <v>1709</v>
      </c>
      <c s="36" t="s">
        <v>53</v>
      </c>
      <c s="37">
        <v>1.235</v>
      </c>
      <c s="36">
        <v>0</v>
      </c>
      <c s="36">
        <f>ROUND(G63*H63,6)</f>
      </c>
      <c r="L63" s="38">
        <v>0</v>
      </c>
      <c s="32">
        <f>ROUND(ROUND(L63,2)*ROUND(G63,3),2)</f>
      </c>
      <c s="36" t="s">
        <v>1432</v>
      </c>
      <c>
        <f>(M63*21)/100</f>
      </c>
      <c t="s">
        <v>27</v>
      </c>
    </row>
    <row r="64" spans="1:5" ht="12.75">
      <c r="A64" s="35" t="s">
        <v>55</v>
      </c>
      <c r="E64" s="39" t="s">
        <v>5</v>
      </c>
    </row>
    <row r="65" spans="1:5" ht="12.75">
      <c r="A65" s="35" t="s">
        <v>56</v>
      </c>
      <c r="E65" s="40" t="s">
        <v>1710</v>
      </c>
    </row>
    <row r="66" spans="1:5" ht="12.75">
      <c r="A66" t="s">
        <v>57</v>
      </c>
      <c r="E66" s="39" t="s">
        <v>207</v>
      </c>
    </row>
    <row r="67" spans="1:16" ht="12.75">
      <c r="A67" t="s">
        <v>48</v>
      </c>
      <c s="34" t="s">
        <v>117</v>
      </c>
      <c s="34" t="s">
        <v>1711</v>
      </c>
      <c s="35" t="s">
        <v>5</v>
      </c>
      <c s="6" t="s">
        <v>1712</v>
      </c>
      <c s="36" t="s">
        <v>204</v>
      </c>
      <c s="37">
        <v>1.229</v>
      </c>
      <c s="36">
        <v>0</v>
      </c>
      <c s="36">
        <f>ROUND(G67*H67,6)</f>
      </c>
      <c r="L67" s="38">
        <v>0</v>
      </c>
      <c s="32">
        <f>ROUND(ROUND(L67,2)*ROUND(G67,3),2)</f>
      </c>
      <c s="36" t="s">
        <v>1432</v>
      </c>
      <c>
        <f>(M67*21)/100</f>
      </c>
      <c t="s">
        <v>27</v>
      </c>
    </row>
    <row r="68" spans="1:5" ht="12.75">
      <c r="A68" s="35" t="s">
        <v>55</v>
      </c>
      <c r="E68" s="39" t="s">
        <v>5</v>
      </c>
    </row>
    <row r="69" spans="1:5" ht="12.75">
      <c r="A69" s="35" t="s">
        <v>56</v>
      </c>
      <c r="E69" s="40" t="s">
        <v>1713</v>
      </c>
    </row>
    <row r="70" spans="1:5" ht="12.75">
      <c r="A70" t="s">
        <v>57</v>
      </c>
      <c r="E70" s="39" t="s">
        <v>207</v>
      </c>
    </row>
    <row r="71" spans="1:16" ht="12.75">
      <c r="A71" t="s">
        <v>48</v>
      </c>
      <c s="34" t="s">
        <v>121</v>
      </c>
      <c s="34" t="s">
        <v>1714</v>
      </c>
      <c s="35" t="s">
        <v>5</v>
      </c>
      <c s="6" t="s">
        <v>1715</v>
      </c>
      <c s="36" t="s">
        <v>53</v>
      </c>
      <c s="37">
        <v>68.766</v>
      </c>
      <c s="36">
        <v>0</v>
      </c>
      <c s="36">
        <f>ROUND(G71*H71,6)</f>
      </c>
      <c r="L71" s="38">
        <v>0</v>
      </c>
      <c s="32">
        <f>ROUND(ROUND(L71,2)*ROUND(G71,3),2)</f>
      </c>
      <c s="36" t="s">
        <v>1432</v>
      </c>
      <c>
        <f>(M71*21)/100</f>
      </c>
      <c t="s">
        <v>27</v>
      </c>
    </row>
    <row r="72" spans="1:5" ht="12.75">
      <c r="A72" s="35" t="s">
        <v>55</v>
      </c>
      <c r="E72" s="39" t="s">
        <v>5</v>
      </c>
    </row>
    <row r="73" spans="1:5" ht="63.75">
      <c r="A73" s="35" t="s">
        <v>56</v>
      </c>
      <c r="E73" s="40" t="s">
        <v>1716</v>
      </c>
    </row>
    <row r="74" spans="1:5" ht="12.75">
      <c r="A74" t="s">
        <v>57</v>
      </c>
      <c r="E74" s="39" t="s">
        <v>207</v>
      </c>
    </row>
    <row r="75" spans="1:16" ht="12.75">
      <c r="A75" t="s">
        <v>48</v>
      </c>
      <c s="34" t="s">
        <v>125</v>
      </c>
      <c s="34" t="s">
        <v>1450</v>
      </c>
      <c s="35" t="s">
        <v>5</v>
      </c>
      <c s="6" t="s">
        <v>1451</v>
      </c>
      <c s="36" t="s">
        <v>53</v>
      </c>
      <c s="37">
        <v>168.162</v>
      </c>
      <c s="36">
        <v>0</v>
      </c>
      <c s="36">
        <f>ROUND(G75*H75,6)</f>
      </c>
      <c r="L75" s="38">
        <v>0</v>
      </c>
      <c s="32">
        <f>ROUND(ROUND(L75,2)*ROUND(G75,3),2)</f>
      </c>
      <c s="36" t="s">
        <v>1432</v>
      </c>
      <c>
        <f>(M75*21)/100</f>
      </c>
      <c t="s">
        <v>27</v>
      </c>
    </row>
    <row r="76" spans="1:5" ht="12.75">
      <c r="A76" s="35" t="s">
        <v>55</v>
      </c>
      <c r="E76" s="39" t="s">
        <v>5</v>
      </c>
    </row>
    <row r="77" spans="1:5" ht="140.25">
      <c r="A77" s="35" t="s">
        <v>56</v>
      </c>
      <c r="E77" s="40" t="s">
        <v>1717</v>
      </c>
    </row>
    <row r="78" spans="1:5" ht="12.75">
      <c r="A78" t="s">
        <v>57</v>
      </c>
      <c r="E78" s="39" t="s">
        <v>207</v>
      </c>
    </row>
    <row r="79" spans="1:16" ht="12.75">
      <c r="A79" t="s">
        <v>48</v>
      </c>
      <c s="34" t="s">
        <v>129</v>
      </c>
      <c s="34" t="s">
        <v>1456</v>
      </c>
      <c s="35" t="s">
        <v>5</v>
      </c>
      <c s="6" t="s">
        <v>1457</v>
      </c>
      <c s="36" t="s">
        <v>53</v>
      </c>
      <c s="37">
        <v>168.162</v>
      </c>
      <c s="36">
        <v>0</v>
      </c>
      <c s="36">
        <f>ROUND(G79*H79,6)</f>
      </c>
      <c r="L79" s="38">
        <v>0</v>
      </c>
      <c s="32">
        <f>ROUND(ROUND(L79,2)*ROUND(G79,3),2)</f>
      </c>
      <c s="36" t="s">
        <v>1432</v>
      </c>
      <c>
        <f>(M79*21)/100</f>
      </c>
      <c t="s">
        <v>27</v>
      </c>
    </row>
    <row r="80" spans="1:5" ht="12.75">
      <c r="A80" s="35" t="s">
        <v>55</v>
      </c>
      <c r="E80" s="39" t="s">
        <v>5</v>
      </c>
    </row>
    <row r="81" spans="1:5" ht="12.75">
      <c r="A81" s="35" t="s">
        <v>56</v>
      </c>
      <c r="E81" s="40" t="s">
        <v>1718</v>
      </c>
    </row>
    <row r="82" spans="1:5" ht="12.75">
      <c r="A82" t="s">
        <v>57</v>
      </c>
      <c r="E82" s="39" t="s">
        <v>207</v>
      </c>
    </row>
    <row r="83" spans="1:16" ht="25.5">
      <c r="A83" t="s">
        <v>48</v>
      </c>
      <c s="34" t="s">
        <v>133</v>
      </c>
      <c s="34" t="s">
        <v>1719</v>
      </c>
      <c s="35" t="s">
        <v>5</v>
      </c>
      <c s="6" t="s">
        <v>1720</v>
      </c>
      <c s="36" t="s">
        <v>218</v>
      </c>
      <c s="37">
        <v>1984</v>
      </c>
      <c s="36">
        <v>0</v>
      </c>
      <c s="36">
        <f>ROUND(G83*H83,6)</f>
      </c>
      <c r="L83" s="38">
        <v>0</v>
      </c>
      <c s="32">
        <f>ROUND(ROUND(L83,2)*ROUND(G83,3),2)</f>
      </c>
      <c s="36" t="s">
        <v>1432</v>
      </c>
      <c>
        <f>(M83*21)/100</f>
      </c>
      <c t="s">
        <v>27</v>
      </c>
    </row>
    <row r="84" spans="1:5" ht="12.75">
      <c r="A84" s="35" t="s">
        <v>55</v>
      </c>
      <c r="E84" s="39" t="s">
        <v>5</v>
      </c>
    </row>
    <row r="85" spans="1:5" ht="25.5">
      <c r="A85" s="35" t="s">
        <v>56</v>
      </c>
      <c r="E85" s="40" t="s">
        <v>1721</v>
      </c>
    </row>
    <row r="86" spans="1:5" ht="12.75">
      <c r="A86" t="s">
        <v>57</v>
      </c>
      <c r="E86" s="39" t="s">
        <v>207</v>
      </c>
    </row>
    <row r="87" spans="1:16" ht="12.75">
      <c r="A87" t="s">
        <v>48</v>
      </c>
      <c s="34" t="s">
        <v>137</v>
      </c>
      <c s="34" t="s">
        <v>1722</v>
      </c>
      <c s="35" t="s">
        <v>5</v>
      </c>
      <c s="6" t="s">
        <v>1723</v>
      </c>
      <c s="36" t="s">
        <v>218</v>
      </c>
      <c s="37">
        <v>48</v>
      </c>
      <c s="36">
        <v>0</v>
      </c>
      <c s="36">
        <f>ROUND(G87*H87,6)</f>
      </c>
      <c r="L87" s="38">
        <v>0</v>
      </c>
      <c s="32">
        <f>ROUND(ROUND(L87,2)*ROUND(G87,3),2)</f>
      </c>
      <c s="36" t="s">
        <v>1432</v>
      </c>
      <c>
        <f>(M87*21)/100</f>
      </c>
      <c t="s">
        <v>27</v>
      </c>
    </row>
    <row r="88" spans="1:5" ht="12.75">
      <c r="A88" s="35" t="s">
        <v>55</v>
      </c>
      <c r="E88" s="39" t="s">
        <v>5</v>
      </c>
    </row>
    <row r="89" spans="1:5" ht="25.5">
      <c r="A89" s="35" t="s">
        <v>56</v>
      </c>
      <c r="E89" s="40" t="s">
        <v>1724</v>
      </c>
    </row>
    <row r="90" spans="1:5" ht="12.75">
      <c r="A90" t="s">
        <v>57</v>
      </c>
      <c r="E90" s="39" t="s">
        <v>207</v>
      </c>
    </row>
    <row r="91" spans="1:16" ht="12.75">
      <c r="A91" t="s">
        <v>48</v>
      </c>
      <c s="34" t="s">
        <v>141</v>
      </c>
      <c s="34" t="s">
        <v>1725</v>
      </c>
      <c s="35" t="s">
        <v>5</v>
      </c>
      <c s="6" t="s">
        <v>1726</v>
      </c>
      <c s="36" t="s">
        <v>204</v>
      </c>
      <c s="37">
        <v>123.24</v>
      </c>
      <c s="36">
        <v>0</v>
      </c>
      <c s="36">
        <f>ROUND(G91*H91,6)</f>
      </c>
      <c r="L91" s="38">
        <v>0</v>
      </c>
      <c s="32">
        <f>ROUND(ROUND(L91,2)*ROUND(G91,3),2)</f>
      </c>
      <c s="36" t="s">
        <v>1432</v>
      </c>
      <c>
        <f>(M91*21)/100</f>
      </c>
      <c t="s">
        <v>27</v>
      </c>
    </row>
    <row r="92" spans="1:5" ht="12.75">
      <c r="A92" s="35" t="s">
        <v>55</v>
      </c>
      <c r="E92" s="39" t="s">
        <v>5</v>
      </c>
    </row>
    <row r="93" spans="1:5" ht="25.5">
      <c r="A93" s="35" t="s">
        <v>56</v>
      </c>
      <c r="E93" s="40" t="s">
        <v>1727</v>
      </c>
    </row>
    <row r="94" spans="1:5" ht="12.75">
      <c r="A94" t="s">
        <v>57</v>
      </c>
      <c r="E94" s="39" t="s">
        <v>207</v>
      </c>
    </row>
    <row r="95" spans="1:16" ht="12.75">
      <c r="A95" t="s">
        <v>48</v>
      </c>
      <c s="34" t="s">
        <v>145</v>
      </c>
      <c s="34" t="s">
        <v>1465</v>
      </c>
      <c s="35" t="s">
        <v>5</v>
      </c>
      <c s="6" t="s">
        <v>1466</v>
      </c>
      <c s="36" t="s">
        <v>53</v>
      </c>
      <c s="37">
        <v>15.623</v>
      </c>
      <c s="36">
        <v>0</v>
      </c>
      <c s="36">
        <f>ROUND(G95*H95,6)</f>
      </c>
      <c r="L95" s="38">
        <v>0</v>
      </c>
      <c s="32">
        <f>ROUND(ROUND(L95,2)*ROUND(G95,3),2)</f>
      </c>
      <c s="36" t="s">
        <v>1432</v>
      </c>
      <c>
        <f>(M95*21)/100</f>
      </c>
      <c t="s">
        <v>27</v>
      </c>
    </row>
    <row r="96" spans="1:5" ht="12.75">
      <c r="A96" s="35" t="s">
        <v>55</v>
      </c>
      <c r="E96" s="39" t="s">
        <v>5</v>
      </c>
    </row>
    <row r="97" spans="1:5" ht="114.75">
      <c r="A97" s="35" t="s">
        <v>56</v>
      </c>
      <c r="E97" s="40" t="s">
        <v>1728</v>
      </c>
    </row>
    <row r="98" spans="1:5" ht="12.75">
      <c r="A98" t="s">
        <v>57</v>
      </c>
      <c r="E98" s="39" t="s">
        <v>207</v>
      </c>
    </row>
    <row r="99" spans="1:16" ht="12.75">
      <c r="A99" t="s">
        <v>48</v>
      </c>
      <c s="34" t="s">
        <v>149</v>
      </c>
      <c s="34" t="s">
        <v>1729</v>
      </c>
      <c s="35" t="s">
        <v>5</v>
      </c>
      <c s="6" t="s">
        <v>1730</v>
      </c>
      <c s="36" t="s">
        <v>213</v>
      </c>
      <c s="37">
        <v>6</v>
      </c>
      <c s="36">
        <v>0</v>
      </c>
      <c s="36">
        <f>ROUND(G99*H99,6)</f>
      </c>
      <c r="L99" s="38">
        <v>0</v>
      </c>
      <c s="32">
        <f>ROUND(ROUND(L99,2)*ROUND(G99,3),2)</f>
      </c>
      <c s="36" t="s">
        <v>1432</v>
      </c>
      <c>
        <f>(M99*21)/100</f>
      </c>
      <c t="s">
        <v>27</v>
      </c>
    </row>
    <row r="100" spans="1:5" ht="12.75">
      <c r="A100" s="35" t="s">
        <v>55</v>
      </c>
      <c r="E100" s="39" t="s">
        <v>5</v>
      </c>
    </row>
    <row r="101" spans="1:5" ht="25.5">
      <c r="A101" s="35" t="s">
        <v>56</v>
      </c>
      <c r="E101" s="40" t="s">
        <v>1731</v>
      </c>
    </row>
    <row r="102" spans="1:5" ht="12.75">
      <c r="A102" t="s">
        <v>57</v>
      </c>
      <c r="E102" s="39" t="s">
        <v>207</v>
      </c>
    </row>
    <row r="103" spans="1:16" ht="12.75">
      <c r="A103" t="s">
        <v>48</v>
      </c>
      <c s="34" t="s">
        <v>259</v>
      </c>
      <c s="34" t="s">
        <v>1732</v>
      </c>
      <c s="35" t="s">
        <v>5</v>
      </c>
      <c s="6" t="s">
        <v>1733</v>
      </c>
      <c s="36" t="s">
        <v>213</v>
      </c>
      <c s="37">
        <v>7</v>
      </c>
      <c s="36">
        <v>0</v>
      </c>
      <c s="36">
        <f>ROUND(G103*H103,6)</f>
      </c>
      <c r="L103" s="38">
        <v>0</v>
      </c>
      <c s="32">
        <f>ROUND(ROUND(L103,2)*ROUND(G103,3),2)</f>
      </c>
      <c s="36" t="s">
        <v>1432</v>
      </c>
      <c>
        <f>(M103*21)/100</f>
      </c>
      <c t="s">
        <v>27</v>
      </c>
    </row>
    <row r="104" spans="1:5" ht="12.75">
      <c r="A104" s="35" t="s">
        <v>55</v>
      </c>
      <c r="E104" s="39" t="s">
        <v>5</v>
      </c>
    </row>
    <row r="105" spans="1:5" ht="25.5">
      <c r="A105" s="35" t="s">
        <v>56</v>
      </c>
      <c r="E105" s="40" t="s">
        <v>1734</v>
      </c>
    </row>
    <row r="106" spans="1:5" ht="12.75">
      <c r="A106" t="s">
        <v>57</v>
      </c>
      <c r="E106" s="39" t="s">
        <v>207</v>
      </c>
    </row>
    <row r="107" spans="1:16" ht="12.75">
      <c r="A107" t="s">
        <v>48</v>
      </c>
      <c s="34" t="s">
        <v>262</v>
      </c>
      <c s="34" t="s">
        <v>1471</v>
      </c>
      <c s="35" t="s">
        <v>5</v>
      </c>
      <c s="6" t="s">
        <v>1472</v>
      </c>
      <c s="36" t="s">
        <v>213</v>
      </c>
      <c s="37">
        <v>12</v>
      </c>
      <c s="36">
        <v>0</v>
      </c>
      <c s="36">
        <f>ROUND(G107*H107,6)</f>
      </c>
      <c r="L107" s="38">
        <v>0</v>
      </c>
      <c s="32">
        <f>ROUND(ROUND(L107,2)*ROUND(G107,3),2)</f>
      </c>
      <c s="36" t="s">
        <v>1432</v>
      </c>
      <c>
        <f>(M107*21)/100</f>
      </c>
      <c t="s">
        <v>27</v>
      </c>
    </row>
    <row r="108" spans="1:5" ht="12.75">
      <c r="A108" s="35" t="s">
        <v>55</v>
      </c>
      <c r="E108" s="39" t="s">
        <v>5</v>
      </c>
    </row>
    <row r="109" spans="1:5" ht="25.5">
      <c r="A109" s="35" t="s">
        <v>56</v>
      </c>
      <c r="E109" s="40" t="s">
        <v>1735</v>
      </c>
    </row>
    <row r="110" spans="1:5" ht="12.75">
      <c r="A110" t="s">
        <v>57</v>
      </c>
      <c r="E110" s="39" t="s">
        <v>207</v>
      </c>
    </row>
    <row r="111" spans="1:16" ht="12.75">
      <c r="A111" t="s">
        <v>48</v>
      </c>
      <c s="34" t="s">
        <v>266</v>
      </c>
      <c s="34" t="s">
        <v>1736</v>
      </c>
      <c s="35" t="s">
        <v>1573</v>
      </c>
      <c s="6" t="s">
        <v>1737</v>
      </c>
      <c s="36" t="s">
        <v>213</v>
      </c>
      <c s="37">
        <v>51</v>
      </c>
      <c s="36">
        <v>0</v>
      </c>
      <c s="36">
        <f>ROUND(G111*H111,6)</f>
      </c>
      <c r="L111" s="38">
        <v>0</v>
      </c>
      <c s="32">
        <f>ROUND(ROUND(L111,2)*ROUND(G111,3),2)</f>
      </c>
      <c s="36" t="s">
        <v>1432</v>
      </c>
      <c>
        <f>(M111*21)/100</f>
      </c>
      <c t="s">
        <v>27</v>
      </c>
    </row>
    <row r="112" spans="1:5" ht="12.75">
      <c r="A112" s="35" t="s">
        <v>55</v>
      </c>
      <c r="E112" s="39" t="s">
        <v>5</v>
      </c>
    </row>
    <row r="113" spans="1:5" ht="38.25">
      <c r="A113" s="35" t="s">
        <v>56</v>
      </c>
      <c r="E113" s="40" t="s">
        <v>1738</v>
      </c>
    </row>
    <row r="114" spans="1:5" ht="12.75">
      <c r="A114" t="s">
        <v>57</v>
      </c>
      <c r="E114" s="39" t="s">
        <v>207</v>
      </c>
    </row>
    <row r="115" spans="1:16" ht="12.75">
      <c r="A115" t="s">
        <v>48</v>
      </c>
      <c s="34" t="s">
        <v>270</v>
      </c>
      <c s="34" t="s">
        <v>1736</v>
      </c>
      <c s="35" t="s">
        <v>1576</v>
      </c>
      <c s="6" t="s">
        <v>1737</v>
      </c>
      <c s="36" t="s">
        <v>213</v>
      </c>
      <c s="37">
        <v>29</v>
      </c>
      <c s="36">
        <v>0</v>
      </c>
      <c s="36">
        <f>ROUND(G115*H115,6)</f>
      </c>
      <c r="L115" s="38">
        <v>0</v>
      </c>
      <c s="32">
        <f>ROUND(ROUND(L115,2)*ROUND(G115,3),2)</f>
      </c>
      <c s="36" t="s">
        <v>1432</v>
      </c>
      <c>
        <f>(M115*21)/100</f>
      </c>
      <c t="s">
        <v>27</v>
      </c>
    </row>
    <row r="116" spans="1:5" ht="12.75">
      <c r="A116" s="35" t="s">
        <v>55</v>
      </c>
      <c r="E116" s="39" t="s">
        <v>5</v>
      </c>
    </row>
    <row r="117" spans="1:5" ht="38.25">
      <c r="A117" s="35" t="s">
        <v>56</v>
      </c>
      <c r="E117" s="40" t="s">
        <v>1739</v>
      </c>
    </row>
    <row r="118" spans="1:5" ht="12.75">
      <c r="A118" t="s">
        <v>57</v>
      </c>
      <c r="E118" s="39" t="s">
        <v>207</v>
      </c>
    </row>
    <row r="119" spans="1:16" ht="12.75">
      <c r="A119" t="s">
        <v>48</v>
      </c>
      <c s="34" t="s">
        <v>275</v>
      </c>
      <c s="34" t="s">
        <v>1736</v>
      </c>
      <c s="35" t="s">
        <v>1740</v>
      </c>
      <c s="6" t="s">
        <v>1737</v>
      </c>
      <c s="36" t="s">
        <v>213</v>
      </c>
      <c s="37">
        <v>25</v>
      </c>
      <c s="36">
        <v>0</v>
      </c>
      <c s="36">
        <f>ROUND(G119*H119,6)</f>
      </c>
      <c r="L119" s="38">
        <v>0</v>
      </c>
      <c s="32">
        <f>ROUND(ROUND(L119,2)*ROUND(G119,3),2)</f>
      </c>
      <c s="36" t="s">
        <v>1432</v>
      </c>
      <c>
        <f>(M119*21)/100</f>
      </c>
      <c t="s">
        <v>27</v>
      </c>
    </row>
    <row r="120" spans="1:5" ht="12.75">
      <c r="A120" s="35" t="s">
        <v>55</v>
      </c>
      <c r="E120" s="39" t="s">
        <v>5</v>
      </c>
    </row>
    <row r="121" spans="1:5" ht="38.25">
      <c r="A121" s="35" t="s">
        <v>56</v>
      </c>
      <c r="E121" s="40" t="s">
        <v>1741</v>
      </c>
    </row>
    <row r="122" spans="1:5" ht="12.75">
      <c r="A122" t="s">
        <v>57</v>
      </c>
      <c r="E122" s="39" t="s">
        <v>207</v>
      </c>
    </row>
    <row r="123" spans="1:16" ht="12.75">
      <c r="A123" t="s">
        <v>48</v>
      </c>
      <c s="34" t="s">
        <v>279</v>
      </c>
      <c s="34" t="s">
        <v>1742</v>
      </c>
      <c s="35" t="s">
        <v>5</v>
      </c>
      <c s="6" t="s">
        <v>1743</v>
      </c>
      <c s="36" t="s">
        <v>218</v>
      </c>
      <c s="37">
        <v>934</v>
      </c>
      <c s="36">
        <v>0</v>
      </c>
      <c s="36">
        <f>ROUND(G123*H123,6)</f>
      </c>
      <c r="L123" s="38">
        <v>0</v>
      </c>
      <c s="32">
        <f>ROUND(ROUND(L123,2)*ROUND(G123,3),2)</f>
      </c>
      <c s="36" t="s">
        <v>1432</v>
      </c>
      <c>
        <f>(M123*21)/100</f>
      </c>
      <c t="s">
        <v>27</v>
      </c>
    </row>
    <row r="124" spans="1:5" ht="12.75">
      <c r="A124" s="35" t="s">
        <v>55</v>
      </c>
      <c r="E124" s="39" t="s">
        <v>5</v>
      </c>
    </row>
    <row r="125" spans="1:5" ht="25.5">
      <c r="A125" s="35" t="s">
        <v>56</v>
      </c>
      <c r="E125" s="40" t="s">
        <v>1744</v>
      </c>
    </row>
    <row r="126" spans="1:5" ht="12.75">
      <c r="A126" t="s">
        <v>57</v>
      </c>
      <c r="E126" s="39" t="s">
        <v>207</v>
      </c>
    </row>
    <row r="127" spans="1:16" ht="12.75">
      <c r="A127" t="s">
        <v>48</v>
      </c>
      <c s="34" t="s">
        <v>282</v>
      </c>
      <c s="34" t="s">
        <v>1745</v>
      </c>
      <c s="35" t="s">
        <v>5</v>
      </c>
      <c s="6" t="s">
        <v>1746</v>
      </c>
      <c s="36" t="s">
        <v>678</v>
      </c>
      <c s="37">
        <v>288.2</v>
      </c>
      <c s="36">
        <v>0</v>
      </c>
      <c s="36">
        <f>ROUND(G127*H127,6)</f>
      </c>
      <c r="L127" s="38">
        <v>0</v>
      </c>
      <c s="32">
        <f>ROUND(ROUND(L127,2)*ROUND(G127,3),2)</f>
      </c>
      <c s="36" t="s">
        <v>1432</v>
      </c>
      <c>
        <f>(M127*21)/100</f>
      </c>
      <c t="s">
        <v>27</v>
      </c>
    </row>
    <row r="128" spans="1:5" ht="12.75">
      <c r="A128" s="35" t="s">
        <v>55</v>
      </c>
      <c r="E128" s="39" t="s">
        <v>5</v>
      </c>
    </row>
    <row r="129" spans="1:5" ht="25.5">
      <c r="A129" s="35" t="s">
        <v>56</v>
      </c>
      <c r="E129" s="40" t="s">
        <v>1747</v>
      </c>
    </row>
    <row r="130" spans="1:5" ht="12.75">
      <c r="A130" t="s">
        <v>57</v>
      </c>
      <c r="E130" s="39" t="s">
        <v>207</v>
      </c>
    </row>
    <row r="131" spans="1:16" ht="12.75">
      <c r="A131" t="s">
        <v>48</v>
      </c>
      <c s="34" t="s">
        <v>285</v>
      </c>
      <c s="34" t="s">
        <v>1748</v>
      </c>
      <c s="35" t="s">
        <v>5</v>
      </c>
      <c s="6" t="s">
        <v>1749</v>
      </c>
      <c s="36" t="s">
        <v>678</v>
      </c>
      <c s="37">
        <v>55.2</v>
      </c>
      <c s="36">
        <v>0</v>
      </c>
      <c s="36">
        <f>ROUND(G131*H131,6)</f>
      </c>
      <c r="L131" s="38">
        <v>0</v>
      </c>
      <c s="32">
        <f>ROUND(ROUND(L131,2)*ROUND(G131,3),2)</f>
      </c>
      <c s="36" t="s">
        <v>1432</v>
      </c>
      <c>
        <f>(M131*21)/100</f>
      </c>
      <c t="s">
        <v>27</v>
      </c>
    </row>
    <row r="132" spans="1:5" ht="12.75">
      <c r="A132" s="35" t="s">
        <v>55</v>
      </c>
      <c r="E132" s="39" t="s">
        <v>5</v>
      </c>
    </row>
    <row r="133" spans="1:5" ht="25.5">
      <c r="A133" s="35" t="s">
        <v>56</v>
      </c>
      <c r="E133" s="40" t="s">
        <v>1750</v>
      </c>
    </row>
    <row r="134" spans="1:5" ht="12.75">
      <c r="A134" t="s">
        <v>57</v>
      </c>
      <c r="E134" s="39" t="s">
        <v>207</v>
      </c>
    </row>
    <row r="135" spans="1:13" ht="12.75">
      <c r="A135" t="s">
        <v>46</v>
      </c>
      <c r="C135" s="31" t="s">
        <v>26</v>
      </c>
      <c r="E135" s="33" t="s">
        <v>1103</v>
      </c>
      <c r="J135" s="32">
        <f>0</f>
      </c>
      <c s="32">
        <f>0</f>
      </c>
      <c s="32">
        <f>0+L136+L140+L144+L148+L152+L156+L160+L164+L168</f>
      </c>
      <c s="32">
        <f>0+M136+M140+M144+M148+M152+M156+M160+M164+M168</f>
      </c>
    </row>
    <row r="136" spans="1:16" ht="12.75">
      <c r="A136" t="s">
        <v>48</v>
      </c>
      <c s="34" t="s">
        <v>288</v>
      </c>
      <c s="34" t="s">
        <v>1751</v>
      </c>
      <c s="35" t="s">
        <v>5</v>
      </c>
      <c s="6" t="s">
        <v>1752</v>
      </c>
      <c s="36" t="s">
        <v>53</v>
      </c>
      <c s="37">
        <v>0.807</v>
      </c>
      <c s="36">
        <v>0</v>
      </c>
      <c s="36">
        <f>ROUND(G136*H136,6)</f>
      </c>
      <c r="L136" s="38">
        <v>0</v>
      </c>
      <c s="32">
        <f>ROUND(ROUND(L136,2)*ROUND(G136,3),2)</f>
      </c>
      <c s="36" t="s">
        <v>1432</v>
      </c>
      <c>
        <f>(M136*21)/100</f>
      </c>
      <c t="s">
        <v>27</v>
      </c>
    </row>
    <row r="137" spans="1:5" ht="12.75">
      <c r="A137" s="35" t="s">
        <v>55</v>
      </c>
      <c r="E137" s="39" t="s">
        <v>5</v>
      </c>
    </row>
    <row r="138" spans="1:5" ht="12.75">
      <c r="A138" s="35" t="s">
        <v>56</v>
      </c>
      <c r="E138" s="40" t="s">
        <v>1753</v>
      </c>
    </row>
    <row r="139" spans="1:5" ht="12.75">
      <c r="A139" t="s">
        <v>57</v>
      </c>
      <c r="E139" s="39" t="s">
        <v>207</v>
      </c>
    </row>
    <row r="140" spans="1:16" ht="12.75">
      <c r="A140" t="s">
        <v>48</v>
      </c>
      <c s="34" t="s">
        <v>292</v>
      </c>
      <c s="34" t="s">
        <v>1754</v>
      </c>
      <c s="35" t="s">
        <v>5</v>
      </c>
      <c s="6" t="s">
        <v>1755</v>
      </c>
      <c s="36" t="s">
        <v>678</v>
      </c>
      <c s="37">
        <v>10.985</v>
      </c>
      <c s="36">
        <v>0</v>
      </c>
      <c s="36">
        <f>ROUND(G140*H140,6)</f>
      </c>
      <c r="L140" s="38">
        <v>0</v>
      </c>
      <c s="32">
        <f>ROUND(ROUND(L140,2)*ROUND(G140,3),2)</f>
      </c>
      <c s="36" t="s">
        <v>1432</v>
      </c>
      <c>
        <f>(M140*21)/100</f>
      </c>
      <c t="s">
        <v>27</v>
      </c>
    </row>
    <row r="141" spans="1:5" ht="12.75">
      <c r="A141" s="35" t="s">
        <v>55</v>
      </c>
      <c r="E141" s="39" t="s">
        <v>5</v>
      </c>
    </row>
    <row r="142" spans="1:5" ht="25.5">
      <c r="A142" s="35" t="s">
        <v>56</v>
      </c>
      <c r="E142" s="40" t="s">
        <v>1756</v>
      </c>
    </row>
    <row r="143" spans="1:5" ht="12.75">
      <c r="A143" t="s">
        <v>57</v>
      </c>
      <c r="E143" s="39" t="s">
        <v>207</v>
      </c>
    </row>
    <row r="144" spans="1:16" ht="12.75">
      <c r="A144" t="s">
        <v>48</v>
      </c>
      <c s="34" t="s">
        <v>295</v>
      </c>
      <c s="34" t="s">
        <v>1757</v>
      </c>
      <c s="35" t="s">
        <v>5</v>
      </c>
      <c s="6" t="s">
        <v>1758</v>
      </c>
      <c s="36" t="s">
        <v>53</v>
      </c>
      <c s="37">
        <v>0.305</v>
      </c>
      <c s="36">
        <v>0</v>
      </c>
      <c s="36">
        <f>ROUND(G144*H144,6)</f>
      </c>
      <c r="L144" s="38">
        <v>0</v>
      </c>
      <c s="32">
        <f>ROUND(ROUND(L144,2)*ROUND(G144,3),2)</f>
      </c>
      <c s="36" t="s">
        <v>1432</v>
      </c>
      <c>
        <f>(M144*21)/100</f>
      </c>
      <c t="s">
        <v>27</v>
      </c>
    </row>
    <row r="145" spans="1:5" ht="12.75">
      <c r="A145" s="35" t="s">
        <v>55</v>
      </c>
      <c r="E145" s="39" t="s">
        <v>5</v>
      </c>
    </row>
    <row r="146" spans="1:5" ht="38.25">
      <c r="A146" s="35" t="s">
        <v>56</v>
      </c>
      <c r="E146" s="40" t="s">
        <v>1759</v>
      </c>
    </row>
    <row r="147" spans="1:5" ht="12.75">
      <c r="A147" t="s">
        <v>57</v>
      </c>
      <c r="E147" s="39" t="s">
        <v>207</v>
      </c>
    </row>
    <row r="148" spans="1:16" ht="12.75">
      <c r="A148" t="s">
        <v>48</v>
      </c>
      <c s="34" t="s">
        <v>298</v>
      </c>
      <c s="34" t="s">
        <v>1760</v>
      </c>
      <c s="35" t="s">
        <v>5</v>
      </c>
      <c s="6" t="s">
        <v>1761</v>
      </c>
      <c s="36" t="s">
        <v>678</v>
      </c>
      <c s="37">
        <v>1.5</v>
      </c>
      <c s="36">
        <v>0</v>
      </c>
      <c s="36">
        <f>ROUND(G148*H148,6)</f>
      </c>
      <c r="L148" s="38">
        <v>0</v>
      </c>
      <c s="32">
        <f>ROUND(ROUND(L148,2)*ROUND(G148,3),2)</f>
      </c>
      <c s="36" t="s">
        <v>1432</v>
      </c>
      <c>
        <f>(M148*21)/100</f>
      </c>
      <c t="s">
        <v>27</v>
      </c>
    </row>
    <row r="149" spans="1:5" ht="12.75">
      <c r="A149" s="35" t="s">
        <v>55</v>
      </c>
      <c r="E149" s="39" t="s">
        <v>5</v>
      </c>
    </row>
    <row r="150" spans="1:5" ht="25.5">
      <c r="A150" s="35" t="s">
        <v>56</v>
      </c>
      <c r="E150" s="40" t="s">
        <v>1762</v>
      </c>
    </row>
    <row r="151" spans="1:5" ht="12.75">
      <c r="A151" t="s">
        <v>57</v>
      </c>
      <c r="E151" s="39" t="s">
        <v>207</v>
      </c>
    </row>
    <row r="152" spans="1:16" ht="12.75">
      <c r="A152" t="s">
        <v>48</v>
      </c>
      <c s="34" t="s">
        <v>301</v>
      </c>
      <c s="34" t="s">
        <v>1486</v>
      </c>
      <c s="35" t="s">
        <v>5</v>
      </c>
      <c s="6" t="s">
        <v>1487</v>
      </c>
      <c s="36" t="s">
        <v>53</v>
      </c>
      <c s="37">
        <v>0.337</v>
      </c>
      <c s="36">
        <v>0</v>
      </c>
      <c s="36">
        <f>ROUND(G152*H152,6)</f>
      </c>
      <c r="L152" s="38">
        <v>0</v>
      </c>
      <c s="32">
        <f>ROUND(ROUND(L152,2)*ROUND(G152,3),2)</f>
      </c>
      <c s="36" t="s">
        <v>1432</v>
      </c>
      <c>
        <f>(M152*21)/100</f>
      </c>
      <c t="s">
        <v>27</v>
      </c>
    </row>
    <row r="153" spans="1:5" ht="12.75">
      <c r="A153" s="35" t="s">
        <v>55</v>
      </c>
      <c r="E153" s="39" t="s">
        <v>5</v>
      </c>
    </row>
    <row r="154" spans="1:5" ht="25.5">
      <c r="A154" s="35" t="s">
        <v>56</v>
      </c>
      <c r="E154" s="40" t="s">
        <v>1763</v>
      </c>
    </row>
    <row r="155" spans="1:5" ht="12.75">
      <c r="A155" t="s">
        <v>57</v>
      </c>
      <c r="E155" s="39" t="s">
        <v>207</v>
      </c>
    </row>
    <row r="156" spans="1:16" ht="12.75">
      <c r="A156" t="s">
        <v>48</v>
      </c>
      <c s="34" t="s">
        <v>304</v>
      </c>
      <c s="34" t="s">
        <v>1489</v>
      </c>
      <c s="35" t="s">
        <v>5</v>
      </c>
      <c s="6" t="s">
        <v>1490</v>
      </c>
      <c s="36" t="s">
        <v>204</v>
      </c>
      <c s="37">
        <v>56.4</v>
      </c>
      <c s="36">
        <v>0</v>
      </c>
      <c s="36">
        <f>ROUND(G156*H156,6)</f>
      </c>
      <c r="L156" s="38">
        <v>0</v>
      </c>
      <c s="32">
        <f>ROUND(ROUND(L156,2)*ROUND(G156,3),2)</f>
      </c>
      <c s="36" t="s">
        <v>1432</v>
      </c>
      <c>
        <f>(M156*21)/100</f>
      </c>
      <c t="s">
        <v>27</v>
      </c>
    </row>
    <row r="157" spans="1:5" ht="12.75">
      <c r="A157" s="35" t="s">
        <v>55</v>
      </c>
      <c r="E157" s="39" t="s">
        <v>5</v>
      </c>
    </row>
    <row r="158" spans="1:5" ht="51">
      <c r="A158" s="35" t="s">
        <v>56</v>
      </c>
      <c r="E158" s="40" t="s">
        <v>1764</v>
      </c>
    </row>
    <row r="159" spans="1:5" ht="12.75">
      <c r="A159" t="s">
        <v>57</v>
      </c>
      <c r="E159" s="39" t="s">
        <v>207</v>
      </c>
    </row>
    <row r="160" spans="1:16" ht="12.75">
      <c r="A160" t="s">
        <v>48</v>
      </c>
      <c s="34" t="s">
        <v>307</v>
      </c>
      <c s="34" t="s">
        <v>1492</v>
      </c>
      <c s="35" t="s">
        <v>5</v>
      </c>
      <c s="6" t="s">
        <v>1493</v>
      </c>
      <c s="36" t="s">
        <v>53</v>
      </c>
      <c s="37">
        <v>8.013</v>
      </c>
      <c s="36">
        <v>0</v>
      </c>
      <c s="36">
        <f>ROUND(G160*H160,6)</f>
      </c>
      <c r="L160" s="38">
        <v>0</v>
      </c>
      <c s="32">
        <f>ROUND(ROUND(L160,2)*ROUND(G160,3),2)</f>
      </c>
      <c s="36" t="s">
        <v>1432</v>
      </c>
      <c>
        <f>(M160*21)/100</f>
      </c>
      <c t="s">
        <v>27</v>
      </c>
    </row>
    <row r="161" spans="1:5" ht="12.75">
      <c r="A161" s="35" t="s">
        <v>55</v>
      </c>
      <c r="E161" s="39" t="s">
        <v>5</v>
      </c>
    </row>
    <row r="162" spans="1:5" ht="25.5">
      <c r="A162" s="35" t="s">
        <v>56</v>
      </c>
      <c r="E162" s="40" t="s">
        <v>1765</v>
      </c>
    </row>
    <row r="163" spans="1:5" ht="12.75">
      <c r="A163" t="s">
        <v>57</v>
      </c>
      <c r="E163" s="39" t="s">
        <v>207</v>
      </c>
    </row>
    <row r="164" spans="1:16" ht="12.75">
      <c r="A164" t="s">
        <v>48</v>
      </c>
      <c s="34" t="s">
        <v>310</v>
      </c>
      <c s="34" t="s">
        <v>1495</v>
      </c>
      <c s="35" t="s">
        <v>5</v>
      </c>
      <c s="6" t="s">
        <v>1496</v>
      </c>
      <c s="36" t="s">
        <v>204</v>
      </c>
      <c s="37">
        <v>176.68</v>
      </c>
      <c s="36">
        <v>0</v>
      </c>
      <c s="36">
        <f>ROUND(G164*H164,6)</f>
      </c>
      <c r="L164" s="38">
        <v>0</v>
      </c>
      <c s="32">
        <f>ROUND(ROUND(L164,2)*ROUND(G164,3),2)</f>
      </c>
      <c s="36" t="s">
        <v>1432</v>
      </c>
      <c>
        <f>(M164*21)/100</f>
      </c>
      <c t="s">
        <v>27</v>
      </c>
    </row>
    <row r="165" spans="1:5" ht="12.75">
      <c r="A165" s="35" t="s">
        <v>55</v>
      </c>
      <c r="E165" s="39" t="s">
        <v>5</v>
      </c>
    </row>
    <row r="166" spans="1:5" ht="25.5">
      <c r="A166" s="35" t="s">
        <v>56</v>
      </c>
      <c r="E166" s="40" t="s">
        <v>1766</v>
      </c>
    </row>
    <row r="167" spans="1:5" ht="12.75">
      <c r="A167" t="s">
        <v>57</v>
      </c>
      <c r="E167" s="39" t="s">
        <v>207</v>
      </c>
    </row>
    <row r="168" spans="1:16" ht="12.75">
      <c r="A168" t="s">
        <v>48</v>
      </c>
      <c s="34" t="s">
        <v>313</v>
      </c>
      <c s="34" t="s">
        <v>1498</v>
      </c>
      <c s="35" t="s">
        <v>5</v>
      </c>
      <c s="6" t="s">
        <v>1499</v>
      </c>
      <c s="36" t="s">
        <v>53</v>
      </c>
      <c s="37">
        <v>27.29</v>
      </c>
      <c s="36">
        <v>0</v>
      </c>
      <c s="36">
        <f>ROUND(G168*H168,6)</f>
      </c>
      <c r="L168" s="38">
        <v>0</v>
      </c>
      <c s="32">
        <f>ROUND(ROUND(L168,2)*ROUND(G168,3),2)</f>
      </c>
      <c s="36" t="s">
        <v>1432</v>
      </c>
      <c>
        <f>(M168*21)/100</f>
      </c>
      <c t="s">
        <v>27</v>
      </c>
    </row>
    <row r="169" spans="1:5" ht="12.75">
      <c r="A169" s="35" t="s">
        <v>55</v>
      </c>
      <c r="E169" s="39" t="s">
        <v>5</v>
      </c>
    </row>
    <row r="170" spans="1:5" ht="89.25">
      <c r="A170" s="35" t="s">
        <v>56</v>
      </c>
      <c r="E170" s="40" t="s">
        <v>1767</v>
      </c>
    </row>
    <row r="171" spans="1:5" ht="12.75">
      <c r="A171" t="s">
        <v>57</v>
      </c>
      <c r="E171" s="39" t="s">
        <v>207</v>
      </c>
    </row>
    <row r="172" spans="1:13" ht="12.75">
      <c r="A172" t="s">
        <v>46</v>
      </c>
      <c r="C172" s="31" t="s">
        <v>65</v>
      </c>
      <c r="E172" s="33" t="s">
        <v>1109</v>
      </c>
      <c r="J172" s="32">
        <f>0</f>
      </c>
      <c s="32">
        <f>0</f>
      </c>
      <c s="32">
        <f>0+L173+L177+L181+L185+L189+L193+L197+L201+L205+L209+L213+L217+L221+L225</f>
      </c>
      <c s="32">
        <f>0+M173+M177+M181+M185+M189+M193+M197+M201+M205+M209+M213+M217+M221+M225</f>
      </c>
    </row>
    <row r="173" spans="1:16" ht="12.75">
      <c r="A173" t="s">
        <v>48</v>
      </c>
      <c s="34" t="s">
        <v>316</v>
      </c>
      <c s="34" t="s">
        <v>1501</v>
      </c>
      <c s="35" t="s">
        <v>1573</v>
      </c>
      <c s="6" t="s">
        <v>1502</v>
      </c>
      <c s="36" t="s">
        <v>204</v>
      </c>
      <c s="37">
        <v>34.73</v>
      </c>
      <c s="36">
        <v>0</v>
      </c>
      <c s="36">
        <f>ROUND(G173*H173,6)</f>
      </c>
      <c r="L173" s="38">
        <v>0</v>
      </c>
      <c s="32">
        <f>ROUND(ROUND(L173,2)*ROUND(G173,3),2)</f>
      </c>
      <c s="36" t="s">
        <v>1432</v>
      </c>
      <c>
        <f>(M173*21)/100</f>
      </c>
      <c t="s">
        <v>27</v>
      </c>
    </row>
    <row r="174" spans="1:5" ht="12.75">
      <c r="A174" s="35" t="s">
        <v>55</v>
      </c>
      <c r="E174" s="39" t="s">
        <v>5</v>
      </c>
    </row>
    <row r="175" spans="1:5" ht="25.5">
      <c r="A175" s="35" t="s">
        <v>56</v>
      </c>
      <c r="E175" s="40" t="s">
        <v>1768</v>
      </c>
    </row>
    <row r="176" spans="1:5" ht="12.75">
      <c r="A176" t="s">
        <v>57</v>
      </c>
      <c r="E176" s="39" t="s">
        <v>207</v>
      </c>
    </row>
    <row r="177" spans="1:16" ht="12.75">
      <c r="A177" t="s">
        <v>48</v>
      </c>
      <c s="34" t="s">
        <v>319</v>
      </c>
      <c s="34" t="s">
        <v>1501</v>
      </c>
      <c s="35" t="s">
        <v>1576</v>
      </c>
      <c s="6" t="s">
        <v>1502</v>
      </c>
      <c s="36" t="s">
        <v>204</v>
      </c>
      <c s="37">
        <v>87.94</v>
      </c>
      <c s="36">
        <v>0</v>
      </c>
      <c s="36">
        <f>ROUND(G177*H177,6)</f>
      </c>
      <c r="L177" s="38">
        <v>0</v>
      </c>
      <c s="32">
        <f>ROUND(ROUND(L177,2)*ROUND(G177,3),2)</f>
      </c>
      <c s="36" t="s">
        <v>1432</v>
      </c>
      <c>
        <f>(M177*21)/100</f>
      </c>
      <c t="s">
        <v>27</v>
      </c>
    </row>
    <row r="178" spans="1:5" ht="12.75">
      <c r="A178" s="35" t="s">
        <v>55</v>
      </c>
      <c r="E178" s="39" t="s">
        <v>5</v>
      </c>
    </row>
    <row r="179" spans="1:5" ht="63.75">
      <c r="A179" s="35" t="s">
        <v>56</v>
      </c>
      <c r="E179" s="40" t="s">
        <v>1769</v>
      </c>
    </row>
    <row r="180" spans="1:5" ht="12.75">
      <c r="A180" t="s">
        <v>57</v>
      </c>
      <c r="E180" s="39" t="s">
        <v>207</v>
      </c>
    </row>
    <row r="181" spans="1:16" ht="12.75">
      <c r="A181" t="s">
        <v>48</v>
      </c>
      <c s="34" t="s">
        <v>323</v>
      </c>
      <c s="34" t="s">
        <v>1510</v>
      </c>
      <c s="35" t="s">
        <v>5</v>
      </c>
      <c s="6" t="s">
        <v>1511</v>
      </c>
      <c s="36" t="s">
        <v>53</v>
      </c>
      <c s="37">
        <v>21.29</v>
      </c>
      <c s="36">
        <v>0</v>
      </c>
      <c s="36">
        <f>ROUND(G181*H181,6)</f>
      </c>
      <c r="L181" s="38">
        <v>0</v>
      </c>
      <c s="32">
        <f>ROUND(ROUND(L181,2)*ROUND(G181,3),2)</f>
      </c>
      <c s="36" t="s">
        <v>1432</v>
      </c>
      <c>
        <f>(M181*21)/100</f>
      </c>
      <c t="s">
        <v>27</v>
      </c>
    </row>
    <row r="182" spans="1:5" ht="12.75">
      <c r="A182" s="35" t="s">
        <v>55</v>
      </c>
      <c r="E182" s="39" t="s">
        <v>5</v>
      </c>
    </row>
    <row r="183" spans="1:5" ht="25.5">
      <c r="A183" s="35" t="s">
        <v>56</v>
      </c>
      <c r="E183" s="40" t="s">
        <v>1770</v>
      </c>
    </row>
    <row r="184" spans="1:5" ht="12.75">
      <c r="A184" t="s">
        <v>57</v>
      </c>
      <c r="E184" s="39" t="s">
        <v>207</v>
      </c>
    </row>
    <row r="185" spans="1:16" ht="12.75">
      <c r="A185" t="s">
        <v>48</v>
      </c>
      <c s="34" t="s">
        <v>326</v>
      </c>
      <c s="34" t="s">
        <v>1519</v>
      </c>
      <c s="35" t="s">
        <v>5</v>
      </c>
      <c s="6" t="s">
        <v>1520</v>
      </c>
      <c s="36" t="s">
        <v>204</v>
      </c>
      <c s="37">
        <v>59.452</v>
      </c>
      <c s="36">
        <v>0</v>
      </c>
      <c s="36">
        <f>ROUND(G185*H185,6)</f>
      </c>
      <c r="L185" s="38">
        <v>0</v>
      </c>
      <c s="32">
        <f>ROUND(ROUND(L185,2)*ROUND(G185,3),2)</f>
      </c>
      <c s="36" t="s">
        <v>1432</v>
      </c>
      <c>
        <f>(M185*21)/100</f>
      </c>
      <c t="s">
        <v>27</v>
      </c>
    </row>
    <row r="186" spans="1:5" ht="12.75">
      <c r="A186" s="35" t="s">
        <v>55</v>
      </c>
      <c r="E186" s="39" t="s">
        <v>5</v>
      </c>
    </row>
    <row r="187" spans="1:5" ht="63.75">
      <c r="A187" s="35" t="s">
        <v>56</v>
      </c>
      <c r="E187" s="40" t="s">
        <v>1771</v>
      </c>
    </row>
    <row r="188" spans="1:5" ht="12.75">
      <c r="A188" t="s">
        <v>57</v>
      </c>
      <c r="E188" s="39" t="s">
        <v>207</v>
      </c>
    </row>
    <row r="189" spans="1:16" ht="12.75">
      <c r="A189" t="s">
        <v>48</v>
      </c>
      <c s="34" t="s">
        <v>330</v>
      </c>
      <c s="34" t="s">
        <v>1525</v>
      </c>
      <c s="35" t="s">
        <v>5</v>
      </c>
      <c s="6" t="s">
        <v>1526</v>
      </c>
      <c s="36" t="s">
        <v>204</v>
      </c>
      <c s="37">
        <v>63.26</v>
      </c>
      <c s="36">
        <v>0</v>
      </c>
      <c s="36">
        <f>ROUND(G189*H189,6)</f>
      </c>
      <c r="L189" s="38">
        <v>0</v>
      </c>
      <c s="32">
        <f>ROUND(ROUND(L189,2)*ROUND(G189,3),2)</f>
      </c>
      <c s="36" t="s">
        <v>1432</v>
      </c>
      <c>
        <f>(M189*21)/100</f>
      </c>
      <c t="s">
        <v>27</v>
      </c>
    </row>
    <row r="190" spans="1:5" ht="12.75">
      <c r="A190" s="35" t="s">
        <v>55</v>
      </c>
      <c r="E190" s="39" t="s">
        <v>5</v>
      </c>
    </row>
    <row r="191" spans="1:5" ht="89.25">
      <c r="A191" s="35" t="s">
        <v>56</v>
      </c>
      <c r="E191" s="40" t="s">
        <v>1772</v>
      </c>
    </row>
    <row r="192" spans="1:5" ht="12.75">
      <c r="A192" t="s">
        <v>57</v>
      </c>
      <c r="E192" s="39" t="s">
        <v>207</v>
      </c>
    </row>
    <row r="193" spans="1:16" ht="12.75">
      <c r="A193" t="s">
        <v>48</v>
      </c>
      <c s="34" t="s">
        <v>333</v>
      </c>
      <c s="34" t="s">
        <v>1773</v>
      </c>
      <c s="35" t="s">
        <v>5</v>
      </c>
      <c s="6" t="s">
        <v>1774</v>
      </c>
      <c s="36" t="s">
        <v>204</v>
      </c>
      <c s="37">
        <v>26.82</v>
      </c>
      <c s="36">
        <v>0</v>
      </c>
      <c s="36">
        <f>ROUND(G193*H193,6)</f>
      </c>
      <c r="L193" s="38">
        <v>0</v>
      </c>
      <c s="32">
        <f>ROUND(ROUND(L193,2)*ROUND(G193,3),2)</f>
      </c>
      <c s="36" t="s">
        <v>1432</v>
      </c>
      <c>
        <f>(M193*21)/100</f>
      </c>
      <c t="s">
        <v>27</v>
      </c>
    </row>
    <row r="194" spans="1:5" ht="12.75">
      <c r="A194" s="35" t="s">
        <v>55</v>
      </c>
      <c r="E194" s="39" t="s">
        <v>5</v>
      </c>
    </row>
    <row r="195" spans="1:5" ht="25.5">
      <c r="A195" s="35" t="s">
        <v>56</v>
      </c>
      <c r="E195" s="40" t="s">
        <v>1775</v>
      </c>
    </row>
    <row r="196" spans="1:5" ht="12.75">
      <c r="A196" t="s">
        <v>57</v>
      </c>
      <c r="E196" s="39" t="s">
        <v>207</v>
      </c>
    </row>
    <row r="197" spans="1:16" ht="12.75">
      <c r="A197" t="s">
        <v>48</v>
      </c>
      <c s="34" t="s">
        <v>336</v>
      </c>
      <c s="34" t="s">
        <v>1776</v>
      </c>
      <c s="35" t="s">
        <v>5</v>
      </c>
      <c s="6" t="s">
        <v>1777</v>
      </c>
      <c s="36" t="s">
        <v>53</v>
      </c>
      <c s="37">
        <v>3.468</v>
      </c>
      <c s="36">
        <v>0</v>
      </c>
      <c s="36">
        <f>ROUND(G197*H197,6)</f>
      </c>
      <c r="L197" s="38">
        <v>0</v>
      </c>
      <c s="32">
        <f>ROUND(ROUND(L197,2)*ROUND(G197,3),2)</f>
      </c>
      <c s="36" t="s">
        <v>1432</v>
      </c>
      <c>
        <f>(M197*21)/100</f>
      </c>
      <c t="s">
        <v>27</v>
      </c>
    </row>
    <row r="198" spans="1:5" ht="12.75">
      <c r="A198" s="35" t="s">
        <v>55</v>
      </c>
      <c r="E198" s="39" t="s">
        <v>5</v>
      </c>
    </row>
    <row r="199" spans="1:5" ht="63.75">
      <c r="A199" s="35" t="s">
        <v>56</v>
      </c>
      <c r="E199" s="40" t="s">
        <v>1778</v>
      </c>
    </row>
    <row r="200" spans="1:5" ht="12.75">
      <c r="A200" t="s">
        <v>57</v>
      </c>
      <c r="E200" s="39" t="s">
        <v>207</v>
      </c>
    </row>
    <row r="201" spans="1:16" ht="12.75">
      <c r="A201" t="s">
        <v>48</v>
      </c>
      <c s="34" t="s">
        <v>339</v>
      </c>
      <c s="34" t="s">
        <v>1528</v>
      </c>
      <c s="35" t="s">
        <v>5</v>
      </c>
      <c s="6" t="s">
        <v>1529</v>
      </c>
      <c s="36" t="s">
        <v>53</v>
      </c>
      <c s="37">
        <v>4.116</v>
      </c>
      <c s="36">
        <v>0</v>
      </c>
      <c s="36">
        <f>ROUND(G201*H201,6)</f>
      </c>
      <c r="L201" s="38">
        <v>0</v>
      </c>
      <c s="32">
        <f>ROUND(ROUND(L201,2)*ROUND(G201,3),2)</f>
      </c>
      <c s="36" t="s">
        <v>1432</v>
      </c>
      <c>
        <f>(M201*21)/100</f>
      </c>
      <c t="s">
        <v>27</v>
      </c>
    </row>
    <row r="202" spans="1:5" ht="12.75">
      <c r="A202" s="35" t="s">
        <v>55</v>
      </c>
      <c r="E202" s="39" t="s">
        <v>5</v>
      </c>
    </row>
    <row r="203" spans="1:5" ht="25.5">
      <c r="A203" s="35" t="s">
        <v>56</v>
      </c>
      <c r="E203" s="40" t="s">
        <v>1779</v>
      </c>
    </row>
    <row r="204" spans="1:5" ht="12.75">
      <c r="A204" t="s">
        <v>57</v>
      </c>
      <c r="E204" s="39" t="s">
        <v>207</v>
      </c>
    </row>
    <row r="205" spans="1:16" ht="12.75">
      <c r="A205" t="s">
        <v>48</v>
      </c>
      <c s="34" t="s">
        <v>342</v>
      </c>
      <c s="34" t="s">
        <v>1780</v>
      </c>
      <c s="35" t="s">
        <v>5</v>
      </c>
      <c s="6" t="s">
        <v>1781</v>
      </c>
      <c s="36" t="s">
        <v>204</v>
      </c>
      <c s="37">
        <v>2.17</v>
      </c>
      <c s="36">
        <v>0</v>
      </c>
      <c s="36">
        <f>ROUND(G205*H205,6)</f>
      </c>
      <c r="L205" s="38">
        <v>0</v>
      </c>
      <c s="32">
        <f>ROUND(ROUND(L205,2)*ROUND(G205,3),2)</f>
      </c>
      <c s="36" t="s">
        <v>1432</v>
      </c>
      <c>
        <f>(M205*21)/100</f>
      </c>
      <c t="s">
        <v>27</v>
      </c>
    </row>
    <row r="206" spans="1:5" ht="12.75">
      <c r="A206" s="35" t="s">
        <v>55</v>
      </c>
      <c r="E206" s="39" t="s">
        <v>5</v>
      </c>
    </row>
    <row r="207" spans="1:5" ht="51">
      <c r="A207" s="35" t="s">
        <v>56</v>
      </c>
      <c r="E207" s="40" t="s">
        <v>1782</v>
      </c>
    </row>
    <row r="208" spans="1:5" ht="12.75">
      <c r="A208" t="s">
        <v>57</v>
      </c>
      <c r="E208" s="39" t="s">
        <v>207</v>
      </c>
    </row>
    <row r="209" spans="1:16" ht="12.75">
      <c r="A209" t="s">
        <v>48</v>
      </c>
      <c s="34" t="s">
        <v>346</v>
      </c>
      <c s="34" t="s">
        <v>1783</v>
      </c>
      <c s="35" t="s">
        <v>5</v>
      </c>
      <c s="6" t="s">
        <v>1784</v>
      </c>
      <c s="36" t="s">
        <v>204</v>
      </c>
      <c s="37">
        <v>24.42</v>
      </c>
      <c s="36">
        <v>0</v>
      </c>
      <c s="36">
        <f>ROUND(G209*H209,6)</f>
      </c>
      <c r="L209" s="38">
        <v>0</v>
      </c>
      <c s="32">
        <f>ROUND(ROUND(L209,2)*ROUND(G209,3),2)</f>
      </c>
      <c s="36" t="s">
        <v>1432</v>
      </c>
      <c>
        <f>(M209*21)/100</f>
      </c>
      <c t="s">
        <v>27</v>
      </c>
    </row>
    <row r="210" spans="1:5" ht="12.75">
      <c r="A210" s="35" t="s">
        <v>55</v>
      </c>
      <c r="E210" s="39" t="s">
        <v>5</v>
      </c>
    </row>
    <row r="211" spans="1:5" ht="25.5">
      <c r="A211" s="35" t="s">
        <v>56</v>
      </c>
      <c r="E211" s="40" t="s">
        <v>1785</v>
      </c>
    </row>
    <row r="212" spans="1:5" ht="12.75">
      <c r="A212" t="s">
        <v>57</v>
      </c>
      <c r="E212" s="39" t="s">
        <v>207</v>
      </c>
    </row>
    <row r="213" spans="1:16" ht="12.75">
      <c r="A213" t="s">
        <v>48</v>
      </c>
      <c s="34" t="s">
        <v>350</v>
      </c>
      <c s="34" t="s">
        <v>1534</v>
      </c>
      <c s="35" t="s">
        <v>5</v>
      </c>
      <c s="6" t="s">
        <v>1535</v>
      </c>
      <c s="36" t="s">
        <v>204</v>
      </c>
      <c s="37">
        <v>0.64</v>
      </c>
      <c s="36">
        <v>0</v>
      </c>
      <c s="36">
        <f>ROUND(G213*H213,6)</f>
      </c>
      <c r="L213" s="38">
        <v>0</v>
      </c>
      <c s="32">
        <f>ROUND(ROUND(L213,2)*ROUND(G213,3),2)</f>
      </c>
      <c s="36" t="s">
        <v>1432</v>
      </c>
      <c>
        <f>(M213*21)/100</f>
      </c>
      <c t="s">
        <v>27</v>
      </c>
    </row>
    <row r="214" spans="1:5" ht="12.75">
      <c r="A214" s="35" t="s">
        <v>55</v>
      </c>
      <c r="E214" s="39" t="s">
        <v>5</v>
      </c>
    </row>
    <row r="215" spans="1:5" ht="12.75">
      <c r="A215" s="35" t="s">
        <v>56</v>
      </c>
      <c r="E215" s="40" t="s">
        <v>1786</v>
      </c>
    </row>
    <row r="216" spans="1:5" ht="12.75">
      <c r="A216" t="s">
        <v>57</v>
      </c>
      <c r="E216" s="39" t="s">
        <v>207</v>
      </c>
    </row>
    <row r="217" spans="1:16" ht="12.75">
      <c r="A217" t="s">
        <v>48</v>
      </c>
      <c s="34" t="s">
        <v>353</v>
      </c>
      <c s="34" t="s">
        <v>1537</v>
      </c>
      <c s="35" t="s">
        <v>5</v>
      </c>
      <c s="6" t="s">
        <v>1538</v>
      </c>
      <c s="36" t="s">
        <v>204</v>
      </c>
      <c s="37">
        <v>311.19</v>
      </c>
      <c s="36">
        <v>0</v>
      </c>
      <c s="36">
        <f>ROUND(G217*H217,6)</f>
      </c>
      <c r="L217" s="38">
        <v>0</v>
      </c>
      <c s="32">
        <f>ROUND(ROUND(L217,2)*ROUND(G217,3),2)</f>
      </c>
      <c s="36" t="s">
        <v>1432</v>
      </c>
      <c>
        <f>(M217*21)/100</f>
      </c>
      <c t="s">
        <v>27</v>
      </c>
    </row>
    <row r="218" spans="1:5" ht="12.75">
      <c r="A218" s="35" t="s">
        <v>55</v>
      </c>
      <c r="E218" s="39" t="s">
        <v>5</v>
      </c>
    </row>
    <row r="219" spans="1:5" ht="76.5">
      <c r="A219" s="35" t="s">
        <v>56</v>
      </c>
      <c r="E219" s="40" t="s">
        <v>1787</v>
      </c>
    </row>
    <row r="220" spans="1:5" ht="12.75">
      <c r="A220" t="s">
        <v>57</v>
      </c>
      <c r="E220" s="39" t="s">
        <v>207</v>
      </c>
    </row>
    <row r="221" spans="1:16" ht="12.75">
      <c r="A221" t="s">
        <v>48</v>
      </c>
      <c s="34" t="s">
        <v>354</v>
      </c>
      <c s="34" t="s">
        <v>1788</v>
      </c>
      <c s="35" t="s">
        <v>5</v>
      </c>
      <c s="6" t="s">
        <v>1789</v>
      </c>
      <c s="36" t="s">
        <v>204</v>
      </c>
      <c s="37">
        <v>75.078</v>
      </c>
      <c s="36">
        <v>0</v>
      </c>
      <c s="36">
        <f>ROUND(G221*H221,6)</f>
      </c>
      <c r="L221" s="38">
        <v>0</v>
      </c>
      <c s="32">
        <f>ROUND(ROUND(L221,2)*ROUND(G221,3),2)</f>
      </c>
      <c s="36" t="s">
        <v>1432</v>
      </c>
      <c>
        <f>(M221*21)/100</f>
      </c>
      <c t="s">
        <v>27</v>
      </c>
    </row>
    <row r="222" spans="1:5" ht="12.75">
      <c r="A222" s="35" t="s">
        <v>55</v>
      </c>
      <c r="E222" s="39" t="s">
        <v>5</v>
      </c>
    </row>
    <row r="223" spans="1:5" ht="25.5">
      <c r="A223" s="35" t="s">
        <v>56</v>
      </c>
      <c r="E223" s="40" t="s">
        <v>1790</v>
      </c>
    </row>
    <row r="224" spans="1:5" ht="12.75">
      <c r="A224" t="s">
        <v>57</v>
      </c>
      <c r="E224" s="39" t="s">
        <v>207</v>
      </c>
    </row>
    <row r="225" spans="1:16" ht="12.75">
      <c r="A225" t="s">
        <v>48</v>
      </c>
      <c s="34" t="s">
        <v>355</v>
      </c>
      <c s="34" t="s">
        <v>1791</v>
      </c>
      <c s="35" t="s">
        <v>5</v>
      </c>
      <c s="6" t="s">
        <v>1792</v>
      </c>
      <c s="36" t="s">
        <v>204</v>
      </c>
      <c s="37">
        <v>1.28</v>
      </c>
      <c s="36">
        <v>0</v>
      </c>
      <c s="36">
        <f>ROUND(G225*H225,6)</f>
      </c>
      <c r="L225" s="38">
        <v>0</v>
      </c>
      <c s="32">
        <f>ROUND(ROUND(L225,2)*ROUND(G225,3),2)</f>
      </c>
      <c s="36" t="s">
        <v>1432</v>
      </c>
      <c>
        <f>(M225*21)/100</f>
      </c>
      <c t="s">
        <v>27</v>
      </c>
    </row>
    <row r="226" spans="1:5" ht="12.75">
      <c r="A226" s="35" t="s">
        <v>55</v>
      </c>
      <c r="E226" s="39" t="s">
        <v>5</v>
      </c>
    </row>
    <row r="227" spans="1:5" ht="12.75">
      <c r="A227" s="35" t="s">
        <v>56</v>
      </c>
      <c r="E227" s="40" t="s">
        <v>1793</v>
      </c>
    </row>
    <row r="228" spans="1:5" ht="12.75">
      <c r="A228" t="s">
        <v>57</v>
      </c>
      <c r="E228" s="39" t="s">
        <v>207</v>
      </c>
    </row>
    <row r="229" spans="1:13" ht="12.75">
      <c r="A229" t="s">
        <v>46</v>
      </c>
      <c r="C229" s="31" t="s">
        <v>73</v>
      </c>
      <c r="E229" s="33" t="s">
        <v>1540</v>
      </c>
      <c r="J229" s="32">
        <f>0</f>
      </c>
      <c s="32">
        <f>0</f>
      </c>
      <c s="32">
        <f>0+L230+L234+L238+L242+L246</f>
      </c>
      <c s="32">
        <f>0+M230+M234+M238+M242+M246</f>
      </c>
    </row>
    <row r="230" spans="1:16" ht="12.75">
      <c r="A230" t="s">
        <v>48</v>
      </c>
      <c s="34" t="s">
        <v>356</v>
      </c>
      <c s="34" t="s">
        <v>1541</v>
      </c>
      <c s="35" t="s">
        <v>5</v>
      </c>
      <c s="6" t="s">
        <v>1542</v>
      </c>
      <c s="36" t="s">
        <v>678</v>
      </c>
      <c s="37">
        <v>120.984</v>
      </c>
      <c s="36">
        <v>0</v>
      </c>
      <c s="36">
        <f>ROUND(G230*H230,6)</f>
      </c>
      <c r="L230" s="38">
        <v>0</v>
      </c>
      <c s="32">
        <f>ROUND(ROUND(L230,2)*ROUND(G230,3),2)</f>
      </c>
      <c s="36" t="s">
        <v>1432</v>
      </c>
      <c>
        <f>(M230*21)/100</f>
      </c>
      <c t="s">
        <v>27</v>
      </c>
    </row>
    <row r="231" spans="1:5" ht="12.75">
      <c r="A231" s="35" t="s">
        <v>55</v>
      </c>
      <c r="E231" s="39" t="s">
        <v>5</v>
      </c>
    </row>
    <row r="232" spans="1:5" ht="25.5">
      <c r="A232" s="35" t="s">
        <v>56</v>
      </c>
      <c r="E232" s="40" t="s">
        <v>1794</v>
      </c>
    </row>
    <row r="233" spans="1:5" ht="12.75">
      <c r="A233" t="s">
        <v>57</v>
      </c>
      <c r="E233" s="39" t="s">
        <v>207</v>
      </c>
    </row>
    <row r="234" spans="1:16" ht="12.75">
      <c r="A234" t="s">
        <v>48</v>
      </c>
      <c s="34" t="s">
        <v>445</v>
      </c>
      <c s="34" t="s">
        <v>1795</v>
      </c>
      <c s="35" t="s">
        <v>5</v>
      </c>
      <c s="6" t="s">
        <v>1796</v>
      </c>
      <c s="36" t="s">
        <v>678</v>
      </c>
      <c s="37">
        <v>121.17</v>
      </c>
      <c s="36">
        <v>0</v>
      </c>
      <c s="36">
        <f>ROUND(G234*H234,6)</f>
      </c>
      <c r="L234" s="38">
        <v>0</v>
      </c>
      <c s="32">
        <f>ROUND(ROUND(L234,2)*ROUND(G234,3),2)</f>
      </c>
      <c s="36" t="s">
        <v>1432</v>
      </c>
      <c>
        <f>(M234*21)/100</f>
      </c>
      <c t="s">
        <v>27</v>
      </c>
    </row>
    <row r="235" spans="1:5" ht="12.75">
      <c r="A235" s="35" t="s">
        <v>55</v>
      </c>
      <c r="E235" s="39" t="s">
        <v>5</v>
      </c>
    </row>
    <row r="236" spans="1:5" ht="51">
      <c r="A236" s="35" t="s">
        <v>56</v>
      </c>
      <c r="E236" s="40" t="s">
        <v>1797</v>
      </c>
    </row>
    <row r="237" spans="1:5" ht="12.75">
      <c r="A237" t="s">
        <v>57</v>
      </c>
      <c r="E237" s="39" t="s">
        <v>207</v>
      </c>
    </row>
    <row r="238" spans="1:16" ht="12.75">
      <c r="A238" t="s">
        <v>48</v>
      </c>
      <c s="34" t="s">
        <v>448</v>
      </c>
      <c s="34" t="s">
        <v>1798</v>
      </c>
      <c s="35" t="s">
        <v>5</v>
      </c>
      <c s="6" t="s">
        <v>1799</v>
      </c>
      <c s="36" t="s">
        <v>204</v>
      </c>
      <c s="37">
        <v>13.537</v>
      </c>
      <c s="36">
        <v>0</v>
      </c>
      <c s="36">
        <f>ROUND(G238*H238,6)</f>
      </c>
      <c r="L238" s="38">
        <v>0</v>
      </c>
      <c s="32">
        <f>ROUND(ROUND(L238,2)*ROUND(G238,3),2)</f>
      </c>
      <c s="36" t="s">
        <v>1432</v>
      </c>
      <c>
        <f>(M238*21)/100</f>
      </c>
      <c t="s">
        <v>27</v>
      </c>
    </row>
    <row r="239" spans="1:5" ht="12.75">
      <c r="A239" s="35" t="s">
        <v>55</v>
      </c>
      <c r="E239" s="39" t="s">
        <v>5</v>
      </c>
    </row>
    <row r="240" spans="1:5" ht="102">
      <c r="A240" s="35" t="s">
        <v>56</v>
      </c>
      <c r="E240" s="40" t="s">
        <v>1800</v>
      </c>
    </row>
    <row r="241" spans="1:5" ht="12.75">
      <c r="A241" t="s">
        <v>57</v>
      </c>
      <c r="E241" s="39" t="s">
        <v>207</v>
      </c>
    </row>
    <row r="242" spans="1:16" ht="12.75">
      <c r="A242" t="s">
        <v>48</v>
      </c>
      <c s="34" t="s">
        <v>451</v>
      </c>
      <c s="34" t="s">
        <v>1556</v>
      </c>
      <c s="35" t="s">
        <v>5</v>
      </c>
      <c s="6" t="s">
        <v>1557</v>
      </c>
      <c s="36" t="s">
        <v>53</v>
      </c>
      <c s="37">
        <v>0.696</v>
      </c>
      <c s="36">
        <v>0</v>
      </c>
      <c s="36">
        <f>ROUND(G242*H242,6)</f>
      </c>
      <c r="L242" s="38">
        <v>0</v>
      </c>
      <c s="32">
        <f>ROUND(ROUND(L242,2)*ROUND(G242,3),2)</f>
      </c>
      <c s="36" t="s">
        <v>1432</v>
      </c>
      <c>
        <f>(M242*21)/100</f>
      </c>
      <c t="s">
        <v>27</v>
      </c>
    </row>
    <row r="243" spans="1:5" ht="12.75">
      <c r="A243" s="35" t="s">
        <v>55</v>
      </c>
      <c r="E243" s="39" t="s">
        <v>5</v>
      </c>
    </row>
    <row r="244" spans="1:5" ht="63.75">
      <c r="A244" s="35" t="s">
        <v>56</v>
      </c>
      <c r="E244" s="40" t="s">
        <v>1801</v>
      </c>
    </row>
    <row r="245" spans="1:5" ht="12.75">
      <c r="A245" t="s">
        <v>57</v>
      </c>
      <c r="E245" s="39" t="s">
        <v>207</v>
      </c>
    </row>
    <row r="246" spans="1:16" ht="12.75">
      <c r="A246" t="s">
        <v>48</v>
      </c>
      <c s="34" t="s">
        <v>454</v>
      </c>
      <c s="34" t="s">
        <v>1802</v>
      </c>
      <c s="35" t="s">
        <v>5</v>
      </c>
      <c s="6" t="s">
        <v>1803</v>
      </c>
      <c s="36" t="s">
        <v>678</v>
      </c>
      <c s="37">
        <v>5.2</v>
      </c>
      <c s="36">
        <v>0</v>
      </c>
      <c s="36">
        <f>ROUND(G246*H246,6)</f>
      </c>
      <c r="L246" s="38">
        <v>0</v>
      </c>
      <c s="32">
        <f>ROUND(ROUND(L246,2)*ROUND(G246,3),2)</f>
      </c>
      <c s="36" t="s">
        <v>1432</v>
      </c>
      <c>
        <f>(M246*21)/100</f>
      </c>
      <c t="s">
        <v>27</v>
      </c>
    </row>
    <row r="247" spans="1:5" ht="12.75">
      <c r="A247" s="35" t="s">
        <v>55</v>
      </c>
      <c r="E247" s="39" t="s">
        <v>5</v>
      </c>
    </row>
    <row r="248" spans="1:5" ht="12.75">
      <c r="A248" s="35" t="s">
        <v>56</v>
      </c>
      <c r="E248" s="40" t="s">
        <v>1804</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1560</v>
      </c>
      <c s="35" t="s">
        <v>5</v>
      </c>
      <c s="6" t="s">
        <v>1561</v>
      </c>
      <c s="36" t="s">
        <v>678</v>
      </c>
      <c s="37">
        <v>200.995</v>
      </c>
      <c s="36">
        <v>0</v>
      </c>
      <c s="36">
        <f>ROUND(G251*H251,6)</f>
      </c>
      <c r="L251" s="38">
        <v>0</v>
      </c>
      <c s="32">
        <f>ROUND(ROUND(L251,2)*ROUND(G251,3),2)</f>
      </c>
      <c s="36" t="s">
        <v>1432</v>
      </c>
      <c>
        <f>(M251*21)/100</f>
      </c>
      <c t="s">
        <v>27</v>
      </c>
    </row>
    <row r="252" spans="1:5" ht="12.75">
      <c r="A252" s="35" t="s">
        <v>55</v>
      </c>
      <c r="E252" s="39" t="s">
        <v>5</v>
      </c>
    </row>
    <row r="253" spans="1:5" ht="76.5">
      <c r="A253" s="35" t="s">
        <v>56</v>
      </c>
      <c r="E253" s="40" t="s">
        <v>1805</v>
      </c>
    </row>
    <row r="254" spans="1:5" ht="12.75">
      <c r="A254" t="s">
        <v>57</v>
      </c>
      <c r="E254" s="39" t="s">
        <v>207</v>
      </c>
    </row>
    <row r="255" spans="1:16" ht="25.5">
      <c r="A255" t="s">
        <v>48</v>
      </c>
      <c s="34" t="s">
        <v>460</v>
      </c>
      <c s="34" t="s">
        <v>1563</v>
      </c>
      <c s="35" t="s">
        <v>5</v>
      </c>
      <c s="6" t="s">
        <v>1564</v>
      </c>
      <c s="36" t="s">
        <v>678</v>
      </c>
      <c s="37">
        <v>598.902</v>
      </c>
      <c s="36">
        <v>0</v>
      </c>
      <c s="36">
        <f>ROUND(G255*H255,6)</f>
      </c>
      <c r="L255" s="38">
        <v>0</v>
      </c>
      <c s="32">
        <f>ROUND(ROUND(L255,2)*ROUND(G255,3),2)</f>
      </c>
      <c s="36" t="s">
        <v>1432</v>
      </c>
      <c>
        <f>(M255*21)/100</f>
      </c>
      <c t="s">
        <v>27</v>
      </c>
    </row>
    <row r="256" spans="1:5" ht="12.75">
      <c r="A256" s="35" t="s">
        <v>55</v>
      </c>
      <c r="E256" s="39" t="s">
        <v>5</v>
      </c>
    </row>
    <row r="257" spans="1:5" ht="114.75">
      <c r="A257" s="35" t="s">
        <v>56</v>
      </c>
      <c r="E257" s="40" t="s">
        <v>1806</v>
      </c>
    </row>
    <row r="258" spans="1:5" ht="12.75">
      <c r="A258" t="s">
        <v>57</v>
      </c>
      <c r="E258" s="39" t="s">
        <v>207</v>
      </c>
    </row>
    <row r="259" spans="1:16" ht="12.75">
      <c r="A259" t="s">
        <v>48</v>
      </c>
      <c s="34" t="s">
        <v>464</v>
      </c>
      <c s="34" t="s">
        <v>1807</v>
      </c>
      <c s="35" t="s">
        <v>5</v>
      </c>
      <c s="6" t="s">
        <v>1808</v>
      </c>
      <c s="36" t="s">
        <v>678</v>
      </c>
      <c s="37">
        <v>11.25</v>
      </c>
      <c s="36">
        <v>0</v>
      </c>
      <c s="36">
        <f>ROUND(G259*H259,6)</f>
      </c>
      <c r="L259" s="38">
        <v>0</v>
      </c>
      <c s="32">
        <f>ROUND(ROUND(L259,2)*ROUND(G259,3),2)</f>
      </c>
      <c s="36" t="s">
        <v>1432</v>
      </c>
      <c>
        <f>(M259*21)/100</f>
      </c>
      <c t="s">
        <v>27</v>
      </c>
    </row>
    <row r="260" spans="1:5" ht="12.75">
      <c r="A260" s="35" t="s">
        <v>55</v>
      </c>
      <c r="E260" s="39" t="s">
        <v>5</v>
      </c>
    </row>
    <row r="261" spans="1:5" ht="25.5">
      <c r="A261" s="35" t="s">
        <v>56</v>
      </c>
      <c r="E261" s="40" t="s">
        <v>1809</v>
      </c>
    </row>
    <row r="262" spans="1:5" ht="12.75">
      <c r="A262" t="s">
        <v>57</v>
      </c>
      <c r="E262" s="39" t="s">
        <v>207</v>
      </c>
    </row>
    <row r="263" spans="1:16" ht="12.75">
      <c r="A263" t="s">
        <v>48</v>
      </c>
      <c s="34" t="s">
        <v>465</v>
      </c>
      <c s="34" t="s">
        <v>1566</v>
      </c>
      <c s="35" t="s">
        <v>5</v>
      </c>
      <c s="6" t="s">
        <v>1567</v>
      </c>
      <c s="36" t="s">
        <v>678</v>
      </c>
      <c s="37">
        <v>448.647</v>
      </c>
      <c s="36">
        <v>0</v>
      </c>
      <c s="36">
        <f>ROUND(G263*H263,6)</f>
      </c>
      <c r="L263" s="38">
        <v>0</v>
      </c>
      <c s="32">
        <f>ROUND(ROUND(L263,2)*ROUND(G263,3),2)</f>
      </c>
      <c s="36" t="s">
        <v>1432</v>
      </c>
      <c>
        <f>(M263*21)/100</f>
      </c>
      <c t="s">
        <v>27</v>
      </c>
    </row>
    <row r="264" spans="1:5" ht="12.75">
      <c r="A264" s="35" t="s">
        <v>55</v>
      </c>
      <c r="E264" s="39" t="s">
        <v>5</v>
      </c>
    </row>
    <row r="265" spans="1:5" ht="89.25">
      <c r="A265" s="35" t="s">
        <v>56</v>
      </c>
      <c r="E265" s="40" t="s">
        <v>1810</v>
      </c>
    </row>
    <row r="266" spans="1:5" ht="12.75">
      <c r="A266" t="s">
        <v>57</v>
      </c>
      <c r="E266" s="39" t="s">
        <v>207</v>
      </c>
    </row>
    <row r="267" spans="1:16" ht="12.75">
      <c r="A267" t="s">
        <v>48</v>
      </c>
      <c s="34" t="s">
        <v>466</v>
      </c>
      <c s="34" t="s">
        <v>1569</v>
      </c>
      <c s="35" t="s">
        <v>5</v>
      </c>
      <c s="6" t="s">
        <v>1570</v>
      </c>
      <c s="36" t="s">
        <v>678</v>
      </c>
      <c s="37">
        <v>324.5</v>
      </c>
      <c s="36">
        <v>0</v>
      </c>
      <c s="36">
        <f>ROUND(G267*H267,6)</f>
      </c>
      <c r="L267" s="38">
        <v>0</v>
      </c>
      <c s="32">
        <f>ROUND(ROUND(L267,2)*ROUND(G267,3),2)</f>
      </c>
      <c s="36" t="s">
        <v>1432</v>
      </c>
      <c>
        <f>(M267*21)/100</f>
      </c>
      <c t="s">
        <v>27</v>
      </c>
    </row>
    <row r="268" spans="1:5" ht="12.75">
      <c r="A268" s="35" t="s">
        <v>55</v>
      </c>
      <c r="E268" s="39" t="s">
        <v>5</v>
      </c>
    </row>
    <row r="269" spans="1:5" ht="76.5">
      <c r="A269" s="35" t="s">
        <v>56</v>
      </c>
      <c r="E269" s="40" t="s">
        <v>1811</v>
      </c>
    </row>
    <row r="270" spans="1:5" ht="12.75">
      <c r="A270" t="s">
        <v>57</v>
      </c>
      <c r="E270" s="39" t="s">
        <v>207</v>
      </c>
    </row>
    <row r="271" spans="1:16" ht="12.75">
      <c r="A271" t="s">
        <v>48</v>
      </c>
      <c s="34" t="s">
        <v>467</v>
      </c>
      <c s="34" t="s">
        <v>1572</v>
      </c>
      <c s="35" t="s">
        <v>1573</v>
      </c>
      <c s="6" t="s">
        <v>1574</v>
      </c>
      <c s="36" t="s">
        <v>678</v>
      </c>
      <c s="37">
        <v>324.5</v>
      </c>
      <c s="36">
        <v>0</v>
      </c>
      <c s="36">
        <f>ROUND(G271*H271,6)</f>
      </c>
      <c r="L271" s="38">
        <v>0</v>
      </c>
      <c s="32">
        <f>ROUND(ROUND(L271,2)*ROUND(G271,3),2)</f>
      </c>
      <c s="36" t="s">
        <v>1432</v>
      </c>
      <c>
        <f>(M271*21)/100</f>
      </c>
      <c t="s">
        <v>27</v>
      </c>
    </row>
    <row r="272" spans="1:5" ht="12.75">
      <c r="A272" s="35" t="s">
        <v>55</v>
      </c>
      <c r="E272" s="39" t="s">
        <v>5</v>
      </c>
    </row>
    <row r="273" spans="1:5" ht="89.25">
      <c r="A273" s="35" t="s">
        <v>56</v>
      </c>
      <c r="E273" s="40" t="s">
        <v>1812</v>
      </c>
    </row>
    <row r="274" spans="1:5" ht="12.75">
      <c r="A274" t="s">
        <v>57</v>
      </c>
      <c r="E274" s="39" t="s">
        <v>207</v>
      </c>
    </row>
    <row r="275" spans="1:16" ht="12.75">
      <c r="A275" t="s">
        <v>48</v>
      </c>
      <c s="34" t="s">
        <v>468</v>
      </c>
      <c s="34" t="s">
        <v>1572</v>
      </c>
      <c s="35" t="s">
        <v>1576</v>
      </c>
      <c s="6" t="s">
        <v>1574</v>
      </c>
      <c s="36" t="s">
        <v>678</v>
      </c>
      <c s="37">
        <v>448.647</v>
      </c>
      <c s="36">
        <v>0</v>
      </c>
      <c s="36">
        <f>ROUND(G275*H275,6)</f>
      </c>
      <c r="L275" s="38">
        <v>0</v>
      </c>
      <c s="32">
        <f>ROUND(ROUND(L275,2)*ROUND(G275,3),2)</f>
      </c>
      <c s="36" t="s">
        <v>1432</v>
      </c>
      <c>
        <f>(M275*21)/100</f>
      </c>
      <c t="s">
        <v>27</v>
      </c>
    </row>
    <row r="276" spans="1:5" ht="12.75">
      <c r="A276" s="35" t="s">
        <v>55</v>
      </c>
      <c r="E276" s="39" t="s">
        <v>5</v>
      </c>
    </row>
    <row r="277" spans="1:5" ht="76.5">
      <c r="A277" s="35" t="s">
        <v>56</v>
      </c>
      <c r="E277" s="40" t="s">
        <v>1813</v>
      </c>
    </row>
    <row r="278" spans="1:5" ht="12.75">
      <c r="A278" t="s">
        <v>57</v>
      </c>
      <c r="E278" s="39" t="s">
        <v>207</v>
      </c>
    </row>
    <row r="279" spans="1:16" ht="12.75">
      <c r="A279" t="s">
        <v>48</v>
      </c>
      <c s="34" t="s">
        <v>558</v>
      </c>
      <c s="34" t="s">
        <v>1814</v>
      </c>
      <c s="35" t="s">
        <v>5</v>
      </c>
      <c s="6" t="s">
        <v>1815</v>
      </c>
      <c s="36" t="s">
        <v>213</v>
      </c>
      <c s="37">
        <v>1</v>
      </c>
      <c s="36">
        <v>0</v>
      </c>
      <c s="36">
        <f>ROUND(G279*H279,6)</f>
      </c>
      <c r="L279" s="38">
        <v>0</v>
      </c>
      <c s="32">
        <f>ROUND(ROUND(L279,2)*ROUND(G279,3),2)</f>
      </c>
      <c s="36" t="s">
        <v>1432</v>
      </c>
      <c>
        <f>(M279*21)/100</f>
      </c>
      <c t="s">
        <v>27</v>
      </c>
    </row>
    <row r="280" spans="1:5" ht="12.75">
      <c r="A280" s="35" t="s">
        <v>55</v>
      </c>
      <c r="E280" s="39" t="s">
        <v>5</v>
      </c>
    </row>
    <row r="281" spans="1:5" ht="12.75">
      <c r="A281" s="35" t="s">
        <v>56</v>
      </c>
      <c r="E281" s="40" t="s">
        <v>1816</v>
      </c>
    </row>
    <row r="282" spans="1:5" ht="12.75">
      <c r="A282" t="s">
        <v>57</v>
      </c>
      <c r="E282" s="39" t="s">
        <v>207</v>
      </c>
    </row>
    <row r="283" spans="1:16" ht="12.75">
      <c r="A283" t="s">
        <v>48</v>
      </c>
      <c s="34" t="s">
        <v>561</v>
      </c>
      <c s="34" t="s">
        <v>1578</v>
      </c>
      <c s="35" t="s">
        <v>5</v>
      </c>
      <c s="6" t="s">
        <v>1579</v>
      </c>
      <c s="36" t="s">
        <v>213</v>
      </c>
      <c s="37">
        <v>1</v>
      </c>
      <c s="36">
        <v>0</v>
      </c>
      <c s="36">
        <f>ROUND(G283*H283,6)</f>
      </c>
      <c r="L283" s="38">
        <v>0</v>
      </c>
      <c s="32">
        <f>ROUND(ROUND(L283,2)*ROUND(G283,3),2)</f>
      </c>
      <c s="36" t="s">
        <v>1432</v>
      </c>
      <c>
        <f>(M283*21)/100</f>
      </c>
      <c t="s">
        <v>27</v>
      </c>
    </row>
    <row r="284" spans="1:5" ht="12.75">
      <c r="A284" s="35" t="s">
        <v>55</v>
      </c>
      <c r="E284" s="39" t="s">
        <v>5</v>
      </c>
    </row>
    <row r="285" spans="1:5" ht="25.5">
      <c r="A285" s="35" t="s">
        <v>56</v>
      </c>
      <c r="E285" s="40" t="s">
        <v>1817</v>
      </c>
    </row>
    <row r="286" spans="1:5" ht="12.75">
      <c r="A286" t="s">
        <v>57</v>
      </c>
      <c r="E286" s="39" t="s">
        <v>207</v>
      </c>
    </row>
    <row r="287" spans="1:16" ht="12.75">
      <c r="A287" t="s">
        <v>48</v>
      </c>
      <c s="34" t="s">
        <v>564</v>
      </c>
      <c s="34" t="s">
        <v>1818</v>
      </c>
      <c s="35" t="s">
        <v>5</v>
      </c>
      <c s="6" t="s">
        <v>1819</v>
      </c>
      <c s="36" t="s">
        <v>1203</v>
      </c>
      <c s="37">
        <v>7226.2</v>
      </c>
      <c s="36">
        <v>0</v>
      </c>
      <c s="36">
        <f>ROUND(G287*H287,6)</f>
      </c>
      <c r="L287" s="38">
        <v>0</v>
      </c>
      <c s="32">
        <f>ROUND(ROUND(L287,2)*ROUND(G287,3),2)</f>
      </c>
      <c s="36" t="s">
        <v>1432</v>
      </c>
      <c>
        <f>(M287*21)/100</f>
      </c>
      <c t="s">
        <v>27</v>
      </c>
    </row>
    <row r="288" spans="1:5" ht="12.75">
      <c r="A288" s="35" t="s">
        <v>55</v>
      </c>
      <c r="E288" s="39" t="s">
        <v>5</v>
      </c>
    </row>
    <row r="289" spans="1:5" ht="25.5">
      <c r="A289" s="35" t="s">
        <v>56</v>
      </c>
      <c r="E289" s="40" t="s">
        <v>1820</v>
      </c>
    </row>
    <row r="290" spans="1:5" ht="76.5">
      <c r="A290" t="s">
        <v>57</v>
      </c>
      <c r="E290" s="39" t="s">
        <v>1821</v>
      </c>
    </row>
    <row r="291" spans="1:16" ht="12.75">
      <c r="A291" t="s">
        <v>48</v>
      </c>
      <c s="34" t="s">
        <v>567</v>
      </c>
      <c s="34" t="s">
        <v>1822</v>
      </c>
      <c s="35" t="s">
        <v>5</v>
      </c>
      <c s="6" t="s">
        <v>1823</v>
      </c>
      <c s="36" t="s">
        <v>678</v>
      </c>
      <c s="37">
        <v>36.942</v>
      </c>
      <c s="36">
        <v>0</v>
      </c>
      <c s="36">
        <f>ROUND(G291*H291,6)</f>
      </c>
      <c r="L291" s="38">
        <v>0</v>
      </c>
      <c s="32">
        <f>ROUND(ROUND(L291,2)*ROUND(G291,3),2)</f>
      </c>
      <c s="36" t="s">
        <v>1432</v>
      </c>
      <c>
        <f>(M291*21)/100</f>
      </c>
      <c t="s">
        <v>27</v>
      </c>
    </row>
    <row r="292" spans="1:5" ht="12.75">
      <c r="A292" s="35" t="s">
        <v>55</v>
      </c>
      <c r="E292" s="39" t="s">
        <v>5</v>
      </c>
    </row>
    <row r="293" spans="1:5" ht="12.75">
      <c r="A293" s="35" t="s">
        <v>56</v>
      </c>
      <c r="E293" s="40" t="s">
        <v>1824</v>
      </c>
    </row>
    <row r="294" spans="1:5" ht="51">
      <c r="A294" t="s">
        <v>57</v>
      </c>
      <c r="E294" s="39" t="s">
        <v>1825</v>
      </c>
    </row>
    <row r="295" spans="1:16" ht="12.75">
      <c r="A295" t="s">
        <v>48</v>
      </c>
      <c s="34" t="s">
        <v>570</v>
      </c>
      <c s="34" t="s">
        <v>1826</v>
      </c>
      <c s="35" t="s">
        <v>5</v>
      </c>
      <c s="6" t="s">
        <v>1827</v>
      </c>
      <c s="36" t="s">
        <v>678</v>
      </c>
      <c s="37">
        <v>32.24</v>
      </c>
      <c s="36">
        <v>0</v>
      </c>
      <c s="36">
        <f>ROUND(G295*H295,6)</f>
      </c>
      <c r="L295" s="38">
        <v>0</v>
      </c>
      <c s="32">
        <f>ROUND(ROUND(L295,2)*ROUND(G295,3),2)</f>
      </c>
      <c s="36" t="s">
        <v>1432</v>
      </c>
      <c>
        <f>(M295*21)/100</f>
      </c>
      <c t="s">
        <v>27</v>
      </c>
    </row>
    <row r="296" spans="1:5" ht="12.75">
      <c r="A296" s="35" t="s">
        <v>55</v>
      </c>
      <c r="E296" s="39" t="s">
        <v>5</v>
      </c>
    </row>
    <row r="297" spans="1:5" ht="12.75">
      <c r="A297" s="35" t="s">
        <v>56</v>
      </c>
      <c r="E297" s="40" t="s">
        <v>1828</v>
      </c>
    </row>
    <row r="298" spans="1:5" ht="38.25">
      <c r="A298" t="s">
        <v>57</v>
      </c>
      <c r="E298" s="39" t="s">
        <v>1829</v>
      </c>
    </row>
    <row r="299" spans="1:16" ht="12.75">
      <c r="A299" t="s">
        <v>48</v>
      </c>
      <c s="34" t="s">
        <v>573</v>
      </c>
      <c s="34" t="s">
        <v>1581</v>
      </c>
      <c s="35" t="s">
        <v>5</v>
      </c>
      <c s="6" t="s">
        <v>1582</v>
      </c>
      <c s="36" t="s">
        <v>678</v>
      </c>
      <c s="37">
        <v>30</v>
      </c>
      <c s="36">
        <v>0</v>
      </c>
      <c s="36">
        <f>ROUND(G299*H299,6)</f>
      </c>
      <c r="L299" s="38">
        <v>0</v>
      </c>
      <c s="32">
        <f>ROUND(ROUND(L299,2)*ROUND(G299,3),2)</f>
      </c>
      <c s="36" t="s">
        <v>1432</v>
      </c>
      <c>
        <f>(M299*21)/100</f>
      </c>
      <c t="s">
        <v>27</v>
      </c>
    </row>
    <row r="300" spans="1:5" ht="12.75">
      <c r="A300" s="35" t="s">
        <v>55</v>
      </c>
      <c r="E300" s="39" t="s">
        <v>5</v>
      </c>
    </row>
    <row r="301" spans="1:5" ht="25.5">
      <c r="A301" s="35" t="s">
        <v>56</v>
      </c>
      <c r="E301" s="40" t="s">
        <v>1830</v>
      </c>
    </row>
    <row r="302" spans="1:5" ht="12.75">
      <c r="A302" t="s">
        <v>57</v>
      </c>
      <c r="E302" s="39" t="s">
        <v>207</v>
      </c>
    </row>
    <row r="303" spans="1:16" ht="12.75">
      <c r="A303" t="s">
        <v>48</v>
      </c>
      <c s="34" t="s">
        <v>576</v>
      </c>
      <c s="34" t="s">
        <v>1831</v>
      </c>
      <c s="35" t="s">
        <v>5</v>
      </c>
      <c s="6" t="s">
        <v>1832</v>
      </c>
      <c s="36" t="s">
        <v>678</v>
      </c>
      <c s="37">
        <v>6.92</v>
      </c>
      <c s="36">
        <v>0</v>
      </c>
      <c s="36">
        <f>ROUND(G303*H303,6)</f>
      </c>
      <c r="L303" s="38">
        <v>0</v>
      </c>
      <c s="32">
        <f>ROUND(ROUND(L303,2)*ROUND(G303,3),2)</f>
      </c>
      <c s="36" t="s">
        <v>1432</v>
      </c>
      <c>
        <f>(M303*21)/100</f>
      </c>
      <c t="s">
        <v>27</v>
      </c>
    </row>
    <row r="304" spans="1:5" ht="12.75">
      <c r="A304" s="35" t="s">
        <v>55</v>
      </c>
      <c r="E304" s="39" t="s">
        <v>5</v>
      </c>
    </row>
    <row r="305" spans="1:5" ht="51">
      <c r="A305" s="35" t="s">
        <v>56</v>
      </c>
      <c r="E305" s="40" t="s">
        <v>1833</v>
      </c>
    </row>
    <row r="306" spans="1:5" ht="12.75">
      <c r="A306" t="s">
        <v>57</v>
      </c>
      <c r="E306" s="39" t="s">
        <v>207</v>
      </c>
    </row>
    <row r="307" spans="1:16" ht="12.75">
      <c r="A307" t="s">
        <v>48</v>
      </c>
      <c s="34" t="s">
        <v>580</v>
      </c>
      <c s="34" t="s">
        <v>1834</v>
      </c>
      <c s="35" t="s">
        <v>5</v>
      </c>
      <c s="6" t="s">
        <v>1835</v>
      </c>
      <c s="36" t="s">
        <v>218</v>
      </c>
      <c s="37">
        <v>37.3</v>
      </c>
      <c s="36">
        <v>0</v>
      </c>
      <c s="36">
        <f>ROUND(G307*H307,6)</f>
      </c>
      <c r="L307" s="38">
        <v>0</v>
      </c>
      <c s="32">
        <f>ROUND(ROUND(L307,2)*ROUND(G307,3),2)</f>
      </c>
      <c s="36" t="s">
        <v>1432</v>
      </c>
      <c>
        <f>(M307*21)/100</f>
      </c>
      <c t="s">
        <v>27</v>
      </c>
    </row>
    <row r="308" spans="1:5" ht="12.75">
      <c r="A308" s="35" t="s">
        <v>55</v>
      </c>
      <c r="E308" s="39" t="s">
        <v>5</v>
      </c>
    </row>
    <row r="309" spans="1:5" ht="12.75">
      <c r="A309" s="35" t="s">
        <v>56</v>
      </c>
      <c r="E309" s="40" t="s">
        <v>1836</v>
      </c>
    </row>
    <row r="310" spans="1:5" ht="38.25">
      <c r="A310" t="s">
        <v>57</v>
      </c>
      <c r="E310" s="39" t="s">
        <v>1837</v>
      </c>
    </row>
    <row r="311" spans="1:16" ht="12.75">
      <c r="A311" t="s">
        <v>48</v>
      </c>
      <c s="34" t="s">
        <v>583</v>
      </c>
      <c s="34" t="s">
        <v>1838</v>
      </c>
      <c s="35" t="s">
        <v>5</v>
      </c>
      <c s="6" t="s">
        <v>1839</v>
      </c>
      <c s="36" t="s">
        <v>218</v>
      </c>
      <c s="37">
        <v>8.9</v>
      </c>
      <c s="36">
        <v>0</v>
      </c>
      <c s="36">
        <f>ROUND(G311*H311,6)</f>
      </c>
      <c r="L311" s="38">
        <v>0</v>
      </c>
      <c s="32">
        <f>ROUND(ROUND(L311,2)*ROUND(G311,3),2)</f>
      </c>
      <c s="36" t="s">
        <v>1432</v>
      </c>
      <c>
        <f>(M311*21)/100</f>
      </c>
      <c t="s">
        <v>27</v>
      </c>
    </row>
    <row r="312" spans="1:5" ht="12.75">
      <c r="A312" s="35" t="s">
        <v>55</v>
      </c>
      <c r="E312" s="39" t="s">
        <v>5</v>
      </c>
    </row>
    <row r="313" spans="1:5" ht="12.75">
      <c r="A313" s="35" t="s">
        <v>56</v>
      </c>
      <c r="E313" s="40" t="s">
        <v>1840</v>
      </c>
    </row>
    <row r="314" spans="1:5" ht="38.25">
      <c r="A314" t="s">
        <v>57</v>
      </c>
      <c r="E314" s="39" t="s">
        <v>1841</v>
      </c>
    </row>
    <row r="315" spans="1:16" ht="12.75">
      <c r="A315" t="s">
        <v>48</v>
      </c>
      <c s="34" t="s">
        <v>586</v>
      </c>
      <c s="34" t="s">
        <v>1842</v>
      </c>
      <c s="35" t="s">
        <v>5</v>
      </c>
      <c s="6" t="s">
        <v>1843</v>
      </c>
      <c s="36" t="s">
        <v>218</v>
      </c>
      <c s="37">
        <v>12.756</v>
      </c>
      <c s="36">
        <v>0</v>
      </c>
      <c s="36">
        <f>ROUND(G315*H315,6)</f>
      </c>
      <c r="L315" s="38">
        <v>0</v>
      </c>
      <c s="32">
        <f>ROUND(ROUND(L315,2)*ROUND(G315,3),2)</f>
      </c>
      <c s="36" t="s">
        <v>1432</v>
      </c>
      <c>
        <f>(M315*21)/100</f>
      </c>
      <c t="s">
        <v>27</v>
      </c>
    </row>
    <row r="316" spans="1:5" ht="12.75">
      <c r="A316" s="35" t="s">
        <v>55</v>
      </c>
      <c r="E316" s="39" t="s">
        <v>5</v>
      </c>
    </row>
    <row r="317" spans="1:5" ht="12.75">
      <c r="A317" s="35" t="s">
        <v>56</v>
      </c>
      <c r="E317" s="40" t="s">
        <v>1844</v>
      </c>
    </row>
    <row r="318" spans="1:5" ht="25.5">
      <c r="A318" t="s">
        <v>57</v>
      </c>
      <c r="E318" s="39" t="s">
        <v>1845</v>
      </c>
    </row>
    <row r="319" spans="1:16" ht="12.75">
      <c r="A319" t="s">
        <v>48</v>
      </c>
      <c s="34" t="s">
        <v>589</v>
      </c>
      <c s="34" t="s">
        <v>1846</v>
      </c>
      <c s="35" t="s">
        <v>5</v>
      </c>
      <c s="6" t="s">
        <v>1847</v>
      </c>
      <c s="36" t="s">
        <v>678</v>
      </c>
      <c s="37">
        <v>36.942</v>
      </c>
      <c s="36">
        <v>0</v>
      </c>
      <c s="36">
        <f>ROUND(G319*H319,6)</f>
      </c>
      <c r="L319" s="38">
        <v>0</v>
      </c>
      <c s="32">
        <f>ROUND(ROUND(L319,2)*ROUND(G319,3),2)</f>
      </c>
      <c s="36" t="s">
        <v>1432</v>
      </c>
      <c>
        <f>(M319*21)/100</f>
      </c>
      <c t="s">
        <v>27</v>
      </c>
    </row>
    <row r="320" spans="1:5" ht="12.75">
      <c r="A320" s="35" t="s">
        <v>55</v>
      </c>
      <c r="E320" s="39" t="s">
        <v>5</v>
      </c>
    </row>
    <row r="321" spans="1:5" ht="12.75">
      <c r="A321" s="35" t="s">
        <v>56</v>
      </c>
      <c r="E321" s="40" t="s">
        <v>1824</v>
      </c>
    </row>
    <row r="322" spans="1:5" ht="76.5">
      <c r="A322" t="s">
        <v>57</v>
      </c>
      <c r="E322" s="39" t="s">
        <v>1848</v>
      </c>
    </row>
    <row r="323" spans="1:16" ht="12.75">
      <c r="A323" t="s">
        <v>48</v>
      </c>
      <c s="34" t="s">
        <v>592</v>
      </c>
      <c s="34" t="s">
        <v>1849</v>
      </c>
      <c s="35" t="s">
        <v>5</v>
      </c>
      <c s="6" t="s">
        <v>1850</v>
      </c>
      <c s="36" t="s">
        <v>218</v>
      </c>
      <c s="37">
        <v>2.5</v>
      </c>
      <c s="36">
        <v>0</v>
      </c>
      <c s="36">
        <f>ROUND(G323*H323,6)</f>
      </c>
      <c r="L323" s="38">
        <v>0</v>
      </c>
      <c s="32">
        <f>ROUND(ROUND(L323,2)*ROUND(G323,3),2)</f>
      </c>
      <c s="36" t="s">
        <v>1432</v>
      </c>
      <c>
        <f>(M323*21)/100</f>
      </c>
      <c t="s">
        <v>27</v>
      </c>
    </row>
    <row r="324" spans="1:5" ht="12.75">
      <c r="A324" s="35" t="s">
        <v>55</v>
      </c>
      <c r="E324" s="39" t="s">
        <v>5</v>
      </c>
    </row>
    <row r="325" spans="1:5" ht="12.75">
      <c r="A325" s="35" t="s">
        <v>56</v>
      </c>
      <c r="E325" s="40" t="s">
        <v>1851</v>
      </c>
    </row>
    <row r="326" spans="1:5" ht="12.75">
      <c r="A326" t="s">
        <v>57</v>
      </c>
      <c r="E326" s="39" t="s">
        <v>207</v>
      </c>
    </row>
    <row r="327" spans="1:16" ht="12.75">
      <c r="A327" t="s">
        <v>48</v>
      </c>
      <c s="34" t="s">
        <v>700</v>
      </c>
      <c s="34" t="s">
        <v>1852</v>
      </c>
      <c s="35" t="s">
        <v>5</v>
      </c>
      <c s="6" t="s">
        <v>1853</v>
      </c>
      <c s="36" t="s">
        <v>218</v>
      </c>
      <c s="37">
        <v>0.25</v>
      </c>
      <c s="36">
        <v>0</v>
      </c>
      <c s="36">
        <f>ROUND(G327*H327,6)</f>
      </c>
      <c r="L327" s="38">
        <v>0</v>
      </c>
      <c s="32">
        <f>ROUND(ROUND(L327,2)*ROUND(G327,3),2)</f>
      </c>
      <c s="36" t="s">
        <v>1432</v>
      </c>
      <c>
        <f>(M327*21)/100</f>
      </c>
      <c t="s">
        <v>27</v>
      </c>
    </row>
    <row r="328" spans="1:5" ht="12.75">
      <c r="A328" s="35" t="s">
        <v>55</v>
      </c>
      <c r="E328" s="39" t="s">
        <v>5</v>
      </c>
    </row>
    <row r="329" spans="1:5" ht="12.75">
      <c r="A329" s="35" t="s">
        <v>56</v>
      </c>
      <c r="E329" s="40" t="s">
        <v>1854</v>
      </c>
    </row>
    <row r="330" spans="1:5" ht="12.75">
      <c r="A330" t="s">
        <v>57</v>
      </c>
      <c r="E330" s="39" t="s">
        <v>207</v>
      </c>
    </row>
    <row r="331" spans="1:16" ht="12.75">
      <c r="A331" t="s">
        <v>48</v>
      </c>
      <c s="34" t="s">
        <v>703</v>
      </c>
      <c s="34" t="s">
        <v>1855</v>
      </c>
      <c s="35" t="s">
        <v>5</v>
      </c>
      <c s="6" t="s">
        <v>1856</v>
      </c>
      <c s="36" t="s">
        <v>218</v>
      </c>
      <c s="37">
        <v>5</v>
      </c>
      <c s="36">
        <v>0</v>
      </c>
      <c s="36">
        <f>ROUND(G331*H331,6)</f>
      </c>
      <c r="L331" s="38">
        <v>0</v>
      </c>
      <c s="32">
        <f>ROUND(ROUND(L331,2)*ROUND(G331,3),2)</f>
      </c>
      <c s="36" t="s">
        <v>1432</v>
      </c>
      <c>
        <f>(M331*21)/100</f>
      </c>
      <c t="s">
        <v>27</v>
      </c>
    </row>
    <row r="332" spans="1:5" ht="12.75">
      <c r="A332" s="35" t="s">
        <v>55</v>
      </c>
      <c r="E332" s="39" t="s">
        <v>5</v>
      </c>
    </row>
    <row r="333" spans="1:5" ht="38.25">
      <c r="A333" s="35" t="s">
        <v>56</v>
      </c>
      <c r="E333" s="40" t="s">
        <v>1857</v>
      </c>
    </row>
    <row r="334" spans="1:5" ht="12.75">
      <c r="A334" t="s">
        <v>57</v>
      </c>
      <c r="E334" s="39" t="s">
        <v>207</v>
      </c>
    </row>
    <row r="335" spans="1:16" ht="12.75">
      <c r="A335" t="s">
        <v>48</v>
      </c>
      <c s="34" t="s">
        <v>595</v>
      </c>
      <c s="34" t="s">
        <v>1858</v>
      </c>
      <c s="35" t="s">
        <v>5</v>
      </c>
      <c s="6" t="s">
        <v>1859</v>
      </c>
      <c s="36" t="s">
        <v>218</v>
      </c>
      <c s="37">
        <v>6</v>
      </c>
      <c s="36">
        <v>0</v>
      </c>
      <c s="36">
        <f>ROUND(G335*H335,6)</f>
      </c>
      <c r="L335" s="38">
        <v>0</v>
      </c>
      <c s="32">
        <f>ROUND(ROUND(L335,2)*ROUND(G335,3),2)</f>
      </c>
      <c s="36" t="s">
        <v>1432</v>
      </c>
      <c>
        <f>(M335*21)/100</f>
      </c>
      <c t="s">
        <v>27</v>
      </c>
    </row>
    <row r="336" spans="1:5" ht="12.75">
      <c r="A336" s="35" t="s">
        <v>55</v>
      </c>
      <c r="E336" s="39" t="s">
        <v>5</v>
      </c>
    </row>
    <row r="337" spans="1:5" ht="25.5">
      <c r="A337" s="35" t="s">
        <v>56</v>
      </c>
      <c r="E337" s="40" t="s">
        <v>1860</v>
      </c>
    </row>
    <row r="338" spans="1:5" ht="12.75">
      <c r="A338" t="s">
        <v>57</v>
      </c>
      <c r="E338" s="39" t="s">
        <v>207</v>
      </c>
    </row>
    <row r="339" spans="1:16" ht="12.75">
      <c r="A339" t="s">
        <v>48</v>
      </c>
      <c s="34" t="s">
        <v>598</v>
      </c>
      <c s="34" t="s">
        <v>1584</v>
      </c>
      <c s="35" t="s">
        <v>5</v>
      </c>
      <c s="6" t="s">
        <v>1585</v>
      </c>
      <c s="36" t="s">
        <v>678</v>
      </c>
      <c s="37">
        <v>121.17</v>
      </c>
      <c s="36">
        <v>0</v>
      </c>
      <c s="36">
        <f>ROUND(G339*H339,6)</f>
      </c>
      <c r="L339" s="38">
        <v>0</v>
      </c>
      <c s="32">
        <f>ROUND(ROUND(L339,2)*ROUND(G339,3),2)</f>
      </c>
      <c s="36" t="s">
        <v>1432</v>
      </c>
      <c>
        <f>(M339*21)/100</f>
      </c>
      <c t="s">
        <v>27</v>
      </c>
    </row>
    <row r="340" spans="1:5" ht="12.75">
      <c r="A340" s="35" t="s">
        <v>55</v>
      </c>
      <c r="E340" s="39" t="s">
        <v>5</v>
      </c>
    </row>
    <row r="341" spans="1:5" ht="63.75">
      <c r="A341" s="35" t="s">
        <v>56</v>
      </c>
      <c r="E341" s="40" t="s">
        <v>1861</v>
      </c>
    </row>
    <row r="342" spans="1:5" ht="12.75">
      <c r="A342" t="s">
        <v>57</v>
      </c>
      <c r="E342" s="39" t="s">
        <v>207</v>
      </c>
    </row>
    <row r="343" spans="1:16" ht="12.75">
      <c r="A343" t="s">
        <v>48</v>
      </c>
      <c s="34" t="s">
        <v>601</v>
      </c>
      <c s="34" t="s">
        <v>1587</v>
      </c>
      <c s="35" t="s">
        <v>5</v>
      </c>
      <c s="6" t="s">
        <v>1588</v>
      </c>
      <c s="36" t="s">
        <v>678</v>
      </c>
      <c s="37">
        <v>265.025</v>
      </c>
      <c s="36">
        <v>0</v>
      </c>
      <c s="36">
        <f>ROUND(G343*H343,6)</f>
      </c>
      <c r="L343" s="38">
        <v>0</v>
      </c>
      <c s="32">
        <f>ROUND(ROUND(L343,2)*ROUND(G343,3),2)</f>
      </c>
      <c s="36" t="s">
        <v>1432</v>
      </c>
      <c>
        <f>(M343*21)/100</f>
      </c>
      <c t="s">
        <v>27</v>
      </c>
    </row>
    <row r="344" spans="1:5" ht="12.75">
      <c r="A344" s="35" t="s">
        <v>55</v>
      </c>
      <c r="E344" s="39" t="s">
        <v>5</v>
      </c>
    </row>
    <row r="345" spans="1:5" ht="51">
      <c r="A345" s="35" t="s">
        <v>56</v>
      </c>
      <c r="E345" s="40" t="s">
        <v>1862</v>
      </c>
    </row>
    <row r="346" spans="1:5" ht="12.75">
      <c r="A346" t="s">
        <v>57</v>
      </c>
      <c r="E346" s="39" t="s">
        <v>207</v>
      </c>
    </row>
    <row r="347" spans="1:16" ht="12.75">
      <c r="A347" t="s">
        <v>48</v>
      </c>
      <c s="34" t="s">
        <v>604</v>
      </c>
      <c s="34" t="s">
        <v>1590</v>
      </c>
      <c s="35" t="s">
        <v>5</v>
      </c>
      <c s="6" t="s">
        <v>1591</v>
      </c>
      <c s="36" t="s">
        <v>678</v>
      </c>
      <c s="37">
        <v>40.4</v>
      </c>
      <c s="36">
        <v>0</v>
      </c>
      <c s="36">
        <f>ROUND(G347*H347,6)</f>
      </c>
      <c r="L347" s="38">
        <v>0</v>
      </c>
      <c s="32">
        <f>ROUND(ROUND(L347,2)*ROUND(G347,3),2)</f>
      </c>
      <c s="36" t="s">
        <v>1432</v>
      </c>
      <c>
        <f>(M347*21)/100</f>
      </c>
      <c t="s">
        <v>27</v>
      </c>
    </row>
    <row r="348" spans="1:5" ht="12.75">
      <c r="A348" s="35" t="s">
        <v>55</v>
      </c>
      <c r="E348" s="39" t="s">
        <v>5</v>
      </c>
    </row>
    <row r="349" spans="1:5" ht="76.5">
      <c r="A349" s="35" t="s">
        <v>56</v>
      </c>
      <c r="E349" s="40" t="s">
        <v>1863</v>
      </c>
    </row>
    <row r="350" spans="1:5" ht="38.25">
      <c r="A350" t="s">
        <v>57</v>
      </c>
      <c r="E350" s="39" t="s">
        <v>1593</v>
      </c>
    </row>
    <row r="351" spans="1:16" ht="12.75">
      <c r="A351" t="s">
        <v>48</v>
      </c>
      <c s="34" t="s">
        <v>607</v>
      </c>
      <c s="34" t="s">
        <v>1864</v>
      </c>
      <c s="35" t="s">
        <v>5</v>
      </c>
      <c s="6" t="s">
        <v>1865</v>
      </c>
      <c s="36" t="s">
        <v>678</v>
      </c>
      <c s="37">
        <v>296.5</v>
      </c>
      <c s="36">
        <v>0</v>
      </c>
      <c s="36">
        <f>ROUND(G351*H351,6)</f>
      </c>
      <c r="L351" s="38">
        <v>0</v>
      </c>
      <c s="32">
        <f>ROUND(ROUND(L351,2)*ROUND(G351,3),2)</f>
      </c>
      <c s="36" t="s">
        <v>1432</v>
      </c>
      <c>
        <f>(M351*21)/100</f>
      </c>
      <c t="s">
        <v>27</v>
      </c>
    </row>
    <row r="352" spans="1:5" ht="12.75">
      <c r="A352" s="35" t="s">
        <v>55</v>
      </c>
      <c r="E352" s="39" t="s">
        <v>5</v>
      </c>
    </row>
    <row r="353" spans="1:5" ht="38.25">
      <c r="A353" s="35" t="s">
        <v>56</v>
      </c>
      <c r="E353" s="40" t="s">
        <v>1866</v>
      </c>
    </row>
    <row r="354" spans="1:5" ht="12.75">
      <c r="A354" t="s">
        <v>57</v>
      </c>
      <c r="E354" s="39" t="s">
        <v>207</v>
      </c>
    </row>
    <row r="355" spans="1:16" ht="12.75">
      <c r="A355" t="s">
        <v>48</v>
      </c>
      <c s="34" t="s">
        <v>610</v>
      </c>
      <c s="34" t="s">
        <v>1594</v>
      </c>
      <c s="35" t="s">
        <v>5</v>
      </c>
      <c s="6" t="s">
        <v>1595</v>
      </c>
      <c s="36" t="s">
        <v>678</v>
      </c>
      <c s="37">
        <v>120.984</v>
      </c>
      <c s="36">
        <v>0</v>
      </c>
      <c s="36">
        <f>ROUND(G355*H355,6)</f>
      </c>
      <c r="L355" s="38">
        <v>0</v>
      </c>
      <c s="32">
        <f>ROUND(ROUND(L355,2)*ROUND(G355,3),2)</f>
      </c>
      <c s="36" t="s">
        <v>1432</v>
      </c>
      <c>
        <f>(M355*21)/100</f>
      </c>
      <c t="s">
        <v>27</v>
      </c>
    </row>
    <row r="356" spans="1:5" ht="12.75">
      <c r="A356" s="35" t="s">
        <v>55</v>
      </c>
      <c r="E356" s="39" t="s">
        <v>5</v>
      </c>
    </row>
    <row r="357" spans="1:5" ht="25.5">
      <c r="A357" s="35" t="s">
        <v>56</v>
      </c>
      <c r="E357" s="40" t="s">
        <v>1867</v>
      </c>
    </row>
    <row r="358" spans="1:5" ht="12.75">
      <c r="A358" t="s">
        <v>57</v>
      </c>
      <c r="E358" s="39" t="s">
        <v>207</v>
      </c>
    </row>
    <row r="359" spans="1:16" ht="12.75">
      <c r="A359" t="s">
        <v>48</v>
      </c>
      <c s="34" t="s">
        <v>613</v>
      </c>
      <c s="34" t="s">
        <v>1868</v>
      </c>
      <c s="35" t="s">
        <v>5</v>
      </c>
      <c s="6" t="s">
        <v>1869</v>
      </c>
      <c s="36" t="s">
        <v>678</v>
      </c>
      <c s="37">
        <v>93.168</v>
      </c>
      <c s="36">
        <v>0</v>
      </c>
      <c s="36">
        <f>ROUND(G359*H359,6)</f>
      </c>
      <c r="L359" s="38">
        <v>0</v>
      </c>
      <c s="32">
        <f>ROUND(ROUND(L359,2)*ROUND(G359,3),2)</f>
      </c>
      <c s="36" t="s">
        <v>1432</v>
      </c>
      <c>
        <f>(M359*21)/100</f>
      </c>
      <c t="s">
        <v>27</v>
      </c>
    </row>
    <row r="360" spans="1:5" ht="12.75">
      <c r="A360" s="35" t="s">
        <v>55</v>
      </c>
      <c r="E360" s="39" t="s">
        <v>5</v>
      </c>
    </row>
    <row r="361" spans="1:5" ht="25.5">
      <c r="A361" s="35" t="s">
        <v>56</v>
      </c>
      <c r="E361" s="40" t="s">
        <v>1870</v>
      </c>
    </row>
    <row r="362" spans="1:5" ht="12.75">
      <c r="A362" t="s">
        <v>57</v>
      </c>
      <c r="E362" s="39" t="s">
        <v>207</v>
      </c>
    </row>
    <row r="363" spans="1:13" ht="12.75">
      <c r="A363" t="s">
        <v>46</v>
      </c>
      <c r="C363" s="31" t="s">
        <v>81</v>
      </c>
      <c r="E363" s="33" t="s">
        <v>1031</v>
      </c>
      <c r="J363" s="32">
        <f>0</f>
      </c>
      <c s="32">
        <f>0</f>
      </c>
      <c s="32">
        <f>0+L364+L368+L372+L376+L380+L384+L388+L392</f>
      </c>
      <c s="32">
        <f>0+M364+M368+M372+M376+M380+M384+M388+M392</f>
      </c>
    </row>
    <row r="364" spans="1:16" ht="12.75">
      <c r="A364" t="s">
        <v>48</v>
      </c>
      <c s="34" t="s">
        <v>616</v>
      </c>
      <c s="34" t="s">
        <v>1597</v>
      </c>
      <c s="35" t="s">
        <v>5</v>
      </c>
      <c s="6" t="s">
        <v>1598</v>
      </c>
      <c s="36" t="s">
        <v>218</v>
      </c>
      <c s="37">
        <v>7.5</v>
      </c>
      <c s="36">
        <v>0</v>
      </c>
      <c s="36">
        <f>ROUND(G364*H364,6)</f>
      </c>
      <c r="L364" s="38">
        <v>0</v>
      </c>
      <c s="32">
        <f>ROUND(ROUND(L364,2)*ROUND(G364,3),2)</f>
      </c>
      <c s="36" t="s">
        <v>1432</v>
      </c>
      <c>
        <f>(M364*21)/100</f>
      </c>
      <c t="s">
        <v>27</v>
      </c>
    </row>
    <row r="365" spans="1:5" ht="12.75">
      <c r="A365" s="35" t="s">
        <v>55</v>
      </c>
      <c r="E365" s="39" t="s">
        <v>5</v>
      </c>
    </row>
    <row r="366" spans="1:5" ht="12.75">
      <c r="A366" s="35" t="s">
        <v>56</v>
      </c>
      <c r="E366" s="40" t="s">
        <v>1871</v>
      </c>
    </row>
    <row r="367" spans="1:5" ht="12.75">
      <c r="A367" t="s">
        <v>57</v>
      </c>
      <c r="E367" s="39" t="s">
        <v>207</v>
      </c>
    </row>
    <row r="368" spans="1:16" ht="12.75">
      <c r="A368" t="s">
        <v>48</v>
      </c>
      <c s="34" t="s">
        <v>619</v>
      </c>
      <c s="34" t="s">
        <v>1161</v>
      </c>
      <c s="35" t="s">
        <v>5</v>
      </c>
      <c s="6" t="s">
        <v>1162</v>
      </c>
      <c s="36" t="s">
        <v>218</v>
      </c>
      <c s="37">
        <v>0.25</v>
      </c>
      <c s="36">
        <v>0</v>
      </c>
      <c s="36">
        <f>ROUND(G368*H368,6)</f>
      </c>
      <c r="L368" s="38">
        <v>0</v>
      </c>
      <c s="32">
        <f>ROUND(ROUND(L368,2)*ROUND(G368,3),2)</f>
      </c>
      <c s="36" t="s">
        <v>1432</v>
      </c>
      <c>
        <f>(M368*21)/100</f>
      </c>
      <c t="s">
        <v>27</v>
      </c>
    </row>
    <row r="369" spans="1:5" ht="12.75">
      <c r="A369" s="35" t="s">
        <v>55</v>
      </c>
      <c r="E369" s="39" t="s">
        <v>5</v>
      </c>
    </row>
    <row r="370" spans="1:5" ht="12.75">
      <c r="A370" s="35" t="s">
        <v>56</v>
      </c>
      <c r="E370" s="40" t="s">
        <v>1872</v>
      </c>
    </row>
    <row r="371" spans="1:5" ht="12.75">
      <c r="A371" t="s">
        <v>57</v>
      </c>
      <c r="E371" s="39" t="s">
        <v>207</v>
      </c>
    </row>
    <row r="372" spans="1:16" ht="12.75">
      <c r="A372" t="s">
        <v>48</v>
      </c>
      <c s="34" t="s">
        <v>620</v>
      </c>
      <c s="34" t="s">
        <v>1873</v>
      </c>
      <c s="35" t="s">
        <v>5</v>
      </c>
      <c s="6" t="s">
        <v>1874</v>
      </c>
      <c s="36" t="s">
        <v>218</v>
      </c>
      <c s="37">
        <v>33.6</v>
      </c>
      <c s="36">
        <v>0</v>
      </c>
      <c s="36">
        <f>ROUND(G372*H372,6)</f>
      </c>
      <c r="L372" s="38">
        <v>0</v>
      </c>
      <c s="32">
        <f>ROUND(ROUND(L372,2)*ROUND(G372,3),2)</f>
      </c>
      <c s="36" t="s">
        <v>1432</v>
      </c>
      <c>
        <f>(M372*21)/100</f>
      </c>
      <c t="s">
        <v>27</v>
      </c>
    </row>
    <row r="373" spans="1:5" ht="12.75">
      <c r="A373" s="35" t="s">
        <v>55</v>
      </c>
      <c r="E373" s="39" t="s">
        <v>5</v>
      </c>
    </row>
    <row r="374" spans="1:5" ht="89.25">
      <c r="A374" s="35" t="s">
        <v>56</v>
      </c>
      <c r="E374" s="40" t="s">
        <v>1875</v>
      </c>
    </row>
    <row r="375" spans="1:5" ht="12.75">
      <c r="A375" t="s">
        <v>57</v>
      </c>
      <c r="E375" s="39" t="s">
        <v>207</v>
      </c>
    </row>
    <row r="376" spans="1:16" ht="12.75">
      <c r="A376" t="s">
        <v>48</v>
      </c>
      <c s="34" t="s">
        <v>621</v>
      </c>
      <c s="34" t="s">
        <v>1876</v>
      </c>
      <c s="35" t="s">
        <v>5</v>
      </c>
      <c s="6" t="s">
        <v>1877</v>
      </c>
      <c s="36" t="s">
        <v>218</v>
      </c>
      <c s="37">
        <v>69</v>
      </c>
      <c s="36">
        <v>0</v>
      </c>
      <c s="36">
        <f>ROUND(G376*H376,6)</f>
      </c>
      <c r="L376" s="38">
        <v>0</v>
      </c>
      <c s="32">
        <f>ROUND(ROUND(L376,2)*ROUND(G376,3),2)</f>
      </c>
      <c s="36" t="s">
        <v>1432</v>
      </c>
      <c>
        <f>(M376*21)/100</f>
      </c>
      <c t="s">
        <v>27</v>
      </c>
    </row>
    <row r="377" spans="1:5" ht="12.75">
      <c r="A377" s="35" t="s">
        <v>55</v>
      </c>
      <c r="E377" s="39" t="s">
        <v>5</v>
      </c>
    </row>
    <row r="378" spans="1:5" ht="12.75">
      <c r="A378" s="35" t="s">
        <v>56</v>
      </c>
      <c r="E378" s="40" t="s">
        <v>1878</v>
      </c>
    </row>
    <row r="379" spans="1:5" ht="12.75">
      <c r="A379" t="s">
        <v>57</v>
      </c>
      <c r="E379" s="39" t="s">
        <v>207</v>
      </c>
    </row>
    <row r="380" spans="1:16" ht="12.75">
      <c r="A380" t="s">
        <v>48</v>
      </c>
      <c s="34" t="s">
        <v>622</v>
      </c>
      <c s="34" t="s">
        <v>1606</v>
      </c>
      <c s="35" t="s">
        <v>5</v>
      </c>
      <c s="6" t="s">
        <v>1607</v>
      </c>
      <c s="36" t="s">
        <v>213</v>
      </c>
      <c s="37">
        <v>4</v>
      </c>
      <c s="36">
        <v>0</v>
      </c>
      <c s="36">
        <f>ROUND(G380*H380,6)</f>
      </c>
      <c r="L380" s="38">
        <v>0</v>
      </c>
      <c s="32">
        <f>ROUND(ROUND(L380,2)*ROUND(G380,3),2)</f>
      </c>
      <c s="36" t="s">
        <v>1432</v>
      </c>
      <c>
        <f>(M380*21)/100</f>
      </c>
      <c t="s">
        <v>27</v>
      </c>
    </row>
    <row r="381" spans="1:5" ht="12.75">
      <c r="A381" s="35" t="s">
        <v>55</v>
      </c>
      <c r="E381" s="39" t="s">
        <v>5</v>
      </c>
    </row>
    <row r="382" spans="1:5" ht="51">
      <c r="A382" s="35" t="s">
        <v>56</v>
      </c>
      <c r="E382" s="40" t="s">
        <v>1879</v>
      </c>
    </row>
    <row r="383" spans="1:5" ht="89.25">
      <c r="A383" t="s">
        <v>57</v>
      </c>
      <c r="E383" s="39" t="s">
        <v>1609</v>
      </c>
    </row>
    <row r="384" spans="1:16" ht="12.75">
      <c r="A384" t="s">
        <v>48</v>
      </c>
      <c s="34" t="s">
        <v>623</v>
      </c>
      <c s="34" t="s">
        <v>1610</v>
      </c>
      <c s="35" t="s">
        <v>1573</v>
      </c>
      <c s="6" t="s">
        <v>1611</v>
      </c>
      <c s="36" t="s">
        <v>213</v>
      </c>
      <c s="37">
        <v>3</v>
      </c>
      <c s="36">
        <v>0</v>
      </c>
      <c s="36">
        <f>ROUND(G384*H384,6)</f>
      </c>
      <c r="L384" s="38">
        <v>0</v>
      </c>
      <c s="32">
        <f>ROUND(ROUND(L384,2)*ROUND(G384,3),2)</f>
      </c>
      <c s="36" t="s">
        <v>1432</v>
      </c>
      <c>
        <f>(M384*21)/100</f>
      </c>
      <c t="s">
        <v>27</v>
      </c>
    </row>
    <row r="385" spans="1:5" ht="12.75">
      <c r="A385" s="35" t="s">
        <v>55</v>
      </c>
      <c r="E385" s="39" t="s">
        <v>5</v>
      </c>
    </row>
    <row r="386" spans="1:5" ht="12.75">
      <c r="A386" s="35" t="s">
        <v>56</v>
      </c>
      <c r="E386" s="40" t="s">
        <v>1880</v>
      </c>
    </row>
    <row r="387" spans="1:5" ht="12.75">
      <c r="A387" t="s">
        <v>57</v>
      </c>
      <c r="E387" s="39" t="s">
        <v>1881</v>
      </c>
    </row>
    <row r="388" spans="1:16" ht="12.75">
      <c r="A388" t="s">
        <v>48</v>
      </c>
      <c s="34" t="s">
        <v>736</v>
      </c>
      <c s="34" t="s">
        <v>1610</v>
      </c>
      <c s="35" t="s">
        <v>1576</v>
      </c>
      <c s="6" t="s">
        <v>1611</v>
      </c>
      <c s="36" t="s">
        <v>213</v>
      </c>
      <c s="37">
        <v>1</v>
      </c>
      <c s="36">
        <v>0</v>
      </c>
      <c s="36">
        <f>ROUND(G388*H388,6)</f>
      </c>
      <c r="L388" s="38">
        <v>0</v>
      </c>
      <c s="32">
        <f>ROUND(ROUND(L388,2)*ROUND(G388,3),2)</f>
      </c>
      <c s="36" t="s">
        <v>1432</v>
      </c>
      <c>
        <f>(M388*21)/100</f>
      </c>
      <c t="s">
        <v>27</v>
      </c>
    </row>
    <row r="389" spans="1:5" ht="12.75">
      <c r="A389" s="35" t="s">
        <v>55</v>
      </c>
      <c r="E389" s="39" t="s">
        <v>5</v>
      </c>
    </row>
    <row r="390" spans="1:5" ht="25.5">
      <c r="A390" s="35" t="s">
        <v>56</v>
      </c>
      <c r="E390" s="40" t="s">
        <v>1882</v>
      </c>
    </row>
    <row r="391" spans="1:5" ht="12.75">
      <c r="A391" t="s">
        <v>57</v>
      </c>
      <c r="E391" s="39" t="s">
        <v>1881</v>
      </c>
    </row>
    <row r="392" spans="1:16" ht="12.75">
      <c r="A392" t="s">
        <v>48</v>
      </c>
      <c s="34" t="s">
        <v>739</v>
      </c>
      <c s="34" t="s">
        <v>1883</v>
      </c>
      <c s="35" t="s">
        <v>5</v>
      </c>
      <c s="6" t="s">
        <v>1884</v>
      </c>
      <c s="36" t="s">
        <v>213</v>
      </c>
      <c s="37">
        <v>1</v>
      </c>
      <c s="36">
        <v>0</v>
      </c>
      <c s="36">
        <f>ROUND(G392*H392,6)</f>
      </c>
      <c r="L392" s="38">
        <v>0</v>
      </c>
      <c s="32">
        <f>ROUND(ROUND(L392,2)*ROUND(G392,3),2)</f>
      </c>
      <c s="36" t="s">
        <v>1432</v>
      </c>
      <c>
        <f>(M392*21)/100</f>
      </c>
      <c t="s">
        <v>27</v>
      </c>
    </row>
    <row r="393" spans="1:5" ht="12.75">
      <c r="A393" s="35" t="s">
        <v>55</v>
      </c>
      <c r="E393" s="39" t="s">
        <v>5</v>
      </c>
    </row>
    <row r="394" spans="1:5" ht="12.75">
      <c r="A394" s="35" t="s">
        <v>56</v>
      </c>
      <c r="E394" s="40" t="s">
        <v>1885</v>
      </c>
    </row>
    <row r="395" spans="1:5" ht="12.75">
      <c r="A395" t="s">
        <v>57</v>
      </c>
      <c r="E395" s="39" t="s">
        <v>207</v>
      </c>
    </row>
    <row r="396" spans="1:13" ht="12.75">
      <c r="A396" t="s">
        <v>46</v>
      </c>
      <c r="C396" s="31" t="s">
        <v>85</v>
      </c>
      <c r="E396" s="33" t="s">
        <v>965</v>
      </c>
      <c r="J396" s="32">
        <f>0</f>
      </c>
      <c s="32">
        <f>0</f>
      </c>
      <c s="32">
        <f>0+L397+L401+L405+L409+L413+L417+L421+L425+L429</f>
      </c>
      <c s="32">
        <f>0+M397+M401+M405+M409+M413+M417+M421+M425+M429</f>
      </c>
    </row>
    <row r="397" spans="1:16" ht="12.75">
      <c r="A397" t="s">
        <v>48</v>
      </c>
      <c s="34" t="s">
        <v>742</v>
      </c>
      <c s="34" t="s">
        <v>1886</v>
      </c>
      <c s="35" t="s">
        <v>5</v>
      </c>
      <c s="6" t="s">
        <v>1887</v>
      </c>
      <c s="36" t="s">
        <v>213</v>
      </c>
      <c s="37">
        <v>1</v>
      </c>
      <c s="36">
        <v>0</v>
      </c>
      <c s="36">
        <f>ROUND(G397*H397,6)</f>
      </c>
      <c r="L397" s="38">
        <v>0</v>
      </c>
      <c s="32">
        <f>ROUND(ROUND(L397,2)*ROUND(G397,3),2)</f>
      </c>
      <c s="36" t="s">
        <v>1432</v>
      </c>
      <c>
        <f>(M397*21)/100</f>
      </c>
      <c t="s">
        <v>27</v>
      </c>
    </row>
    <row r="398" spans="1:5" ht="12.75">
      <c r="A398" s="35" t="s">
        <v>55</v>
      </c>
      <c r="E398" s="39" t="s">
        <v>5</v>
      </c>
    </row>
    <row r="399" spans="1:5" ht="12.75">
      <c r="A399" s="35" t="s">
        <v>56</v>
      </c>
      <c r="E399" s="40" t="s">
        <v>1888</v>
      </c>
    </row>
    <row r="400" spans="1:5" ht="12.75">
      <c r="A400" t="s">
        <v>57</v>
      </c>
      <c r="E400" s="39" t="s">
        <v>1889</v>
      </c>
    </row>
    <row r="401" spans="1:16" ht="12.75">
      <c r="A401" t="s">
        <v>48</v>
      </c>
      <c s="34" t="s">
        <v>745</v>
      </c>
      <c s="34" t="s">
        <v>1890</v>
      </c>
      <c s="35" t="s">
        <v>5</v>
      </c>
      <c s="6" t="s">
        <v>1891</v>
      </c>
      <c s="36" t="s">
        <v>204</v>
      </c>
      <c s="37">
        <v>4.23</v>
      </c>
      <c s="36">
        <v>0</v>
      </c>
      <c s="36">
        <f>ROUND(G401*H401,6)</f>
      </c>
      <c r="L401" s="38">
        <v>0</v>
      </c>
      <c s="32">
        <f>ROUND(ROUND(L401,2)*ROUND(G401,3),2)</f>
      </c>
      <c s="36" t="s">
        <v>1432</v>
      </c>
      <c>
        <f>(M401*21)/100</f>
      </c>
      <c t="s">
        <v>27</v>
      </c>
    </row>
    <row r="402" spans="1:5" ht="12.75">
      <c r="A402" s="35" t="s">
        <v>55</v>
      </c>
      <c r="E402" s="39" t="s">
        <v>5</v>
      </c>
    </row>
    <row r="403" spans="1:5" ht="38.25">
      <c r="A403" s="35" t="s">
        <v>56</v>
      </c>
      <c r="E403" s="40" t="s">
        <v>1892</v>
      </c>
    </row>
    <row r="404" spans="1:5" ht="12.75">
      <c r="A404" t="s">
        <v>57</v>
      </c>
      <c r="E404" s="39" t="s">
        <v>207</v>
      </c>
    </row>
    <row r="405" spans="1:16" ht="25.5">
      <c r="A405" t="s">
        <v>48</v>
      </c>
      <c s="34" t="s">
        <v>373</v>
      </c>
      <c s="34" t="s">
        <v>1893</v>
      </c>
      <c s="35" t="s">
        <v>5</v>
      </c>
      <c s="6" t="s">
        <v>1894</v>
      </c>
      <c s="36" t="s">
        <v>213</v>
      </c>
      <c s="37">
        <v>8</v>
      </c>
      <c s="36">
        <v>0</v>
      </c>
      <c s="36">
        <f>ROUND(G405*H405,6)</f>
      </c>
      <c r="L405" s="38">
        <v>0</v>
      </c>
      <c s="32">
        <f>ROUND(ROUND(L405,2)*ROUND(G405,3),2)</f>
      </c>
      <c s="36" t="s">
        <v>1432</v>
      </c>
      <c>
        <f>(M405*21)/100</f>
      </c>
      <c t="s">
        <v>27</v>
      </c>
    </row>
    <row r="406" spans="1:5" ht="12.75">
      <c r="A406" s="35" t="s">
        <v>55</v>
      </c>
      <c r="E406" s="39" t="s">
        <v>5</v>
      </c>
    </row>
    <row r="407" spans="1:5" ht="12.75">
      <c r="A407" s="35" t="s">
        <v>56</v>
      </c>
      <c r="E407" s="40" t="s">
        <v>1895</v>
      </c>
    </row>
    <row r="408" spans="1:5" ht="12.75">
      <c r="A408" t="s">
        <v>57</v>
      </c>
      <c r="E408" s="39" t="s">
        <v>207</v>
      </c>
    </row>
    <row r="409" spans="1:16" ht="12.75">
      <c r="A409" t="s">
        <v>48</v>
      </c>
      <c s="34" t="s">
        <v>750</v>
      </c>
      <c s="34" t="s">
        <v>1632</v>
      </c>
      <c s="35" t="s">
        <v>5</v>
      </c>
      <c s="6" t="s">
        <v>1633</v>
      </c>
      <c s="36" t="s">
        <v>218</v>
      </c>
      <c s="37">
        <v>27.7</v>
      </c>
      <c s="36">
        <v>0</v>
      </c>
      <c s="36">
        <f>ROUND(G409*H409,6)</f>
      </c>
      <c r="L409" s="38">
        <v>0</v>
      </c>
      <c s="32">
        <f>ROUND(ROUND(L409,2)*ROUND(G409,3),2)</f>
      </c>
      <c s="36" t="s">
        <v>1432</v>
      </c>
      <c>
        <f>(M409*21)/100</f>
      </c>
      <c t="s">
        <v>27</v>
      </c>
    </row>
    <row r="410" spans="1:5" ht="12.75">
      <c r="A410" s="35" t="s">
        <v>55</v>
      </c>
      <c r="E410" s="39" t="s">
        <v>5</v>
      </c>
    </row>
    <row r="411" spans="1:5" ht="51">
      <c r="A411" s="35" t="s">
        <v>56</v>
      </c>
      <c r="E411" s="40" t="s">
        <v>1896</v>
      </c>
    </row>
    <row r="412" spans="1:5" ht="76.5">
      <c r="A412" t="s">
        <v>57</v>
      </c>
      <c r="E412" s="39" t="s">
        <v>1897</v>
      </c>
    </row>
    <row r="413" spans="1:16" ht="12.75">
      <c r="A413" t="s">
        <v>48</v>
      </c>
      <c s="34" t="s">
        <v>753</v>
      </c>
      <c s="34" t="s">
        <v>1898</v>
      </c>
      <c s="35" t="s">
        <v>5</v>
      </c>
      <c s="6" t="s">
        <v>1899</v>
      </c>
      <c s="36" t="s">
        <v>678</v>
      </c>
      <c s="37">
        <v>18</v>
      </c>
      <c s="36">
        <v>0</v>
      </c>
      <c s="36">
        <f>ROUND(G413*H413,6)</f>
      </c>
      <c r="L413" s="38">
        <v>0</v>
      </c>
      <c s="32">
        <f>ROUND(ROUND(L413,2)*ROUND(G413,3),2)</f>
      </c>
      <c s="36" t="s">
        <v>1432</v>
      </c>
      <c>
        <f>(M413*21)/100</f>
      </c>
      <c t="s">
        <v>27</v>
      </c>
    </row>
    <row r="414" spans="1:5" ht="12.75">
      <c r="A414" s="35" t="s">
        <v>55</v>
      </c>
      <c r="E414" s="39" t="s">
        <v>5</v>
      </c>
    </row>
    <row r="415" spans="1:5" ht="25.5">
      <c r="A415" s="35" t="s">
        <v>56</v>
      </c>
      <c r="E415" s="40" t="s">
        <v>1900</v>
      </c>
    </row>
    <row r="416" spans="1:5" ht="12.75">
      <c r="A416" t="s">
        <v>57</v>
      </c>
      <c r="E416" s="39" t="s">
        <v>207</v>
      </c>
    </row>
    <row r="417" spans="1:16" ht="12.75">
      <c r="A417" t="s">
        <v>48</v>
      </c>
      <c s="34" t="s">
        <v>756</v>
      </c>
      <c s="34" t="s">
        <v>1641</v>
      </c>
      <c s="35" t="s">
        <v>5</v>
      </c>
      <c s="6" t="s">
        <v>1642</v>
      </c>
      <c s="36" t="s">
        <v>213</v>
      </c>
      <c s="37">
        <v>8</v>
      </c>
      <c s="36">
        <v>0</v>
      </c>
      <c s="36">
        <f>ROUND(G417*H417,6)</f>
      </c>
      <c r="L417" s="38">
        <v>0</v>
      </c>
      <c s="32">
        <f>ROUND(ROUND(L417,2)*ROUND(G417,3),2)</f>
      </c>
      <c s="36" t="s">
        <v>1432</v>
      </c>
      <c>
        <f>(M417*21)/100</f>
      </c>
      <c t="s">
        <v>27</v>
      </c>
    </row>
    <row r="418" spans="1:5" ht="12.75">
      <c r="A418" s="35" t="s">
        <v>55</v>
      </c>
      <c r="E418" s="39" t="s">
        <v>5</v>
      </c>
    </row>
    <row r="419" spans="1:5" ht="51">
      <c r="A419" s="35" t="s">
        <v>56</v>
      </c>
      <c r="E419" s="40" t="s">
        <v>1901</v>
      </c>
    </row>
    <row r="420" spans="1:5" ht="12.75">
      <c r="A420" t="s">
        <v>57</v>
      </c>
      <c r="E420" s="39" t="s">
        <v>207</v>
      </c>
    </row>
    <row r="421" spans="1:16" ht="12.75">
      <c r="A421" t="s">
        <v>48</v>
      </c>
      <c s="34" t="s">
        <v>759</v>
      </c>
      <c s="34" t="s">
        <v>1902</v>
      </c>
      <c s="35" t="s">
        <v>5</v>
      </c>
      <c s="6" t="s">
        <v>1903</v>
      </c>
      <c s="36" t="s">
        <v>1904</v>
      </c>
      <c s="37">
        <v>30</v>
      </c>
      <c s="36">
        <v>0</v>
      </c>
      <c s="36">
        <f>ROUND(G421*H421,6)</f>
      </c>
      <c r="L421" s="38">
        <v>0</v>
      </c>
      <c s="32">
        <f>ROUND(ROUND(L421,2)*ROUND(G421,3),2)</f>
      </c>
      <c s="36" t="s">
        <v>1432</v>
      </c>
      <c>
        <f>(M421*21)/100</f>
      </c>
      <c t="s">
        <v>27</v>
      </c>
    </row>
    <row r="422" spans="1:5" ht="12.75">
      <c r="A422" s="35" t="s">
        <v>55</v>
      </c>
      <c r="E422" s="39" t="s">
        <v>5</v>
      </c>
    </row>
    <row r="423" spans="1:5" ht="25.5">
      <c r="A423" s="35" t="s">
        <v>56</v>
      </c>
      <c r="E423" s="40" t="s">
        <v>1905</v>
      </c>
    </row>
    <row r="424" spans="1:5" ht="12.75">
      <c r="A424" t="s">
        <v>57</v>
      </c>
      <c r="E424" s="39" t="s">
        <v>207</v>
      </c>
    </row>
    <row r="425" spans="1:16" ht="12.75">
      <c r="A425" t="s">
        <v>48</v>
      </c>
      <c s="34" t="s">
        <v>762</v>
      </c>
      <c s="34" t="s">
        <v>1657</v>
      </c>
      <c s="35" t="s">
        <v>5</v>
      </c>
      <c s="6" t="s">
        <v>1658</v>
      </c>
      <c s="36" t="s">
        <v>204</v>
      </c>
      <c s="37">
        <v>68.375</v>
      </c>
      <c s="36">
        <v>0</v>
      </c>
      <c s="36">
        <f>ROUND(G425*H425,6)</f>
      </c>
      <c r="L425" s="38">
        <v>0</v>
      </c>
      <c s="32">
        <f>ROUND(ROUND(L425,2)*ROUND(G425,3),2)</f>
      </c>
      <c s="36" t="s">
        <v>1432</v>
      </c>
      <c>
        <f>(M425*21)/100</f>
      </c>
      <c t="s">
        <v>27</v>
      </c>
    </row>
    <row r="426" spans="1:5" ht="12.75">
      <c r="A426" s="35" t="s">
        <v>55</v>
      </c>
      <c r="E426" s="39" t="s">
        <v>5</v>
      </c>
    </row>
    <row r="427" spans="1:5" ht="51">
      <c r="A427" s="35" t="s">
        <v>56</v>
      </c>
      <c r="E427" s="40" t="s">
        <v>1906</v>
      </c>
    </row>
    <row r="428" spans="1:5" ht="12.75">
      <c r="A428" t="s">
        <v>57</v>
      </c>
      <c r="E428" s="39" t="s">
        <v>207</v>
      </c>
    </row>
    <row r="429" spans="1:16" ht="12.75">
      <c r="A429" t="s">
        <v>48</v>
      </c>
      <c s="34" t="s">
        <v>763</v>
      </c>
      <c s="34" t="s">
        <v>1907</v>
      </c>
      <c s="35" t="s">
        <v>5</v>
      </c>
      <c s="6" t="s">
        <v>1908</v>
      </c>
      <c s="36" t="s">
        <v>678</v>
      </c>
      <c s="37">
        <v>68.75</v>
      </c>
      <c s="36">
        <v>0</v>
      </c>
      <c s="36">
        <f>ROUND(G429*H429,6)</f>
      </c>
      <c r="L429" s="38">
        <v>0</v>
      </c>
      <c s="32">
        <f>ROUND(ROUND(L429,2)*ROUND(G429,3),2)</f>
      </c>
      <c s="36" t="s">
        <v>1432</v>
      </c>
      <c>
        <f>(M429*21)/100</f>
      </c>
      <c t="s">
        <v>27</v>
      </c>
    </row>
    <row r="430" spans="1:5" ht="12.75">
      <c r="A430" s="35" t="s">
        <v>55</v>
      </c>
      <c r="E430" s="39" t="s">
        <v>5</v>
      </c>
    </row>
    <row r="431" spans="1:5" ht="25.5">
      <c r="A431" s="35" t="s">
        <v>56</v>
      </c>
      <c r="E431" s="40" t="s">
        <v>1909</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1910</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1911</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1425</v>
      </c>
      <c s="41">
        <f>Rekapitulace!C31</f>
      </c>
      <c s="20" t="s">
        <v>0</v>
      </c>
      <c t="s">
        <v>23</v>
      </c>
      <c t="s">
        <v>27</v>
      </c>
    </row>
    <row r="4" spans="1:16" ht="32" customHeight="1">
      <c r="A4" s="24" t="s">
        <v>20</v>
      </c>
      <c s="25" t="s">
        <v>28</v>
      </c>
      <c s="27" t="s">
        <v>1425</v>
      </c>
      <c r="E4" s="26" t="s">
        <v>1426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1914</v>
      </c>
      <c r="E8" s="30" t="s">
        <v>1913</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1915</v>
      </c>
      <c s="35" t="s">
        <v>5</v>
      </c>
      <c s="6" t="s">
        <v>1916</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1917</v>
      </c>
    </row>
    <row r="13" spans="1:5" ht="12.75">
      <c r="A13" t="s">
        <v>57</v>
      </c>
      <c r="E13" s="39" t="s">
        <v>1918</v>
      </c>
    </row>
    <row r="14" spans="1:16" ht="12.75">
      <c r="A14" t="s">
        <v>48</v>
      </c>
      <c s="34" t="s">
        <v>77</v>
      </c>
      <c s="34" t="s">
        <v>1919</v>
      </c>
      <c s="35" t="s">
        <v>5</v>
      </c>
      <c s="6" t="s">
        <v>1920</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1921</v>
      </c>
    </row>
    <row r="17" spans="1:5" ht="63.75">
      <c r="A17" t="s">
        <v>57</v>
      </c>
      <c r="E17" s="39" t="s">
        <v>1922</v>
      </c>
    </row>
    <row r="18" spans="1:16" ht="12.75">
      <c r="A18" t="s">
        <v>48</v>
      </c>
      <c s="34" t="s">
        <v>81</v>
      </c>
      <c s="34" t="s">
        <v>1923</v>
      </c>
      <c s="35" t="s">
        <v>5</v>
      </c>
      <c s="6" t="s">
        <v>1924</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1925</v>
      </c>
    </row>
    <row r="21" spans="1:5" ht="369.75">
      <c r="A21" t="s">
        <v>57</v>
      </c>
      <c r="E21" s="39" t="s">
        <v>1926</v>
      </c>
    </row>
    <row r="22" spans="1:16" ht="12.75">
      <c r="A22" t="s">
        <v>48</v>
      </c>
      <c s="34" t="s">
        <v>85</v>
      </c>
      <c s="34" t="s">
        <v>1017</v>
      </c>
      <c s="35" t="s">
        <v>5</v>
      </c>
      <c s="6" t="s">
        <v>1018</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1927</v>
      </c>
    </row>
    <row r="25" spans="1:5" ht="25.5">
      <c r="A25" t="s">
        <v>57</v>
      </c>
      <c r="E25" s="39" t="s">
        <v>1020</v>
      </c>
    </row>
    <row r="26" spans="1:16" ht="12.75">
      <c r="A26" t="s">
        <v>48</v>
      </c>
      <c s="34" t="s">
        <v>89</v>
      </c>
      <c s="34" t="s">
        <v>1928</v>
      </c>
      <c s="35" t="s">
        <v>5</v>
      </c>
      <c s="6" t="s">
        <v>1929</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1930</v>
      </c>
    </row>
    <row r="29" spans="1:5" ht="38.25">
      <c r="A29" t="s">
        <v>57</v>
      </c>
      <c r="E29" s="39" t="s">
        <v>1931</v>
      </c>
    </row>
    <row r="30" spans="1:16" ht="12.75">
      <c r="A30" t="s">
        <v>48</v>
      </c>
      <c s="34" t="s">
        <v>93</v>
      </c>
      <c s="34" t="s">
        <v>1932</v>
      </c>
      <c s="35" t="s">
        <v>5</v>
      </c>
      <c s="6" t="s">
        <v>1933</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1930</v>
      </c>
    </row>
    <row r="33" spans="1:5" ht="25.5">
      <c r="A33" t="s">
        <v>57</v>
      </c>
      <c r="E33" s="39" t="s">
        <v>1934</v>
      </c>
    </row>
    <row r="34" spans="1:16" ht="25.5">
      <c r="A34" t="s">
        <v>48</v>
      </c>
      <c s="34" t="s">
        <v>97</v>
      </c>
      <c s="34" t="s">
        <v>1935</v>
      </c>
      <c s="35" t="s">
        <v>5</v>
      </c>
      <c s="6" t="s">
        <v>1936</v>
      </c>
      <c s="36" t="s">
        <v>213</v>
      </c>
      <c s="37">
        <v>42</v>
      </c>
      <c s="36">
        <v>0</v>
      </c>
      <c s="36">
        <f>ROUND(G34*H34,6)</f>
      </c>
      <c r="L34" s="38">
        <v>0</v>
      </c>
      <c s="32">
        <f>ROUND(ROUND(L34,2)*ROUND(G34,3),2)</f>
      </c>
      <c s="36" t="s">
        <v>205</v>
      </c>
      <c>
        <f>(M34*21)/100</f>
      </c>
      <c t="s">
        <v>27</v>
      </c>
    </row>
    <row r="35" spans="1:5" ht="153">
      <c r="A35" s="35" t="s">
        <v>55</v>
      </c>
      <c r="E35" s="39" t="s">
        <v>1937</v>
      </c>
    </row>
    <row r="36" spans="1:5" ht="12.75">
      <c r="A36" s="35" t="s">
        <v>56</v>
      </c>
      <c r="E36" s="40" t="s">
        <v>5</v>
      </c>
    </row>
    <row r="37" spans="1:5" ht="102">
      <c r="A37" t="s">
        <v>57</v>
      </c>
      <c r="E37" s="39" t="s">
        <v>1938</v>
      </c>
    </row>
    <row r="38" spans="1:16" ht="25.5">
      <c r="A38" t="s">
        <v>48</v>
      </c>
      <c s="34" t="s">
        <v>101</v>
      </c>
      <c s="34" t="s">
        <v>1939</v>
      </c>
      <c s="35" t="s">
        <v>5</v>
      </c>
      <c s="6" t="s">
        <v>1940</v>
      </c>
      <c s="36" t="s">
        <v>213</v>
      </c>
      <c s="37">
        <v>2</v>
      </c>
      <c s="36">
        <v>0</v>
      </c>
      <c s="36">
        <f>ROUND(G38*H38,6)</f>
      </c>
      <c r="L38" s="38">
        <v>0</v>
      </c>
      <c s="32">
        <f>ROUND(ROUND(L38,2)*ROUND(G38,3),2)</f>
      </c>
      <c s="36" t="s">
        <v>205</v>
      </c>
      <c>
        <f>(M38*21)/100</f>
      </c>
      <c t="s">
        <v>27</v>
      </c>
    </row>
    <row r="39" spans="1:5" ht="12.75">
      <c r="A39" s="35" t="s">
        <v>55</v>
      </c>
      <c r="E39" s="39" t="s">
        <v>1941</v>
      </c>
    </row>
    <row r="40" spans="1:5" ht="12.75">
      <c r="A40" s="35" t="s">
        <v>56</v>
      </c>
      <c r="E40" s="40" t="s">
        <v>5</v>
      </c>
    </row>
    <row r="41" spans="1:5" ht="102">
      <c r="A41" t="s">
        <v>57</v>
      </c>
      <c r="E41" s="39" t="s">
        <v>1938</v>
      </c>
    </row>
    <row r="42" spans="1:16" ht="12.75">
      <c r="A42" t="s">
        <v>48</v>
      </c>
      <c s="34" t="s">
        <v>105</v>
      </c>
      <c s="34" t="s">
        <v>1942</v>
      </c>
      <c s="35" t="s">
        <v>5</v>
      </c>
      <c s="6" t="s">
        <v>1943</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1944</v>
      </c>
    </row>
    <row r="45" spans="1:5" ht="38.25">
      <c r="A45" t="s">
        <v>57</v>
      </c>
      <c r="E45" s="39" t="s">
        <v>1945</v>
      </c>
    </row>
    <row r="46" spans="1:13" ht="12.75">
      <c r="A46" t="s">
        <v>46</v>
      </c>
      <c r="C46" s="31" t="s">
        <v>69</v>
      </c>
      <c r="E46" s="33" t="s">
        <v>888</v>
      </c>
      <c r="J46" s="32">
        <f>0</f>
      </c>
      <c s="32">
        <f>0</f>
      </c>
      <c s="32">
        <f>0+L47+L51+L55</f>
      </c>
      <c s="32">
        <f>0+M47+M51+M55</f>
      </c>
    </row>
    <row r="47" spans="1:16" ht="12.75">
      <c r="A47" t="s">
        <v>48</v>
      </c>
      <c s="34" t="s">
        <v>109</v>
      </c>
      <c s="34" t="s">
        <v>1946</v>
      </c>
      <c s="35" t="s">
        <v>5</v>
      </c>
      <c s="6" t="s">
        <v>1947</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1927</v>
      </c>
    </row>
    <row r="50" spans="1:5" ht="51">
      <c r="A50" t="s">
        <v>57</v>
      </c>
      <c r="E50" s="39" t="s">
        <v>1948</v>
      </c>
    </row>
    <row r="51" spans="1:16" ht="12.75">
      <c r="A51" t="s">
        <v>48</v>
      </c>
      <c s="34" t="s">
        <v>113</v>
      </c>
      <c s="34" t="s">
        <v>1949</v>
      </c>
      <c s="35" t="s">
        <v>5</v>
      </c>
      <c s="6" t="s">
        <v>1950</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1951</v>
      </c>
    </row>
    <row r="54" spans="1:5" ht="153">
      <c r="A54" t="s">
        <v>57</v>
      </c>
      <c r="E54" s="39" t="s">
        <v>1952</v>
      </c>
    </row>
    <row r="55" spans="1:16" ht="25.5">
      <c r="A55" t="s">
        <v>48</v>
      </c>
      <c s="34" t="s">
        <v>117</v>
      </c>
      <c s="34" t="s">
        <v>1953</v>
      </c>
      <c s="35" t="s">
        <v>5</v>
      </c>
      <c s="6" t="s">
        <v>1954</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1955</v>
      </c>
    </row>
    <row r="58" spans="1:5" ht="153">
      <c r="A58" t="s">
        <v>57</v>
      </c>
      <c r="E58" s="39" t="s">
        <v>1952</v>
      </c>
    </row>
    <row r="59" spans="1:13" ht="12.75">
      <c r="A59" t="s">
        <v>46</v>
      </c>
      <c r="C59" s="31" t="s">
        <v>85</v>
      </c>
      <c r="E59" s="33" t="s">
        <v>965</v>
      </c>
      <c r="J59" s="32">
        <f>0</f>
      </c>
      <c s="32">
        <f>0</f>
      </c>
      <c s="32">
        <f>0+L60+L64+L68+L72+L76</f>
      </c>
      <c s="32">
        <f>0+M60+M64+M68+M72+M76</f>
      </c>
    </row>
    <row r="60" spans="1:16" ht="25.5">
      <c r="A60" t="s">
        <v>48</v>
      </c>
      <c s="34" t="s">
        <v>121</v>
      </c>
      <c s="34" t="s">
        <v>1956</v>
      </c>
      <c s="35" t="s">
        <v>5</v>
      </c>
      <c s="6" t="s">
        <v>1957</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1958</v>
      </c>
    </row>
    <row r="63" spans="1:5" ht="25.5">
      <c r="A63" t="s">
        <v>57</v>
      </c>
      <c r="E63" s="39" t="s">
        <v>1959</v>
      </c>
    </row>
    <row r="64" spans="1:16" ht="25.5">
      <c r="A64" t="s">
        <v>48</v>
      </c>
      <c s="34" t="s">
        <v>125</v>
      </c>
      <c s="34" t="s">
        <v>1960</v>
      </c>
      <c s="35" t="s">
        <v>5</v>
      </c>
      <c s="6" t="s">
        <v>1961</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1962</v>
      </c>
    </row>
    <row r="67" spans="1:5" ht="25.5">
      <c r="A67" t="s">
        <v>57</v>
      </c>
      <c r="E67" s="39" t="s">
        <v>1963</v>
      </c>
    </row>
    <row r="68" spans="1:16" ht="25.5">
      <c r="A68" t="s">
        <v>48</v>
      </c>
      <c s="34" t="s">
        <v>129</v>
      </c>
      <c s="34" t="s">
        <v>1964</v>
      </c>
      <c s="35" t="s">
        <v>5</v>
      </c>
      <c s="6" t="s">
        <v>1965</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1966</v>
      </c>
    </row>
    <row r="71" spans="1:5" ht="38.25">
      <c r="A71" t="s">
        <v>57</v>
      </c>
      <c r="E71" s="39" t="s">
        <v>1967</v>
      </c>
    </row>
    <row r="72" spans="1:16" ht="12.75">
      <c r="A72" t="s">
        <v>48</v>
      </c>
      <c s="34" t="s">
        <v>133</v>
      </c>
      <c s="34" t="s">
        <v>1176</v>
      </c>
      <c s="35" t="s">
        <v>5</v>
      </c>
      <c s="6" t="s">
        <v>1177</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1968</v>
      </c>
    </row>
    <row r="75" spans="1:5" ht="51">
      <c r="A75" t="s">
        <v>57</v>
      </c>
      <c r="E75" s="39" t="s">
        <v>1969</v>
      </c>
    </row>
    <row r="76" spans="1:16" ht="12.75">
      <c r="A76" t="s">
        <v>48</v>
      </c>
      <c s="34" t="s">
        <v>137</v>
      </c>
      <c s="34" t="s">
        <v>1970</v>
      </c>
      <c s="35" t="s">
        <v>5</v>
      </c>
      <c s="6" t="s">
        <v>1971</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1972</v>
      </c>
    </row>
    <row r="79" spans="1:5" ht="51">
      <c r="A79" t="s">
        <v>57</v>
      </c>
      <c r="E79" s="39" t="s">
        <v>1969</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1973</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1974</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1975</v>
      </c>
      <c s="41">
        <f>Rekapitulace!C35</f>
      </c>
      <c s="20" t="s">
        <v>0</v>
      </c>
      <c t="s">
        <v>23</v>
      </c>
      <c t="s">
        <v>27</v>
      </c>
    </row>
    <row r="4" spans="1:16" ht="32" customHeight="1">
      <c r="A4" s="24" t="s">
        <v>20</v>
      </c>
      <c s="25" t="s">
        <v>28</v>
      </c>
      <c s="27" t="s">
        <v>1975</v>
      </c>
      <c r="E4" s="26" t="s">
        <v>1976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1979</v>
      </c>
      <c r="E8" s="30" t="s">
        <v>1978</v>
      </c>
      <c r="J8" s="29">
        <f>0+J9+J30+J35+J44+J57+J62+J83+J124+J133</f>
      </c>
      <c s="29">
        <f>0+K9+K30+K35+K44+K57+K62+K83+K124+K133</f>
      </c>
      <c s="29">
        <f>0+L9+L30+L35+L44+L57+L62+L83+L124+L133</f>
      </c>
      <c s="29">
        <f>0+M9+M30+M35+M44+M57+M62+M83+M124+M133</f>
      </c>
    </row>
    <row r="9" spans="1:13" ht="12.75">
      <c r="A9" t="s">
        <v>46</v>
      </c>
      <c r="C9" s="31" t="s">
        <v>49</v>
      </c>
      <c r="E9" s="33" t="s">
        <v>1980</v>
      </c>
      <c r="J9" s="32">
        <f>0</f>
      </c>
      <c s="32">
        <f>0</f>
      </c>
      <c s="32">
        <f>0+L10+L14+L18+L22+L26</f>
      </c>
      <c s="32">
        <f>0+M10+M14+M18+M22+M26</f>
      </c>
    </row>
    <row r="10" spans="1:16" ht="12.75">
      <c r="A10" t="s">
        <v>48</v>
      </c>
      <c s="34" t="s">
        <v>49</v>
      </c>
      <c s="34" t="s">
        <v>1981</v>
      </c>
      <c s="35" t="s">
        <v>5</v>
      </c>
      <c s="6" t="s">
        <v>1982</v>
      </c>
      <c s="36" t="s">
        <v>204</v>
      </c>
      <c s="37">
        <v>383.1</v>
      </c>
      <c s="36">
        <v>0</v>
      </c>
      <c s="36">
        <f>ROUND(G10*H10,6)</f>
      </c>
      <c r="L10" s="38">
        <v>0</v>
      </c>
      <c s="32">
        <f>ROUND(ROUND(L10,2)*ROUND(G10,3),2)</f>
      </c>
      <c s="36" t="s">
        <v>918</v>
      </c>
      <c>
        <f>(M10*21)/100</f>
      </c>
      <c t="s">
        <v>27</v>
      </c>
    </row>
    <row r="11" spans="1:5" ht="12.75">
      <c r="A11" s="35" t="s">
        <v>55</v>
      </c>
      <c r="E11" s="39" t="s">
        <v>1983</v>
      </c>
    </row>
    <row r="12" spans="1:5" ht="12.75">
      <c r="A12" s="35" t="s">
        <v>56</v>
      </c>
      <c r="E12" s="40" t="s">
        <v>1984</v>
      </c>
    </row>
    <row r="13" spans="1:5" ht="318.75">
      <c r="A13" t="s">
        <v>57</v>
      </c>
      <c r="E13" s="39" t="s">
        <v>1985</v>
      </c>
    </row>
    <row r="14" spans="1:16" ht="12.75">
      <c r="A14" t="s">
        <v>48</v>
      </c>
      <c s="34" t="s">
        <v>27</v>
      </c>
      <c s="34" t="s">
        <v>1986</v>
      </c>
      <c s="35" t="s">
        <v>5</v>
      </c>
      <c s="6" t="s">
        <v>1987</v>
      </c>
      <c s="36" t="s">
        <v>204</v>
      </c>
      <c s="37">
        <v>523</v>
      </c>
      <c s="36">
        <v>0</v>
      </c>
      <c s="36">
        <f>ROUND(G14*H14,6)</f>
      </c>
      <c r="L14" s="38">
        <v>0</v>
      </c>
      <c s="32">
        <f>ROUND(ROUND(L14,2)*ROUND(G14,3),2)</f>
      </c>
      <c s="36" t="s">
        <v>918</v>
      </c>
      <c>
        <f>(M14*21)/100</f>
      </c>
      <c t="s">
        <v>27</v>
      </c>
    </row>
    <row r="15" spans="1:5" ht="12.75">
      <c r="A15" s="35" t="s">
        <v>55</v>
      </c>
      <c r="E15" s="39" t="s">
        <v>1988</v>
      </c>
    </row>
    <row r="16" spans="1:5" ht="12.75">
      <c r="A16" s="35" t="s">
        <v>56</v>
      </c>
      <c r="E16" s="40" t="s">
        <v>1989</v>
      </c>
    </row>
    <row r="17" spans="1:5" ht="318.75">
      <c r="A17" t="s">
        <v>57</v>
      </c>
      <c r="E17" s="39" t="s">
        <v>1985</v>
      </c>
    </row>
    <row r="18" spans="1:16" ht="12.75">
      <c r="A18" t="s">
        <v>48</v>
      </c>
      <c s="34" t="s">
        <v>26</v>
      </c>
      <c s="34" t="s">
        <v>1013</v>
      </c>
      <c s="35" t="s">
        <v>5</v>
      </c>
      <c s="6" t="s">
        <v>1697</v>
      </c>
      <c s="36" t="s">
        <v>204</v>
      </c>
      <c s="37">
        <v>82.708</v>
      </c>
      <c s="36">
        <v>0</v>
      </c>
      <c s="36">
        <f>ROUND(G18*H18,6)</f>
      </c>
      <c r="L18" s="38">
        <v>0</v>
      </c>
      <c s="32">
        <f>ROUND(ROUND(L18,2)*ROUND(G18,3),2)</f>
      </c>
      <c s="36" t="s">
        <v>205</v>
      </c>
      <c>
        <f>(M18*21)/100</f>
      </c>
      <c t="s">
        <v>27</v>
      </c>
    </row>
    <row r="19" spans="1:5" ht="12.75">
      <c r="A19" s="35" t="s">
        <v>55</v>
      </c>
      <c r="E19" s="39" t="s">
        <v>1990</v>
      </c>
    </row>
    <row r="20" spans="1:5" ht="12.75">
      <c r="A20" s="35" t="s">
        <v>56</v>
      </c>
      <c r="E20" s="40" t="s">
        <v>1991</v>
      </c>
    </row>
    <row r="21" spans="1:5" ht="409.5">
      <c r="A21" t="s">
        <v>57</v>
      </c>
      <c r="E21" s="39" t="s">
        <v>1992</v>
      </c>
    </row>
    <row r="22" spans="1:16" ht="12.75">
      <c r="A22" t="s">
        <v>48</v>
      </c>
      <c s="34" t="s">
        <v>65</v>
      </c>
      <c s="34" t="s">
        <v>1447</v>
      </c>
      <c s="35" t="s">
        <v>5</v>
      </c>
      <c s="6" t="s">
        <v>1448</v>
      </c>
      <c s="36" t="s">
        <v>204</v>
      </c>
      <c s="37">
        <v>260.29</v>
      </c>
      <c s="36">
        <v>0</v>
      </c>
      <c s="36">
        <f>ROUND(G22*H22,6)</f>
      </c>
      <c r="L22" s="38">
        <v>0</v>
      </c>
      <c s="32">
        <f>ROUND(ROUND(L22,2)*ROUND(G22,3),2)</f>
      </c>
      <c s="36" t="s">
        <v>205</v>
      </c>
      <c>
        <f>(M22*21)/100</f>
      </c>
      <c t="s">
        <v>27</v>
      </c>
    </row>
    <row r="23" spans="1:5" ht="12.75">
      <c r="A23" s="35" t="s">
        <v>55</v>
      </c>
      <c r="E23" s="39" t="s">
        <v>1993</v>
      </c>
    </row>
    <row r="24" spans="1:5" ht="12.75">
      <c r="A24" s="35" t="s">
        <v>56</v>
      </c>
      <c r="E24" s="40" t="s">
        <v>1994</v>
      </c>
    </row>
    <row r="25" spans="1:5" ht="395.25">
      <c r="A25" t="s">
        <v>57</v>
      </c>
      <c r="E25" s="39" t="s">
        <v>1995</v>
      </c>
    </row>
    <row r="26" spans="1:16" ht="12.75">
      <c r="A26" t="s">
        <v>48</v>
      </c>
      <c s="34" t="s">
        <v>69</v>
      </c>
      <c s="34" t="s">
        <v>1017</v>
      </c>
      <c s="35" t="s">
        <v>5</v>
      </c>
      <c s="6" t="s">
        <v>1018</v>
      </c>
      <c s="36" t="s">
        <v>678</v>
      </c>
      <c s="37">
        <v>918.031</v>
      </c>
      <c s="36">
        <v>0</v>
      </c>
      <c s="36">
        <f>ROUND(G26*H26,6)</f>
      </c>
      <c r="L26" s="38">
        <v>0</v>
      </c>
      <c s="32">
        <f>ROUND(ROUND(L26,2)*ROUND(G26,3),2)</f>
      </c>
      <c s="36" t="s">
        <v>205</v>
      </c>
      <c>
        <f>(M26*21)/100</f>
      </c>
      <c t="s">
        <v>27</v>
      </c>
    </row>
    <row r="27" spans="1:5" ht="12.75">
      <c r="A27" s="35" t="s">
        <v>55</v>
      </c>
      <c r="E27" s="39" t="s">
        <v>1996</v>
      </c>
    </row>
    <row r="28" spans="1:5" ht="12.75">
      <c r="A28" s="35" t="s">
        <v>56</v>
      </c>
      <c r="E28" s="40" t="s">
        <v>1997</v>
      </c>
    </row>
    <row r="29" spans="1:5" ht="25.5">
      <c r="A29" t="s">
        <v>57</v>
      </c>
      <c r="E29" s="39" t="s">
        <v>1020</v>
      </c>
    </row>
    <row r="30" spans="1:13" ht="12.75">
      <c r="A30" t="s">
        <v>46</v>
      </c>
      <c r="C30" s="31" t="s">
        <v>133</v>
      </c>
      <c r="E30" s="33" t="s">
        <v>1998</v>
      </c>
      <c r="J30" s="32">
        <f>0</f>
      </c>
      <c s="32">
        <f>0</f>
      </c>
      <c s="32">
        <f>0+L31</f>
      </c>
      <c s="32">
        <f>0+M31</f>
      </c>
    </row>
    <row r="31" spans="1:16" ht="12.75">
      <c r="A31" t="s">
        <v>48</v>
      </c>
      <c s="34" t="s">
        <v>73</v>
      </c>
      <c s="34" t="s">
        <v>1999</v>
      </c>
      <c s="35" t="s">
        <v>5</v>
      </c>
      <c s="6" t="s">
        <v>2000</v>
      </c>
      <c s="36" t="s">
        <v>678</v>
      </c>
      <c s="37">
        <v>557.67</v>
      </c>
      <c s="36">
        <v>0</v>
      </c>
      <c s="36">
        <f>ROUND(G31*H31,6)</f>
      </c>
      <c r="L31" s="38">
        <v>0</v>
      </c>
      <c s="32">
        <f>ROUND(ROUND(L31,2)*ROUND(G31,3),2)</f>
      </c>
      <c s="36" t="s">
        <v>205</v>
      </c>
      <c>
        <f>(M31*21)/100</f>
      </c>
      <c t="s">
        <v>27</v>
      </c>
    </row>
    <row r="32" spans="1:5" ht="12.75">
      <c r="A32" s="35" t="s">
        <v>55</v>
      </c>
      <c r="E32" s="39" t="s">
        <v>2001</v>
      </c>
    </row>
    <row r="33" spans="1:5" ht="12.75">
      <c r="A33" s="35" t="s">
        <v>56</v>
      </c>
      <c r="E33" s="40" t="s">
        <v>2002</v>
      </c>
    </row>
    <row r="34" spans="1:5" ht="25.5">
      <c r="A34" t="s">
        <v>57</v>
      </c>
      <c r="E34" s="39" t="s">
        <v>2003</v>
      </c>
    </row>
    <row r="35" spans="1:13" ht="12.75">
      <c r="A35" t="s">
        <v>46</v>
      </c>
      <c r="C35" s="31" t="s">
        <v>301</v>
      </c>
      <c r="E35" s="33" t="s">
        <v>2004</v>
      </c>
      <c r="J35" s="32">
        <f>0</f>
      </c>
      <c s="32">
        <f>0</f>
      </c>
      <c s="32">
        <f>0+L36+L40</f>
      </c>
      <c s="32">
        <f>0+M36+M40</f>
      </c>
    </row>
    <row r="36" spans="1:16" ht="12.75">
      <c r="A36" t="s">
        <v>48</v>
      </c>
      <c s="34" t="s">
        <v>77</v>
      </c>
      <c s="34" t="s">
        <v>2005</v>
      </c>
      <c s="35" t="s">
        <v>5</v>
      </c>
      <c s="6" t="s">
        <v>2006</v>
      </c>
      <c s="36" t="s">
        <v>218</v>
      </c>
      <c s="37">
        <v>1019.66</v>
      </c>
      <c s="36">
        <v>0</v>
      </c>
      <c s="36">
        <f>ROUND(G36*H36,6)</f>
      </c>
      <c r="L36" s="38">
        <v>0</v>
      </c>
      <c s="32">
        <f>ROUND(ROUND(L36,2)*ROUND(G36,3),2)</f>
      </c>
      <c s="36" t="s">
        <v>918</v>
      </c>
      <c>
        <f>(M36*21)/100</f>
      </c>
      <c t="s">
        <v>27</v>
      </c>
    </row>
    <row r="37" spans="1:5" ht="12.75">
      <c r="A37" s="35" t="s">
        <v>55</v>
      </c>
      <c r="E37" s="39" t="s">
        <v>2007</v>
      </c>
    </row>
    <row r="38" spans="1:5" ht="12.75">
      <c r="A38" s="35" t="s">
        <v>56</v>
      </c>
      <c r="E38" s="40" t="s">
        <v>2008</v>
      </c>
    </row>
    <row r="39" spans="1:5" ht="38.25">
      <c r="A39" t="s">
        <v>57</v>
      </c>
      <c r="E39" s="39" t="s">
        <v>1114</v>
      </c>
    </row>
    <row r="40" spans="1:16" ht="12.75">
      <c r="A40" t="s">
        <v>48</v>
      </c>
      <c s="34" t="s">
        <v>81</v>
      </c>
      <c s="34" t="s">
        <v>2009</v>
      </c>
      <c s="35" t="s">
        <v>5</v>
      </c>
      <c s="6" t="s">
        <v>2010</v>
      </c>
      <c s="36" t="s">
        <v>218</v>
      </c>
      <c s="37">
        <v>80</v>
      </c>
      <c s="36">
        <v>0</v>
      </c>
      <c s="36">
        <f>ROUND(G40*H40,6)</f>
      </c>
      <c r="L40" s="38">
        <v>0</v>
      </c>
      <c s="32">
        <f>ROUND(ROUND(L40,2)*ROUND(G40,3),2)</f>
      </c>
      <c s="36" t="s">
        <v>918</v>
      </c>
      <c>
        <f>(M40*21)/100</f>
      </c>
      <c t="s">
        <v>27</v>
      </c>
    </row>
    <row r="41" spans="1:5" ht="12.75">
      <c r="A41" s="35" t="s">
        <v>55</v>
      </c>
      <c r="E41" s="39" t="s">
        <v>2011</v>
      </c>
    </row>
    <row r="42" spans="1:5" ht="12.75">
      <c r="A42" s="35" t="s">
        <v>56</v>
      </c>
      <c r="E42" s="40" t="s">
        <v>592</v>
      </c>
    </row>
    <row r="43" spans="1:5" ht="38.25">
      <c r="A43" t="s">
        <v>57</v>
      </c>
      <c r="E43" s="39" t="s">
        <v>1114</v>
      </c>
    </row>
    <row r="44" spans="1:13" ht="12.75">
      <c r="A44" t="s">
        <v>46</v>
      </c>
      <c r="C44" s="31" t="s">
        <v>65</v>
      </c>
      <c r="E44" s="33" t="s">
        <v>2012</v>
      </c>
      <c r="J44" s="32">
        <f>0</f>
      </c>
      <c s="32">
        <f>0</f>
      </c>
      <c s="32">
        <f>0+L45+L49+L53</f>
      </c>
      <c s="32">
        <f>0+M45+M49+M53</f>
      </c>
    </row>
    <row r="45" spans="1:16" ht="12.75">
      <c r="A45" t="s">
        <v>48</v>
      </c>
      <c s="34" t="s">
        <v>85</v>
      </c>
      <c s="34" t="s">
        <v>2013</v>
      </c>
      <c s="35" t="s">
        <v>5</v>
      </c>
      <c s="6" t="s">
        <v>2014</v>
      </c>
      <c s="36" t="s">
        <v>204</v>
      </c>
      <c s="37">
        <v>148.124</v>
      </c>
      <c s="36">
        <v>0</v>
      </c>
      <c s="36">
        <f>ROUND(G45*H45,6)</f>
      </c>
      <c r="L45" s="38">
        <v>0</v>
      </c>
      <c s="32">
        <f>ROUND(ROUND(L45,2)*ROUND(G45,3),2)</f>
      </c>
      <c s="36" t="s">
        <v>205</v>
      </c>
      <c>
        <f>(M45*21)/100</f>
      </c>
      <c t="s">
        <v>27</v>
      </c>
    </row>
    <row r="46" spans="1:5" ht="12.75">
      <c r="A46" s="35" t="s">
        <v>55</v>
      </c>
      <c r="E46" s="39" t="s">
        <v>2015</v>
      </c>
    </row>
    <row r="47" spans="1:5" ht="12.75">
      <c r="A47" s="35" t="s">
        <v>56</v>
      </c>
      <c r="E47" s="40" t="s">
        <v>2016</v>
      </c>
    </row>
    <row r="48" spans="1:5" ht="51">
      <c r="A48" t="s">
        <v>57</v>
      </c>
      <c r="E48" s="39" t="s">
        <v>2017</v>
      </c>
    </row>
    <row r="49" spans="1:16" ht="12.75">
      <c r="A49" t="s">
        <v>48</v>
      </c>
      <c s="34" t="s">
        <v>89</v>
      </c>
      <c s="34" t="s">
        <v>2018</v>
      </c>
      <c s="35" t="s">
        <v>5</v>
      </c>
      <c s="6" t="s">
        <v>2019</v>
      </c>
      <c s="36" t="s">
        <v>204</v>
      </c>
      <c s="37">
        <v>17.282</v>
      </c>
      <c s="36">
        <v>0</v>
      </c>
      <c s="36">
        <f>ROUND(G49*H49,6)</f>
      </c>
      <c r="L49" s="38">
        <v>0</v>
      </c>
      <c s="32">
        <f>ROUND(ROUND(L49,2)*ROUND(G49,3),2)</f>
      </c>
      <c s="36" t="s">
        <v>205</v>
      </c>
      <c>
        <f>(M49*21)/100</f>
      </c>
      <c t="s">
        <v>27</v>
      </c>
    </row>
    <row r="50" spans="1:5" ht="12.75">
      <c r="A50" s="35" t="s">
        <v>55</v>
      </c>
      <c r="E50" s="39" t="s">
        <v>2020</v>
      </c>
    </row>
    <row r="51" spans="1:5" ht="12.75">
      <c r="A51" s="35" t="s">
        <v>56</v>
      </c>
      <c r="E51" s="40" t="s">
        <v>2021</v>
      </c>
    </row>
    <row r="52" spans="1:5" ht="409.5">
      <c r="A52" t="s">
        <v>57</v>
      </c>
      <c r="E52" s="39" t="s">
        <v>2022</v>
      </c>
    </row>
    <row r="53" spans="1:16" ht="12.75">
      <c r="A53" t="s">
        <v>48</v>
      </c>
      <c s="34" t="s">
        <v>93</v>
      </c>
      <c s="34" t="s">
        <v>2023</v>
      </c>
      <c s="35" t="s">
        <v>5</v>
      </c>
      <c s="6" t="s">
        <v>2024</v>
      </c>
      <c s="36" t="s">
        <v>204</v>
      </c>
      <c s="37">
        <v>0.656</v>
      </c>
      <c s="36">
        <v>0</v>
      </c>
      <c s="36">
        <f>ROUND(G53*H53,6)</f>
      </c>
      <c r="L53" s="38">
        <v>0</v>
      </c>
      <c s="32">
        <f>ROUND(ROUND(L53,2)*ROUND(G53,3),2)</f>
      </c>
      <c s="36" t="s">
        <v>205</v>
      </c>
      <c>
        <f>(M53*21)/100</f>
      </c>
      <c t="s">
        <v>27</v>
      </c>
    </row>
    <row r="54" spans="1:5" ht="12.75">
      <c r="A54" s="35" t="s">
        <v>55</v>
      </c>
      <c r="E54" s="39" t="s">
        <v>2025</v>
      </c>
    </row>
    <row r="55" spans="1:5" ht="12.75">
      <c r="A55" s="35" t="s">
        <v>56</v>
      </c>
      <c r="E55" s="40" t="s">
        <v>2026</v>
      </c>
    </row>
    <row r="56" spans="1:5" ht="51">
      <c r="A56" t="s">
        <v>57</v>
      </c>
      <c r="E56" s="39" t="s">
        <v>2027</v>
      </c>
    </row>
    <row r="57" spans="1:13" ht="12.75">
      <c r="A57" t="s">
        <v>46</v>
      </c>
      <c r="C57" s="31" t="s">
        <v>2028</v>
      </c>
      <c r="E57" s="33" t="s">
        <v>2029</v>
      </c>
      <c r="J57" s="32">
        <f>0</f>
      </c>
      <c s="32">
        <f>0</f>
      </c>
      <c s="32">
        <f>0+L58</f>
      </c>
      <c s="32">
        <f>0+M58</f>
      </c>
    </row>
    <row r="58" spans="1:16" ht="12.75">
      <c r="A58" t="s">
        <v>48</v>
      </c>
      <c s="34" t="s">
        <v>97</v>
      </c>
      <c s="34" t="s">
        <v>2030</v>
      </c>
      <c s="35" t="s">
        <v>5</v>
      </c>
      <c s="6" t="s">
        <v>2031</v>
      </c>
      <c s="36" t="s">
        <v>678</v>
      </c>
      <c s="37">
        <v>501.576</v>
      </c>
      <c s="36">
        <v>0</v>
      </c>
      <c s="36">
        <f>ROUND(G58*H58,6)</f>
      </c>
      <c r="L58" s="38">
        <v>0</v>
      </c>
      <c s="32">
        <f>ROUND(ROUND(L58,2)*ROUND(G58,3),2)</f>
      </c>
      <c s="36" t="s">
        <v>205</v>
      </c>
      <c>
        <f>(M58*21)/100</f>
      </c>
      <c t="s">
        <v>27</v>
      </c>
    </row>
    <row r="59" spans="1:5" ht="12.75">
      <c r="A59" s="35" t="s">
        <v>55</v>
      </c>
      <c r="E59" s="39" t="s">
        <v>2032</v>
      </c>
    </row>
    <row r="60" spans="1:5" ht="12.75">
      <c r="A60" s="35" t="s">
        <v>56</v>
      </c>
      <c r="E60" s="40" t="s">
        <v>2033</v>
      </c>
    </row>
    <row r="61" spans="1:5" ht="318.75">
      <c r="A61" t="s">
        <v>57</v>
      </c>
      <c r="E61" s="39" t="s">
        <v>2034</v>
      </c>
    </row>
    <row r="62" spans="1:13" ht="12.75">
      <c r="A62" t="s">
        <v>46</v>
      </c>
      <c r="C62" s="31" t="s">
        <v>81</v>
      </c>
      <c r="E62" s="33" t="s">
        <v>2035</v>
      </c>
      <c r="J62" s="32">
        <f>0</f>
      </c>
      <c s="32">
        <f>0</f>
      </c>
      <c s="32">
        <f>0+L63+L67+L71+L75+L79</f>
      </c>
      <c s="32">
        <f>0+M63+M67+M71+M75+M79</f>
      </c>
    </row>
    <row r="63" spans="1:16" ht="12.75">
      <c r="A63" t="s">
        <v>48</v>
      </c>
      <c s="34" t="s">
        <v>101</v>
      </c>
      <c s="34" t="s">
        <v>2036</v>
      </c>
      <c s="35" t="s">
        <v>5</v>
      </c>
      <c s="6" t="s">
        <v>2037</v>
      </c>
      <c s="36" t="s">
        <v>218</v>
      </c>
      <c s="37">
        <v>1236.73</v>
      </c>
      <c s="36">
        <v>0</v>
      </c>
      <c s="36">
        <f>ROUND(G63*H63,6)</f>
      </c>
      <c r="L63" s="38">
        <v>0</v>
      </c>
      <c s="32">
        <f>ROUND(ROUND(L63,2)*ROUND(G63,3),2)</f>
      </c>
      <c s="36" t="s">
        <v>205</v>
      </c>
      <c>
        <f>(M63*21)/100</f>
      </c>
      <c t="s">
        <v>27</v>
      </c>
    </row>
    <row r="64" spans="1:5" ht="12.75">
      <c r="A64" s="35" t="s">
        <v>55</v>
      </c>
      <c r="E64" s="39" t="s">
        <v>2038</v>
      </c>
    </row>
    <row r="65" spans="1:5" ht="12.75">
      <c r="A65" s="35" t="s">
        <v>56</v>
      </c>
      <c r="E65" s="40" t="s">
        <v>2039</v>
      </c>
    </row>
    <row r="66" spans="1:5" ht="409.5">
      <c r="A66" t="s">
        <v>57</v>
      </c>
      <c r="E66" s="39" t="s">
        <v>2022</v>
      </c>
    </row>
    <row r="67" spans="1:16" ht="12.75">
      <c r="A67" t="s">
        <v>48</v>
      </c>
      <c s="34" t="s">
        <v>105</v>
      </c>
      <c s="34" t="s">
        <v>1597</v>
      </c>
      <c s="35" t="s">
        <v>5</v>
      </c>
      <c s="6" t="s">
        <v>1598</v>
      </c>
      <c s="36" t="s">
        <v>218</v>
      </c>
      <c s="37">
        <v>30</v>
      </c>
      <c s="36">
        <v>0</v>
      </c>
      <c s="36">
        <f>ROUND(G67*H67,6)</f>
      </c>
      <c r="L67" s="38">
        <v>0</v>
      </c>
      <c s="32">
        <f>ROUND(ROUND(L67,2)*ROUND(G67,3),2)</f>
      </c>
      <c s="36" t="s">
        <v>205</v>
      </c>
      <c>
        <f>(M67*21)/100</f>
      </c>
      <c t="s">
        <v>27</v>
      </c>
    </row>
    <row r="68" spans="1:5" ht="12.75">
      <c r="A68" s="35" t="s">
        <v>55</v>
      </c>
      <c r="E68" s="39" t="s">
        <v>2040</v>
      </c>
    </row>
    <row r="69" spans="1:5" ht="12.75">
      <c r="A69" s="35" t="s">
        <v>56</v>
      </c>
      <c r="E69" s="40" t="s">
        <v>2041</v>
      </c>
    </row>
    <row r="70" spans="1:5" ht="408">
      <c r="A70" t="s">
        <v>57</v>
      </c>
      <c r="E70" s="39" t="s">
        <v>2042</v>
      </c>
    </row>
    <row r="71" spans="1:16" ht="12.75">
      <c r="A71" t="s">
        <v>48</v>
      </c>
      <c s="34" t="s">
        <v>109</v>
      </c>
      <c s="34" t="s">
        <v>1052</v>
      </c>
      <c s="35" t="s">
        <v>5</v>
      </c>
      <c s="6" t="s">
        <v>2043</v>
      </c>
      <c s="36" t="s">
        <v>204</v>
      </c>
      <c s="37">
        <v>49.4</v>
      </c>
      <c s="36">
        <v>0</v>
      </c>
      <c s="36">
        <f>ROUND(G71*H71,6)</f>
      </c>
      <c r="L71" s="38">
        <v>0</v>
      </c>
      <c s="32">
        <f>ROUND(ROUND(L71,2)*ROUND(G71,3),2)</f>
      </c>
      <c s="36" t="s">
        <v>205</v>
      </c>
      <c>
        <f>(M71*21)/100</f>
      </c>
      <c t="s">
        <v>27</v>
      </c>
    </row>
    <row r="72" spans="1:5" ht="12.75">
      <c r="A72" s="35" t="s">
        <v>55</v>
      </c>
      <c r="E72" s="39" t="s">
        <v>2044</v>
      </c>
    </row>
    <row r="73" spans="1:5" ht="12.75">
      <c r="A73" s="35" t="s">
        <v>56</v>
      </c>
      <c r="E73" s="40" t="s">
        <v>2045</v>
      </c>
    </row>
    <row r="74" spans="1:5" ht="409.5">
      <c r="A74" t="s">
        <v>57</v>
      </c>
      <c r="E74" s="39" t="s">
        <v>2022</v>
      </c>
    </row>
    <row r="75" spans="1:16" ht="12.75">
      <c r="A75" t="s">
        <v>48</v>
      </c>
      <c s="34" t="s">
        <v>113</v>
      </c>
      <c s="34" t="s">
        <v>2046</v>
      </c>
      <c s="35" t="s">
        <v>5</v>
      </c>
      <c s="6" t="s">
        <v>2047</v>
      </c>
      <c s="36" t="s">
        <v>204</v>
      </c>
      <c s="37">
        <v>135.384</v>
      </c>
      <c s="36">
        <v>0</v>
      </c>
      <c s="36">
        <f>ROUND(G75*H75,6)</f>
      </c>
      <c r="L75" s="38">
        <v>0</v>
      </c>
      <c s="32">
        <f>ROUND(ROUND(L75,2)*ROUND(G75,3),2)</f>
      </c>
      <c s="36" t="s">
        <v>205</v>
      </c>
      <c>
        <f>(M75*21)/100</f>
      </c>
      <c t="s">
        <v>27</v>
      </c>
    </row>
    <row r="76" spans="1:5" ht="12.75">
      <c r="A76" s="35" t="s">
        <v>55</v>
      </c>
      <c r="E76" s="39" t="s">
        <v>2048</v>
      </c>
    </row>
    <row r="77" spans="1:5" ht="12.75">
      <c r="A77" s="35" t="s">
        <v>56</v>
      </c>
      <c r="E77" s="40" t="s">
        <v>2049</v>
      </c>
    </row>
    <row r="78" spans="1:5" ht="409.5">
      <c r="A78" t="s">
        <v>57</v>
      </c>
      <c r="E78" s="39" t="s">
        <v>2022</v>
      </c>
    </row>
    <row r="79" spans="1:16" ht="12.75">
      <c r="A79" t="s">
        <v>48</v>
      </c>
      <c s="34" t="s">
        <v>117</v>
      </c>
      <c s="34" t="s">
        <v>2050</v>
      </c>
      <c s="35" t="s">
        <v>5</v>
      </c>
      <c s="6" t="s">
        <v>2051</v>
      </c>
      <c s="36" t="s">
        <v>204</v>
      </c>
      <c s="37">
        <v>17.731</v>
      </c>
      <c s="36">
        <v>0</v>
      </c>
      <c s="36">
        <f>ROUND(G79*H79,6)</f>
      </c>
      <c r="L79" s="38">
        <v>0</v>
      </c>
      <c s="32">
        <f>ROUND(ROUND(L79,2)*ROUND(G79,3),2)</f>
      </c>
      <c s="36" t="s">
        <v>205</v>
      </c>
      <c>
        <f>(M79*21)/100</f>
      </c>
      <c t="s">
        <v>27</v>
      </c>
    </row>
    <row r="80" spans="1:5" ht="12.75">
      <c r="A80" s="35" t="s">
        <v>55</v>
      </c>
      <c r="E80" s="39" t="s">
        <v>2052</v>
      </c>
    </row>
    <row r="81" spans="1:5" ht="12.75">
      <c r="A81" s="35" t="s">
        <v>56</v>
      </c>
      <c r="E81" s="40" t="s">
        <v>2053</v>
      </c>
    </row>
    <row r="82" spans="1:5" ht="409.5">
      <c r="A82" t="s">
        <v>57</v>
      </c>
      <c r="E82" s="39" t="s">
        <v>2022</v>
      </c>
    </row>
    <row r="83" spans="1:13" ht="12.75">
      <c r="A83" t="s">
        <v>46</v>
      </c>
      <c r="C83" s="31" t="s">
        <v>613</v>
      </c>
      <c r="E83" s="33" t="s">
        <v>2054</v>
      </c>
      <c r="J83" s="32">
        <f>0</f>
      </c>
      <c s="32">
        <f>0</f>
      </c>
      <c s="32">
        <f>0+L84+L88+L92+L96+L100+L104+L108+L112+L116+L120</f>
      </c>
      <c s="32">
        <f>0+M84+M88+M92+M96+M100+M104+M108+M112+M116+M120</f>
      </c>
    </row>
    <row r="84" spans="1:16" ht="12.75">
      <c r="A84" t="s">
        <v>48</v>
      </c>
      <c s="34" t="s">
        <v>121</v>
      </c>
      <c s="34" t="s">
        <v>2055</v>
      </c>
      <c s="35" t="s">
        <v>5</v>
      </c>
      <c s="6" t="s">
        <v>2056</v>
      </c>
      <c s="36" t="s">
        <v>213</v>
      </c>
      <c s="37">
        <v>1</v>
      </c>
      <c s="36">
        <v>0</v>
      </c>
      <c s="36">
        <f>ROUND(G84*H84,6)</f>
      </c>
      <c r="L84" s="38">
        <v>0</v>
      </c>
      <c s="32">
        <f>ROUND(ROUND(L84,2)*ROUND(G84,3),2)</f>
      </c>
      <c s="36" t="s">
        <v>205</v>
      </c>
      <c>
        <f>(M84*21)/100</f>
      </c>
      <c t="s">
        <v>27</v>
      </c>
    </row>
    <row r="85" spans="1:5" ht="12.75">
      <c r="A85" s="35" t="s">
        <v>55</v>
      </c>
      <c r="E85" s="39" t="s">
        <v>2057</v>
      </c>
    </row>
    <row r="86" spans="1:5" ht="12.75">
      <c r="A86" s="35" t="s">
        <v>56</v>
      </c>
      <c r="E86" s="40" t="s">
        <v>2058</v>
      </c>
    </row>
    <row r="87" spans="1:5" ht="409.5">
      <c r="A87" t="s">
        <v>57</v>
      </c>
      <c r="E87" s="39" t="s">
        <v>2059</v>
      </c>
    </row>
    <row r="88" spans="1:16" ht="12.75">
      <c r="A88" t="s">
        <v>48</v>
      </c>
      <c s="34" t="s">
        <v>125</v>
      </c>
      <c s="34" t="s">
        <v>2060</v>
      </c>
      <c s="35" t="s">
        <v>5</v>
      </c>
      <c s="6" t="s">
        <v>2061</v>
      </c>
      <c s="36" t="s">
        <v>213</v>
      </c>
      <c s="37">
        <v>4</v>
      </c>
      <c s="36">
        <v>0</v>
      </c>
      <c s="36">
        <f>ROUND(G88*H88,6)</f>
      </c>
      <c r="L88" s="38">
        <v>0</v>
      </c>
      <c s="32">
        <f>ROUND(ROUND(L88,2)*ROUND(G88,3),2)</f>
      </c>
      <c s="36" t="s">
        <v>205</v>
      </c>
      <c>
        <f>(M88*21)/100</f>
      </c>
      <c t="s">
        <v>27</v>
      </c>
    </row>
    <row r="89" spans="1:5" ht="12.75">
      <c r="A89" s="35" t="s">
        <v>55</v>
      </c>
      <c r="E89" s="39" t="s">
        <v>2062</v>
      </c>
    </row>
    <row r="90" spans="1:5" ht="12.75">
      <c r="A90" s="35" t="s">
        <v>56</v>
      </c>
      <c r="E90" s="40" t="s">
        <v>2063</v>
      </c>
    </row>
    <row r="91" spans="1:5" ht="409.5">
      <c r="A91" t="s">
        <v>57</v>
      </c>
      <c r="E91" s="39" t="s">
        <v>2059</v>
      </c>
    </row>
    <row r="92" spans="1:16" ht="12.75">
      <c r="A92" t="s">
        <v>48</v>
      </c>
      <c s="34" t="s">
        <v>129</v>
      </c>
      <c s="34" t="s">
        <v>2064</v>
      </c>
      <c s="35" t="s">
        <v>5</v>
      </c>
      <c s="6" t="s">
        <v>2065</v>
      </c>
      <c s="36" t="s">
        <v>213</v>
      </c>
      <c s="37">
        <v>2</v>
      </c>
      <c s="36">
        <v>0</v>
      </c>
      <c s="36">
        <f>ROUND(G92*H92,6)</f>
      </c>
      <c r="L92" s="38">
        <v>0</v>
      </c>
      <c s="32">
        <f>ROUND(ROUND(L92,2)*ROUND(G92,3),2)</f>
      </c>
      <c s="36" t="s">
        <v>205</v>
      </c>
      <c>
        <f>(M92*21)/100</f>
      </c>
      <c t="s">
        <v>27</v>
      </c>
    </row>
    <row r="93" spans="1:5" ht="12.75">
      <c r="A93" s="35" t="s">
        <v>55</v>
      </c>
      <c r="E93" s="39" t="s">
        <v>2066</v>
      </c>
    </row>
    <row r="94" spans="1:5" ht="12.75">
      <c r="A94" s="35" t="s">
        <v>56</v>
      </c>
      <c r="E94" s="40" t="s">
        <v>2063</v>
      </c>
    </row>
    <row r="95" spans="1:5" ht="409.5">
      <c r="A95" t="s">
        <v>57</v>
      </c>
      <c r="E95" s="39" t="s">
        <v>2059</v>
      </c>
    </row>
    <row r="96" spans="1:16" ht="12.75">
      <c r="A96" t="s">
        <v>48</v>
      </c>
      <c s="34" t="s">
        <v>133</v>
      </c>
      <c s="34" t="s">
        <v>2067</v>
      </c>
      <c s="35" t="s">
        <v>5</v>
      </c>
      <c s="6" t="s">
        <v>2068</v>
      </c>
      <c s="36" t="s">
        <v>213</v>
      </c>
      <c s="37">
        <v>3</v>
      </c>
      <c s="36">
        <v>0</v>
      </c>
      <c s="36">
        <f>ROUND(G96*H96,6)</f>
      </c>
      <c r="L96" s="38">
        <v>0</v>
      </c>
      <c s="32">
        <f>ROUND(ROUND(L96,2)*ROUND(G96,3),2)</f>
      </c>
      <c s="36" t="s">
        <v>205</v>
      </c>
      <c>
        <f>(M96*21)/100</f>
      </c>
      <c t="s">
        <v>27</v>
      </c>
    </row>
    <row r="97" spans="1:5" ht="12.75">
      <c r="A97" s="35" t="s">
        <v>55</v>
      </c>
      <c r="E97" s="39" t="s">
        <v>2069</v>
      </c>
    </row>
    <row r="98" spans="1:5" ht="12.75">
      <c r="A98" s="35" t="s">
        <v>56</v>
      </c>
      <c r="E98" s="40" t="s">
        <v>2070</v>
      </c>
    </row>
    <row r="99" spans="1:5" ht="409.5">
      <c r="A99" t="s">
        <v>57</v>
      </c>
      <c r="E99" s="39" t="s">
        <v>2059</v>
      </c>
    </row>
    <row r="100" spans="1:16" ht="25.5">
      <c r="A100" t="s">
        <v>48</v>
      </c>
      <c s="34" t="s">
        <v>137</v>
      </c>
      <c s="34" t="s">
        <v>2071</v>
      </c>
      <c s="35" t="s">
        <v>5</v>
      </c>
      <c s="6" t="s">
        <v>2072</v>
      </c>
      <c s="36" t="s">
        <v>213</v>
      </c>
      <c s="37">
        <v>2</v>
      </c>
      <c s="36">
        <v>0</v>
      </c>
      <c s="36">
        <f>ROUND(G100*H100,6)</f>
      </c>
      <c r="L100" s="38">
        <v>0</v>
      </c>
      <c s="32">
        <f>ROUND(ROUND(L100,2)*ROUND(G100,3),2)</f>
      </c>
      <c s="36" t="s">
        <v>918</v>
      </c>
      <c>
        <f>(M100*21)/100</f>
      </c>
      <c t="s">
        <v>27</v>
      </c>
    </row>
    <row r="101" spans="1:5" ht="12.75">
      <c r="A101" s="35" t="s">
        <v>55</v>
      </c>
      <c r="E101" s="39" t="s">
        <v>2073</v>
      </c>
    </row>
    <row r="102" spans="1:5" ht="12.75">
      <c r="A102" s="35" t="s">
        <v>56</v>
      </c>
      <c r="E102" s="40" t="s">
        <v>2074</v>
      </c>
    </row>
    <row r="103" spans="1:5" ht="409.5">
      <c r="A103" t="s">
        <v>57</v>
      </c>
      <c r="E103" s="39" t="s">
        <v>2075</v>
      </c>
    </row>
    <row r="104" spans="1:16" ht="25.5">
      <c r="A104" t="s">
        <v>48</v>
      </c>
      <c s="34" t="s">
        <v>141</v>
      </c>
      <c s="34" t="s">
        <v>2076</v>
      </c>
      <c s="35" t="s">
        <v>5</v>
      </c>
      <c s="6" t="s">
        <v>2077</v>
      </c>
      <c s="36" t="s">
        <v>213</v>
      </c>
      <c s="37">
        <v>2</v>
      </c>
      <c s="36">
        <v>0</v>
      </c>
      <c s="36">
        <f>ROUND(G104*H104,6)</f>
      </c>
      <c r="L104" s="38">
        <v>0</v>
      </c>
      <c s="32">
        <f>ROUND(ROUND(L104,2)*ROUND(G104,3),2)</f>
      </c>
      <c s="36" t="s">
        <v>918</v>
      </c>
      <c>
        <f>(M104*21)/100</f>
      </c>
      <c t="s">
        <v>27</v>
      </c>
    </row>
    <row r="105" spans="1:5" ht="12.75">
      <c r="A105" s="35" t="s">
        <v>55</v>
      </c>
      <c r="E105" s="39" t="s">
        <v>2078</v>
      </c>
    </row>
    <row r="106" spans="1:5" ht="12.75">
      <c r="A106" s="35" t="s">
        <v>56</v>
      </c>
      <c r="E106" s="40" t="s">
        <v>2079</v>
      </c>
    </row>
    <row r="107" spans="1:5" ht="409.5">
      <c r="A107" t="s">
        <v>57</v>
      </c>
      <c r="E107" s="39" t="s">
        <v>2075</v>
      </c>
    </row>
    <row r="108" spans="1:16" ht="25.5">
      <c r="A108" t="s">
        <v>48</v>
      </c>
      <c s="34" t="s">
        <v>145</v>
      </c>
      <c s="34" t="s">
        <v>2080</v>
      </c>
      <c s="35" t="s">
        <v>5</v>
      </c>
      <c s="6" t="s">
        <v>2081</v>
      </c>
      <c s="36" t="s">
        <v>213</v>
      </c>
      <c s="37">
        <v>11</v>
      </c>
      <c s="36">
        <v>0</v>
      </c>
      <c s="36">
        <f>ROUND(G108*H108,6)</f>
      </c>
      <c r="L108" s="38">
        <v>0</v>
      </c>
      <c s="32">
        <f>ROUND(ROUND(L108,2)*ROUND(G108,3),2)</f>
      </c>
      <c s="36" t="s">
        <v>918</v>
      </c>
      <c>
        <f>(M108*21)/100</f>
      </c>
      <c t="s">
        <v>27</v>
      </c>
    </row>
    <row r="109" spans="1:5" ht="25.5">
      <c r="A109" s="35" t="s">
        <v>55</v>
      </c>
      <c r="E109" s="39" t="s">
        <v>2082</v>
      </c>
    </row>
    <row r="110" spans="1:5" ht="12.75">
      <c r="A110" s="35" t="s">
        <v>56</v>
      </c>
      <c r="E110" s="40" t="s">
        <v>2083</v>
      </c>
    </row>
    <row r="111" spans="1:5" ht="409.5">
      <c r="A111" t="s">
        <v>57</v>
      </c>
      <c r="E111" s="39" t="s">
        <v>2075</v>
      </c>
    </row>
    <row r="112" spans="1:16" ht="25.5">
      <c r="A112" t="s">
        <v>48</v>
      </c>
      <c s="34" t="s">
        <v>149</v>
      </c>
      <c s="34" t="s">
        <v>2084</v>
      </c>
      <c s="35" t="s">
        <v>5</v>
      </c>
      <c s="6" t="s">
        <v>2085</v>
      </c>
      <c s="36" t="s">
        <v>213</v>
      </c>
      <c s="37">
        <v>1</v>
      </c>
      <c s="36">
        <v>0</v>
      </c>
      <c s="36">
        <f>ROUND(G112*H112,6)</f>
      </c>
      <c r="L112" s="38">
        <v>0</v>
      </c>
      <c s="32">
        <f>ROUND(ROUND(L112,2)*ROUND(G112,3),2)</f>
      </c>
      <c s="36" t="s">
        <v>918</v>
      </c>
      <c>
        <f>(M112*21)/100</f>
      </c>
      <c t="s">
        <v>27</v>
      </c>
    </row>
    <row r="113" spans="1:5" ht="12.75">
      <c r="A113" s="35" t="s">
        <v>55</v>
      </c>
      <c r="E113" s="39" t="s">
        <v>2086</v>
      </c>
    </row>
    <row r="114" spans="1:5" ht="12.75">
      <c r="A114" s="35" t="s">
        <v>56</v>
      </c>
      <c r="E114" s="40" t="s">
        <v>5</v>
      </c>
    </row>
    <row r="115" spans="1:5" ht="12.75">
      <c r="A115" t="s">
        <v>57</v>
      </c>
      <c r="E115" s="39" t="s">
        <v>1613</v>
      </c>
    </row>
    <row r="116" spans="1:16" ht="25.5">
      <c r="A116" t="s">
        <v>48</v>
      </c>
      <c s="34" t="s">
        <v>259</v>
      </c>
      <c s="34" t="s">
        <v>2087</v>
      </c>
      <c s="35" t="s">
        <v>5</v>
      </c>
      <c s="6" t="s">
        <v>2088</v>
      </c>
      <c s="36" t="s">
        <v>213</v>
      </c>
      <c s="37">
        <v>12</v>
      </c>
      <c s="36">
        <v>0</v>
      </c>
      <c s="36">
        <f>ROUND(G116*H116,6)</f>
      </c>
      <c r="L116" s="38">
        <v>0</v>
      </c>
      <c s="32">
        <f>ROUND(ROUND(L116,2)*ROUND(G116,3),2)</f>
      </c>
      <c s="36" t="s">
        <v>918</v>
      </c>
      <c>
        <f>(M116*21)/100</f>
      </c>
      <c t="s">
        <v>27</v>
      </c>
    </row>
    <row r="117" spans="1:5" ht="25.5">
      <c r="A117" s="35" t="s">
        <v>55</v>
      </c>
      <c r="E117" s="39" t="s">
        <v>2089</v>
      </c>
    </row>
    <row r="118" spans="1:5" ht="12.75">
      <c r="A118" s="35" t="s">
        <v>56</v>
      </c>
      <c r="E118" s="40" t="s">
        <v>2090</v>
      </c>
    </row>
    <row r="119" spans="1:5" ht="12.75">
      <c r="A119" t="s">
        <v>57</v>
      </c>
      <c r="E119" s="39" t="s">
        <v>1613</v>
      </c>
    </row>
    <row r="120" spans="1:16" ht="12.75">
      <c r="A120" t="s">
        <v>48</v>
      </c>
      <c s="34" t="s">
        <v>262</v>
      </c>
      <c s="34" t="s">
        <v>2091</v>
      </c>
      <c s="35" t="s">
        <v>5</v>
      </c>
      <c s="6" t="s">
        <v>2092</v>
      </c>
      <c s="36" t="s">
        <v>213</v>
      </c>
      <c s="37">
        <v>4</v>
      </c>
      <c s="36">
        <v>0</v>
      </c>
      <c s="36">
        <f>ROUND(G120*H120,6)</f>
      </c>
      <c r="L120" s="38">
        <v>0</v>
      </c>
      <c s="32">
        <f>ROUND(ROUND(L120,2)*ROUND(G120,3),2)</f>
      </c>
      <c s="36" t="s">
        <v>385</v>
      </c>
      <c>
        <f>(M120*21)/100</f>
      </c>
      <c t="s">
        <v>27</v>
      </c>
    </row>
    <row r="121" spans="1:5" ht="12.75">
      <c r="A121" s="35" t="s">
        <v>55</v>
      </c>
      <c r="E121" s="39" t="s">
        <v>2093</v>
      </c>
    </row>
    <row r="122" spans="1:5" ht="12.75">
      <c r="A122" s="35" t="s">
        <v>56</v>
      </c>
      <c r="E122" s="40" t="s">
        <v>5</v>
      </c>
    </row>
    <row r="123" spans="1:5" ht="25.5">
      <c r="A123" t="s">
        <v>57</v>
      </c>
      <c r="E123" s="39" t="s">
        <v>2094</v>
      </c>
    </row>
    <row r="124" spans="1:13" ht="12.75">
      <c r="A124" t="s">
        <v>46</v>
      </c>
      <c r="C124" s="31" t="s">
        <v>621</v>
      </c>
      <c r="E124" s="33" t="s">
        <v>2095</v>
      </c>
      <c r="J124" s="32">
        <f>0</f>
      </c>
      <c s="32">
        <f>0</f>
      </c>
      <c s="32">
        <f>0+L125+L129</f>
      </c>
      <c s="32">
        <f>0+M125+M129</f>
      </c>
    </row>
    <row r="125" spans="1:16" ht="12.75">
      <c r="A125" t="s">
        <v>48</v>
      </c>
      <c s="34" t="s">
        <v>266</v>
      </c>
      <c s="34" t="s">
        <v>2096</v>
      </c>
      <c s="35" t="s">
        <v>5</v>
      </c>
      <c s="6" t="s">
        <v>2097</v>
      </c>
      <c s="36" t="s">
        <v>218</v>
      </c>
      <c s="37">
        <v>15.2</v>
      </c>
      <c s="36">
        <v>0</v>
      </c>
      <c s="36">
        <f>ROUND(G125*H125,6)</f>
      </c>
      <c r="L125" s="38">
        <v>0</v>
      </c>
      <c s="32">
        <f>ROUND(ROUND(L125,2)*ROUND(G125,3),2)</f>
      </c>
      <c s="36" t="s">
        <v>205</v>
      </c>
      <c>
        <f>(M125*21)/100</f>
      </c>
      <c t="s">
        <v>27</v>
      </c>
    </row>
    <row r="126" spans="1:5" ht="12.75">
      <c r="A126" s="35" t="s">
        <v>55</v>
      </c>
      <c r="E126" s="39" t="s">
        <v>2098</v>
      </c>
    </row>
    <row r="127" spans="1:5" ht="12.75">
      <c r="A127" s="35" t="s">
        <v>56</v>
      </c>
      <c r="E127" s="40" t="s">
        <v>2099</v>
      </c>
    </row>
    <row r="128" spans="1:5" ht="127.5">
      <c r="A128" t="s">
        <v>57</v>
      </c>
      <c r="E128" s="39" t="s">
        <v>2100</v>
      </c>
    </row>
    <row r="129" spans="1:16" ht="12.75">
      <c r="A129" t="s">
        <v>48</v>
      </c>
      <c s="34" t="s">
        <v>270</v>
      </c>
      <c s="34" t="s">
        <v>2101</v>
      </c>
      <c s="35" t="s">
        <v>5</v>
      </c>
      <c s="6" t="s">
        <v>2102</v>
      </c>
      <c s="36" t="s">
        <v>218</v>
      </c>
      <c s="37">
        <v>164.6</v>
      </c>
      <c s="36">
        <v>0</v>
      </c>
      <c s="36">
        <f>ROUND(G129*H129,6)</f>
      </c>
      <c r="L129" s="38">
        <v>0</v>
      </c>
      <c s="32">
        <f>ROUND(ROUND(L129,2)*ROUND(G129,3),2)</f>
      </c>
      <c s="36" t="s">
        <v>918</v>
      </c>
      <c>
        <f>(M129*21)/100</f>
      </c>
      <c t="s">
        <v>27</v>
      </c>
    </row>
    <row r="130" spans="1:5" ht="12.75">
      <c r="A130" s="35" t="s">
        <v>55</v>
      </c>
      <c r="E130" s="39" t="s">
        <v>2103</v>
      </c>
    </row>
    <row r="131" spans="1:5" ht="12.75">
      <c r="A131" s="35" t="s">
        <v>56</v>
      </c>
      <c r="E131" s="40" t="s">
        <v>2104</v>
      </c>
    </row>
    <row r="132" spans="1:5" ht="25.5">
      <c r="A132" t="s">
        <v>57</v>
      </c>
      <c r="E132" s="39" t="s">
        <v>2105</v>
      </c>
    </row>
    <row r="133" spans="1:13" ht="12.75">
      <c r="A133" t="s">
        <v>46</v>
      </c>
      <c r="C133" s="31" t="s">
        <v>47</v>
      </c>
      <c r="E133" s="33" t="s">
        <v>17</v>
      </c>
      <c r="J133" s="32">
        <f>0</f>
      </c>
      <c s="32">
        <f>0</f>
      </c>
      <c s="32">
        <f>0+L134</f>
      </c>
      <c s="32">
        <f>0+M134</f>
      </c>
    </row>
    <row r="134" spans="1:16" ht="25.5">
      <c r="A134" t="s">
        <v>48</v>
      </c>
      <c s="34" t="s">
        <v>275</v>
      </c>
      <c s="34" t="s">
        <v>50</v>
      </c>
      <c s="35" t="s">
        <v>51</v>
      </c>
      <c s="6" t="s">
        <v>2106</v>
      </c>
      <c s="36" t="s">
        <v>53</v>
      </c>
      <c s="37">
        <v>1630.98</v>
      </c>
      <c s="36">
        <v>0</v>
      </c>
      <c s="36">
        <f>ROUND(G134*H134,6)</f>
      </c>
      <c r="L134" s="38">
        <v>0</v>
      </c>
      <c s="32">
        <f>ROUND(ROUND(L134,2)*ROUND(G134,3),2)</f>
      </c>
      <c s="36" t="s">
        <v>2107</v>
      </c>
      <c>
        <f>(M134*21)/100</f>
      </c>
      <c t="s">
        <v>27</v>
      </c>
    </row>
    <row r="135" spans="1:5" ht="25.5">
      <c r="A135" s="35" t="s">
        <v>55</v>
      </c>
      <c r="E135" s="39" t="s">
        <v>351</v>
      </c>
    </row>
    <row r="136" spans="1:5" ht="12.75">
      <c r="A136" s="35" t="s">
        <v>56</v>
      </c>
      <c r="E136" s="40" t="s">
        <v>2108</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2113</v>
      </c>
      <c r="E8" s="30" t="s">
        <v>2112</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195</v>
      </c>
      <c r="J9" s="32">
        <f>0</f>
      </c>
      <c s="32">
        <f>0</f>
      </c>
      <c s="32">
        <f>0+L10+L14+L18+L22+L26+L30+L34</f>
      </c>
      <c s="32">
        <f>0+M10+M14+M18+M22+M26+M30+M34</f>
      </c>
    </row>
    <row r="10" spans="1:16" ht="25.5">
      <c r="A10" t="s">
        <v>48</v>
      </c>
      <c s="34" t="s">
        <v>49</v>
      </c>
      <c s="34" t="s">
        <v>2114</v>
      </c>
      <c s="35" t="s">
        <v>5</v>
      </c>
      <c s="6" t="s">
        <v>2115</v>
      </c>
      <c s="36" t="s">
        <v>204</v>
      </c>
      <c s="37">
        <v>48.837</v>
      </c>
      <c s="36">
        <v>0</v>
      </c>
      <c s="36">
        <f>ROUND(G10*H10,6)</f>
      </c>
      <c r="L10" s="38">
        <v>0</v>
      </c>
      <c s="32">
        <f>ROUND(ROUND(L10,2)*ROUND(G10,3),2)</f>
      </c>
      <c s="36" t="s">
        <v>2116</v>
      </c>
      <c>
        <f>(M10*21)/100</f>
      </c>
      <c t="s">
        <v>27</v>
      </c>
    </row>
    <row r="11" spans="1:5" ht="12.75">
      <c r="A11" s="35" t="s">
        <v>55</v>
      </c>
      <c r="E11" s="39" t="s">
        <v>881</v>
      </c>
    </row>
    <row r="12" spans="1:5" ht="51">
      <c r="A12" s="35" t="s">
        <v>56</v>
      </c>
      <c r="E12" s="40" t="s">
        <v>2117</v>
      </c>
    </row>
    <row r="13" spans="1:5" ht="12.75">
      <c r="A13" t="s">
        <v>57</v>
      </c>
      <c r="E13" s="39" t="s">
        <v>207</v>
      </c>
    </row>
    <row r="14" spans="1:16" ht="12.75">
      <c r="A14" t="s">
        <v>48</v>
      </c>
      <c s="34" t="s">
        <v>27</v>
      </c>
      <c s="34" t="s">
        <v>2118</v>
      </c>
      <c s="35" t="s">
        <v>5</v>
      </c>
      <c s="6" t="s">
        <v>2119</v>
      </c>
      <c s="36" t="s">
        <v>678</v>
      </c>
      <c s="37">
        <v>26.364</v>
      </c>
      <c s="36">
        <v>0.00149</v>
      </c>
      <c s="36">
        <f>ROUND(G14*H14,6)</f>
      </c>
      <c r="L14" s="38">
        <v>0</v>
      </c>
      <c s="32">
        <f>ROUND(ROUND(L14,2)*ROUND(G14,3),2)</f>
      </c>
      <c s="36" t="s">
        <v>2116</v>
      </c>
      <c>
        <f>(M14*21)/100</f>
      </c>
      <c t="s">
        <v>27</v>
      </c>
    </row>
    <row r="15" spans="1:5" ht="12.75">
      <c r="A15" s="35" t="s">
        <v>55</v>
      </c>
      <c r="E15" s="39" t="s">
        <v>5</v>
      </c>
    </row>
    <row r="16" spans="1:5" ht="12.75">
      <c r="A16" s="35" t="s">
        <v>56</v>
      </c>
      <c r="E16" s="40" t="s">
        <v>2120</v>
      </c>
    </row>
    <row r="17" spans="1:5" ht="12.75">
      <c r="A17" t="s">
        <v>57</v>
      </c>
      <c r="E17" s="39" t="s">
        <v>207</v>
      </c>
    </row>
    <row r="18" spans="1:16" ht="25.5">
      <c r="A18" t="s">
        <v>48</v>
      </c>
      <c s="34" t="s">
        <v>26</v>
      </c>
      <c s="34" t="s">
        <v>2121</v>
      </c>
      <c s="35" t="s">
        <v>5</v>
      </c>
      <c s="6" t="s">
        <v>2122</v>
      </c>
      <c s="36" t="s">
        <v>678</v>
      </c>
      <c s="37">
        <v>26.364</v>
      </c>
      <c s="36">
        <v>0</v>
      </c>
      <c s="36">
        <f>ROUND(G18*H18,6)</f>
      </c>
      <c r="L18" s="38">
        <v>0</v>
      </c>
      <c s="32">
        <f>ROUND(ROUND(L18,2)*ROUND(G18,3),2)</f>
      </c>
      <c s="36" t="s">
        <v>2116</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2123</v>
      </c>
      <c s="35" t="s">
        <v>5</v>
      </c>
      <c s="6" t="s">
        <v>2124</v>
      </c>
      <c s="36" t="s">
        <v>678</v>
      </c>
      <c s="37">
        <v>26.364</v>
      </c>
      <c s="36">
        <v>0.00483</v>
      </c>
      <c s="36">
        <f>ROUND(G22*H22,6)</f>
      </c>
      <c r="L22" s="38">
        <v>0</v>
      </c>
      <c s="32">
        <f>ROUND(ROUND(L22,2)*ROUND(G22,3),2)</f>
      </c>
      <c s="36" t="s">
        <v>2116</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2125</v>
      </c>
      <c s="35" t="s">
        <v>5</v>
      </c>
      <c s="6" t="s">
        <v>2126</v>
      </c>
      <c s="36" t="s">
        <v>678</v>
      </c>
      <c s="37">
        <v>26.364</v>
      </c>
      <c s="36">
        <v>0</v>
      </c>
      <c s="36">
        <f>ROUND(G26*H26,6)</f>
      </c>
      <c r="L26" s="38">
        <v>0</v>
      </c>
      <c s="32">
        <f>ROUND(ROUND(L26,2)*ROUND(G26,3),2)</f>
      </c>
      <c s="36" t="s">
        <v>2116</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2127</v>
      </c>
      <c s="35" t="s">
        <v>5</v>
      </c>
      <c s="6" t="s">
        <v>2128</v>
      </c>
      <c s="36" t="s">
        <v>204</v>
      </c>
      <c s="37">
        <v>48.837</v>
      </c>
      <c s="36">
        <v>0</v>
      </c>
      <c s="36">
        <f>ROUND(G30*H30,6)</f>
      </c>
      <c r="L30" s="38">
        <v>0</v>
      </c>
      <c s="32">
        <f>ROUND(ROUND(L30,2)*ROUND(G30,3),2)</f>
      </c>
      <c s="36" t="s">
        <v>2116</v>
      </c>
      <c>
        <f>(M30*21)/100</f>
      </c>
      <c t="s">
        <v>27</v>
      </c>
    </row>
    <row r="31" spans="1:5" ht="12.75">
      <c r="A31" s="35" t="s">
        <v>55</v>
      </c>
      <c r="E31" s="39" t="s">
        <v>5</v>
      </c>
    </row>
    <row r="32" spans="1:5" ht="12.75">
      <c r="A32" s="35" t="s">
        <v>56</v>
      </c>
      <c r="E32" s="40" t="s">
        <v>2129</v>
      </c>
    </row>
    <row r="33" spans="1:5" ht="12.75">
      <c r="A33" t="s">
        <v>57</v>
      </c>
      <c r="E33" s="39" t="s">
        <v>207</v>
      </c>
    </row>
    <row r="34" spans="1:16" ht="25.5">
      <c r="A34" t="s">
        <v>48</v>
      </c>
      <c s="34" t="s">
        <v>77</v>
      </c>
      <c s="34" t="s">
        <v>2130</v>
      </c>
      <c s="35" t="s">
        <v>5</v>
      </c>
      <c s="6" t="s">
        <v>2128</v>
      </c>
      <c s="36" t="s">
        <v>204</v>
      </c>
      <c s="37">
        <v>195.348</v>
      </c>
      <c s="36">
        <v>0</v>
      </c>
      <c s="36">
        <f>ROUND(G34*H34,6)</f>
      </c>
      <c r="L34" s="38">
        <v>0</v>
      </c>
      <c s="32">
        <f>ROUND(ROUND(L34,2)*ROUND(G34,3),2)</f>
      </c>
      <c s="36" t="s">
        <v>2116</v>
      </c>
      <c>
        <f>(M34*21)/100</f>
      </c>
      <c t="s">
        <v>27</v>
      </c>
    </row>
    <row r="35" spans="1:5" ht="12.75">
      <c r="A35" s="35" t="s">
        <v>55</v>
      </c>
      <c r="E35" s="39" t="s">
        <v>5</v>
      </c>
    </row>
    <row r="36" spans="1:5" ht="12.75">
      <c r="A36" s="35" t="s">
        <v>56</v>
      </c>
      <c r="E36" s="40" t="s">
        <v>2131</v>
      </c>
    </row>
    <row r="37" spans="1:5" ht="12.75">
      <c r="A37" t="s">
        <v>57</v>
      </c>
      <c r="E37" s="39" t="s">
        <v>207</v>
      </c>
    </row>
    <row r="38" spans="1:13" ht="12.75">
      <c r="A38" t="s">
        <v>46</v>
      </c>
      <c r="C38" s="31" t="s">
        <v>27</v>
      </c>
      <c r="E38" s="33" t="s">
        <v>2132</v>
      </c>
      <c r="J38" s="32">
        <f>0</f>
      </c>
      <c s="32">
        <f>0</f>
      </c>
      <c s="32">
        <f>0+L39+L43</f>
      </c>
      <c s="32">
        <f>0+M39+M43</f>
      </c>
    </row>
    <row r="39" spans="1:16" ht="12.75">
      <c r="A39" t="s">
        <v>48</v>
      </c>
      <c s="34" t="s">
        <v>81</v>
      </c>
      <c s="34" t="s">
        <v>2133</v>
      </c>
      <c s="35" t="s">
        <v>5</v>
      </c>
      <c s="6" t="s">
        <v>2134</v>
      </c>
      <c s="36" t="s">
        <v>213</v>
      </c>
      <c s="37">
        <v>31</v>
      </c>
      <c s="36">
        <v>0.0141</v>
      </c>
      <c s="36">
        <f>ROUND(G39*H39,6)</f>
      </c>
      <c r="L39" s="38">
        <v>0</v>
      </c>
      <c s="32">
        <f>ROUND(ROUND(L39,2)*ROUND(G39,3),2)</f>
      </c>
      <c s="36" t="s">
        <v>918</v>
      </c>
      <c>
        <f>(M39*21)/100</f>
      </c>
      <c t="s">
        <v>27</v>
      </c>
    </row>
    <row r="40" spans="1:5" ht="12.75">
      <c r="A40" s="35" t="s">
        <v>55</v>
      </c>
      <c r="E40" s="39" t="s">
        <v>5</v>
      </c>
    </row>
    <row r="41" spans="1:5" ht="12.75">
      <c r="A41" s="35" t="s">
        <v>56</v>
      </c>
      <c r="E41" s="40" t="s">
        <v>2135</v>
      </c>
    </row>
    <row r="42" spans="1:5" ht="25.5">
      <c r="A42" t="s">
        <v>57</v>
      </c>
      <c r="E42" s="39" t="s">
        <v>2136</v>
      </c>
    </row>
    <row r="43" spans="1:16" ht="12.75">
      <c r="A43" t="s">
        <v>48</v>
      </c>
      <c s="34" t="s">
        <v>2137</v>
      </c>
      <c s="34" t="s">
        <v>2138</v>
      </c>
      <c s="35" t="s">
        <v>5</v>
      </c>
      <c s="6" t="s">
        <v>2139</v>
      </c>
      <c s="36" t="s">
        <v>213</v>
      </c>
      <c s="37">
        <v>48</v>
      </c>
      <c s="36">
        <v>0.0141</v>
      </c>
      <c s="36">
        <f>ROUND(G43*H43,6)</f>
      </c>
      <c r="L43" s="38">
        <v>0</v>
      </c>
      <c s="32">
        <f>ROUND(ROUND(L43,2)*ROUND(G43,3),2)</f>
      </c>
      <c s="36" t="s">
        <v>918</v>
      </c>
      <c>
        <f>(M43*21)/100</f>
      </c>
      <c t="s">
        <v>27</v>
      </c>
    </row>
    <row r="44" spans="1:5" ht="12.75">
      <c r="A44" s="35" t="s">
        <v>55</v>
      </c>
      <c r="E44" s="39" t="s">
        <v>5</v>
      </c>
    </row>
    <row r="45" spans="1:5" ht="12.75">
      <c r="A45" s="35" t="s">
        <v>56</v>
      </c>
      <c r="E45" s="40" t="s">
        <v>2140</v>
      </c>
    </row>
    <row r="46" spans="1:5" ht="25.5">
      <c r="A46" t="s">
        <v>57</v>
      </c>
      <c r="E46" s="39" t="s">
        <v>2136</v>
      </c>
    </row>
    <row r="47" spans="1:13" ht="12.75">
      <c r="A47" t="s">
        <v>46</v>
      </c>
      <c r="C47" s="31" t="s">
        <v>26</v>
      </c>
      <c r="E47" s="33" t="s">
        <v>2141</v>
      </c>
      <c r="J47" s="32">
        <f>0</f>
      </c>
      <c s="32">
        <f>0</f>
      </c>
      <c s="32">
        <f>0+L48+L52+L56+L60+L64+L68+L72+L76+L80+L84+L88+L92+L96</f>
      </c>
      <c s="32">
        <f>0+M48+M52+M56+M60+M64+M68+M72+M76+M80+M84+M88+M92+M96</f>
      </c>
    </row>
    <row r="48" spans="1:16" ht="25.5">
      <c r="A48" t="s">
        <v>48</v>
      </c>
      <c s="34" t="s">
        <v>85</v>
      </c>
      <c s="34" t="s">
        <v>2142</v>
      </c>
      <c s="35" t="s">
        <v>5</v>
      </c>
      <c s="6" t="s">
        <v>2143</v>
      </c>
      <c s="36" t="s">
        <v>53</v>
      </c>
      <c s="37">
        <v>0.293</v>
      </c>
      <c s="36">
        <v>0</v>
      </c>
      <c s="36">
        <f>ROUND(G48*H48,6)</f>
      </c>
      <c r="L48" s="38">
        <v>0</v>
      </c>
      <c s="32">
        <f>ROUND(ROUND(L48,2)*ROUND(G48,3),2)</f>
      </c>
      <c s="36" t="s">
        <v>2116</v>
      </c>
      <c>
        <f>(M48*21)/100</f>
      </c>
      <c t="s">
        <v>27</v>
      </c>
    </row>
    <row r="49" spans="1:5" ht="12.75">
      <c r="A49" s="35" t="s">
        <v>55</v>
      </c>
      <c r="E49" s="39" t="s">
        <v>5</v>
      </c>
    </row>
    <row r="50" spans="1:5" ht="25.5">
      <c r="A50" s="35" t="s">
        <v>56</v>
      </c>
      <c r="E50" s="40" t="s">
        <v>2144</v>
      </c>
    </row>
    <row r="51" spans="1:5" ht="12.75">
      <c r="A51" t="s">
        <v>57</v>
      </c>
      <c r="E51" s="39" t="s">
        <v>207</v>
      </c>
    </row>
    <row r="52" spans="1:16" ht="12.75">
      <c r="A52" t="s">
        <v>48</v>
      </c>
      <c s="34" t="s">
        <v>89</v>
      </c>
      <c s="34" t="s">
        <v>2145</v>
      </c>
      <c s="35" t="s">
        <v>5</v>
      </c>
      <c s="6" t="s">
        <v>2146</v>
      </c>
      <c s="36" t="s">
        <v>53</v>
      </c>
      <c s="37">
        <v>0.211</v>
      </c>
      <c s="36">
        <v>1</v>
      </c>
      <c s="36">
        <f>ROUND(G52*H52,6)</f>
      </c>
      <c r="L52" s="38">
        <v>0</v>
      </c>
      <c s="32">
        <f>ROUND(ROUND(L52,2)*ROUND(G52,3),2)</f>
      </c>
      <c s="36" t="s">
        <v>2116</v>
      </c>
      <c>
        <f>(M52*21)/100</f>
      </c>
      <c t="s">
        <v>27</v>
      </c>
    </row>
    <row r="53" spans="1:5" ht="12.75">
      <c r="A53" s="35" t="s">
        <v>55</v>
      </c>
      <c r="E53" s="39" t="s">
        <v>5</v>
      </c>
    </row>
    <row r="54" spans="1:5" ht="12.75">
      <c r="A54" s="35" t="s">
        <v>56</v>
      </c>
      <c r="E54" s="40" t="s">
        <v>2147</v>
      </c>
    </row>
    <row r="55" spans="1:5" ht="12.75">
      <c r="A55" t="s">
        <v>57</v>
      </c>
      <c r="E55" s="39" t="s">
        <v>207</v>
      </c>
    </row>
    <row r="56" spans="1:16" ht="25.5">
      <c r="A56" t="s">
        <v>48</v>
      </c>
      <c s="34" t="s">
        <v>93</v>
      </c>
      <c s="34" t="s">
        <v>2148</v>
      </c>
      <c s="35" t="s">
        <v>5</v>
      </c>
      <c s="6" t="s">
        <v>2149</v>
      </c>
      <c s="36" t="s">
        <v>678</v>
      </c>
      <c s="37">
        <v>0.96</v>
      </c>
      <c s="36">
        <v>0.17818</v>
      </c>
      <c s="36">
        <f>ROUND(G56*H56,6)</f>
      </c>
      <c r="L56" s="38">
        <v>0</v>
      </c>
      <c s="32">
        <f>ROUND(ROUND(L56,2)*ROUND(G56,3),2)</f>
      </c>
      <c s="36" t="s">
        <v>2116</v>
      </c>
      <c>
        <f>(M56*21)/100</f>
      </c>
      <c t="s">
        <v>27</v>
      </c>
    </row>
    <row r="57" spans="1:5" ht="12.75">
      <c r="A57" s="35" t="s">
        <v>55</v>
      </c>
      <c r="E57" s="39" t="s">
        <v>5</v>
      </c>
    </row>
    <row r="58" spans="1:5" ht="12.75">
      <c r="A58" s="35" t="s">
        <v>56</v>
      </c>
      <c r="E58" s="40" t="s">
        <v>2150</v>
      </c>
    </row>
    <row r="59" spans="1:5" ht="12.75">
      <c r="A59" t="s">
        <v>57</v>
      </c>
      <c r="E59" s="39" t="s">
        <v>207</v>
      </c>
    </row>
    <row r="60" spans="1:16" ht="12.75">
      <c r="A60" t="s">
        <v>48</v>
      </c>
      <c s="34" t="s">
        <v>97</v>
      </c>
      <c s="34" t="s">
        <v>2151</v>
      </c>
      <c s="35" t="s">
        <v>5</v>
      </c>
      <c s="6" t="s">
        <v>2152</v>
      </c>
      <c s="36" t="s">
        <v>204</v>
      </c>
      <c s="37">
        <v>0.324</v>
      </c>
      <c s="36">
        <v>1.94302</v>
      </c>
      <c s="36">
        <f>ROUND(G60*H60,6)</f>
      </c>
      <c r="L60" s="38">
        <v>0</v>
      </c>
      <c s="32">
        <f>ROUND(ROUND(L60,2)*ROUND(G60,3),2)</f>
      </c>
      <c s="36" t="s">
        <v>2116</v>
      </c>
      <c>
        <f>(M60*21)/100</f>
      </c>
      <c t="s">
        <v>27</v>
      </c>
    </row>
    <row r="61" spans="1:5" ht="12.75">
      <c r="A61" s="35" t="s">
        <v>55</v>
      </c>
      <c r="E61" s="39" t="s">
        <v>5</v>
      </c>
    </row>
    <row r="62" spans="1:5" ht="12.75">
      <c r="A62" s="35" t="s">
        <v>56</v>
      </c>
      <c r="E62" s="40" t="s">
        <v>5</v>
      </c>
    </row>
    <row r="63" spans="1:5" ht="12.75">
      <c r="A63" t="s">
        <v>57</v>
      </c>
      <c r="E63" s="39" t="s">
        <v>207</v>
      </c>
    </row>
    <row r="64" spans="1:16" ht="25.5">
      <c r="A64" t="s">
        <v>48</v>
      </c>
      <c s="34" t="s">
        <v>101</v>
      </c>
      <c s="34" t="s">
        <v>2153</v>
      </c>
      <c s="35" t="s">
        <v>5</v>
      </c>
      <c s="6" t="s">
        <v>2154</v>
      </c>
      <c s="36" t="s">
        <v>678</v>
      </c>
      <c s="37">
        <v>3.843</v>
      </c>
      <c s="36">
        <v>0.00085</v>
      </c>
      <c s="36">
        <f>ROUND(G64*H64,6)</f>
      </c>
      <c r="L64" s="38">
        <v>0</v>
      </c>
      <c s="32">
        <f>ROUND(ROUND(L64,2)*ROUND(G64,3),2)</f>
      </c>
      <c s="36" t="s">
        <v>2116</v>
      </c>
      <c>
        <f>(M64*21)/100</f>
      </c>
      <c t="s">
        <v>27</v>
      </c>
    </row>
    <row r="65" spans="1:5" ht="12.75">
      <c r="A65" s="35" t="s">
        <v>55</v>
      </c>
      <c r="E65" s="39" t="s">
        <v>5</v>
      </c>
    </row>
    <row r="66" spans="1:5" ht="12.75">
      <c r="A66" s="35" t="s">
        <v>56</v>
      </c>
      <c r="E66" s="40" t="s">
        <v>2155</v>
      </c>
    </row>
    <row r="67" spans="1:5" ht="12.75">
      <c r="A67" t="s">
        <v>57</v>
      </c>
      <c r="E67" s="39" t="s">
        <v>207</v>
      </c>
    </row>
    <row r="68" spans="1:16" ht="25.5">
      <c r="A68" t="s">
        <v>48</v>
      </c>
      <c s="34" t="s">
        <v>105</v>
      </c>
      <c s="34" t="s">
        <v>2156</v>
      </c>
      <c s="35" t="s">
        <v>5</v>
      </c>
      <c s="6" t="s">
        <v>2157</v>
      </c>
      <c s="36" t="s">
        <v>213</v>
      </c>
      <c s="37">
        <v>1</v>
      </c>
      <c s="36">
        <v>0.07904</v>
      </c>
      <c s="36">
        <f>ROUND(G68*H68,6)</f>
      </c>
      <c r="L68" s="38">
        <v>0</v>
      </c>
      <c s="32">
        <f>ROUND(ROUND(L68,2)*ROUND(G68,3),2)</f>
      </c>
      <c s="36" t="s">
        <v>2116</v>
      </c>
      <c>
        <f>(M68*21)/100</f>
      </c>
      <c t="s">
        <v>27</v>
      </c>
    </row>
    <row r="69" spans="1:5" ht="12.75">
      <c r="A69" s="35" t="s">
        <v>55</v>
      </c>
      <c r="E69" s="39" t="s">
        <v>5</v>
      </c>
    </row>
    <row r="70" spans="1:5" ht="12.75">
      <c r="A70" s="35" t="s">
        <v>56</v>
      </c>
      <c r="E70" s="40" t="s">
        <v>2158</v>
      </c>
    </row>
    <row r="71" spans="1:5" ht="12.75">
      <c r="A71" t="s">
        <v>57</v>
      </c>
      <c r="E71" s="39" t="s">
        <v>207</v>
      </c>
    </row>
    <row r="72" spans="1:16" ht="25.5">
      <c r="A72" t="s">
        <v>48</v>
      </c>
      <c s="34" t="s">
        <v>109</v>
      </c>
      <c s="34" t="s">
        <v>2159</v>
      </c>
      <c s="35" t="s">
        <v>5</v>
      </c>
      <c s="6" t="s">
        <v>2160</v>
      </c>
      <c s="36" t="s">
        <v>678</v>
      </c>
      <c s="37">
        <v>0.81</v>
      </c>
      <c s="36">
        <v>0.45432</v>
      </c>
      <c s="36">
        <f>ROUND(G72*H72,6)</f>
      </c>
      <c r="L72" s="38">
        <v>0</v>
      </c>
      <c s="32">
        <f>ROUND(ROUND(L72,2)*ROUND(G72,3),2)</f>
      </c>
      <c s="36" t="s">
        <v>2116</v>
      </c>
      <c>
        <f>(M72*21)/100</f>
      </c>
      <c t="s">
        <v>27</v>
      </c>
    </row>
    <row r="73" spans="1:5" ht="12.75">
      <c r="A73" s="35" t="s">
        <v>55</v>
      </c>
      <c r="E73" s="39" t="s">
        <v>5</v>
      </c>
    </row>
    <row r="74" spans="1:5" ht="12.75">
      <c r="A74" s="35" t="s">
        <v>56</v>
      </c>
      <c r="E74" s="40" t="s">
        <v>2161</v>
      </c>
    </row>
    <row r="75" spans="1:5" ht="12.75">
      <c r="A75" t="s">
        <v>57</v>
      </c>
      <c r="E75" s="39" t="s">
        <v>207</v>
      </c>
    </row>
    <row r="76" spans="1:16" ht="25.5">
      <c r="A76" t="s">
        <v>48</v>
      </c>
      <c s="34" t="s">
        <v>113</v>
      </c>
      <c s="34" t="s">
        <v>2162</v>
      </c>
      <c s="35" t="s">
        <v>5</v>
      </c>
      <c s="6" t="s">
        <v>2163</v>
      </c>
      <c s="36" t="s">
        <v>678</v>
      </c>
      <c s="37">
        <v>3.87</v>
      </c>
      <c s="36">
        <v>0.26723</v>
      </c>
      <c s="36">
        <f>ROUND(G76*H76,6)</f>
      </c>
      <c r="L76" s="38">
        <v>0</v>
      </c>
      <c s="32">
        <f>ROUND(ROUND(L76,2)*ROUND(G76,3),2)</f>
      </c>
      <c s="36" t="s">
        <v>2116</v>
      </c>
      <c>
        <f>(M76*21)/100</f>
      </c>
      <c t="s">
        <v>27</v>
      </c>
    </row>
    <row r="77" spans="1:5" ht="12.75">
      <c r="A77" s="35" t="s">
        <v>55</v>
      </c>
      <c r="E77" s="39" t="s">
        <v>5</v>
      </c>
    </row>
    <row r="78" spans="1:5" ht="12.75">
      <c r="A78" s="35" t="s">
        <v>56</v>
      </c>
      <c r="E78" s="40" t="s">
        <v>2164</v>
      </c>
    </row>
    <row r="79" spans="1:5" ht="12.75">
      <c r="A79" t="s">
        <v>57</v>
      </c>
      <c r="E79" s="39" t="s">
        <v>207</v>
      </c>
    </row>
    <row r="80" spans="1:16" ht="25.5">
      <c r="A80" t="s">
        <v>48</v>
      </c>
      <c s="34" t="s">
        <v>117</v>
      </c>
      <c s="34" t="s">
        <v>2165</v>
      </c>
      <c s="35" t="s">
        <v>5</v>
      </c>
      <c s="6" t="s">
        <v>2166</v>
      </c>
      <c s="36" t="s">
        <v>204</v>
      </c>
      <c s="37">
        <v>0.419</v>
      </c>
      <c s="36">
        <v>1.8775</v>
      </c>
      <c s="36">
        <f>ROUND(G80*H80,6)</f>
      </c>
      <c r="L80" s="38">
        <v>0</v>
      </c>
      <c s="32">
        <f>ROUND(ROUND(L80,2)*ROUND(G80,3),2)</f>
      </c>
      <c s="36" t="s">
        <v>2116</v>
      </c>
      <c>
        <f>(M80*21)/100</f>
      </c>
      <c t="s">
        <v>27</v>
      </c>
    </row>
    <row r="81" spans="1:5" ht="12.75">
      <c r="A81" s="35" t="s">
        <v>55</v>
      </c>
      <c r="E81" s="39" t="s">
        <v>5</v>
      </c>
    </row>
    <row r="82" spans="1:5" ht="12.75">
      <c r="A82" s="35" t="s">
        <v>56</v>
      </c>
      <c r="E82" s="40" t="s">
        <v>2167</v>
      </c>
    </row>
    <row r="83" spans="1:5" ht="12.75">
      <c r="A83" t="s">
        <v>57</v>
      </c>
      <c r="E83" s="39" t="s">
        <v>207</v>
      </c>
    </row>
    <row r="84" spans="1:16" ht="25.5">
      <c r="A84" t="s">
        <v>48</v>
      </c>
      <c s="34" t="s">
        <v>121</v>
      </c>
      <c s="34" t="s">
        <v>2168</v>
      </c>
      <c s="35" t="s">
        <v>5</v>
      </c>
      <c s="6" t="s">
        <v>2169</v>
      </c>
      <c s="36" t="s">
        <v>678</v>
      </c>
      <c s="37">
        <v>9.28</v>
      </c>
      <c s="36">
        <v>0.26032</v>
      </c>
      <c s="36">
        <f>ROUND(G84*H84,6)</f>
      </c>
      <c r="L84" s="38">
        <v>0</v>
      </c>
      <c s="32">
        <f>ROUND(ROUND(L84,2)*ROUND(G84,3),2)</f>
      </c>
      <c s="36" t="s">
        <v>2116</v>
      </c>
      <c>
        <f>(M84*21)/100</f>
      </c>
      <c t="s">
        <v>27</v>
      </c>
    </row>
    <row r="85" spans="1:5" ht="12.75">
      <c r="A85" s="35" t="s">
        <v>55</v>
      </c>
      <c r="E85" s="39" t="s">
        <v>5</v>
      </c>
    </row>
    <row r="86" spans="1:5" ht="12.75">
      <c r="A86" s="35" t="s">
        <v>56</v>
      </c>
      <c r="E86" s="40" t="s">
        <v>2170</v>
      </c>
    </row>
    <row r="87" spans="1:5" ht="12.75">
      <c r="A87" t="s">
        <v>57</v>
      </c>
      <c r="E87" s="39" t="s">
        <v>207</v>
      </c>
    </row>
    <row r="88" spans="1:16" ht="25.5">
      <c r="A88" t="s">
        <v>48</v>
      </c>
      <c s="34" t="s">
        <v>125</v>
      </c>
      <c s="34" t="s">
        <v>2171</v>
      </c>
      <c s="35" t="s">
        <v>5</v>
      </c>
      <c s="6" t="s">
        <v>2172</v>
      </c>
      <c s="36" t="s">
        <v>678</v>
      </c>
      <c s="37">
        <v>4.776</v>
      </c>
      <c s="36">
        <v>0.13709</v>
      </c>
      <c s="36">
        <f>ROUND(G88*H88,6)</f>
      </c>
      <c r="L88" s="38">
        <v>0</v>
      </c>
      <c s="32">
        <f>ROUND(ROUND(L88,2)*ROUND(G88,3),2)</f>
      </c>
      <c s="36" t="s">
        <v>2116</v>
      </c>
      <c>
        <f>(M88*21)/100</f>
      </c>
      <c t="s">
        <v>27</v>
      </c>
    </row>
    <row r="89" spans="1:5" ht="12.75">
      <c r="A89" s="35" t="s">
        <v>55</v>
      </c>
      <c r="E89" s="39" t="s">
        <v>5</v>
      </c>
    </row>
    <row r="90" spans="1:5" ht="25.5">
      <c r="A90" s="35" t="s">
        <v>56</v>
      </c>
      <c r="E90" s="40" t="s">
        <v>2173</v>
      </c>
    </row>
    <row r="91" spans="1:5" ht="12.75">
      <c r="A91" t="s">
        <v>57</v>
      </c>
      <c r="E91" s="39" t="s">
        <v>207</v>
      </c>
    </row>
    <row r="92" spans="1:16" ht="25.5">
      <c r="A92" t="s">
        <v>48</v>
      </c>
      <c s="34" t="s">
        <v>129</v>
      </c>
      <c s="34" t="s">
        <v>2174</v>
      </c>
      <c s="35" t="s">
        <v>5</v>
      </c>
      <c s="6" t="s">
        <v>2175</v>
      </c>
      <c s="36" t="s">
        <v>678</v>
      </c>
      <c s="37">
        <v>9.152</v>
      </c>
      <c s="36">
        <v>0.10445</v>
      </c>
      <c s="36">
        <f>ROUND(G92*H92,6)</f>
      </c>
      <c r="L92" s="38">
        <v>0</v>
      </c>
      <c s="32">
        <f>ROUND(ROUND(L92,2)*ROUND(G92,3),2)</f>
      </c>
      <c s="36" t="s">
        <v>2116</v>
      </c>
      <c>
        <f>(M92*21)/100</f>
      </c>
      <c t="s">
        <v>27</v>
      </c>
    </row>
    <row r="93" spans="1:5" ht="12.75">
      <c r="A93" s="35" t="s">
        <v>55</v>
      </c>
      <c r="E93" s="39" t="s">
        <v>5</v>
      </c>
    </row>
    <row r="94" spans="1:5" ht="12.75">
      <c r="A94" s="35" t="s">
        <v>56</v>
      </c>
      <c r="E94" s="40" t="s">
        <v>2176</v>
      </c>
    </row>
    <row r="95" spans="1:5" ht="12.75">
      <c r="A95" t="s">
        <v>57</v>
      </c>
      <c r="E95" s="39" t="s">
        <v>207</v>
      </c>
    </row>
    <row r="96" spans="1:16" ht="25.5">
      <c r="A96" t="s">
        <v>48</v>
      </c>
      <c s="34" t="s">
        <v>133</v>
      </c>
      <c s="34" t="s">
        <v>2177</v>
      </c>
      <c s="35" t="s">
        <v>5</v>
      </c>
      <c s="6" t="s">
        <v>2178</v>
      </c>
      <c s="36" t="s">
        <v>678</v>
      </c>
      <c s="37">
        <v>25.857</v>
      </c>
      <c s="36">
        <v>0.1604</v>
      </c>
      <c s="36">
        <f>ROUND(G96*H96,6)</f>
      </c>
      <c r="L96" s="38">
        <v>0</v>
      </c>
      <c s="32">
        <f>ROUND(ROUND(L96,2)*ROUND(G96,3),2)</f>
      </c>
      <c s="36" t="s">
        <v>2116</v>
      </c>
      <c>
        <f>(M96*21)/100</f>
      </c>
      <c t="s">
        <v>27</v>
      </c>
    </row>
    <row r="97" spans="1:5" ht="12.75">
      <c r="A97" s="35" t="s">
        <v>55</v>
      </c>
      <c r="E97" s="39" t="s">
        <v>5</v>
      </c>
    </row>
    <row r="98" spans="1:5" ht="12.75">
      <c r="A98" s="35" t="s">
        <v>56</v>
      </c>
      <c r="E98" s="40" t="s">
        <v>2179</v>
      </c>
    </row>
    <row r="99" spans="1:5" ht="12.75">
      <c r="A99" t="s">
        <v>57</v>
      </c>
      <c r="E99" s="39" t="s">
        <v>207</v>
      </c>
    </row>
    <row r="100" spans="1:13" ht="12.75">
      <c r="A100" t="s">
        <v>46</v>
      </c>
      <c r="C100" s="31" t="s">
        <v>301</v>
      </c>
      <c r="E100" s="33" t="s">
        <v>2180</v>
      </c>
      <c r="J100" s="32">
        <f>0</f>
      </c>
      <c s="32">
        <f>0</f>
      </c>
      <c s="32">
        <f>0+L101+L105+L109+L113+L117</f>
      </c>
      <c s="32">
        <f>0+M101+M105+M109+M113+M117</f>
      </c>
    </row>
    <row r="101" spans="1:16" ht="25.5">
      <c r="A101" t="s">
        <v>48</v>
      </c>
      <c s="34" t="s">
        <v>137</v>
      </c>
      <c s="34" t="s">
        <v>2181</v>
      </c>
      <c s="35" t="s">
        <v>5</v>
      </c>
      <c s="6" t="s">
        <v>2182</v>
      </c>
      <c s="36" t="s">
        <v>204</v>
      </c>
      <c s="37">
        <v>2.054</v>
      </c>
      <c s="36">
        <v>0</v>
      </c>
      <c s="36">
        <f>ROUND(G101*H101,6)</f>
      </c>
      <c r="L101" s="38">
        <v>0</v>
      </c>
      <c s="32">
        <f>ROUND(ROUND(L101,2)*ROUND(G101,3),2)</f>
      </c>
      <c s="36" t="s">
        <v>2116</v>
      </c>
      <c>
        <f>(M101*21)/100</f>
      </c>
      <c t="s">
        <v>27</v>
      </c>
    </row>
    <row r="102" spans="1:5" ht="12.75">
      <c r="A102" s="35" t="s">
        <v>55</v>
      </c>
      <c r="E102" s="39" t="s">
        <v>5</v>
      </c>
    </row>
    <row r="103" spans="1:5" ht="12.75">
      <c r="A103" s="35" t="s">
        <v>56</v>
      </c>
      <c r="E103" s="40" t="s">
        <v>2183</v>
      </c>
    </row>
    <row r="104" spans="1:5" ht="12.75">
      <c r="A104" t="s">
        <v>57</v>
      </c>
      <c r="E104" s="39" t="s">
        <v>207</v>
      </c>
    </row>
    <row r="105" spans="1:16" ht="25.5">
      <c r="A105" t="s">
        <v>48</v>
      </c>
      <c s="34" t="s">
        <v>141</v>
      </c>
      <c s="34" t="s">
        <v>2184</v>
      </c>
      <c s="35" t="s">
        <v>5</v>
      </c>
      <c s="6" t="s">
        <v>2182</v>
      </c>
      <c s="36" t="s">
        <v>204</v>
      </c>
      <c s="37">
        <v>6.708</v>
      </c>
      <c s="36">
        <v>0</v>
      </c>
      <c s="36">
        <f>ROUND(G105*H105,6)</f>
      </c>
      <c r="L105" s="38">
        <v>0</v>
      </c>
      <c s="32">
        <f>ROUND(ROUND(L105,2)*ROUND(G105,3),2)</f>
      </c>
      <c s="36" t="s">
        <v>2116</v>
      </c>
      <c>
        <f>(M105*21)/100</f>
      </c>
      <c t="s">
        <v>27</v>
      </c>
    </row>
    <row r="106" spans="1:5" ht="12.75">
      <c r="A106" s="35" t="s">
        <v>55</v>
      </c>
      <c r="E106" s="39" t="s">
        <v>5</v>
      </c>
    </row>
    <row r="107" spans="1:5" ht="12.75">
      <c r="A107" s="35" t="s">
        <v>56</v>
      </c>
      <c r="E107" s="40" t="s">
        <v>2185</v>
      </c>
    </row>
    <row r="108" spans="1:5" ht="12.75">
      <c r="A108" t="s">
        <v>57</v>
      </c>
      <c r="E108" s="39" t="s">
        <v>207</v>
      </c>
    </row>
    <row r="109" spans="1:16" ht="25.5">
      <c r="A109" t="s">
        <v>48</v>
      </c>
      <c s="34" t="s">
        <v>145</v>
      </c>
      <c s="34" t="s">
        <v>2186</v>
      </c>
      <c s="35" t="s">
        <v>5</v>
      </c>
      <c s="6" t="s">
        <v>2187</v>
      </c>
      <c s="36" t="s">
        <v>678</v>
      </c>
      <c s="37">
        <v>45.078</v>
      </c>
      <c s="36">
        <v>0</v>
      </c>
      <c s="36">
        <f>ROUND(G109*H109,6)</f>
      </c>
      <c r="L109" s="38">
        <v>0</v>
      </c>
      <c s="32">
        <f>ROUND(ROUND(L109,2)*ROUND(G109,3),2)</f>
      </c>
      <c s="36" t="s">
        <v>2116</v>
      </c>
      <c>
        <f>(M109*21)/100</f>
      </c>
      <c t="s">
        <v>27</v>
      </c>
    </row>
    <row r="110" spans="1:5" ht="12.75">
      <c r="A110" s="35" t="s">
        <v>55</v>
      </c>
      <c r="E110" s="39" t="s">
        <v>5</v>
      </c>
    </row>
    <row r="111" spans="1:5" ht="12.75">
      <c r="A111" s="35" t="s">
        <v>56</v>
      </c>
      <c r="E111" s="40" t="s">
        <v>2188</v>
      </c>
    </row>
    <row r="112" spans="1:5" ht="12.75">
      <c r="A112" t="s">
        <v>57</v>
      </c>
      <c r="E112" s="39" t="s">
        <v>207</v>
      </c>
    </row>
    <row r="113" spans="1:16" ht="25.5">
      <c r="A113" t="s">
        <v>48</v>
      </c>
      <c s="34" t="s">
        <v>149</v>
      </c>
      <c s="34" t="s">
        <v>2189</v>
      </c>
      <c s="35" t="s">
        <v>5</v>
      </c>
      <c s="6" t="s">
        <v>2187</v>
      </c>
      <c s="36" t="s">
        <v>678</v>
      </c>
      <c s="37">
        <v>45.078</v>
      </c>
      <c s="36">
        <v>0</v>
      </c>
      <c s="36">
        <f>ROUND(G113*H113,6)</f>
      </c>
      <c r="L113" s="38">
        <v>0</v>
      </c>
      <c s="32">
        <f>ROUND(ROUND(L113,2)*ROUND(G113,3),2)</f>
      </c>
      <c s="36" t="s">
        <v>2116</v>
      </c>
      <c>
        <f>(M113*21)/100</f>
      </c>
      <c t="s">
        <v>27</v>
      </c>
    </row>
    <row r="114" spans="1:5" ht="12.75">
      <c r="A114" s="35" t="s">
        <v>55</v>
      </c>
      <c r="E114" s="39" t="s">
        <v>5</v>
      </c>
    </row>
    <row r="115" spans="1:5" ht="12.75">
      <c r="A115" s="35" t="s">
        <v>56</v>
      </c>
      <c r="E115" s="40" t="s">
        <v>207</v>
      </c>
    </row>
    <row r="116" spans="1:5" ht="12.75">
      <c r="A116" t="s">
        <v>57</v>
      </c>
      <c r="E116" s="39" t="s">
        <v>5</v>
      </c>
    </row>
    <row r="117" spans="1:16" ht="25.5">
      <c r="A117" t="s">
        <v>48</v>
      </c>
      <c s="34" t="s">
        <v>259</v>
      </c>
      <c s="34" t="s">
        <v>2190</v>
      </c>
      <c s="35" t="s">
        <v>5</v>
      </c>
      <c s="6" t="s">
        <v>2191</v>
      </c>
      <c s="36" t="s">
        <v>53</v>
      </c>
      <c s="37">
        <v>0.876</v>
      </c>
      <c s="36">
        <v>0</v>
      </c>
      <c s="36">
        <f>ROUND(G117*H117,6)</f>
      </c>
      <c r="L117" s="38">
        <v>0</v>
      </c>
      <c s="32">
        <f>ROUND(ROUND(L117,2)*ROUND(G117,3),2)</f>
      </c>
      <c s="36" t="s">
        <v>2116</v>
      </c>
      <c>
        <f>(M117*21)/100</f>
      </c>
      <c t="s">
        <v>27</v>
      </c>
    </row>
    <row r="118" spans="1:5" ht="12.75">
      <c r="A118" s="35" t="s">
        <v>55</v>
      </c>
      <c r="E118" s="39" t="s">
        <v>5</v>
      </c>
    </row>
    <row r="119" spans="1:5" ht="12.75">
      <c r="A119" s="35" t="s">
        <v>56</v>
      </c>
      <c r="E119" s="40" t="s">
        <v>2192</v>
      </c>
    </row>
    <row r="120" spans="1:5" ht="12.75">
      <c r="A120" t="s">
        <v>57</v>
      </c>
      <c r="E120" s="39" t="s">
        <v>207</v>
      </c>
    </row>
    <row r="121" spans="1:13" ht="12.75">
      <c r="A121" t="s">
        <v>46</v>
      </c>
      <c r="C121" s="31" t="s">
        <v>65</v>
      </c>
      <c r="E121" s="33" t="s">
        <v>1109</v>
      </c>
      <c r="J121" s="32">
        <f>0</f>
      </c>
      <c s="32">
        <f>0</f>
      </c>
      <c s="32">
        <f>0+L122+L126+L130</f>
      </c>
      <c s="32">
        <f>0+M122+M126+M130</f>
      </c>
    </row>
    <row r="122" spans="1:16" ht="25.5">
      <c r="A122" t="s">
        <v>48</v>
      </c>
      <c s="34" t="s">
        <v>262</v>
      </c>
      <c s="34" t="s">
        <v>2193</v>
      </c>
      <c s="35" t="s">
        <v>5</v>
      </c>
      <c s="6" t="s">
        <v>2194</v>
      </c>
      <c s="36" t="s">
        <v>53</v>
      </c>
      <c s="37">
        <v>0.087</v>
      </c>
      <c s="36">
        <v>0</v>
      </c>
      <c s="36">
        <f>ROUND(G122*H122,6)</f>
      </c>
      <c r="L122" s="38">
        <v>0</v>
      </c>
      <c s="32">
        <f>ROUND(ROUND(L122,2)*ROUND(G122,3),2)</f>
      </c>
      <c s="36" t="s">
        <v>2116</v>
      </c>
      <c>
        <f>(M122*21)/100</f>
      </c>
      <c t="s">
        <v>27</v>
      </c>
    </row>
    <row r="123" spans="1:5" ht="12.75">
      <c r="A123" s="35" t="s">
        <v>55</v>
      </c>
      <c r="E123" s="39" t="s">
        <v>5</v>
      </c>
    </row>
    <row r="124" spans="1:5" ht="12.75">
      <c r="A124" s="35" t="s">
        <v>56</v>
      </c>
      <c r="E124" s="40" t="s">
        <v>2195</v>
      </c>
    </row>
    <row r="125" spans="1:5" ht="12.75">
      <c r="A125" t="s">
        <v>57</v>
      </c>
      <c r="E125" s="39" t="s">
        <v>207</v>
      </c>
    </row>
    <row r="126" spans="1:16" ht="12.75">
      <c r="A126" t="s">
        <v>48</v>
      </c>
      <c s="34" t="s">
        <v>266</v>
      </c>
      <c s="34" t="s">
        <v>2196</v>
      </c>
      <c s="35" t="s">
        <v>5</v>
      </c>
      <c s="6" t="s">
        <v>2197</v>
      </c>
      <c s="36" t="s">
        <v>53</v>
      </c>
      <c s="37">
        <v>0.094</v>
      </c>
      <c s="36">
        <v>0</v>
      </c>
      <c s="36">
        <f>ROUND(G126*H126,6)</f>
      </c>
      <c r="L126" s="38">
        <v>0</v>
      </c>
      <c s="32">
        <f>ROUND(ROUND(L126,2)*ROUND(G126,3),2)</f>
      </c>
      <c s="36" t="s">
        <v>2116</v>
      </c>
      <c>
        <f>(M126*21)/100</f>
      </c>
      <c t="s">
        <v>27</v>
      </c>
    </row>
    <row r="127" spans="1:5" ht="12.75">
      <c r="A127" s="35" t="s">
        <v>55</v>
      </c>
      <c r="E127" s="39" t="s">
        <v>5</v>
      </c>
    </row>
    <row r="128" spans="1:5" ht="12.75">
      <c r="A128" s="35" t="s">
        <v>56</v>
      </c>
      <c r="E128" s="40" t="s">
        <v>2198</v>
      </c>
    </row>
    <row r="129" spans="1:5" ht="12.75">
      <c r="A129" t="s">
        <v>57</v>
      </c>
      <c r="E129" s="39" t="s">
        <v>207</v>
      </c>
    </row>
    <row r="130" spans="1:16" ht="25.5">
      <c r="A130" t="s">
        <v>48</v>
      </c>
      <c s="34" t="s">
        <v>270</v>
      </c>
      <c s="34" t="s">
        <v>2199</v>
      </c>
      <c s="35" t="s">
        <v>5</v>
      </c>
      <c s="6" t="s">
        <v>2200</v>
      </c>
      <c s="36" t="s">
        <v>213</v>
      </c>
      <c s="37">
        <v>2</v>
      </c>
      <c s="36">
        <v>0.059</v>
      </c>
      <c s="36">
        <f>ROUND(G130*H130,6)</f>
      </c>
      <c r="L130" s="38">
        <v>0</v>
      </c>
      <c s="32">
        <f>ROUND(ROUND(L130,2)*ROUND(G130,3),2)</f>
      </c>
      <c s="36" t="s">
        <v>2116</v>
      </c>
      <c>
        <f>(M130*21)/100</f>
      </c>
      <c t="s">
        <v>27</v>
      </c>
    </row>
    <row r="131" spans="1:5" ht="12.75">
      <c r="A131" s="35" t="s">
        <v>55</v>
      </c>
      <c r="E131" s="39" t="s">
        <v>5</v>
      </c>
    </row>
    <row r="132" spans="1:5" ht="12.75">
      <c r="A132" s="35" t="s">
        <v>56</v>
      </c>
      <c r="E132" s="40" t="s">
        <v>5</v>
      </c>
    </row>
    <row r="133" spans="1:5" ht="12.75">
      <c r="A133" t="s">
        <v>57</v>
      </c>
      <c r="E133" s="39" t="s">
        <v>207</v>
      </c>
    </row>
    <row r="134" spans="1:13" ht="12.75">
      <c r="A134" t="s">
        <v>46</v>
      </c>
      <c r="C134" s="31" t="s">
        <v>69</v>
      </c>
      <c r="E134" s="33" t="s">
        <v>2201</v>
      </c>
      <c r="J134" s="32">
        <f>0</f>
      </c>
      <c s="32">
        <f>0</f>
      </c>
      <c s="32">
        <f>0+L135</f>
      </c>
      <c s="32">
        <f>0+M135</f>
      </c>
    </row>
    <row r="135" spans="1:16" ht="12.75">
      <c r="A135" t="s">
        <v>48</v>
      </c>
      <c s="34" t="s">
        <v>275</v>
      </c>
      <c s="34" t="s">
        <v>879</v>
      </c>
      <c s="35" t="s">
        <v>5</v>
      </c>
      <c s="6" t="s">
        <v>2202</v>
      </c>
      <c s="36" t="s">
        <v>678</v>
      </c>
      <c s="37">
        <v>1.11</v>
      </c>
      <c s="36">
        <v>0</v>
      </c>
      <c s="36">
        <f>ROUND(G135*H135,6)</f>
      </c>
      <c r="L135" s="38">
        <v>0</v>
      </c>
      <c s="32">
        <f>ROUND(ROUND(L135,2)*ROUND(G135,3),2)</f>
      </c>
      <c s="36" t="s">
        <v>918</v>
      </c>
      <c>
        <f>(M135*21)/100</f>
      </c>
      <c t="s">
        <v>27</v>
      </c>
    </row>
    <row r="136" spans="1:5" ht="12.75">
      <c r="A136" s="35" t="s">
        <v>55</v>
      </c>
      <c r="E136" s="39" t="s">
        <v>5</v>
      </c>
    </row>
    <row r="137" spans="1:5" ht="12.75">
      <c r="A137" s="35" t="s">
        <v>56</v>
      </c>
      <c r="E137" s="40" t="s">
        <v>2203</v>
      </c>
    </row>
    <row r="138" spans="1:5" ht="255">
      <c r="A138" t="s">
        <v>57</v>
      </c>
      <c r="E138" s="39" t="s">
        <v>2204</v>
      </c>
    </row>
    <row r="139" spans="1:13" ht="12.75">
      <c r="A139" t="s">
        <v>46</v>
      </c>
      <c r="C139" s="31" t="s">
        <v>454</v>
      </c>
      <c r="E139" s="33" t="s">
        <v>2205</v>
      </c>
      <c r="J139" s="32">
        <f>0</f>
      </c>
      <c s="32">
        <f>0</f>
      </c>
      <c s="32">
        <f>0+L140+L144+L148+L152+L156+L160+L164+L168+L172+L176+L180</f>
      </c>
      <c s="32">
        <f>0+M140+M144+M148+M152+M156+M160+M164+M168+M172+M176+M180</f>
      </c>
    </row>
    <row r="140" spans="1:16" ht="25.5">
      <c r="A140" t="s">
        <v>48</v>
      </c>
      <c s="34" t="s">
        <v>279</v>
      </c>
      <c s="34" t="s">
        <v>2206</v>
      </c>
      <c s="35" t="s">
        <v>5</v>
      </c>
      <c s="6" t="s">
        <v>2207</v>
      </c>
      <c s="36" t="s">
        <v>678</v>
      </c>
      <c s="37">
        <v>57.869</v>
      </c>
      <c s="36">
        <v>0.00438</v>
      </c>
      <c s="36">
        <f>ROUND(G140*H140,6)</f>
      </c>
      <c r="L140" s="38">
        <v>0</v>
      </c>
      <c s="32">
        <f>ROUND(ROUND(L140,2)*ROUND(G140,3),2)</f>
      </c>
      <c s="36" t="s">
        <v>2116</v>
      </c>
      <c>
        <f>(M140*21)/100</f>
      </c>
      <c t="s">
        <v>27</v>
      </c>
    </row>
    <row r="141" spans="1:5" ht="12.75">
      <c r="A141" s="35" t="s">
        <v>55</v>
      </c>
      <c r="E141" s="39" t="s">
        <v>5</v>
      </c>
    </row>
    <row r="142" spans="1:5" ht="38.25">
      <c r="A142" s="35" t="s">
        <v>56</v>
      </c>
      <c r="E142" s="40" t="s">
        <v>2208</v>
      </c>
    </row>
    <row r="143" spans="1:5" ht="12.75">
      <c r="A143" t="s">
        <v>57</v>
      </c>
      <c r="E143" s="39" t="s">
        <v>207</v>
      </c>
    </row>
    <row r="144" spans="1:16" ht="12.75">
      <c r="A144" t="s">
        <v>48</v>
      </c>
      <c s="34" t="s">
        <v>282</v>
      </c>
      <c s="34" t="s">
        <v>2209</v>
      </c>
      <c s="35" t="s">
        <v>5</v>
      </c>
      <c s="6" t="s">
        <v>2210</v>
      </c>
      <c s="36" t="s">
        <v>678</v>
      </c>
      <c s="37">
        <v>24.554</v>
      </c>
      <c s="36">
        <v>0</v>
      </c>
      <c s="36">
        <f>ROUND(G144*H144,6)</f>
      </c>
      <c r="L144" s="38">
        <v>0</v>
      </c>
      <c s="32">
        <f>ROUND(ROUND(L144,2)*ROUND(G144,3),2)</f>
      </c>
      <c s="36" t="s">
        <v>2116</v>
      </c>
      <c>
        <f>(M144*21)/100</f>
      </c>
      <c t="s">
        <v>27</v>
      </c>
    </row>
    <row r="145" spans="1:5" ht="12.75">
      <c r="A145" s="35" t="s">
        <v>55</v>
      </c>
      <c r="E145" s="39" t="s">
        <v>5</v>
      </c>
    </row>
    <row r="146" spans="1:5" ht="25.5">
      <c r="A146" s="35" t="s">
        <v>56</v>
      </c>
      <c r="E146" s="40" t="s">
        <v>2211</v>
      </c>
    </row>
    <row r="147" spans="1:5" ht="12.75">
      <c r="A147" t="s">
        <v>57</v>
      </c>
      <c r="E147" s="39" t="s">
        <v>207</v>
      </c>
    </row>
    <row r="148" spans="1:16" ht="12.75">
      <c r="A148" t="s">
        <v>48</v>
      </c>
      <c s="34" t="s">
        <v>285</v>
      </c>
      <c s="34" t="s">
        <v>2212</v>
      </c>
      <c s="35" t="s">
        <v>5</v>
      </c>
      <c s="6" t="s">
        <v>2213</v>
      </c>
      <c s="36" t="s">
        <v>678</v>
      </c>
      <c s="37">
        <v>10.798</v>
      </c>
      <c s="36">
        <v>0.03045</v>
      </c>
      <c s="36">
        <f>ROUND(G148*H148,6)</f>
      </c>
      <c r="L148" s="38">
        <v>0</v>
      </c>
      <c s="32">
        <f>ROUND(ROUND(L148,2)*ROUND(G148,3),2)</f>
      </c>
      <c s="36" t="s">
        <v>2116</v>
      </c>
      <c>
        <f>(M148*21)/100</f>
      </c>
      <c t="s">
        <v>27</v>
      </c>
    </row>
    <row r="149" spans="1:5" ht="12.75">
      <c r="A149" s="35" t="s">
        <v>55</v>
      </c>
      <c r="E149" s="39" t="s">
        <v>5</v>
      </c>
    </row>
    <row r="150" spans="1:5" ht="25.5">
      <c r="A150" s="35" t="s">
        <v>56</v>
      </c>
      <c r="E150" s="40" t="s">
        <v>2214</v>
      </c>
    </row>
    <row r="151" spans="1:5" ht="12.75">
      <c r="A151" t="s">
        <v>57</v>
      </c>
      <c r="E151" s="39" t="s">
        <v>207</v>
      </c>
    </row>
    <row r="152" spans="1:16" ht="25.5">
      <c r="A152" t="s">
        <v>48</v>
      </c>
      <c s="34" t="s">
        <v>288</v>
      </c>
      <c s="34" t="s">
        <v>2215</v>
      </c>
      <c s="35" t="s">
        <v>5</v>
      </c>
      <c s="6" t="s">
        <v>2216</v>
      </c>
      <c s="36" t="s">
        <v>678</v>
      </c>
      <c s="37">
        <v>61.543</v>
      </c>
      <c s="36">
        <v>0.0136</v>
      </c>
      <c s="36">
        <f>ROUND(G152*H152,6)</f>
      </c>
      <c r="L152" s="38">
        <v>0</v>
      </c>
      <c s="32">
        <f>ROUND(ROUND(L152,2)*ROUND(G152,3),2)</f>
      </c>
      <c s="36" t="s">
        <v>2116</v>
      </c>
      <c>
        <f>(M152*21)/100</f>
      </c>
      <c t="s">
        <v>27</v>
      </c>
    </row>
    <row r="153" spans="1:5" ht="12.75">
      <c r="A153" s="35" t="s">
        <v>55</v>
      </c>
      <c r="E153" s="39" t="s">
        <v>5</v>
      </c>
    </row>
    <row r="154" spans="1:5" ht="25.5">
      <c r="A154" s="35" t="s">
        <v>56</v>
      </c>
      <c r="E154" s="40" t="s">
        <v>2217</v>
      </c>
    </row>
    <row r="155" spans="1:5" ht="12.75">
      <c r="A155" t="s">
        <v>57</v>
      </c>
      <c r="E155" s="39" t="s">
        <v>207</v>
      </c>
    </row>
    <row r="156" spans="1:16" ht="25.5">
      <c r="A156" t="s">
        <v>48</v>
      </c>
      <c s="34" t="s">
        <v>292</v>
      </c>
      <c s="34" t="s">
        <v>2218</v>
      </c>
      <c s="35" t="s">
        <v>5</v>
      </c>
      <c s="6" t="s">
        <v>2219</v>
      </c>
      <c s="36" t="s">
        <v>678</v>
      </c>
      <c s="37">
        <v>61.543</v>
      </c>
      <c s="36">
        <v>0.0079</v>
      </c>
      <c s="36">
        <f>ROUND(G156*H156,6)</f>
      </c>
      <c r="L156" s="38">
        <v>0</v>
      </c>
      <c s="32">
        <f>ROUND(ROUND(L156,2)*ROUND(G156,3),2)</f>
      </c>
      <c s="36" t="s">
        <v>2116</v>
      </c>
      <c>
        <f>(M156*21)/100</f>
      </c>
      <c t="s">
        <v>27</v>
      </c>
    </row>
    <row r="157" spans="1:5" ht="12.75">
      <c r="A157" s="35" t="s">
        <v>55</v>
      </c>
      <c r="E157" s="39" t="s">
        <v>5</v>
      </c>
    </row>
    <row r="158" spans="1:5" ht="25.5">
      <c r="A158" s="35" t="s">
        <v>56</v>
      </c>
      <c r="E158" s="40" t="s">
        <v>2220</v>
      </c>
    </row>
    <row r="159" spans="1:5" ht="12.75">
      <c r="A159" t="s">
        <v>57</v>
      </c>
      <c r="E159" s="39" t="s">
        <v>207</v>
      </c>
    </row>
    <row r="160" spans="1:16" ht="25.5">
      <c r="A160" t="s">
        <v>48</v>
      </c>
      <c s="34" t="s">
        <v>295</v>
      </c>
      <c s="34" t="s">
        <v>2221</v>
      </c>
      <c s="35" t="s">
        <v>5</v>
      </c>
      <c s="6" t="s">
        <v>2222</v>
      </c>
      <c s="36" t="s">
        <v>678</v>
      </c>
      <c s="37">
        <v>20.914</v>
      </c>
      <c s="36">
        <v>0.0154</v>
      </c>
      <c s="36">
        <f>ROUND(G160*H160,6)</f>
      </c>
      <c r="L160" s="38">
        <v>0</v>
      </c>
      <c s="32">
        <f>ROUND(ROUND(L160,2)*ROUND(G160,3),2)</f>
      </c>
      <c s="36" t="s">
        <v>2116</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298</v>
      </c>
      <c s="34" t="s">
        <v>2223</v>
      </c>
      <c s="35" t="s">
        <v>5</v>
      </c>
      <c s="6" t="s">
        <v>2224</v>
      </c>
      <c s="36" t="s">
        <v>678</v>
      </c>
      <c s="37">
        <v>20.914</v>
      </c>
      <c s="36">
        <v>0.0079</v>
      </c>
      <c s="36">
        <f>ROUND(G164*H164,6)</f>
      </c>
      <c r="L164" s="38">
        <v>0</v>
      </c>
      <c s="32">
        <f>ROUND(ROUND(L164,2)*ROUND(G164,3),2)</f>
      </c>
      <c s="36" t="s">
        <v>2116</v>
      </c>
      <c>
        <f>(M164*21)/100</f>
      </c>
      <c t="s">
        <v>27</v>
      </c>
    </row>
    <row r="165" spans="1:5" ht="12.75">
      <c r="A165" s="35" t="s">
        <v>55</v>
      </c>
      <c r="E165" s="39" t="s">
        <v>5</v>
      </c>
    </row>
    <row r="166" spans="1:5" ht="12.75">
      <c r="A166" s="35" t="s">
        <v>56</v>
      </c>
      <c r="E166" s="40" t="s">
        <v>5</v>
      </c>
    </row>
    <row r="167" spans="1:5" ht="12.75">
      <c r="A167" t="s">
        <v>57</v>
      </c>
      <c r="E167" s="39" t="s">
        <v>207</v>
      </c>
    </row>
    <row r="168" spans="1:16" ht="25.5">
      <c r="A168" t="s">
        <v>48</v>
      </c>
      <c s="34" t="s">
        <v>301</v>
      </c>
      <c s="34" t="s">
        <v>2225</v>
      </c>
      <c s="35" t="s">
        <v>5</v>
      </c>
      <c s="6" t="s">
        <v>2226</v>
      </c>
      <c s="36" t="s">
        <v>213</v>
      </c>
      <c s="37">
        <v>12</v>
      </c>
      <c s="36">
        <v>0.0389</v>
      </c>
      <c s="36">
        <f>ROUND(G168*H168,6)</f>
      </c>
      <c r="L168" s="38">
        <v>0</v>
      </c>
      <c s="32">
        <f>ROUND(ROUND(L168,2)*ROUND(G168,3),2)</f>
      </c>
      <c s="36" t="s">
        <v>2116</v>
      </c>
      <c>
        <f>(M168*21)/100</f>
      </c>
      <c t="s">
        <v>27</v>
      </c>
    </row>
    <row r="169" spans="1:5" ht="12.75">
      <c r="A169" s="35" t="s">
        <v>55</v>
      </c>
      <c r="E169" s="39" t="s">
        <v>5</v>
      </c>
    </row>
    <row r="170" spans="1:5" ht="12.75">
      <c r="A170" s="35" t="s">
        <v>56</v>
      </c>
      <c r="E170" s="40" t="s">
        <v>2227</v>
      </c>
    </row>
    <row r="171" spans="1:5" ht="12.75">
      <c r="A171" t="s">
        <v>57</v>
      </c>
      <c r="E171" s="39" t="s">
        <v>207</v>
      </c>
    </row>
    <row r="172" spans="1:16" ht="25.5">
      <c r="A172" t="s">
        <v>48</v>
      </c>
      <c s="34" t="s">
        <v>304</v>
      </c>
      <c s="34" t="s">
        <v>2228</v>
      </c>
      <c s="35" t="s">
        <v>5</v>
      </c>
      <c s="6" t="s">
        <v>2229</v>
      </c>
      <c s="36" t="s">
        <v>678</v>
      </c>
      <c s="37">
        <v>12</v>
      </c>
      <c s="36">
        <v>0.00026</v>
      </c>
      <c s="36">
        <f>ROUND(G172*H172,6)</f>
      </c>
      <c r="L172" s="38">
        <v>0</v>
      </c>
      <c s="32">
        <f>ROUND(ROUND(L172,2)*ROUND(G172,3),2)</f>
      </c>
      <c s="36" t="s">
        <v>2116</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307</v>
      </c>
      <c s="34" t="s">
        <v>2230</v>
      </c>
      <c s="35" t="s">
        <v>5</v>
      </c>
      <c s="6" t="s">
        <v>2231</v>
      </c>
      <c s="36" t="s">
        <v>213</v>
      </c>
      <c s="37">
        <v>26</v>
      </c>
      <c s="36">
        <v>0.0382</v>
      </c>
      <c s="36">
        <f>ROUND(G176*H176,6)</f>
      </c>
      <c r="L176" s="38">
        <v>0</v>
      </c>
      <c s="32">
        <f>ROUND(ROUND(L176,2)*ROUND(G176,3),2)</f>
      </c>
      <c s="36" t="s">
        <v>2116</v>
      </c>
      <c>
        <f>(M176*21)/100</f>
      </c>
      <c t="s">
        <v>27</v>
      </c>
    </row>
    <row r="177" spans="1:5" ht="12.75">
      <c r="A177" s="35" t="s">
        <v>55</v>
      </c>
      <c r="E177" s="39" t="s">
        <v>5</v>
      </c>
    </row>
    <row r="178" spans="1:5" ht="12.75">
      <c r="A178" s="35" t="s">
        <v>56</v>
      </c>
      <c r="E178" s="40" t="s">
        <v>5</v>
      </c>
    </row>
    <row r="179" spans="1:5" ht="12.75">
      <c r="A179" t="s">
        <v>57</v>
      </c>
      <c r="E179" s="39" t="s">
        <v>207</v>
      </c>
    </row>
    <row r="180" spans="1:16" ht="25.5">
      <c r="A180" t="s">
        <v>48</v>
      </c>
      <c s="34" t="s">
        <v>310</v>
      </c>
      <c s="34" t="s">
        <v>2232</v>
      </c>
      <c s="35" t="s">
        <v>5</v>
      </c>
      <c s="6" t="s">
        <v>2233</v>
      </c>
      <c s="36" t="s">
        <v>678</v>
      </c>
      <c s="37">
        <v>119.255</v>
      </c>
      <c s="36">
        <v>0.00026</v>
      </c>
      <c s="36">
        <f>ROUND(G180*H180,6)</f>
      </c>
      <c r="L180" s="38">
        <v>0</v>
      </c>
      <c s="32">
        <f>ROUND(ROUND(L180,2)*ROUND(G180,3),2)</f>
      </c>
      <c s="36" t="s">
        <v>2116</v>
      </c>
      <c>
        <f>(M180*21)/100</f>
      </c>
      <c t="s">
        <v>27</v>
      </c>
    </row>
    <row r="181" spans="1:5" ht="12.75">
      <c r="A181" s="35" t="s">
        <v>55</v>
      </c>
      <c r="E181" s="39" t="s">
        <v>5</v>
      </c>
    </row>
    <row r="182" spans="1:5" ht="12.75">
      <c r="A182" s="35" t="s">
        <v>56</v>
      </c>
      <c r="E182" s="40" t="s">
        <v>2234</v>
      </c>
    </row>
    <row r="183" spans="1:5" ht="12.75">
      <c r="A183" t="s">
        <v>57</v>
      </c>
      <c r="E183" s="39" t="s">
        <v>207</v>
      </c>
    </row>
    <row r="184" spans="1:13" ht="12.75">
      <c r="A184" t="s">
        <v>46</v>
      </c>
      <c r="C184" s="31" t="s">
        <v>457</v>
      </c>
      <c r="E184" s="33" t="s">
        <v>2235</v>
      </c>
      <c r="J184" s="32">
        <f>0</f>
      </c>
      <c s="32">
        <f>0</f>
      </c>
      <c s="32">
        <f>0+L185+L189+L193+L197+L201</f>
      </c>
      <c s="32">
        <f>0+M185+M189+M193+M197+M201</f>
      </c>
    </row>
    <row r="185" spans="1:16" ht="12.75">
      <c r="A185" t="s">
        <v>48</v>
      </c>
      <c s="34" t="s">
        <v>313</v>
      </c>
      <c s="34" t="s">
        <v>2236</v>
      </c>
      <c s="35" t="s">
        <v>5</v>
      </c>
      <c s="6" t="s">
        <v>2237</v>
      </c>
      <c s="36" t="s">
        <v>218</v>
      </c>
      <c s="37">
        <v>14.4</v>
      </c>
      <c s="36">
        <v>0.0015</v>
      </c>
      <c s="36">
        <f>ROUND(G185*H185,6)</f>
      </c>
      <c r="L185" s="38">
        <v>0</v>
      </c>
      <c s="32">
        <f>ROUND(ROUND(L185,2)*ROUND(G185,3),2)</f>
      </c>
      <c s="36" t="s">
        <v>2116</v>
      </c>
      <c>
        <f>(M185*21)/100</f>
      </c>
      <c t="s">
        <v>27</v>
      </c>
    </row>
    <row r="186" spans="1:5" ht="12.75">
      <c r="A186" s="35" t="s">
        <v>55</v>
      </c>
      <c r="E186" s="39" t="s">
        <v>5</v>
      </c>
    </row>
    <row r="187" spans="1:5" ht="12.75">
      <c r="A187" s="35" t="s">
        <v>56</v>
      </c>
      <c r="E187" s="40" t="s">
        <v>2238</v>
      </c>
    </row>
    <row r="188" spans="1:5" ht="12.75">
      <c r="A188" t="s">
        <v>57</v>
      </c>
      <c r="E188" s="39" t="s">
        <v>207</v>
      </c>
    </row>
    <row r="189" spans="1:16" ht="25.5">
      <c r="A189" t="s">
        <v>48</v>
      </c>
      <c s="34" t="s">
        <v>316</v>
      </c>
      <c s="34" t="s">
        <v>2239</v>
      </c>
      <c s="35" t="s">
        <v>5</v>
      </c>
      <c s="6" t="s">
        <v>2240</v>
      </c>
      <c s="36" t="s">
        <v>678</v>
      </c>
      <c s="37">
        <v>7.097</v>
      </c>
      <c s="36">
        <v>0.00438</v>
      </c>
      <c s="36">
        <f>ROUND(G189*H189,6)</f>
      </c>
      <c r="L189" s="38">
        <v>0</v>
      </c>
      <c s="32">
        <f>ROUND(ROUND(L189,2)*ROUND(G189,3),2)</f>
      </c>
      <c s="36" t="s">
        <v>2116</v>
      </c>
      <c>
        <f>(M189*21)/100</f>
      </c>
      <c t="s">
        <v>27</v>
      </c>
    </row>
    <row r="190" spans="1:5" ht="12.75">
      <c r="A190" s="35" t="s">
        <v>55</v>
      </c>
      <c r="E190" s="39" t="s">
        <v>5</v>
      </c>
    </row>
    <row r="191" spans="1:5" ht="25.5">
      <c r="A191" s="35" t="s">
        <v>56</v>
      </c>
      <c r="E191" s="40" t="s">
        <v>2241</v>
      </c>
    </row>
    <row r="192" spans="1:5" ht="12.75">
      <c r="A192" t="s">
        <v>57</v>
      </c>
      <c r="E192" s="39" t="s">
        <v>207</v>
      </c>
    </row>
    <row r="193" spans="1:16" ht="25.5">
      <c r="A193" t="s">
        <v>48</v>
      </c>
      <c s="34" t="s">
        <v>319</v>
      </c>
      <c s="34" t="s">
        <v>2242</v>
      </c>
      <c s="35" t="s">
        <v>5</v>
      </c>
      <c s="6" t="s">
        <v>2243</v>
      </c>
      <c s="36" t="s">
        <v>213</v>
      </c>
      <c s="37">
        <v>7.097</v>
      </c>
      <c s="36">
        <v>0.00421</v>
      </c>
      <c s="36">
        <f>ROUND(G193*H193,6)</f>
      </c>
      <c r="L193" s="38">
        <v>0</v>
      </c>
      <c s="32">
        <f>ROUND(ROUND(L193,2)*ROUND(G193,3),2)</f>
      </c>
      <c s="36" t="s">
        <v>2116</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323</v>
      </c>
      <c s="34" t="s">
        <v>2244</v>
      </c>
      <c s="35" t="s">
        <v>5</v>
      </c>
      <c s="6" t="s">
        <v>2245</v>
      </c>
      <c s="36" t="s">
        <v>213</v>
      </c>
      <c s="37">
        <v>7.097</v>
      </c>
      <c s="36">
        <v>0.0474</v>
      </c>
      <c s="36">
        <f>ROUND(G197*H197,6)</f>
      </c>
      <c r="L197" s="38">
        <v>0</v>
      </c>
      <c s="32">
        <f>ROUND(ROUND(L197,2)*ROUND(G197,3),2)</f>
      </c>
      <c s="36" t="s">
        <v>2116</v>
      </c>
      <c>
        <f>(M197*21)/100</f>
      </c>
      <c t="s">
        <v>27</v>
      </c>
    </row>
    <row r="198" spans="1:5" ht="12.75">
      <c r="A198" s="35" t="s">
        <v>55</v>
      </c>
      <c r="E198" s="39" t="s">
        <v>5</v>
      </c>
    </row>
    <row r="199" spans="1:5" ht="12.75">
      <c r="A199" s="35" t="s">
        <v>56</v>
      </c>
      <c r="E199" s="40" t="s">
        <v>5</v>
      </c>
    </row>
    <row r="200" spans="1:5" ht="12.75">
      <c r="A200" t="s">
        <v>57</v>
      </c>
      <c r="E200" s="39" t="s">
        <v>207</v>
      </c>
    </row>
    <row r="201" spans="1:16" ht="25.5">
      <c r="A201" t="s">
        <v>48</v>
      </c>
      <c s="34" t="s">
        <v>326</v>
      </c>
      <c s="34" t="s">
        <v>2246</v>
      </c>
      <c s="35" t="s">
        <v>5</v>
      </c>
      <c s="6" t="s">
        <v>2247</v>
      </c>
      <c s="36" t="s">
        <v>678</v>
      </c>
      <c s="37">
        <v>7.097</v>
      </c>
      <c s="36">
        <v>0.00026</v>
      </c>
      <c s="36">
        <f>ROUND(G201*H201,6)</f>
      </c>
      <c r="L201" s="38">
        <v>0</v>
      </c>
      <c s="32">
        <f>ROUND(ROUND(L201,2)*ROUND(G201,3),2)</f>
      </c>
      <c s="36" t="s">
        <v>2116</v>
      </c>
      <c>
        <f>(M201*21)/100</f>
      </c>
      <c t="s">
        <v>27</v>
      </c>
    </row>
    <row r="202" spans="1:5" ht="12.75">
      <c r="A202" s="35" t="s">
        <v>55</v>
      </c>
      <c r="E202" s="39" t="s">
        <v>5</v>
      </c>
    </row>
    <row r="203" spans="1:5" ht="12.75">
      <c r="A203" s="35" t="s">
        <v>56</v>
      </c>
      <c r="E203" s="40" t="s">
        <v>5</v>
      </c>
    </row>
    <row r="204" spans="1:5" ht="12.75">
      <c r="A204" t="s">
        <v>57</v>
      </c>
      <c r="E204" s="39" t="s">
        <v>207</v>
      </c>
    </row>
    <row r="205" spans="1:13" ht="12.75">
      <c r="A205" t="s">
        <v>46</v>
      </c>
      <c r="C205" s="31" t="s">
        <v>460</v>
      </c>
      <c r="E205" s="33" t="s">
        <v>2248</v>
      </c>
      <c r="J205" s="32">
        <f>0</f>
      </c>
      <c s="32">
        <f>0</f>
      </c>
      <c s="32">
        <f>0+L206</f>
      </c>
      <c s="32">
        <f>0+M206</f>
      </c>
    </row>
    <row r="206" spans="1:16" ht="25.5">
      <c r="A206" t="s">
        <v>48</v>
      </c>
      <c s="34" t="s">
        <v>330</v>
      </c>
      <c s="34" t="s">
        <v>2249</v>
      </c>
      <c s="35" t="s">
        <v>5</v>
      </c>
      <c s="6" t="s">
        <v>2250</v>
      </c>
      <c s="36" t="s">
        <v>204</v>
      </c>
      <c s="37">
        <v>1.224</v>
      </c>
      <c s="36">
        <v>2.45329</v>
      </c>
      <c s="36">
        <f>ROUND(G206*H206,6)</f>
      </c>
      <c r="L206" s="38">
        <v>0</v>
      </c>
      <c s="32">
        <f>ROUND(ROUND(L206,2)*ROUND(G206,3),2)</f>
      </c>
      <c s="36" t="s">
        <v>2116</v>
      </c>
      <c>
        <f>(M206*21)/100</f>
      </c>
      <c t="s">
        <v>27</v>
      </c>
    </row>
    <row r="207" spans="1:5" ht="12.75">
      <c r="A207" s="35" t="s">
        <v>55</v>
      </c>
      <c r="E207" s="39" t="s">
        <v>5</v>
      </c>
    </row>
    <row r="208" spans="1:5" ht="12.75">
      <c r="A208" s="35" t="s">
        <v>56</v>
      </c>
      <c r="E208" s="40" t="s">
        <v>2251</v>
      </c>
    </row>
    <row r="209" spans="1:5" ht="12.75">
      <c r="A209" t="s">
        <v>57</v>
      </c>
      <c r="E209" s="39" t="s">
        <v>207</v>
      </c>
    </row>
    <row r="210" spans="1:13" ht="12.75">
      <c r="A210" t="s">
        <v>46</v>
      </c>
      <c r="C210" s="31" t="s">
        <v>2028</v>
      </c>
      <c r="E210" s="33" t="s">
        <v>2252</v>
      </c>
      <c r="J210" s="32">
        <f>0</f>
      </c>
      <c s="32">
        <f>0</f>
      </c>
      <c s="32">
        <f>0+L211+L215+L219+L223+L227+L231+L235+L239+L243+L247</f>
      </c>
      <c s="32">
        <f>0+M211+M215+M219+M223+M227+M231+M235+M239+M243+M247</f>
      </c>
    </row>
    <row r="211" spans="1:16" ht="25.5">
      <c r="A211" t="s">
        <v>48</v>
      </c>
      <c s="34" t="s">
        <v>573</v>
      </c>
      <c s="34" t="s">
        <v>2253</v>
      </c>
      <c s="35" t="s">
        <v>5</v>
      </c>
      <c s="6" t="s">
        <v>2254</v>
      </c>
      <c s="36" t="s">
        <v>678</v>
      </c>
      <c s="37">
        <v>7.219</v>
      </c>
      <c s="36">
        <v>0</v>
      </c>
      <c s="36">
        <f>ROUND(G211*H211,6)</f>
      </c>
      <c r="L211" s="38">
        <v>0</v>
      </c>
      <c s="32">
        <f>ROUND(ROUND(L211,2)*ROUND(G211,3),2)</f>
      </c>
      <c s="36" t="s">
        <v>2116</v>
      </c>
      <c>
        <f>(M211*21)/100</f>
      </c>
      <c t="s">
        <v>27</v>
      </c>
    </row>
    <row r="212" spans="1:5" ht="12.75">
      <c r="A212" s="35" t="s">
        <v>55</v>
      </c>
      <c r="E212" s="39" t="s">
        <v>5</v>
      </c>
    </row>
    <row r="213" spans="1:5" ht="25.5">
      <c r="A213" s="35" t="s">
        <v>56</v>
      </c>
      <c r="E213" s="40" t="s">
        <v>2255</v>
      </c>
    </row>
    <row r="214" spans="1:5" ht="12.75">
      <c r="A214" t="s">
        <v>57</v>
      </c>
      <c r="E214" s="39" t="s">
        <v>207</v>
      </c>
    </row>
    <row r="215" spans="1:16" ht="12.75">
      <c r="A215" t="s">
        <v>48</v>
      </c>
      <c s="34" t="s">
        <v>576</v>
      </c>
      <c s="34" t="s">
        <v>2256</v>
      </c>
      <c s="35" t="s">
        <v>5</v>
      </c>
      <c s="6" t="s">
        <v>2257</v>
      </c>
      <c s="36" t="s">
        <v>53</v>
      </c>
      <c s="37">
        <v>0.002</v>
      </c>
      <c s="36">
        <v>1</v>
      </c>
      <c s="36">
        <f>ROUND(G215*H215,6)</f>
      </c>
      <c r="L215" s="38">
        <v>0</v>
      </c>
      <c s="32">
        <f>ROUND(ROUND(L215,2)*ROUND(G215,3),2)</f>
      </c>
      <c s="36" t="s">
        <v>2116</v>
      </c>
      <c>
        <f>(M215*21)/100</f>
      </c>
      <c t="s">
        <v>27</v>
      </c>
    </row>
    <row r="216" spans="1:5" ht="12.75">
      <c r="A216" s="35" t="s">
        <v>55</v>
      </c>
      <c r="E216" s="39" t="s">
        <v>5</v>
      </c>
    </row>
    <row r="217" spans="1:5" ht="12.75">
      <c r="A217" s="35" t="s">
        <v>56</v>
      </c>
      <c r="E217" s="40" t="s">
        <v>2258</v>
      </c>
    </row>
    <row r="218" spans="1:5" ht="12.75">
      <c r="A218" t="s">
        <v>57</v>
      </c>
      <c r="E218" s="39" t="s">
        <v>207</v>
      </c>
    </row>
    <row r="219" spans="1:16" ht="25.5">
      <c r="A219" t="s">
        <v>48</v>
      </c>
      <c s="34" t="s">
        <v>580</v>
      </c>
      <c s="34" t="s">
        <v>2259</v>
      </c>
      <c s="35" t="s">
        <v>5</v>
      </c>
      <c s="6" t="s">
        <v>2260</v>
      </c>
      <c s="36" t="s">
        <v>678</v>
      </c>
      <c s="37">
        <v>27.541</v>
      </c>
      <c s="36">
        <v>0</v>
      </c>
      <c s="36">
        <f>ROUND(G219*H219,6)</f>
      </c>
      <c r="L219" s="38">
        <v>0</v>
      </c>
      <c s="32">
        <f>ROUND(ROUND(L219,2)*ROUND(G219,3),2)</f>
      </c>
      <c s="36" t="s">
        <v>2116</v>
      </c>
      <c>
        <f>(M219*21)/100</f>
      </c>
      <c t="s">
        <v>27</v>
      </c>
    </row>
    <row r="220" spans="1:5" ht="12.75">
      <c r="A220" s="35" t="s">
        <v>55</v>
      </c>
      <c r="E220" s="39" t="s">
        <v>5</v>
      </c>
    </row>
    <row r="221" spans="1:5" ht="12.75">
      <c r="A221" s="35" t="s">
        <v>56</v>
      </c>
      <c r="E221" s="40" t="s">
        <v>2261</v>
      </c>
    </row>
    <row r="222" spans="1:5" ht="12.75">
      <c r="A222" t="s">
        <v>57</v>
      </c>
      <c r="E222" s="39" t="s">
        <v>207</v>
      </c>
    </row>
    <row r="223" spans="1:16" ht="12.75">
      <c r="A223" t="s">
        <v>48</v>
      </c>
      <c s="34" t="s">
        <v>583</v>
      </c>
      <c s="34" t="s">
        <v>2256</v>
      </c>
      <c s="35" t="s">
        <v>49</v>
      </c>
      <c s="6" t="s">
        <v>2257</v>
      </c>
      <c s="36" t="s">
        <v>53</v>
      </c>
      <c s="37">
        <v>0.01</v>
      </c>
      <c s="36">
        <v>1</v>
      </c>
      <c s="36">
        <f>ROUND(G223*H223,6)</f>
      </c>
      <c r="L223" s="38">
        <v>0</v>
      </c>
      <c s="32">
        <f>ROUND(ROUND(L223,2)*ROUND(G223,3),2)</f>
      </c>
      <c s="36" t="s">
        <v>2116</v>
      </c>
      <c>
        <f>(M223*21)/100</f>
      </c>
      <c t="s">
        <v>27</v>
      </c>
    </row>
    <row r="224" spans="1:5" ht="12.75">
      <c r="A224" s="35" t="s">
        <v>55</v>
      </c>
      <c r="E224" s="39" t="s">
        <v>5</v>
      </c>
    </row>
    <row r="225" spans="1:5" ht="12.75">
      <c r="A225" s="35" t="s">
        <v>56</v>
      </c>
      <c r="E225" s="40" t="s">
        <v>2262</v>
      </c>
    </row>
    <row r="226" spans="1:5" ht="12.75">
      <c r="A226" t="s">
        <v>57</v>
      </c>
      <c r="E226" s="39" t="s">
        <v>207</v>
      </c>
    </row>
    <row r="227" spans="1:16" ht="12.75">
      <c r="A227" t="s">
        <v>48</v>
      </c>
      <c s="34" t="s">
        <v>586</v>
      </c>
      <c s="34" t="s">
        <v>2263</v>
      </c>
      <c s="35" t="s">
        <v>5</v>
      </c>
      <c s="6" t="s">
        <v>2264</v>
      </c>
      <c s="36" t="s">
        <v>678</v>
      </c>
      <c s="37">
        <v>7.219</v>
      </c>
      <c s="36">
        <v>0.0004</v>
      </c>
      <c s="36">
        <f>ROUND(G227*H227,6)</f>
      </c>
      <c r="L227" s="38">
        <v>0</v>
      </c>
      <c s="32">
        <f>ROUND(ROUND(L227,2)*ROUND(G227,3),2)</f>
      </c>
      <c s="36" t="s">
        <v>2116</v>
      </c>
      <c>
        <f>(M227*21)/100</f>
      </c>
      <c t="s">
        <v>27</v>
      </c>
    </row>
    <row r="228" spans="1:5" ht="12.75">
      <c r="A228" s="35" t="s">
        <v>55</v>
      </c>
      <c r="E228" s="39" t="s">
        <v>5</v>
      </c>
    </row>
    <row r="229" spans="1:5" ht="12.75">
      <c r="A229" s="35" t="s">
        <v>56</v>
      </c>
      <c r="E229" s="40" t="s">
        <v>5</v>
      </c>
    </row>
    <row r="230" spans="1:5" ht="12.75">
      <c r="A230" t="s">
        <v>57</v>
      </c>
      <c r="E230" s="39" t="s">
        <v>207</v>
      </c>
    </row>
    <row r="231" spans="1:16" ht="12.75">
      <c r="A231" t="s">
        <v>48</v>
      </c>
      <c s="34" t="s">
        <v>589</v>
      </c>
      <c s="34" t="s">
        <v>2265</v>
      </c>
      <c s="35" t="s">
        <v>5</v>
      </c>
      <c s="6" t="s">
        <v>2266</v>
      </c>
      <c s="36" t="s">
        <v>678</v>
      </c>
      <c s="37">
        <v>8.302</v>
      </c>
      <c s="36">
        <v>0.0045</v>
      </c>
      <c s="36">
        <f>ROUND(G231*H231,6)</f>
      </c>
      <c r="L231" s="38">
        <v>0</v>
      </c>
      <c s="32">
        <f>ROUND(ROUND(L231,2)*ROUND(G231,3),2)</f>
      </c>
      <c s="36" t="s">
        <v>2116</v>
      </c>
      <c>
        <f>(M231*21)/100</f>
      </c>
      <c t="s">
        <v>27</v>
      </c>
    </row>
    <row r="232" spans="1:5" ht="12.75">
      <c r="A232" s="35" t="s">
        <v>55</v>
      </c>
      <c r="E232" s="39" t="s">
        <v>5</v>
      </c>
    </row>
    <row r="233" spans="1:5" ht="12.75">
      <c r="A233" s="35" t="s">
        <v>56</v>
      </c>
      <c r="E233" s="40" t="s">
        <v>2267</v>
      </c>
    </row>
    <row r="234" spans="1:5" ht="12.75">
      <c r="A234" t="s">
        <v>57</v>
      </c>
      <c r="E234" s="39" t="s">
        <v>207</v>
      </c>
    </row>
    <row r="235" spans="1:16" ht="12.75">
      <c r="A235" t="s">
        <v>48</v>
      </c>
      <c s="34" t="s">
        <v>592</v>
      </c>
      <c s="34" t="s">
        <v>2268</v>
      </c>
      <c s="35" t="s">
        <v>5</v>
      </c>
      <c s="6" t="s">
        <v>2269</v>
      </c>
      <c s="36" t="s">
        <v>678</v>
      </c>
      <c s="37">
        <v>27.541</v>
      </c>
      <c s="36">
        <v>0.0004</v>
      </c>
      <c s="36">
        <f>ROUND(G235*H235,6)</f>
      </c>
      <c r="L235" s="38">
        <v>0</v>
      </c>
      <c s="32">
        <f>ROUND(ROUND(L235,2)*ROUND(G235,3),2)</f>
      </c>
      <c s="36" t="s">
        <v>2116</v>
      </c>
      <c>
        <f>(M235*21)/100</f>
      </c>
      <c t="s">
        <v>27</v>
      </c>
    </row>
    <row r="236" spans="1:5" ht="12.75">
      <c r="A236" s="35" t="s">
        <v>55</v>
      </c>
      <c r="E236" s="39" t="s">
        <v>5</v>
      </c>
    </row>
    <row r="237" spans="1:5" ht="12.75">
      <c r="A237" s="35" t="s">
        <v>56</v>
      </c>
      <c r="E237" s="40" t="s">
        <v>5</v>
      </c>
    </row>
    <row r="238" spans="1:5" ht="12.75">
      <c r="A238" t="s">
        <v>57</v>
      </c>
      <c r="E238" s="39" t="s">
        <v>207</v>
      </c>
    </row>
    <row r="239" spans="1:16" ht="12.75">
      <c r="A239" t="s">
        <v>48</v>
      </c>
      <c s="34" t="s">
        <v>700</v>
      </c>
      <c s="34" t="s">
        <v>2265</v>
      </c>
      <c s="35" t="s">
        <v>49</v>
      </c>
      <c s="6" t="s">
        <v>2266</v>
      </c>
      <c s="36" t="s">
        <v>678</v>
      </c>
      <c s="37">
        <v>33.049</v>
      </c>
      <c s="36">
        <v>0.0045</v>
      </c>
      <c s="36">
        <f>ROUND(G239*H239,6)</f>
      </c>
      <c r="L239" s="38">
        <v>0</v>
      </c>
      <c s="32">
        <f>ROUND(ROUND(L239,2)*ROUND(G239,3),2)</f>
      </c>
      <c s="36" t="s">
        <v>2116</v>
      </c>
      <c>
        <f>(M239*21)/100</f>
      </c>
      <c t="s">
        <v>27</v>
      </c>
    </row>
    <row r="240" spans="1:5" ht="12.75">
      <c r="A240" s="35" t="s">
        <v>55</v>
      </c>
      <c r="E240" s="39" t="s">
        <v>5</v>
      </c>
    </row>
    <row r="241" spans="1:5" ht="12.75">
      <c r="A241" s="35" t="s">
        <v>56</v>
      </c>
      <c r="E241" s="40" t="s">
        <v>2270</v>
      </c>
    </row>
    <row r="242" spans="1:5" ht="12.75">
      <c r="A242" t="s">
        <v>57</v>
      </c>
      <c r="E242" s="39" t="s">
        <v>207</v>
      </c>
    </row>
    <row r="243" spans="1:16" ht="25.5">
      <c r="A243" t="s">
        <v>48</v>
      </c>
      <c s="34" t="s">
        <v>703</v>
      </c>
      <c s="34" t="s">
        <v>2271</v>
      </c>
      <c s="35" t="s">
        <v>5</v>
      </c>
      <c s="6" t="s">
        <v>2272</v>
      </c>
      <c s="36" t="s">
        <v>53</v>
      </c>
      <c s="37">
        <v>0.212</v>
      </c>
      <c s="36">
        <v>0</v>
      </c>
      <c s="36">
        <f>ROUND(G243*H243,6)</f>
      </c>
      <c r="L243" s="38">
        <v>0</v>
      </c>
      <c s="32">
        <f>ROUND(ROUND(L243,2)*ROUND(G243,3),2)</f>
      </c>
      <c s="36" t="s">
        <v>2116</v>
      </c>
      <c>
        <f>(M243*21)/100</f>
      </c>
      <c t="s">
        <v>27</v>
      </c>
    </row>
    <row r="244" spans="1:5" ht="12.75">
      <c r="A244" s="35" t="s">
        <v>55</v>
      </c>
      <c r="E244" s="39" t="s">
        <v>5</v>
      </c>
    </row>
    <row r="245" spans="1:5" ht="12.75">
      <c r="A245" s="35" t="s">
        <v>56</v>
      </c>
      <c r="E245" s="40" t="s">
        <v>5</v>
      </c>
    </row>
    <row r="246" spans="1:5" ht="12.75">
      <c r="A246" t="s">
        <v>57</v>
      </c>
      <c r="E246" s="39" t="s">
        <v>207</v>
      </c>
    </row>
    <row r="247" spans="1:16" ht="25.5">
      <c r="A247" t="s">
        <v>48</v>
      </c>
      <c s="34" t="s">
        <v>595</v>
      </c>
      <c s="34" t="s">
        <v>2273</v>
      </c>
      <c s="35" t="s">
        <v>5</v>
      </c>
      <c s="6" t="s">
        <v>2274</v>
      </c>
      <c s="36" t="s">
        <v>53</v>
      </c>
      <c s="37">
        <v>0.212</v>
      </c>
      <c s="36">
        <v>0</v>
      </c>
      <c s="36">
        <f>ROUND(G247*H247,6)</f>
      </c>
      <c r="L247" s="38">
        <v>0</v>
      </c>
      <c s="32">
        <f>ROUND(ROUND(L247,2)*ROUND(G247,3),2)</f>
      </c>
      <c s="36" t="s">
        <v>2116</v>
      </c>
      <c>
        <f>(M247*21)/100</f>
      </c>
      <c t="s">
        <v>27</v>
      </c>
    </row>
    <row r="248" spans="1:5" ht="12.75">
      <c r="A248" s="35" t="s">
        <v>55</v>
      </c>
      <c r="E248" s="39" t="s">
        <v>5</v>
      </c>
    </row>
    <row r="249" spans="1:5" ht="12.75">
      <c r="A249" s="35" t="s">
        <v>56</v>
      </c>
      <c r="E249" s="40" t="s">
        <v>5</v>
      </c>
    </row>
    <row r="250" spans="1:5" ht="12.75">
      <c r="A250" t="s">
        <v>57</v>
      </c>
      <c r="E250" s="39" t="s">
        <v>207</v>
      </c>
    </row>
    <row r="251" spans="1:13" ht="12.75">
      <c r="A251" t="s">
        <v>46</v>
      </c>
      <c r="C251" s="31" t="s">
        <v>567</v>
      </c>
      <c r="E251" s="33" t="s">
        <v>2275</v>
      </c>
      <c r="J251" s="32">
        <f>0</f>
      </c>
      <c s="32">
        <f>0</f>
      </c>
      <c s="32">
        <f>0+L252</f>
      </c>
      <c s="32">
        <f>0+M252</f>
      </c>
    </row>
    <row r="252" spans="1:16" ht="12.75">
      <c r="A252" t="s">
        <v>48</v>
      </c>
      <c s="34" t="s">
        <v>613</v>
      </c>
      <c s="34" t="s">
        <v>871</v>
      </c>
      <c s="35" t="s">
        <v>5</v>
      </c>
      <c s="6" t="s">
        <v>2276</v>
      </c>
      <c s="36" t="s">
        <v>161</v>
      </c>
      <c s="37">
        <v>1</v>
      </c>
      <c s="36">
        <v>0</v>
      </c>
      <c s="36">
        <f>ROUND(G252*H252,6)</f>
      </c>
      <c r="L252" s="38">
        <v>0</v>
      </c>
      <c s="32">
        <f>ROUND(ROUND(L252,2)*ROUND(G252,3),2)</f>
      </c>
      <c s="36" t="s">
        <v>918</v>
      </c>
      <c>
        <f>(M252*21)/100</f>
      </c>
      <c t="s">
        <v>27</v>
      </c>
    </row>
    <row r="253" spans="1:5" ht="12.75">
      <c r="A253" s="35" t="s">
        <v>55</v>
      </c>
      <c r="E253" s="39" t="s">
        <v>5</v>
      </c>
    </row>
    <row r="254" spans="1:5" ht="12.75">
      <c r="A254" s="35" t="s">
        <v>56</v>
      </c>
      <c r="E254" s="40" t="s">
        <v>2277</v>
      </c>
    </row>
    <row r="255" spans="1:5" ht="38.25">
      <c r="A255" t="s">
        <v>57</v>
      </c>
      <c r="E255" s="39" t="s">
        <v>2278</v>
      </c>
    </row>
    <row r="256" spans="1:13" ht="12.75">
      <c r="A256" t="s">
        <v>46</v>
      </c>
      <c r="C256" s="31" t="s">
        <v>570</v>
      </c>
      <c r="E256" s="33" t="s">
        <v>2279</v>
      </c>
      <c r="J256" s="32">
        <f>0</f>
      </c>
      <c s="32">
        <f>0</f>
      </c>
      <c s="32">
        <f>0+L257</f>
      </c>
      <c s="32">
        <f>0+M257</f>
      </c>
    </row>
    <row r="257" spans="1:16" ht="12.75">
      <c r="A257" t="s">
        <v>48</v>
      </c>
      <c s="34" t="s">
        <v>616</v>
      </c>
      <c s="34" t="s">
        <v>874</v>
      </c>
      <c s="35" t="s">
        <v>5</v>
      </c>
      <c s="6" t="s">
        <v>2280</v>
      </c>
      <c s="36" t="s">
        <v>161</v>
      </c>
      <c s="37">
        <v>1</v>
      </c>
      <c s="36">
        <v>0</v>
      </c>
      <c s="36">
        <f>ROUND(G257*H257,6)</f>
      </c>
      <c r="L257" s="38">
        <v>0</v>
      </c>
      <c s="32">
        <f>ROUND(ROUND(L257,2)*ROUND(G257,3),2)</f>
      </c>
      <c s="36" t="s">
        <v>918</v>
      </c>
      <c>
        <f>(M257*21)/100</f>
      </c>
      <c t="s">
        <v>27</v>
      </c>
    </row>
    <row r="258" spans="1:5" ht="12.75">
      <c r="A258" s="35" t="s">
        <v>55</v>
      </c>
      <c r="E258" s="39" t="s">
        <v>5</v>
      </c>
    </row>
    <row r="259" spans="1:5" ht="12.75">
      <c r="A259" s="35" t="s">
        <v>56</v>
      </c>
      <c r="E259" s="40" t="s">
        <v>2277</v>
      </c>
    </row>
    <row r="260" spans="1:5" ht="38.25">
      <c r="A260" t="s">
        <v>57</v>
      </c>
      <c r="E260" s="39" t="s">
        <v>2278</v>
      </c>
    </row>
    <row r="261" spans="1:13" ht="12.75">
      <c r="A261" t="s">
        <v>46</v>
      </c>
      <c r="C261" s="31" t="s">
        <v>573</v>
      </c>
      <c r="E261" s="33" t="s">
        <v>2281</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829</v>
      </c>
      <c s="34" t="s">
        <v>2282</v>
      </c>
      <c s="35" t="s">
        <v>5</v>
      </c>
      <c s="6" t="s">
        <v>2283</v>
      </c>
      <c s="36" t="s">
        <v>213</v>
      </c>
      <c s="37">
        <v>2</v>
      </c>
      <c s="36">
        <v>0</v>
      </c>
      <c s="36">
        <f>ROUND(G262*H262,6)</f>
      </c>
      <c r="L262" s="38">
        <v>0</v>
      </c>
      <c s="32">
        <f>ROUND(ROUND(L262,2)*ROUND(G262,3),2)</f>
      </c>
      <c s="36" t="s">
        <v>205</v>
      </c>
      <c>
        <f>(M262*21)/100</f>
      </c>
      <c t="s">
        <v>27</v>
      </c>
    </row>
    <row r="263" spans="1:5" ht="12.75">
      <c r="A263" s="35" t="s">
        <v>55</v>
      </c>
      <c r="E263" s="39" t="s">
        <v>2284</v>
      </c>
    </row>
    <row r="264" spans="1:5" ht="12.75">
      <c r="A264" s="35" t="s">
        <v>56</v>
      </c>
      <c r="E264" s="40" t="s">
        <v>5</v>
      </c>
    </row>
    <row r="265" spans="1:5" ht="12.75">
      <c r="A265" t="s">
        <v>57</v>
      </c>
      <c r="E265" s="39" t="s">
        <v>418</v>
      </c>
    </row>
    <row r="266" spans="1:16" ht="12.75">
      <c r="A266" t="s">
        <v>48</v>
      </c>
      <c s="34" t="s">
        <v>832</v>
      </c>
      <c s="34" t="s">
        <v>2285</v>
      </c>
      <c s="35" t="s">
        <v>5</v>
      </c>
      <c s="6" t="s">
        <v>2286</v>
      </c>
      <c s="36" t="s">
        <v>213</v>
      </c>
      <c s="37">
        <v>1</v>
      </c>
      <c s="36">
        <v>0</v>
      </c>
      <c s="36">
        <f>ROUND(G266*H266,6)</f>
      </c>
      <c r="L266" s="38">
        <v>0</v>
      </c>
      <c s="32">
        <f>ROUND(ROUND(L266,2)*ROUND(G266,3),2)</f>
      </c>
      <c s="36" t="s">
        <v>918</v>
      </c>
      <c>
        <f>(M266*21)/100</f>
      </c>
      <c t="s">
        <v>27</v>
      </c>
    </row>
    <row r="267" spans="1:5" ht="12.75">
      <c r="A267" s="35" t="s">
        <v>55</v>
      </c>
      <c r="E267" s="39" t="s">
        <v>2287</v>
      </c>
    </row>
    <row r="268" spans="1:5" ht="12.75">
      <c r="A268" s="35" t="s">
        <v>56</v>
      </c>
      <c r="E268" s="40" t="s">
        <v>5</v>
      </c>
    </row>
    <row r="269" spans="1:5" ht="89.25">
      <c r="A269" t="s">
        <v>57</v>
      </c>
      <c r="E269" s="39" t="s">
        <v>2288</v>
      </c>
    </row>
    <row r="270" spans="1:16" ht="38.25">
      <c r="A270" t="s">
        <v>48</v>
      </c>
      <c s="34" t="s">
        <v>835</v>
      </c>
      <c s="34" t="s">
        <v>2289</v>
      </c>
      <c s="35" t="s">
        <v>5</v>
      </c>
      <c s="6" t="s">
        <v>2290</v>
      </c>
      <c s="36" t="s">
        <v>213</v>
      </c>
      <c s="37">
        <v>1</v>
      </c>
      <c s="36">
        <v>0</v>
      </c>
      <c s="36">
        <f>ROUND(G270*H270,6)</f>
      </c>
      <c r="L270" s="38">
        <v>0</v>
      </c>
      <c s="32">
        <f>ROUND(ROUND(L270,2)*ROUND(G270,3),2)</f>
      </c>
      <c s="36" t="s">
        <v>205</v>
      </c>
      <c>
        <f>(M270*21)/100</f>
      </c>
      <c t="s">
        <v>27</v>
      </c>
    </row>
    <row r="271" spans="1:5" ht="12.75">
      <c r="A271" s="35" t="s">
        <v>55</v>
      </c>
      <c r="E271" s="39" t="s">
        <v>2291</v>
      </c>
    </row>
    <row r="272" spans="1:5" ht="12.75">
      <c r="A272" s="35" t="s">
        <v>56</v>
      </c>
      <c r="E272" s="40" t="s">
        <v>5</v>
      </c>
    </row>
    <row r="273" spans="1:5" ht="12.75">
      <c r="A273" t="s">
        <v>57</v>
      </c>
      <c r="E273" s="39" t="s">
        <v>418</v>
      </c>
    </row>
    <row r="274" spans="1:16" ht="12.75">
      <c r="A274" t="s">
        <v>48</v>
      </c>
      <c s="34" t="s">
        <v>838</v>
      </c>
      <c s="34" t="s">
        <v>2292</v>
      </c>
      <c s="35" t="s">
        <v>5</v>
      </c>
      <c s="6" t="s">
        <v>2293</v>
      </c>
      <c s="36" t="s">
        <v>213</v>
      </c>
      <c s="37">
        <v>3</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25.5">
      <c r="A278" t="s">
        <v>48</v>
      </c>
      <c s="34" t="s">
        <v>841</v>
      </c>
      <c s="34" t="s">
        <v>2294</v>
      </c>
      <c s="35" t="s">
        <v>5</v>
      </c>
      <c s="6" t="s">
        <v>2295</v>
      </c>
      <c s="36" t="s">
        <v>213</v>
      </c>
      <c s="37">
        <v>2</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418</v>
      </c>
    </row>
    <row r="282" spans="1:16" ht="12.75">
      <c r="A282" t="s">
        <v>48</v>
      </c>
      <c s="34" t="s">
        <v>844</v>
      </c>
      <c s="34" t="s">
        <v>432</v>
      </c>
      <c s="35" t="s">
        <v>5</v>
      </c>
      <c s="6" t="s">
        <v>433</v>
      </c>
      <c s="36" t="s">
        <v>218</v>
      </c>
      <c s="37">
        <v>178</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2296</v>
      </c>
    </row>
    <row r="285" spans="1:5" ht="12.75">
      <c r="A285" t="s">
        <v>57</v>
      </c>
      <c r="E285" s="39" t="s">
        <v>418</v>
      </c>
    </row>
    <row r="286" spans="1:16" ht="12.75">
      <c r="A286" t="s">
        <v>48</v>
      </c>
      <c s="34" t="s">
        <v>847</v>
      </c>
      <c s="34" t="s">
        <v>2297</v>
      </c>
      <c s="35" t="s">
        <v>5</v>
      </c>
      <c s="6" t="s">
        <v>2298</v>
      </c>
      <c s="36" t="s">
        <v>218</v>
      </c>
      <c s="37">
        <v>220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2299</v>
      </c>
    </row>
    <row r="289" spans="1:5" ht="12.75">
      <c r="A289" t="s">
        <v>57</v>
      </c>
      <c r="E289" s="39" t="s">
        <v>418</v>
      </c>
    </row>
    <row r="290" spans="1:16" ht="12.75">
      <c r="A290" t="s">
        <v>48</v>
      </c>
      <c s="34" t="s">
        <v>850</v>
      </c>
      <c s="34" t="s">
        <v>2300</v>
      </c>
      <c s="35" t="s">
        <v>5</v>
      </c>
      <c s="6" t="s">
        <v>2301</v>
      </c>
      <c s="36" t="s">
        <v>218</v>
      </c>
      <c s="37">
        <v>10</v>
      </c>
      <c s="36">
        <v>0</v>
      </c>
      <c s="36">
        <f>ROUND(G290*H290,6)</f>
      </c>
      <c r="L290" s="38">
        <v>0</v>
      </c>
      <c s="32">
        <f>ROUND(ROUND(L290,2)*ROUND(G290,3),2)</f>
      </c>
      <c s="36" t="s">
        <v>205</v>
      </c>
      <c>
        <f>(M290*21)/100</f>
      </c>
      <c t="s">
        <v>27</v>
      </c>
    </row>
    <row r="291" spans="1:5" ht="12.75">
      <c r="A291" s="35" t="s">
        <v>55</v>
      </c>
      <c r="E291" s="39" t="s">
        <v>5</v>
      </c>
    </row>
    <row r="292" spans="1:5" ht="12.75">
      <c r="A292" s="35" t="s">
        <v>56</v>
      </c>
      <c r="E292" s="40" t="s">
        <v>2302</v>
      </c>
    </row>
    <row r="293" spans="1:5" ht="12.75">
      <c r="A293" t="s">
        <v>57</v>
      </c>
      <c r="E293" s="39" t="s">
        <v>418</v>
      </c>
    </row>
    <row r="294" spans="1:16" ht="25.5">
      <c r="A294" t="s">
        <v>48</v>
      </c>
      <c s="34" t="s">
        <v>853</v>
      </c>
      <c s="34" t="s">
        <v>2303</v>
      </c>
      <c s="35" t="s">
        <v>5</v>
      </c>
      <c s="6" t="s">
        <v>2304</v>
      </c>
      <c s="36" t="s">
        <v>213</v>
      </c>
      <c s="37">
        <v>1</v>
      </c>
      <c s="36">
        <v>0</v>
      </c>
      <c s="36">
        <f>ROUND(G294*H294,6)</f>
      </c>
      <c r="L294" s="38">
        <v>0</v>
      </c>
      <c s="32">
        <f>ROUND(ROUND(L294,2)*ROUND(G294,3),2)</f>
      </c>
      <c s="36" t="s">
        <v>205</v>
      </c>
      <c>
        <f>(M294*21)/100</f>
      </c>
      <c t="s">
        <v>27</v>
      </c>
    </row>
    <row r="295" spans="1:5" ht="12.75">
      <c r="A295" s="35" t="s">
        <v>55</v>
      </c>
      <c r="E295" s="39" t="s">
        <v>5</v>
      </c>
    </row>
    <row r="296" spans="1:5" ht="12.75">
      <c r="A296" s="35" t="s">
        <v>56</v>
      </c>
      <c r="E296" s="40" t="s">
        <v>2302</v>
      </c>
    </row>
    <row r="297" spans="1:5" ht="12.75">
      <c r="A297" t="s">
        <v>57</v>
      </c>
      <c r="E297" s="39" t="s">
        <v>418</v>
      </c>
    </row>
    <row r="298" spans="1:16" ht="25.5">
      <c r="A298" t="s">
        <v>48</v>
      </c>
      <c s="34" t="s">
        <v>856</v>
      </c>
      <c s="34" t="s">
        <v>495</v>
      </c>
      <c s="35" t="s">
        <v>5</v>
      </c>
      <c s="6" t="s">
        <v>496</v>
      </c>
      <c s="36" t="s">
        <v>213</v>
      </c>
      <c s="37">
        <v>2</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857</v>
      </c>
      <c s="34" t="s">
        <v>2305</v>
      </c>
      <c s="35" t="s">
        <v>5</v>
      </c>
      <c s="6" t="s">
        <v>2306</v>
      </c>
      <c s="36" t="s">
        <v>213</v>
      </c>
      <c s="37">
        <v>1</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25.5">
      <c r="A306" t="s">
        <v>48</v>
      </c>
      <c s="34" t="s">
        <v>858</v>
      </c>
      <c s="34" t="s">
        <v>493</v>
      </c>
      <c s="35" t="s">
        <v>5</v>
      </c>
      <c s="6" t="s">
        <v>494</v>
      </c>
      <c s="36" t="s">
        <v>213</v>
      </c>
      <c s="37">
        <v>198</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2307</v>
      </c>
      <c s="34" t="s">
        <v>2308</v>
      </c>
      <c s="35" t="s">
        <v>5</v>
      </c>
      <c s="6" t="s">
        <v>2309</v>
      </c>
      <c s="36" t="s">
        <v>213</v>
      </c>
      <c s="37">
        <v>36</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2310</v>
      </c>
      <c s="34" t="s">
        <v>2311</v>
      </c>
      <c s="35" t="s">
        <v>5</v>
      </c>
      <c s="6" t="s">
        <v>2312</v>
      </c>
      <c s="36" t="s">
        <v>218</v>
      </c>
      <c s="37">
        <v>35</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12.75">
      <c r="A318" t="s">
        <v>48</v>
      </c>
      <c s="34" t="s">
        <v>2313</v>
      </c>
      <c s="34" t="s">
        <v>235</v>
      </c>
      <c s="35" t="s">
        <v>5</v>
      </c>
      <c s="6" t="s">
        <v>236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2314</v>
      </c>
      <c s="34" t="s">
        <v>2315</v>
      </c>
      <c s="35" t="s">
        <v>5</v>
      </c>
      <c s="6" t="s">
        <v>2316</v>
      </c>
      <c s="36" t="s">
        <v>218</v>
      </c>
      <c s="37">
        <v>10</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2317</v>
      </c>
      <c s="34" t="s">
        <v>2318</v>
      </c>
      <c s="35" t="s">
        <v>5</v>
      </c>
      <c s="6" t="s">
        <v>2319</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25.5">
      <c r="A330" t="s">
        <v>48</v>
      </c>
      <c s="34" t="s">
        <v>2320</v>
      </c>
      <c s="34" t="s">
        <v>243</v>
      </c>
      <c s="35" t="s">
        <v>5</v>
      </c>
      <c s="6" t="s">
        <v>244</v>
      </c>
      <c s="36" t="s">
        <v>213</v>
      </c>
      <c s="37">
        <v>1</v>
      </c>
      <c s="36">
        <v>0</v>
      </c>
      <c s="36">
        <f>ROUND(G330*H330,6)</f>
      </c>
      <c r="L330" s="38">
        <v>0</v>
      </c>
      <c s="32">
        <f>ROUND(ROUND(L330,2)*ROUND(G330,3),2)</f>
      </c>
      <c s="36" t="s">
        <v>205</v>
      </c>
      <c>
        <f>(M330*21)/100</f>
      </c>
      <c t="s">
        <v>27</v>
      </c>
    </row>
    <row r="331" spans="1:5" ht="12.75">
      <c r="A331" s="35" t="s">
        <v>55</v>
      </c>
      <c r="E331" s="39" t="s">
        <v>5</v>
      </c>
    </row>
    <row r="332" spans="1:5" ht="12.75">
      <c r="A332" s="35" t="s">
        <v>56</v>
      </c>
      <c r="E332" s="40" t="s">
        <v>5</v>
      </c>
    </row>
    <row r="333" spans="1:5" ht="12.75">
      <c r="A333" t="s">
        <v>57</v>
      </c>
      <c r="E333" s="39" t="s">
        <v>418</v>
      </c>
    </row>
    <row r="334" spans="1:16" ht="12.75">
      <c r="A334" t="s">
        <v>48</v>
      </c>
      <c s="34" t="s">
        <v>2321</v>
      </c>
      <c s="34" t="s">
        <v>2322</v>
      </c>
      <c s="35" t="s">
        <v>5</v>
      </c>
      <c s="6" t="s">
        <v>2323</v>
      </c>
      <c s="36" t="s">
        <v>204</v>
      </c>
      <c s="37">
        <v>0.105</v>
      </c>
      <c s="36">
        <v>0</v>
      </c>
      <c s="36">
        <f>ROUND(G334*H334,6)</f>
      </c>
      <c r="L334" s="38">
        <v>0</v>
      </c>
      <c s="32">
        <f>ROUND(ROUND(L334,2)*ROUND(G334,3),2)</f>
      </c>
      <c s="36" t="s">
        <v>205</v>
      </c>
      <c>
        <f>(M334*21)/100</f>
      </c>
      <c t="s">
        <v>27</v>
      </c>
    </row>
    <row r="335" spans="1:5" ht="12.75">
      <c r="A335" s="35" t="s">
        <v>55</v>
      </c>
      <c r="E335" s="39" t="s">
        <v>5</v>
      </c>
    </row>
    <row r="336" spans="1:5" ht="12.75">
      <c r="A336" s="35" t="s">
        <v>56</v>
      </c>
      <c r="E336" s="40" t="s">
        <v>2324</v>
      </c>
    </row>
    <row r="337" spans="1:5" ht="12.75">
      <c r="A337" t="s">
        <v>57</v>
      </c>
      <c r="E337" s="39" t="s">
        <v>418</v>
      </c>
    </row>
    <row r="338" spans="1:16" ht="12.75">
      <c r="A338" t="s">
        <v>48</v>
      </c>
      <c s="34" t="s">
        <v>2325</v>
      </c>
      <c s="34" t="s">
        <v>2326</v>
      </c>
      <c s="35" t="s">
        <v>5</v>
      </c>
      <c s="6" t="s">
        <v>2327</v>
      </c>
      <c s="36" t="s">
        <v>678</v>
      </c>
      <c s="37">
        <v>0.5</v>
      </c>
      <c s="36">
        <v>0</v>
      </c>
      <c s="36">
        <f>ROUND(G338*H338,6)</f>
      </c>
      <c r="L338" s="38">
        <v>0</v>
      </c>
      <c s="32">
        <f>ROUND(ROUND(L338,2)*ROUND(G338,3),2)</f>
      </c>
      <c s="36" t="s">
        <v>205</v>
      </c>
      <c>
        <f>(M338*21)/100</f>
      </c>
      <c t="s">
        <v>27</v>
      </c>
    </row>
    <row r="339" spans="1:5" ht="12.75">
      <c r="A339" s="35" t="s">
        <v>55</v>
      </c>
      <c r="E339" s="39" t="s">
        <v>2328</v>
      </c>
    </row>
    <row r="340" spans="1:5" ht="12.75">
      <c r="A340" s="35" t="s">
        <v>56</v>
      </c>
      <c r="E340" s="40" t="s">
        <v>5</v>
      </c>
    </row>
    <row r="341" spans="1:5" ht="12.75">
      <c r="A341" t="s">
        <v>57</v>
      </c>
      <c r="E341" s="39" t="s">
        <v>418</v>
      </c>
    </row>
    <row r="342" spans="1:16" ht="12.75">
      <c r="A342" t="s">
        <v>48</v>
      </c>
      <c s="34" t="s">
        <v>2329</v>
      </c>
      <c s="34" t="s">
        <v>839</v>
      </c>
      <c s="35" t="s">
        <v>5</v>
      </c>
      <c s="6" t="s">
        <v>840</v>
      </c>
      <c s="36" t="s">
        <v>463</v>
      </c>
      <c s="37">
        <v>20</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2330</v>
      </c>
    </row>
    <row r="345" spans="1:5" ht="12.75">
      <c r="A345" t="s">
        <v>57</v>
      </c>
      <c r="E345" s="39" t="s">
        <v>418</v>
      </c>
    </row>
    <row r="346" spans="1:16" ht="12.75">
      <c r="A346" t="s">
        <v>48</v>
      </c>
      <c s="34" t="s">
        <v>2331</v>
      </c>
      <c s="34" t="s">
        <v>827</v>
      </c>
      <c s="35" t="s">
        <v>5</v>
      </c>
      <c s="6" t="s">
        <v>828</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2332</v>
      </c>
    </row>
    <row r="349" spans="1:5" ht="12.75">
      <c r="A349" t="s">
        <v>57</v>
      </c>
      <c r="E349" s="39" t="s">
        <v>418</v>
      </c>
    </row>
    <row r="350" spans="1:16" ht="12.75">
      <c r="A350" t="s">
        <v>48</v>
      </c>
      <c s="34" t="s">
        <v>2333</v>
      </c>
      <c s="34" t="s">
        <v>836</v>
      </c>
      <c s="35" t="s">
        <v>5</v>
      </c>
      <c s="6" t="s">
        <v>837</v>
      </c>
      <c s="36" t="s">
        <v>463</v>
      </c>
      <c s="37">
        <v>8</v>
      </c>
      <c s="36">
        <v>0</v>
      </c>
      <c s="36">
        <f>ROUND(G350*H350,6)</f>
      </c>
      <c r="L350" s="38">
        <v>0</v>
      </c>
      <c s="32">
        <f>ROUND(ROUND(L350,2)*ROUND(G350,3),2)</f>
      </c>
      <c s="36" t="s">
        <v>205</v>
      </c>
      <c>
        <f>(M350*21)/100</f>
      </c>
      <c t="s">
        <v>27</v>
      </c>
    </row>
    <row r="351" spans="1:5" ht="12.75">
      <c r="A351" s="35" t="s">
        <v>55</v>
      </c>
      <c r="E351" s="39" t="s">
        <v>5</v>
      </c>
    </row>
    <row r="352" spans="1:5" ht="12.75">
      <c r="A352" s="35" t="s">
        <v>56</v>
      </c>
      <c r="E352" s="40" t="s">
        <v>2334</v>
      </c>
    </row>
    <row r="353" spans="1:5" ht="12.75">
      <c r="A353" t="s">
        <v>57</v>
      </c>
      <c r="E353" s="39" t="s">
        <v>418</v>
      </c>
    </row>
    <row r="354" spans="1:16" ht="25.5">
      <c r="A354" t="s">
        <v>48</v>
      </c>
      <c s="34" t="s">
        <v>2335</v>
      </c>
      <c s="34" t="s">
        <v>2336</v>
      </c>
      <c s="35" t="s">
        <v>5</v>
      </c>
      <c s="6" t="s">
        <v>2337</v>
      </c>
      <c s="36" t="s">
        <v>213</v>
      </c>
      <c s="37">
        <v>1</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2338</v>
      </c>
      <c s="34" t="s">
        <v>2339</v>
      </c>
      <c s="35" t="s">
        <v>5</v>
      </c>
      <c s="6" t="s">
        <v>2340</v>
      </c>
      <c s="36" t="s">
        <v>2341</v>
      </c>
      <c s="37">
        <v>2</v>
      </c>
      <c s="36">
        <v>0</v>
      </c>
      <c s="36">
        <f>ROUND(G358*H358,6)</f>
      </c>
      <c r="L358" s="38">
        <v>0</v>
      </c>
      <c s="32">
        <f>ROUND(ROUND(L358,2)*ROUND(G358,3),2)</f>
      </c>
      <c s="36" t="s">
        <v>205</v>
      </c>
      <c>
        <f>(M358*21)/100</f>
      </c>
      <c t="s">
        <v>27</v>
      </c>
    </row>
    <row r="359" spans="1:5" ht="12.75">
      <c r="A359" s="35" t="s">
        <v>55</v>
      </c>
      <c r="E359" s="39" t="s">
        <v>5</v>
      </c>
    </row>
    <row r="360" spans="1:5" ht="12.75">
      <c r="A360" s="35" t="s">
        <v>56</v>
      </c>
      <c r="E360" s="40" t="s">
        <v>5</v>
      </c>
    </row>
    <row r="361" spans="1:5" ht="12.75">
      <c r="A361" t="s">
        <v>57</v>
      </c>
      <c r="E361" s="39" t="s">
        <v>418</v>
      </c>
    </row>
    <row r="362" spans="1:16" ht="12.75">
      <c r="A362" t="s">
        <v>48</v>
      </c>
      <c s="34" t="s">
        <v>2342</v>
      </c>
      <c s="34" t="s">
        <v>2343</v>
      </c>
      <c s="35" t="s">
        <v>5</v>
      </c>
      <c s="6" t="s">
        <v>2344</v>
      </c>
      <c s="36" t="s">
        <v>213</v>
      </c>
      <c s="37">
        <v>4</v>
      </c>
      <c s="36">
        <v>0</v>
      </c>
      <c s="36">
        <f>ROUND(G362*H362,6)</f>
      </c>
      <c r="L362" s="38">
        <v>0</v>
      </c>
      <c s="32">
        <f>ROUND(ROUND(L362,2)*ROUND(G362,3),2)</f>
      </c>
      <c s="36" t="s">
        <v>205</v>
      </c>
      <c>
        <f>(M362*21)/100</f>
      </c>
      <c t="s">
        <v>27</v>
      </c>
    </row>
    <row r="363" spans="1:5" ht="12.75">
      <c r="A363" s="35" t="s">
        <v>55</v>
      </c>
      <c r="E363" s="39" t="s">
        <v>2345</v>
      </c>
    </row>
    <row r="364" spans="1:5" ht="12.75">
      <c r="A364" s="35" t="s">
        <v>56</v>
      </c>
      <c r="E364" s="40" t="s">
        <v>5</v>
      </c>
    </row>
    <row r="365" spans="1:5" ht="12.75">
      <c r="A365" t="s">
        <v>57</v>
      </c>
      <c r="E365" s="39" t="s">
        <v>418</v>
      </c>
    </row>
    <row r="366" spans="1:13" ht="12.75">
      <c r="A366" t="s">
        <v>46</v>
      </c>
      <c r="C366" s="31" t="s">
        <v>2346</v>
      </c>
      <c r="E366" s="33" t="s">
        <v>2347</v>
      </c>
      <c r="J366" s="32">
        <f>0</f>
      </c>
      <c s="32">
        <f>0</f>
      </c>
      <c s="32">
        <f>0+L367+L371+L375</f>
      </c>
      <c s="32">
        <f>0+M367+M371+M375</f>
      </c>
    </row>
    <row r="367" spans="1:16" ht="25.5">
      <c r="A367" t="s">
        <v>48</v>
      </c>
      <c s="34" t="s">
        <v>619</v>
      </c>
      <c s="34" t="s">
        <v>2348</v>
      </c>
      <c s="35" t="s">
        <v>5</v>
      </c>
      <c s="6" t="s">
        <v>2349</v>
      </c>
      <c s="36" t="s">
        <v>213</v>
      </c>
      <c s="37">
        <v>2</v>
      </c>
      <c s="36">
        <v>0</v>
      </c>
      <c s="36">
        <f>ROUND(G367*H367,6)</f>
      </c>
      <c r="L367" s="38">
        <v>0</v>
      </c>
      <c s="32">
        <f>ROUND(ROUND(L367,2)*ROUND(G367,3),2)</f>
      </c>
      <c s="36" t="s">
        <v>2116</v>
      </c>
      <c>
        <f>(M367*21)/100</f>
      </c>
      <c t="s">
        <v>27</v>
      </c>
    </row>
    <row r="368" spans="1:5" ht="12.75">
      <c r="A368" s="35" t="s">
        <v>55</v>
      </c>
      <c r="E368" s="39" t="s">
        <v>5</v>
      </c>
    </row>
    <row r="369" spans="1:5" ht="12.75">
      <c r="A369" s="35" t="s">
        <v>56</v>
      </c>
      <c r="E369" s="40" t="s">
        <v>2350</v>
      </c>
    </row>
    <row r="370" spans="1:5" ht="12.75">
      <c r="A370" t="s">
        <v>57</v>
      </c>
      <c r="E370" s="39" t="s">
        <v>207</v>
      </c>
    </row>
    <row r="371" spans="1:16" ht="25.5">
      <c r="A371" t="s">
        <v>48</v>
      </c>
      <c s="34" t="s">
        <v>620</v>
      </c>
      <c s="34" t="s">
        <v>2351</v>
      </c>
      <c s="35" t="s">
        <v>5</v>
      </c>
      <c s="6" t="s">
        <v>2352</v>
      </c>
      <c s="36" t="s">
        <v>213</v>
      </c>
      <c s="37">
        <v>1</v>
      </c>
      <c s="36">
        <v>0</v>
      </c>
      <c s="36">
        <f>ROUND(G371*H371,6)</f>
      </c>
      <c r="L371" s="38">
        <v>0</v>
      </c>
      <c s="32">
        <f>ROUND(ROUND(L371,2)*ROUND(G371,3),2)</f>
      </c>
      <c s="36" t="s">
        <v>2116</v>
      </c>
      <c>
        <f>(M371*21)/100</f>
      </c>
      <c t="s">
        <v>27</v>
      </c>
    </row>
    <row r="372" spans="1:5" ht="12.75">
      <c r="A372" s="35" t="s">
        <v>55</v>
      </c>
      <c r="E372" s="39" t="s">
        <v>5</v>
      </c>
    </row>
    <row r="373" spans="1:5" ht="12.75">
      <c r="A373" s="35" t="s">
        <v>56</v>
      </c>
      <c r="E373" s="40" t="s">
        <v>2353</v>
      </c>
    </row>
    <row r="374" spans="1:5" ht="12.75">
      <c r="A374" t="s">
        <v>57</v>
      </c>
      <c r="E374" s="39" t="s">
        <v>207</v>
      </c>
    </row>
    <row r="375" spans="1:16" ht="25.5">
      <c r="A375" t="s">
        <v>48</v>
      </c>
      <c s="34" t="s">
        <v>621</v>
      </c>
      <c s="34" t="s">
        <v>2354</v>
      </c>
      <c s="35" t="s">
        <v>5</v>
      </c>
      <c s="6" t="s">
        <v>2355</v>
      </c>
      <c s="36" t="s">
        <v>53</v>
      </c>
      <c s="37">
        <v>0.049</v>
      </c>
      <c s="36">
        <v>0</v>
      </c>
      <c s="36">
        <f>ROUND(G375*H375,6)</f>
      </c>
      <c r="L375" s="38">
        <v>0</v>
      </c>
      <c s="32">
        <f>ROUND(ROUND(L375,2)*ROUND(G375,3),2)</f>
      </c>
      <c s="36" t="s">
        <v>2116</v>
      </c>
      <c>
        <f>(M375*21)/100</f>
      </c>
      <c t="s">
        <v>27</v>
      </c>
    </row>
    <row r="376" spans="1:5" ht="12.75">
      <c r="A376" s="35" t="s">
        <v>55</v>
      </c>
      <c r="E376" s="39" t="s">
        <v>5</v>
      </c>
    </row>
    <row r="377" spans="1:5" ht="12.75">
      <c r="A377" s="35" t="s">
        <v>56</v>
      </c>
      <c r="E377" s="40" t="s">
        <v>2356</v>
      </c>
    </row>
    <row r="378" spans="1:5" ht="12.75">
      <c r="A378" t="s">
        <v>57</v>
      </c>
      <c r="E378" s="39" t="s">
        <v>207</v>
      </c>
    </row>
    <row r="379" spans="1:13" ht="12.75">
      <c r="A379" t="s">
        <v>46</v>
      </c>
      <c r="C379" s="31" t="s">
        <v>2357</v>
      </c>
      <c r="E379" s="33" t="s">
        <v>2358</v>
      </c>
      <c r="J379" s="32">
        <f>0</f>
      </c>
      <c s="32">
        <f>0</f>
      </c>
      <c s="32">
        <f>0+L380+L384+L388+L392+L396+L400+L404</f>
      </c>
      <c s="32">
        <f>0+M380+M384+M388+M392+M396+M400+M404</f>
      </c>
    </row>
    <row r="380" spans="1:16" ht="12.75">
      <c r="A380" t="s">
        <v>48</v>
      </c>
      <c s="34" t="s">
        <v>622</v>
      </c>
      <c s="34" t="s">
        <v>2359</v>
      </c>
      <c s="35" t="s">
        <v>5</v>
      </c>
      <c s="6" t="s">
        <v>2360</v>
      </c>
      <c s="36" t="s">
        <v>678</v>
      </c>
      <c s="37">
        <v>5.04</v>
      </c>
      <c s="36">
        <v>0</v>
      </c>
      <c s="36">
        <f>ROUND(G380*H380,6)</f>
      </c>
      <c r="L380" s="38">
        <v>0</v>
      </c>
      <c s="32">
        <f>ROUND(ROUND(L380,2)*ROUND(G380,3),2)</f>
      </c>
      <c s="36" t="s">
        <v>2116</v>
      </c>
      <c>
        <f>(M380*21)/100</f>
      </c>
      <c t="s">
        <v>27</v>
      </c>
    </row>
    <row r="381" spans="1:5" ht="12.75">
      <c r="A381" s="35" t="s">
        <v>55</v>
      </c>
      <c r="E381" s="39" t="s">
        <v>5</v>
      </c>
    </row>
    <row r="382" spans="1:5" ht="25.5">
      <c r="A382" s="35" t="s">
        <v>56</v>
      </c>
      <c r="E382" s="40" t="s">
        <v>2361</v>
      </c>
    </row>
    <row r="383" spans="1:5" ht="12.75">
      <c r="A383" t="s">
        <v>57</v>
      </c>
      <c r="E383" s="39" t="s">
        <v>207</v>
      </c>
    </row>
    <row r="384" spans="1:16" ht="25.5">
      <c r="A384" t="s">
        <v>48</v>
      </c>
      <c s="34" t="s">
        <v>623</v>
      </c>
      <c s="34" t="s">
        <v>2362</v>
      </c>
      <c s="35" t="s">
        <v>5</v>
      </c>
      <c s="6" t="s">
        <v>2363</v>
      </c>
      <c s="36" t="s">
        <v>213</v>
      </c>
      <c s="37">
        <v>1</v>
      </c>
      <c s="36">
        <v>0</v>
      </c>
      <c s="36">
        <f>ROUND(G384*H384,6)</f>
      </c>
      <c r="L384" s="38">
        <v>0</v>
      </c>
      <c s="32">
        <f>ROUND(ROUND(L384,2)*ROUND(G384,3),2)</f>
      </c>
      <c s="36" t="s">
        <v>2116</v>
      </c>
      <c>
        <f>(M384*21)/100</f>
      </c>
      <c t="s">
        <v>27</v>
      </c>
    </row>
    <row r="385" spans="1:5" ht="12.75">
      <c r="A385" s="35" t="s">
        <v>55</v>
      </c>
      <c r="E385" s="39" t="s">
        <v>5</v>
      </c>
    </row>
    <row r="386" spans="1:5" ht="12.75">
      <c r="A386" s="35" t="s">
        <v>56</v>
      </c>
      <c r="E386" s="40" t="s">
        <v>5</v>
      </c>
    </row>
    <row r="387" spans="1:5" ht="12.75">
      <c r="A387" t="s">
        <v>57</v>
      </c>
      <c r="E387" s="39" t="s">
        <v>207</v>
      </c>
    </row>
    <row r="388" spans="1:16" ht="25.5">
      <c r="A388" t="s">
        <v>48</v>
      </c>
      <c s="34" t="s">
        <v>736</v>
      </c>
      <c s="34" t="s">
        <v>2354</v>
      </c>
      <c s="35" t="s">
        <v>5</v>
      </c>
      <c s="6" t="s">
        <v>2355</v>
      </c>
      <c s="36" t="s">
        <v>53</v>
      </c>
      <c s="37">
        <v>0.166</v>
      </c>
      <c s="36">
        <v>0</v>
      </c>
      <c s="36">
        <f>ROUND(G388*H388,6)</f>
      </c>
      <c r="L388" s="38">
        <v>0</v>
      </c>
      <c s="32">
        <f>ROUND(ROUND(L388,2)*ROUND(G388,3),2)</f>
      </c>
      <c s="36" t="s">
        <v>2116</v>
      </c>
      <c>
        <f>(M388*21)/100</f>
      </c>
      <c t="s">
        <v>27</v>
      </c>
    </row>
    <row r="389" spans="1:5" ht="12.75">
      <c r="A389" s="35" t="s">
        <v>55</v>
      </c>
      <c r="E389" s="39" t="s">
        <v>5</v>
      </c>
    </row>
    <row r="390" spans="1:5" ht="12.75">
      <c r="A390" s="35" t="s">
        <v>56</v>
      </c>
      <c r="E390" s="40" t="s">
        <v>2364</v>
      </c>
    </row>
    <row r="391" spans="1:5" ht="12.75">
      <c r="A391" t="s">
        <v>57</v>
      </c>
      <c r="E391" s="39" t="s">
        <v>207</v>
      </c>
    </row>
    <row r="392" spans="1:16" ht="25.5">
      <c r="A392" t="s">
        <v>48</v>
      </c>
      <c s="34" t="s">
        <v>739</v>
      </c>
      <c s="34" t="s">
        <v>2365</v>
      </c>
      <c s="35" t="s">
        <v>5</v>
      </c>
      <c s="6" t="s">
        <v>2366</v>
      </c>
      <c s="36" t="s">
        <v>213</v>
      </c>
      <c s="37">
        <v>1</v>
      </c>
      <c s="36">
        <v>0</v>
      </c>
      <c s="36">
        <f>ROUND(G392*H392,6)</f>
      </c>
      <c r="L392" s="38">
        <v>0</v>
      </c>
      <c s="32">
        <f>ROUND(ROUND(L392,2)*ROUND(G392,3),2)</f>
      </c>
      <c s="36" t="s">
        <v>2116</v>
      </c>
      <c>
        <f>(M392*21)/100</f>
      </c>
      <c t="s">
        <v>27</v>
      </c>
    </row>
    <row r="393" spans="1:5" ht="12.75">
      <c r="A393" s="35" t="s">
        <v>55</v>
      </c>
      <c r="E393" s="39" t="s">
        <v>5</v>
      </c>
    </row>
    <row r="394" spans="1:5" ht="38.25">
      <c r="A394" s="35" t="s">
        <v>56</v>
      </c>
      <c r="E394" s="40" t="s">
        <v>2367</v>
      </c>
    </row>
    <row r="395" spans="1:5" ht="12.75">
      <c r="A395" t="s">
        <v>57</v>
      </c>
      <c r="E395" s="39" t="s">
        <v>207</v>
      </c>
    </row>
    <row r="396" spans="1:16" ht="25.5">
      <c r="A396" t="s">
        <v>48</v>
      </c>
      <c s="34" t="s">
        <v>742</v>
      </c>
      <c s="34" t="s">
        <v>2368</v>
      </c>
      <c s="35" t="s">
        <v>5</v>
      </c>
      <c s="6" t="s">
        <v>2369</v>
      </c>
      <c s="36" t="s">
        <v>213</v>
      </c>
      <c s="37">
        <v>1</v>
      </c>
      <c s="36">
        <v>0.19</v>
      </c>
      <c s="36">
        <f>ROUND(G396*H396,6)</f>
      </c>
      <c r="L396" s="38">
        <v>0</v>
      </c>
      <c s="32">
        <f>ROUND(ROUND(L396,2)*ROUND(G396,3),2)</f>
      </c>
      <c s="36" t="s">
        <v>918</v>
      </c>
      <c>
        <f>(M396*21)/100</f>
      </c>
      <c t="s">
        <v>27</v>
      </c>
    </row>
    <row r="397" spans="1:5" ht="12.75">
      <c r="A397" s="35" t="s">
        <v>55</v>
      </c>
      <c r="E397" s="39" t="s">
        <v>5</v>
      </c>
    </row>
    <row r="398" spans="1:5" ht="12.75">
      <c r="A398" s="35" t="s">
        <v>56</v>
      </c>
      <c r="E398" s="40" t="s">
        <v>5</v>
      </c>
    </row>
    <row r="399" spans="1:5" ht="12.75">
      <c r="A399" t="s">
        <v>57</v>
      </c>
      <c r="E399" s="39" t="s">
        <v>2370</v>
      </c>
    </row>
    <row r="400" spans="1:16" ht="25.5">
      <c r="A400" t="s">
        <v>48</v>
      </c>
      <c s="34" t="s">
        <v>745</v>
      </c>
      <c s="34" t="s">
        <v>2371</v>
      </c>
      <c s="35" t="s">
        <v>5</v>
      </c>
      <c s="6" t="s">
        <v>2372</v>
      </c>
      <c s="36" t="s">
        <v>53</v>
      </c>
      <c s="37">
        <v>0.19</v>
      </c>
      <c s="36">
        <v>0</v>
      </c>
      <c s="36">
        <f>ROUND(G400*H400,6)</f>
      </c>
      <c r="L400" s="38">
        <v>0</v>
      </c>
      <c s="32">
        <f>ROUND(ROUND(L400,2)*ROUND(G400,3),2)</f>
      </c>
      <c s="36" t="s">
        <v>2116</v>
      </c>
      <c>
        <f>(M400*21)/100</f>
      </c>
      <c t="s">
        <v>27</v>
      </c>
    </row>
    <row r="401" spans="1:5" ht="12.75">
      <c r="A401" s="35" t="s">
        <v>55</v>
      </c>
      <c r="E401" s="39" t="s">
        <v>5</v>
      </c>
    </row>
    <row r="402" spans="1:5" ht="12.75">
      <c r="A402" s="35" t="s">
        <v>56</v>
      </c>
      <c r="E402" s="40" t="s">
        <v>5</v>
      </c>
    </row>
    <row r="403" spans="1:5" ht="12.75">
      <c r="A403" t="s">
        <v>57</v>
      </c>
      <c r="E403" s="39" t="s">
        <v>207</v>
      </c>
    </row>
    <row r="404" spans="1:16" ht="25.5">
      <c r="A404" t="s">
        <v>48</v>
      </c>
      <c s="34" t="s">
        <v>373</v>
      </c>
      <c s="34" t="s">
        <v>2373</v>
      </c>
      <c s="35" t="s">
        <v>5</v>
      </c>
      <c s="6" t="s">
        <v>2374</v>
      </c>
      <c s="36" t="s">
        <v>53</v>
      </c>
      <c s="37">
        <v>0.19</v>
      </c>
      <c s="36">
        <v>0</v>
      </c>
      <c s="36">
        <f>ROUND(G404*H404,6)</f>
      </c>
      <c r="L404" s="38">
        <v>0</v>
      </c>
      <c s="32">
        <f>ROUND(ROUND(L404,2)*ROUND(G404,3),2)</f>
      </c>
      <c s="36" t="s">
        <v>2116</v>
      </c>
      <c>
        <f>(M404*21)/100</f>
      </c>
      <c t="s">
        <v>27</v>
      </c>
    </row>
    <row r="405" spans="1:5" ht="12.75">
      <c r="A405" s="35" t="s">
        <v>55</v>
      </c>
      <c r="E405" s="39" t="s">
        <v>5</v>
      </c>
    </row>
    <row r="406" spans="1:5" ht="12.75">
      <c r="A406" s="35" t="s">
        <v>56</v>
      </c>
      <c r="E406" s="40" t="s">
        <v>5</v>
      </c>
    </row>
    <row r="407" spans="1:5" ht="12.75">
      <c r="A407" t="s">
        <v>57</v>
      </c>
      <c r="E407" s="39" t="s">
        <v>207</v>
      </c>
    </row>
    <row r="408" spans="1:13" ht="12.75">
      <c r="A408" t="s">
        <v>46</v>
      </c>
      <c r="C408" s="31" t="s">
        <v>2375</v>
      </c>
      <c r="E408" s="33" t="s">
        <v>2376</v>
      </c>
      <c r="J408" s="32">
        <f>0</f>
      </c>
      <c s="32">
        <f>0</f>
      </c>
      <c s="32">
        <f>0+L409+L413+L417+L421+L425+L429+L433+L437+L441+L445+L449</f>
      </c>
      <c s="32">
        <f>0+M409+M413+M417+M421+M425+M429+M433+M437+M441+M445+M449</f>
      </c>
    </row>
    <row r="409" spans="1:16" ht="25.5">
      <c r="A409" t="s">
        <v>48</v>
      </c>
      <c s="34" t="s">
        <v>750</v>
      </c>
      <c s="34" t="s">
        <v>2377</v>
      </c>
      <c s="35" t="s">
        <v>5</v>
      </c>
      <c s="6" t="s">
        <v>2378</v>
      </c>
      <c s="36" t="s">
        <v>678</v>
      </c>
      <c s="37">
        <v>3.164</v>
      </c>
      <c s="36">
        <v>0.00367</v>
      </c>
      <c s="36">
        <f>ROUND(G409*H409,6)</f>
      </c>
      <c r="L409" s="38">
        <v>0</v>
      </c>
      <c s="32">
        <f>ROUND(ROUND(L409,2)*ROUND(G409,3),2)</f>
      </c>
      <c s="36" t="s">
        <v>2116</v>
      </c>
      <c>
        <f>(M409*21)/100</f>
      </c>
      <c t="s">
        <v>27</v>
      </c>
    </row>
    <row r="410" spans="1:5" ht="12.75">
      <c r="A410" s="35" t="s">
        <v>55</v>
      </c>
      <c r="E410" s="39" t="s">
        <v>5</v>
      </c>
    </row>
    <row r="411" spans="1:5" ht="25.5">
      <c r="A411" s="35" t="s">
        <v>56</v>
      </c>
      <c r="E411" s="40" t="s">
        <v>2379</v>
      </c>
    </row>
    <row r="412" spans="1:5" ht="12.75">
      <c r="A412" t="s">
        <v>57</v>
      </c>
      <c r="E412" s="39" t="s">
        <v>207</v>
      </c>
    </row>
    <row r="413" spans="1:16" ht="12.75">
      <c r="A413" t="s">
        <v>48</v>
      </c>
      <c s="34" t="s">
        <v>753</v>
      </c>
      <c s="34" t="s">
        <v>2380</v>
      </c>
      <c s="35" t="s">
        <v>5</v>
      </c>
      <c s="6" t="s">
        <v>2381</v>
      </c>
      <c s="36" t="s">
        <v>678</v>
      </c>
      <c s="37">
        <v>3.797</v>
      </c>
      <c s="36">
        <v>0.0192</v>
      </c>
      <c s="36">
        <f>ROUND(G413*H413,6)</f>
      </c>
      <c r="L413" s="38">
        <v>0</v>
      </c>
      <c s="32">
        <f>ROUND(ROUND(L413,2)*ROUND(G413,3),2)</f>
      </c>
      <c s="36" t="s">
        <v>918</v>
      </c>
      <c>
        <f>(M413*21)/100</f>
      </c>
      <c t="s">
        <v>27</v>
      </c>
    </row>
    <row r="414" spans="1:5" ht="12.75">
      <c r="A414" s="35" t="s">
        <v>55</v>
      </c>
      <c r="E414" s="39" t="s">
        <v>5</v>
      </c>
    </row>
    <row r="415" spans="1:5" ht="12.75">
      <c r="A415" s="35" t="s">
        <v>56</v>
      </c>
      <c r="E415" s="40" t="s">
        <v>2382</v>
      </c>
    </row>
    <row r="416" spans="1:5" ht="12.75">
      <c r="A416" t="s">
        <v>57</v>
      </c>
      <c r="E416" s="39" t="s">
        <v>2383</v>
      </c>
    </row>
    <row r="417" spans="1:16" ht="25.5">
      <c r="A417" t="s">
        <v>48</v>
      </c>
      <c s="34" t="s">
        <v>756</v>
      </c>
      <c s="34" t="s">
        <v>2384</v>
      </c>
      <c s="35" t="s">
        <v>5</v>
      </c>
      <c s="6" t="s">
        <v>2385</v>
      </c>
      <c s="36" t="s">
        <v>218</v>
      </c>
      <c s="37">
        <v>1</v>
      </c>
      <c s="36">
        <v>0.00062</v>
      </c>
      <c s="36">
        <f>ROUND(G417*H417,6)</f>
      </c>
      <c r="L417" s="38">
        <v>0</v>
      </c>
      <c s="32">
        <f>ROUND(ROUND(L417,2)*ROUND(G417,3),2)</f>
      </c>
      <c s="36" t="s">
        <v>2116</v>
      </c>
      <c>
        <f>(M417*21)/100</f>
      </c>
      <c t="s">
        <v>27</v>
      </c>
    </row>
    <row r="418" spans="1:5" ht="12.75">
      <c r="A418" s="35" t="s">
        <v>55</v>
      </c>
      <c r="E418" s="39" t="s">
        <v>5</v>
      </c>
    </row>
    <row r="419" spans="1:5" ht="12.75">
      <c r="A419" s="35" t="s">
        <v>56</v>
      </c>
      <c r="E419" s="40" t="s">
        <v>5</v>
      </c>
    </row>
    <row r="420" spans="1:5" ht="12.75">
      <c r="A420" t="s">
        <v>57</v>
      </c>
      <c r="E420" s="39" t="s">
        <v>207</v>
      </c>
    </row>
    <row r="421" spans="1:16" ht="12.75">
      <c r="A421" t="s">
        <v>48</v>
      </c>
      <c s="34" t="s">
        <v>759</v>
      </c>
      <c s="34" t="s">
        <v>2386</v>
      </c>
      <c s="35" t="s">
        <v>5</v>
      </c>
      <c s="6" t="s">
        <v>2387</v>
      </c>
      <c s="36" t="s">
        <v>678</v>
      </c>
      <c s="37">
        <v>0.12</v>
      </c>
      <c s="36">
        <v>0.0192</v>
      </c>
      <c s="36">
        <f>ROUND(G421*H421,6)</f>
      </c>
      <c r="L421" s="38">
        <v>0</v>
      </c>
      <c s="32">
        <f>ROUND(ROUND(L421,2)*ROUND(G421,3),2)</f>
      </c>
      <c s="36" t="s">
        <v>918</v>
      </c>
      <c>
        <f>(M421*21)/100</f>
      </c>
      <c t="s">
        <v>27</v>
      </c>
    </row>
    <row r="422" spans="1:5" ht="12.75">
      <c r="A422" s="35" t="s">
        <v>55</v>
      </c>
      <c r="E422" s="39" t="s">
        <v>5</v>
      </c>
    </row>
    <row r="423" spans="1:5" ht="12.75">
      <c r="A423" s="35" t="s">
        <v>56</v>
      </c>
      <c r="E423" s="40" t="s">
        <v>2388</v>
      </c>
    </row>
    <row r="424" spans="1:5" ht="12.75">
      <c r="A424" t="s">
        <v>57</v>
      </c>
      <c r="E424" s="39" t="s">
        <v>2383</v>
      </c>
    </row>
    <row r="425" spans="1:16" ht="12.75">
      <c r="A425" t="s">
        <v>48</v>
      </c>
      <c s="34" t="s">
        <v>762</v>
      </c>
      <c s="34" t="s">
        <v>2389</v>
      </c>
      <c s="35" t="s">
        <v>5</v>
      </c>
      <c s="6" t="s">
        <v>2390</v>
      </c>
      <c s="36" t="s">
        <v>678</v>
      </c>
      <c s="37">
        <v>3.264</v>
      </c>
      <c s="36">
        <v>0</v>
      </c>
      <c s="36">
        <f>ROUND(G425*H425,6)</f>
      </c>
      <c r="L425" s="38">
        <v>0</v>
      </c>
      <c s="32">
        <f>ROUND(ROUND(L425,2)*ROUND(G425,3),2)</f>
      </c>
      <c s="36" t="s">
        <v>2116</v>
      </c>
      <c>
        <f>(M425*21)/100</f>
      </c>
      <c t="s">
        <v>27</v>
      </c>
    </row>
    <row r="426" spans="1:5" ht="12.75">
      <c r="A426" s="35" t="s">
        <v>55</v>
      </c>
      <c r="E426" s="39" t="s">
        <v>5</v>
      </c>
    </row>
    <row r="427" spans="1:5" ht="12.75">
      <c r="A427" s="35" t="s">
        <v>56</v>
      </c>
      <c r="E427" s="40" t="s">
        <v>2391</v>
      </c>
    </row>
    <row r="428" spans="1:5" ht="12.75">
      <c r="A428" t="s">
        <v>57</v>
      </c>
      <c r="E428" s="39" t="s">
        <v>207</v>
      </c>
    </row>
    <row r="429" spans="1:16" ht="25.5">
      <c r="A429" t="s">
        <v>48</v>
      </c>
      <c s="34" t="s">
        <v>763</v>
      </c>
      <c s="34" t="s">
        <v>2392</v>
      </c>
      <c s="35" t="s">
        <v>5</v>
      </c>
      <c s="6" t="s">
        <v>2393</v>
      </c>
      <c s="36" t="s">
        <v>678</v>
      </c>
      <c s="37">
        <v>3.264</v>
      </c>
      <c s="36">
        <v>0</v>
      </c>
      <c s="36">
        <f>ROUND(G429*H429,6)</f>
      </c>
      <c r="L429" s="38">
        <v>0</v>
      </c>
      <c s="32">
        <f>ROUND(ROUND(L429,2)*ROUND(G429,3),2)</f>
      </c>
      <c s="36" t="s">
        <v>2116</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767</v>
      </c>
      <c s="34" t="s">
        <v>2394</v>
      </c>
      <c s="35" t="s">
        <v>5</v>
      </c>
      <c s="6" t="s">
        <v>2395</v>
      </c>
      <c s="36" t="s">
        <v>678</v>
      </c>
      <c s="37">
        <v>3.264</v>
      </c>
      <c s="36">
        <v>0.0003</v>
      </c>
      <c s="36">
        <f>ROUND(G433*H433,6)</f>
      </c>
      <c r="L433" s="38">
        <v>0</v>
      </c>
      <c s="32">
        <f>ROUND(ROUND(L433,2)*ROUND(G433,3),2)</f>
      </c>
      <c s="36" t="s">
        <v>2116</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770</v>
      </c>
      <c s="34" t="s">
        <v>2396</v>
      </c>
      <c s="35" t="s">
        <v>5</v>
      </c>
      <c s="6" t="s">
        <v>2397</v>
      </c>
      <c s="36" t="s">
        <v>213</v>
      </c>
      <c s="37">
        <v>30</v>
      </c>
      <c s="36">
        <v>0</v>
      </c>
      <c s="36">
        <f>ROUND(G437*H437,6)</f>
      </c>
      <c r="L437" s="38">
        <v>0</v>
      </c>
      <c s="32">
        <f>ROUND(ROUND(L437,2)*ROUND(G437,3),2)</f>
      </c>
      <c s="36" t="s">
        <v>2116</v>
      </c>
      <c>
        <f>(M437*21)/100</f>
      </c>
      <c t="s">
        <v>27</v>
      </c>
    </row>
    <row r="438" spans="1:5" ht="12.75">
      <c r="A438" s="35" t="s">
        <v>55</v>
      </c>
      <c r="E438" s="39" t="s">
        <v>5</v>
      </c>
    </row>
    <row r="439" spans="1:5" ht="12.75">
      <c r="A439" s="35" t="s">
        <v>56</v>
      </c>
      <c r="E439" s="40" t="s">
        <v>5</v>
      </c>
    </row>
    <row r="440" spans="1:5" ht="12.75">
      <c r="A440" t="s">
        <v>57</v>
      </c>
      <c r="E440" s="39" t="s">
        <v>207</v>
      </c>
    </row>
    <row r="441" spans="1:16" ht="12.75">
      <c r="A441" t="s">
        <v>48</v>
      </c>
      <c s="34" t="s">
        <v>773</v>
      </c>
      <c s="34" t="s">
        <v>2398</v>
      </c>
      <c s="35" t="s">
        <v>5</v>
      </c>
      <c s="6" t="s">
        <v>2399</v>
      </c>
      <c s="36" t="s">
        <v>678</v>
      </c>
      <c s="37">
        <v>3.264</v>
      </c>
      <c s="36">
        <v>0.0077</v>
      </c>
      <c s="36">
        <f>ROUND(G441*H441,6)</f>
      </c>
      <c r="L441" s="38">
        <v>0</v>
      </c>
      <c s="32">
        <f>ROUND(ROUND(L441,2)*ROUND(G441,3),2)</f>
      </c>
      <c s="36" t="s">
        <v>2116</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776</v>
      </c>
      <c s="34" t="s">
        <v>2400</v>
      </c>
      <c s="35" t="s">
        <v>5</v>
      </c>
      <c s="6" t="s">
        <v>2401</v>
      </c>
      <c s="36" t="s">
        <v>53</v>
      </c>
      <c s="37">
        <v>0.114</v>
      </c>
      <c s="36">
        <v>0</v>
      </c>
      <c s="36">
        <f>ROUND(G445*H445,6)</f>
      </c>
      <c r="L445" s="38">
        <v>0</v>
      </c>
      <c s="32">
        <f>ROUND(ROUND(L445,2)*ROUND(G445,3),2)</f>
      </c>
      <c s="36" t="s">
        <v>2116</v>
      </c>
      <c>
        <f>(M445*21)/100</f>
      </c>
      <c t="s">
        <v>27</v>
      </c>
    </row>
    <row r="446" spans="1:5" ht="12.75">
      <c r="A446" s="35" t="s">
        <v>55</v>
      </c>
      <c r="E446" s="39" t="s">
        <v>5</v>
      </c>
    </row>
    <row r="447" spans="1:5" ht="12.75">
      <c r="A447" s="35" t="s">
        <v>56</v>
      </c>
      <c r="E447" s="40" t="s">
        <v>5</v>
      </c>
    </row>
    <row r="448" spans="1:5" ht="12.75">
      <c r="A448" t="s">
        <v>57</v>
      </c>
      <c r="E448" s="39" t="s">
        <v>207</v>
      </c>
    </row>
    <row r="449" spans="1:16" ht="25.5">
      <c r="A449" t="s">
        <v>48</v>
      </c>
      <c s="34" t="s">
        <v>779</v>
      </c>
      <c s="34" t="s">
        <v>2402</v>
      </c>
      <c s="35" t="s">
        <v>5</v>
      </c>
      <c s="6" t="s">
        <v>2403</v>
      </c>
      <c s="36" t="s">
        <v>53</v>
      </c>
      <c s="37">
        <v>0.114</v>
      </c>
      <c s="36">
        <v>0</v>
      </c>
      <c s="36">
        <f>ROUND(G449*H449,6)</f>
      </c>
      <c r="L449" s="38">
        <v>0</v>
      </c>
      <c s="32">
        <f>ROUND(ROUND(L449,2)*ROUND(G449,3),2)</f>
      </c>
      <c s="36" t="s">
        <v>2116</v>
      </c>
      <c>
        <f>(M449*21)/100</f>
      </c>
      <c t="s">
        <v>27</v>
      </c>
    </row>
    <row r="450" spans="1:5" ht="12.75">
      <c r="A450" s="35" t="s">
        <v>55</v>
      </c>
      <c r="E450" s="39" t="s">
        <v>5</v>
      </c>
    </row>
    <row r="451" spans="1:5" ht="12.75">
      <c r="A451" s="35" t="s">
        <v>56</v>
      </c>
      <c r="E451" s="40" t="s">
        <v>5</v>
      </c>
    </row>
    <row r="452" spans="1:5" ht="12.75">
      <c r="A452" t="s">
        <v>57</v>
      </c>
      <c r="E452" s="39" t="s">
        <v>207</v>
      </c>
    </row>
    <row r="453" spans="1:13" ht="12.75">
      <c r="A453" t="s">
        <v>46</v>
      </c>
      <c r="C453" s="31" t="s">
        <v>2404</v>
      </c>
      <c r="E453" s="33" t="s">
        <v>2405</v>
      </c>
      <c r="J453" s="32">
        <f>0</f>
      </c>
      <c s="32">
        <f>0</f>
      </c>
      <c s="32">
        <f>0+L454+L458+L462+L466+L470+L474+L478+L482+L486</f>
      </c>
      <c s="32">
        <f>0+M454+M458+M462+M466+M470+M474+M478+M482+M486</f>
      </c>
    </row>
    <row r="454" spans="1:16" ht="25.5">
      <c r="A454" t="s">
        <v>48</v>
      </c>
      <c s="34" t="s">
        <v>782</v>
      </c>
      <c s="34" t="s">
        <v>2406</v>
      </c>
      <c s="35" t="s">
        <v>5</v>
      </c>
      <c s="6" t="s">
        <v>2407</v>
      </c>
      <c s="36" t="s">
        <v>678</v>
      </c>
      <c s="37">
        <v>9.2</v>
      </c>
      <c s="36">
        <v>0.003</v>
      </c>
      <c s="36">
        <f>ROUND(G454*H454,6)</f>
      </c>
      <c r="L454" s="38">
        <v>0</v>
      </c>
      <c s="32">
        <f>ROUND(ROUND(L454,2)*ROUND(G454,3),2)</f>
      </c>
      <c s="36" t="s">
        <v>2116</v>
      </c>
      <c>
        <f>(M454*21)/100</f>
      </c>
      <c t="s">
        <v>27</v>
      </c>
    </row>
    <row r="455" spans="1:5" ht="12.75">
      <c r="A455" s="35" t="s">
        <v>55</v>
      </c>
      <c r="E455" s="39" t="s">
        <v>5</v>
      </c>
    </row>
    <row r="456" spans="1:5" ht="25.5">
      <c r="A456" s="35" t="s">
        <v>56</v>
      </c>
      <c r="E456" s="40" t="s">
        <v>2408</v>
      </c>
    </row>
    <row r="457" spans="1:5" ht="12.75">
      <c r="A457" t="s">
        <v>57</v>
      </c>
      <c r="E457" s="39" t="s">
        <v>207</v>
      </c>
    </row>
    <row r="458" spans="1:16" ht="12.75">
      <c r="A458" t="s">
        <v>48</v>
      </c>
      <c s="34" t="s">
        <v>785</v>
      </c>
      <c s="34" t="s">
        <v>2409</v>
      </c>
      <c s="35" t="s">
        <v>5</v>
      </c>
      <c s="6" t="s">
        <v>2410</v>
      </c>
      <c s="36" t="s">
        <v>678</v>
      </c>
      <c s="37">
        <v>10.12</v>
      </c>
      <c s="36">
        <v>0.0118</v>
      </c>
      <c s="36">
        <f>ROUND(G458*H458,6)</f>
      </c>
      <c r="L458" s="38">
        <v>0</v>
      </c>
      <c s="32">
        <f>ROUND(ROUND(L458,2)*ROUND(G458,3),2)</f>
      </c>
      <c s="36" t="s">
        <v>918</v>
      </c>
      <c>
        <f>(M458*21)/100</f>
      </c>
      <c t="s">
        <v>27</v>
      </c>
    </row>
    <row r="459" spans="1:5" ht="12.75">
      <c r="A459" s="35" t="s">
        <v>55</v>
      </c>
      <c r="E459" s="39" t="s">
        <v>5</v>
      </c>
    </row>
    <row r="460" spans="1:5" ht="12.75">
      <c r="A460" s="35" t="s">
        <v>56</v>
      </c>
      <c r="E460" s="40" t="s">
        <v>2411</v>
      </c>
    </row>
    <row r="461" spans="1:5" ht="12.75">
      <c r="A461" t="s">
        <v>57</v>
      </c>
      <c r="E461" s="39" t="s">
        <v>2383</v>
      </c>
    </row>
    <row r="462" spans="1:16" ht="25.5">
      <c r="A462" t="s">
        <v>48</v>
      </c>
      <c s="34" t="s">
        <v>788</v>
      </c>
      <c s="34" t="s">
        <v>2412</v>
      </c>
      <c s="35" t="s">
        <v>5</v>
      </c>
      <c s="6" t="s">
        <v>2413</v>
      </c>
      <c s="36" t="s">
        <v>678</v>
      </c>
      <c s="37">
        <v>9.2</v>
      </c>
      <c s="36">
        <v>0</v>
      </c>
      <c s="36">
        <f>ROUND(G462*H462,6)</f>
      </c>
      <c r="L462" s="38">
        <v>0</v>
      </c>
      <c s="32">
        <f>ROUND(ROUND(L462,2)*ROUND(G462,3),2)</f>
      </c>
      <c s="36" t="s">
        <v>2116</v>
      </c>
      <c>
        <f>(M462*21)/100</f>
      </c>
      <c t="s">
        <v>27</v>
      </c>
    </row>
    <row r="463" spans="1:5" ht="12.75">
      <c r="A463" s="35" t="s">
        <v>55</v>
      </c>
      <c r="E463" s="39" t="s">
        <v>5</v>
      </c>
    </row>
    <row r="464" spans="1:5" ht="12.75">
      <c r="A464" s="35" t="s">
        <v>56</v>
      </c>
      <c r="E464" s="40" t="s">
        <v>5</v>
      </c>
    </row>
    <row r="465" spans="1:5" ht="12.75">
      <c r="A465" t="s">
        <v>57</v>
      </c>
      <c r="E465" s="39" t="s">
        <v>207</v>
      </c>
    </row>
    <row r="466" spans="1:16" ht="25.5">
      <c r="A466" t="s">
        <v>48</v>
      </c>
      <c s="34" t="s">
        <v>791</v>
      </c>
      <c s="34" t="s">
        <v>2414</v>
      </c>
      <c s="35" t="s">
        <v>5</v>
      </c>
      <c s="6" t="s">
        <v>2415</v>
      </c>
      <c s="36" t="s">
        <v>678</v>
      </c>
      <c s="37">
        <v>9.2</v>
      </c>
      <c s="36">
        <v>0</v>
      </c>
      <c s="36">
        <f>ROUND(G466*H466,6)</f>
      </c>
      <c r="L466" s="38">
        <v>0</v>
      </c>
      <c s="32">
        <f>ROUND(ROUND(L466,2)*ROUND(G466,3),2)</f>
      </c>
      <c s="36" t="s">
        <v>2116</v>
      </c>
      <c>
        <f>(M466*21)/100</f>
      </c>
      <c t="s">
        <v>27</v>
      </c>
    </row>
    <row r="467" spans="1:5" ht="12.75">
      <c r="A467" s="35" t="s">
        <v>55</v>
      </c>
      <c r="E467" s="39" t="s">
        <v>5</v>
      </c>
    </row>
    <row r="468" spans="1:5" ht="12.75">
      <c r="A468" s="35" t="s">
        <v>56</v>
      </c>
      <c r="E468" s="40" t="s">
        <v>5</v>
      </c>
    </row>
    <row r="469" spans="1:5" ht="12.75">
      <c r="A469" t="s">
        <v>57</v>
      </c>
      <c r="E469" s="39" t="s">
        <v>207</v>
      </c>
    </row>
    <row r="470" spans="1:16" ht="12.75">
      <c r="A470" t="s">
        <v>48</v>
      </c>
      <c s="34" t="s">
        <v>794</v>
      </c>
      <c s="34" t="s">
        <v>2416</v>
      </c>
      <c s="35" t="s">
        <v>5</v>
      </c>
      <c s="6" t="s">
        <v>2417</v>
      </c>
      <c s="36" t="s">
        <v>678</v>
      </c>
      <c s="37">
        <v>9.2</v>
      </c>
      <c s="36">
        <v>0.0003</v>
      </c>
      <c s="36">
        <f>ROUND(G470*H470,6)</f>
      </c>
      <c r="L470" s="38">
        <v>0</v>
      </c>
      <c s="32">
        <f>ROUND(ROUND(L470,2)*ROUND(G470,3),2)</f>
      </c>
      <c s="36" t="s">
        <v>2116</v>
      </c>
      <c>
        <f>(M470*21)/100</f>
      </c>
      <c t="s">
        <v>27</v>
      </c>
    </row>
    <row r="471" spans="1:5" ht="12.75">
      <c r="A471" s="35" t="s">
        <v>55</v>
      </c>
      <c r="E471" s="39" t="s">
        <v>5</v>
      </c>
    </row>
    <row r="472" spans="1:5" ht="12.75">
      <c r="A472" s="35" t="s">
        <v>56</v>
      </c>
      <c r="E472" s="40" t="s">
        <v>5</v>
      </c>
    </row>
    <row r="473" spans="1:5" ht="12.75">
      <c r="A473" t="s">
        <v>57</v>
      </c>
      <c r="E473" s="39" t="s">
        <v>207</v>
      </c>
    </row>
    <row r="474" spans="1:16" ht="25.5">
      <c r="A474" t="s">
        <v>48</v>
      </c>
      <c s="34" t="s">
        <v>797</v>
      </c>
      <c s="34" t="s">
        <v>2418</v>
      </c>
      <c s="35" t="s">
        <v>5</v>
      </c>
      <c s="6" t="s">
        <v>2419</v>
      </c>
      <c s="36" t="s">
        <v>218</v>
      </c>
      <c s="37">
        <v>4</v>
      </c>
      <c s="36">
        <v>0.00031</v>
      </c>
      <c s="36">
        <f>ROUND(G474*H474,6)</f>
      </c>
      <c r="L474" s="38">
        <v>0</v>
      </c>
      <c s="32">
        <f>ROUND(ROUND(L474,2)*ROUND(G474,3),2)</f>
      </c>
      <c s="36" t="s">
        <v>2116</v>
      </c>
      <c>
        <f>(M474*21)/100</f>
      </c>
      <c t="s">
        <v>27</v>
      </c>
    </row>
    <row r="475" spans="1:5" ht="12.75">
      <c r="A475" s="35" t="s">
        <v>55</v>
      </c>
      <c r="E475" s="39" t="s">
        <v>5</v>
      </c>
    </row>
    <row r="476" spans="1:5" ht="12.75">
      <c r="A476" s="35" t="s">
        <v>56</v>
      </c>
      <c r="E476" s="40" t="s">
        <v>2420</v>
      </c>
    </row>
    <row r="477" spans="1:5" ht="12.75">
      <c r="A477" t="s">
        <v>57</v>
      </c>
      <c r="E477" s="39" t="s">
        <v>207</v>
      </c>
    </row>
    <row r="478" spans="1:16" ht="12.75">
      <c r="A478" t="s">
        <v>48</v>
      </c>
      <c s="34" t="s">
        <v>800</v>
      </c>
      <c s="34" t="s">
        <v>2421</v>
      </c>
      <c s="35" t="s">
        <v>5</v>
      </c>
      <c s="6" t="s">
        <v>2422</v>
      </c>
      <c s="36" t="s">
        <v>213</v>
      </c>
      <c s="37">
        <v>40</v>
      </c>
      <c s="36">
        <v>0</v>
      </c>
      <c s="36">
        <f>ROUND(G478*H478,6)</f>
      </c>
      <c r="L478" s="38">
        <v>0</v>
      </c>
      <c s="32">
        <f>ROUND(ROUND(L478,2)*ROUND(G478,3),2)</f>
      </c>
      <c s="36" t="s">
        <v>2116</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804</v>
      </c>
      <c s="34" t="s">
        <v>2423</v>
      </c>
      <c s="35" t="s">
        <v>5</v>
      </c>
      <c s="6" t="s">
        <v>2424</v>
      </c>
      <c s="36" t="s">
        <v>53</v>
      </c>
      <c s="37">
        <v>0.151</v>
      </c>
      <c s="36">
        <v>0</v>
      </c>
      <c s="36">
        <f>ROUND(G482*H482,6)</f>
      </c>
      <c r="L482" s="38">
        <v>0</v>
      </c>
      <c s="32">
        <f>ROUND(ROUND(L482,2)*ROUND(G482,3),2)</f>
      </c>
      <c s="36" t="s">
        <v>2116</v>
      </c>
      <c>
        <f>(M482*21)/100</f>
      </c>
      <c t="s">
        <v>27</v>
      </c>
    </row>
    <row r="483" spans="1:5" ht="12.75">
      <c r="A483" s="35" t="s">
        <v>55</v>
      </c>
      <c r="E483" s="39" t="s">
        <v>5</v>
      </c>
    </row>
    <row r="484" spans="1:5" ht="12.75">
      <c r="A484" s="35" t="s">
        <v>56</v>
      </c>
      <c r="E484" s="40" t="s">
        <v>5</v>
      </c>
    </row>
    <row r="485" spans="1:5" ht="12.75">
      <c r="A485" t="s">
        <v>57</v>
      </c>
      <c r="E485" s="39" t="s">
        <v>207</v>
      </c>
    </row>
    <row r="486" spans="1:16" ht="25.5">
      <c r="A486" t="s">
        <v>48</v>
      </c>
      <c s="34" t="s">
        <v>807</v>
      </c>
      <c s="34" t="s">
        <v>2425</v>
      </c>
      <c s="35" t="s">
        <v>5</v>
      </c>
      <c s="6" t="s">
        <v>2426</v>
      </c>
      <c s="36" t="s">
        <v>53</v>
      </c>
      <c s="37">
        <v>0.151</v>
      </c>
      <c s="36">
        <v>0</v>
      </c>
      <c s="36">
        <f>ROUND(G486*H486,6)</f>
      </c>
      <c r="L486" s="38">
        <v>0</v>
      </c>
      <c s="32">
        <f>ROUND(ROUND(L486,2)*ROUND(G486,3),2)</f>
      </c>
      <c s="36" t="s">
        <v>2116</v>
      </c>
      <c>
        <f>(M486*21)/100</f>
      </c>
      <c t="s">
        <v>27</v>
      </c>
    </row>
    <row r="487" spans="1:5" ht="12.75">
      <c r="A487" s="35" t="s">
        <v>55</v>
      </c>
      <c r="E487" s="39" t="s">
        <v>5</v>
      </c>
    </row>
    <row r="488" spans="1:5" ht="12.75">
      <c r="A488" s="35" t="s">
        <v>56</v>
      </c>
      <c r="E488" s="40" t="s">
        <v>5</v>
      </c>
    </row>
    <row r="489" spans="1:5" ht="12.75">
      <c r="A489" t="s">
        <v>57</v>
      </c>
      <c r="E489" s="39" t="s">
        <v>207</v>
      </c>
    </row>
    <row r="490" spans="1:13" ht="12.75">
      <c r="A490" t="s">
        <v>46</v>
      </c>
      <c r="C490" s="31" t="s">
        <v>2427</v>
      </c>
      <c r="E490" s="33" t="s">
        <v>2428</v>
      </c>
      <c r="J490" s="32">
        <f>0</f>
      </c>
      <c s="32">
        <f>0</f>
      </c>
      <c s="32">
        <f>0+L491</f>
      </c>
      <c s="32">
        <f>0+M491</f>
      </c>
    </row>
    <row r="491" spans="1:16" ht="25.5">
      <c r="A491" t="s">
        <v>48</v>
      </c>
      <c s="34" t="s">
        <v>809</v>
      </c>
      <c s="34" t="s">
        <v>2429</v>
      </c>
      <c s="35" t="s">
        <v>5</v>
      </c>
      <c s="6" t="s">
        <v>2430</v>
      </c>
      <c s="36" t="s">
        <v>678</v>
      </c>
      <c s="37">
        <v>2.784</v>
      </c>
      <c s="36">
        <v>0.00014</v>
      </c>
      <c s="36">
        <f>ROUND(G491*H491,6)</f>
      </c>
      <c r="L491" s="38">
        <v>0</v>
      </c>
      <c s="32">
        <f>ROUND(ROUND(L491,2)*ROUND(G491,3),2)</f>
      </c>
      <c s="36" t="s">
        <v>2116</v>
      </c>
      <c>
        <f>(M491*21)/100</f>
      </c>
      <c t="s">
        <v>27</v>
      </c>
    </row>
    <row r="492" spans="1:5" ht="12.75">
      <c r="A492" s="35" t="s">
        <v>55</v>
      </c>
      <c r="E492" s="39" t="s">
        <v>5</v>
      </c>
    </row>
    <row r="493" spans="1:5" ht="12.75">
      <c r="A493" s="35" t="s">
        <v>56</v>
      </c>
      <c r="E493" s="40" t="s">
        <v>2431</v>
      </c>
    </row>
    <row r="494" spans="1:5" ht="12.75">
      <c r="A494" t="s">
        <v>57</v>
      </c>
      <c r="E494" s="39" t="s">
        <v>207</v>
      </c>
    </row>
    <row r="495" spans="1:13" ht="12.75">
      <c r="A495" t="s">
        <v>46</v>
      </c>
      <c r="C495" s="31" t="s">
        <v>2432</v>
      </c>
      <c r="E495" s="33" t="s">
        <v>2433</v>
      </c>
      <c r="J495" s="32">
        <f>0</f>
      </c>
      <c s="32">
        <f>0</f>
      </c>
      <c s="32">
        <f>0+L496+L500+L504</f>
      </c>
      <c s="32">
        <f>0+M496+M500+M504</f>
      </c>
    </row>
    <row r="496" spans="1:16" ht="25.5">
      <c r="A496" t="s">
        <v>48</v>
      </c>
      <c s="34" t="s">
        <v>812</v>
      </c>
      <c s="34" t="s">
        <v>2434</v>
      </c>
      <c s="35" t="s">
        <v>5</v>
      </c>
      <c s="6" t="s">
        <v>2435</v>
      </c>
      <c s="36" t="s">
        <v>678</v>
      </c>
      <c s="37">
        <v>240</v>
      </c>
      <c s="36">
        <v>0.00026</v>
      </c>
      <c s="36">
        <f>ROUND(G496*H496,6)</f>
      </c>
      <c r="L496" s="38">
        <v>0</v>
      </c>
      <c s="32">
        <f>ROUND(ROUND(L496,2)*ROUND(G496,3),2)</f>
      </c>
      <c s="36" t="s">
        <v>2116</v>
      </c>
      <c>
        <f>(M496*21)/100</f>
      </c>
      <c t="s">
        <v>27</v>
      </c>
    </row>
    <row r="497" spans="1:5" ht="12.75">
      <c r="A497" s="35" t="s">
        <v>55</v>
      </c>
      <c r="E497" s="39" t="s">
        <v>5</v>
      </c>
    </row>
    <row r="498" spans="1:5" ht="12.75">
      <c r="A498" s="35" t="s">
        <v>56</v>
      </c>
      <c r="E498" s="40" t="s">
        <v>2436</v>
      </c>
    </row>
    <row r="499" spans="1:5" ht="12.75">
      <c r="A499" t="s">
        <v>57</v>
      </c>
      <c r="E499" s="39" t="s">
        <v>207</v>
      </c>
    </row>
    <row r="500" spans="1:16" ht="12.75">
      <c r="A500" t="s">
        <v>48</v>
      </c>
      <c s="34" t="s">
        <v>813</v>
      </c>
      <c s="34" t="s">
        <v>2437</v>
      </c>
      <c s="35" t="s">
        <v>5</v>
      </c>
      <c s="6" t="s">
        <v>2438</v>
      </c>
      <c s="36" t="s">
        <v>678</v>
      </c>
      <c s="37">
        <v>240</v>
      </c>
      <c s="36">
        <v>0.0002</v>
      </c>
      <c s="36">
        <f>ROUND(G500*H500,6)</f>
      </c>
      <c r="L500" s="38">
        <v>0</v>
      </c>
      <c s="32">
        <f>ROUND(ROUND(L500,2)*ROUND(G500,3),2)</f>
      </c>
      <c s="36" t="s">
        <v>2116</v>
      </c>
      <c>
        <f>(M500*21)/100</f>
      </c>
      <c t="s">
        <v>27</v>
      </c>
    </row>
    <row r="501" spans="1:5" ht="12.75">
      <c r="A501" s="35" t="s">
        <v>55</v>
      </c>
      <c r="E501" s="39" t="s">
        <v>5</v>
      </c>
    </row>
    <row r="502" spans="1:5" ht="12.75">
      <c r="A502" s="35" t="s">
        <v>56</v>
      </c>
      <c r="E502" s="40" t="s">
        <v>5</v>
      </c>
    </row>
    <row r="503" spans="1:5" ht="12.75">
      <c r="A503" t="s">
        <v>57</v>
      </c>
      <c r="E503" s="39" t="s">
        <v>207</v>
      </c>
    </row>
    <row r="504" spans="1:16" ht="25.5">
      <c r="A504" t="s">
        <v>48</v>
      </c>
      <c s="34" t="s">
        <v>817</v>
      </c>
      <c s="34" t="s">
        <v>2439</v>
      </c>
      <c s="35" t="s">
        <v>5</v>
      </c>
      <c s="6" t="s">
        <v>2440</v>
      </c>
      <c s="36" t="s">
        <v>678</v>
      </c>
      <c s="37">
        <v>240</v>
      </c>
      <c s="36">
        <v>0.0002</v>
      </c>
      <c s="36">
        <f>ROUND(G504*H504,6)</f>
      </c>
      <c r="L504" s="38">
        <v>0</v>
      </c>
      <c s="32">
        <f>ROUND(ROUND(L504,2)*ROUND(G504,3),2)</f>
      </c>
      <c s="36" t="s">
        <v>2116</v>
      </c>
      <c>
        <f>(M504*21)/100</f>
      </c>
      <c t="s">
        <v>27</v>
      </c>
    </row>
    <row r="505" spans="1:5" ht="12.75">
      <c r="A505" s="35" t="s">
        <v>55</v>
      </c>
      <c r="E505" s="39" t="s">
        <v>5</v>
      </c>
    </row>
    <row r="506" spans="1:5" ht="12.75">
      <c r="A506" s="35" t="s">
        <v>56</v>
      </c>
      <c r="E506" s="40" t="s">
        <v>5</v>
      </c>
    </row>
    <row r="507" spans="1:5" ht="12.75">
      <c r="A507" t="s">
        <v>57</v>
      </c>
      <c r="E507" s="39" t="s">
        <v>207</v>
      </c>
    </row>
    <row r="508" spans="1:13" ht="12.75">
      <c r="A508" t="s">
        <v>46</v>
      </c>
      <c r="C508" s="31" t="s">
        <v>85</v>
      </c>
      <c r="E508" s="33" t="s">
        <v>2441</v>
      </c>
      <c r="J508" s="32">
        <f>0</f>
      </c>
      <c s="32">
        <f>0</f>
      </c>
      <c s="32">
        <f>0+L509+L513+L517+L521+L525+L529+L533</f>
      </c>
      <c s="32">
        <f>0+M509+M513+M517+M521+M525+M529+M533</f>
      </c>
    </row>
    <row r="509" spans="1:16" ht="25.5">
      <c r="A509" t="s">
        <v>48</v>
      </c>
      <c s="34" t="s">
        <v>333</v>
      </c>
      <c s="34" t="s">
        <v>2442</v>
      </c>
      <c s="35" t="s">
        <v>5</v>
      </c>
      <c s="6" t="s">
        <v>2443</v>
      </c>
      <c s="36" t="s">
        <v>678</v>
      </c>
      <c s="37">
        <v>45</v>
      </c>
      <c s="36">
        <v>4E-05</v>
      </c>
      <c s="36">
        <f>ROUND(G509*H509,6)</f>
      </c>
      <c r="L509" s="38">
        <v>0</v>
      </c>
      <c s="32">
        <f>ROUND(ROUND(L509,2)*ROUND(G509,3),2)</f>
      </c>
      <c s="36" t="s">
        <v>2116</v>
      </c>
      <c>
        <f>(M509*21)/100</f>
      </c>
      <c t="s">
        <v>27</v>
      </c>
    </row>
    <row r="510" spans="1:5" ht="12.75">
      <c r="A510" s="35" t="s">
        <v>55</v>
      </c>
      <c r="E510" s="39" t="s">
        <v>5</v>
      </c>
    </row>
    <row r="511" spans="1:5" ht="12.75">
      <c r="A511" s="35" t="s">
        <v>56</v>
      </c>
      <c r="E511" s="40" t="s">
        <v>2444</v>
      </c>
    </row>
    <row r="512" spans="1:5" ht="12.75">
      <c r="A512" t="s">
        <v>57</v>
      </c>
      <c r="E512" s="39" t="s">
        <v>207</v>
      </c>
    </row>
    <row r="513" spans="1:16" ht="25.5">
      <c r="A513" t="s">
        <v>48</v>
      </c>
      <c s="34" t="s">
        <v>336</v>
      </c>
      <c s="34" t="s">
        <v>2445</v>
      </c>
      <c s="35" t="s">
        <v>5</v>
      </c>
      <c s="6" t="s">
        <v>2446</v>
      </c>
      <c s="36" t="s">
        <v>678</v>
      </c>
      <c s="37">
        <v>30</v>
      </c>
      <c s="36">
        <v>4E-05</v>
      </c>
      <c s="36">
        <f>ROUND(G513*H513,6)</f>
      </c>
      <c r="L513" s="38">
        <v>0</v>
      </c>
      <c s="32">
        <f>ROUND(ROUND(L513,2)*ROUND(G513,3),2)</f>
      </c>
      <c s="36" t="s">
        <v>2116</v>
      </c>
      <c>
        <f>(M513*21)/100</f>
      </c>
      <c t="s">
        <v>27</v>
      </c>
    </row>
    <row r="514" spans="1:5" ht="12.75">
      <c r="A514" s="35" t="s">
        <v>55</v>
      </c>
      <c r="E514" s="39" t="s">
        <v>5</v>
      </c>
    </row>
    <row r="515" spans="1:5" ht="12.75">
      <c r="A515" s="35" t="s">
        <v>56</v>
      </c>
      <c r="E515" s="40" t="s">
        <v>2447</v>
      </c>
    </row>
    <row r="516" spans="1:5" ht="12.75">
      <c r="A516" t="s">
        <v>57</v>
      </c>
      <c r="E516" s="39" t="s">
        <v>207</v>
      </c>
    </row>
    <row r="517" spans="1:16" ht="12.75">
      <c r="A517" t="s">
        <v>48</v>
      </c>
      <c s="34" t="s">
        <v>339</v>
      </c>
      <c s="34" t="s">
        <v>2448</v>
      </c>
      <c s="35" t="s">
        <v>5</v>
      </c>
      <c s="6" t="s">
        <v>2449</v>
      </c>
      <c s="36" t="s">
        <v>678</v>
      </c>
      <c s="37">
        <v>10</v>
      </c>
      <c s="36">
        <v>0</v>
      </c>
      <c s="36">
        <f>ROUND(G517*H517,6)</f>
      </c>
      <c r="L517" s="38">
        <v>0</v>
      </c>
      <c s="32">
        <f>ROUND(ROUND(L517,2)*ROUND(G517,3),2)</f>
      </c>
      <c s="36" t="s">
        <v>918</v>
      </c>
      <c>
        <f>(M517*21)/100</f>
      </c>
      <c t="s">
        <v>27</v>
      </c>
    </row>
    <row r="518" spans="1:5" ht="12.75">
      <c r="A518" s="35" t="s">
        <v>55</v>
      </c>
      <c r="E518" s="39" t="s">
        <v>5</v>
      </c>
    </row>
    <row r="519" spans="1:5" ht="12.75">
      <c r="A519" s="35" t="s">
        <v>56</v>
      </c>
      <c r="E519" s="40" t="s">
        <v>2450</v>
      </c>
    </row>
    <row r="520" spans="1:5" ht="25.5">
      <c r="A520" t="s">
        <v>57</v>
      </c>
      <c r="E520" s="39" t="s">
        <v>2451</v>
      </c>
    </row>
    <row r="521" spans="1:16" ht="25.5">
      <c r="A521" t="s">
        <v>48</v>
      </c>
      <c s="34" t="s">
        <v>342</v>
      </c>
      <c s="34" t="s">
        <v>2452</v>
      </c>
      <c s="35" t="s">
        <v>5</v>
      </c>
      <c s="6" t="s">
        <v>2453</v>
      </c>
      <c s="36" t="s">
        <v>678</v>
      </c>
      <c s="37">
        <v>60</v>
      </c>
      <c s="36">
        <v>0</v>
      </c>
      <c s="36">
        <f>ROUND(G521*H521,6)</f>
      </c>
      <c r="L521" s="38">
        <v>0</v>
      </c>
      <c s="32">
        <f>ROUND(ROUND(L521,2)*ROUND(G521,3),2)</f>
      </c>
      <c s="36" t="s">
        <v>2116</v>
      </c>
      <c>
        <f>(M521*21)/100</f>
      </c>
      <c t="s">
        <v>27</v>
      </c>
    </row>
    <row r="522" spans="1:5" ht="12.75">
      <c r="A522" s="35" t="s">
        <v>55</v>
      </c>
      <c r="E522" s="39" t="s">
        <v>5</v>
      </c>
    </row>
    <row r="523" spans="1:5" ht="12.75">
      <c r="A523" s="35" t="s">
        <v>56</v>
      </c>
      <c r="E523" s="40" t="s">
        <v>2454</v>
      </c>
    </row>
    <row r="524" spans="1:5" ht="12.75">
      <c r="A524" t="s">
        <v>57</v>
      </c>
      <c r="E524" s="39" t="s">
        <v>207</v>
      </c>
    </row>
    <row r="525" spans="1:16" ht="25.5">
      <c r="A525" t="s">
        <v>48</v>
      </c>
      <c s="34" t="s">
        <v>346</v>
      </c>
      <c s="34" t="s">
        <v>2455</v>
      </c>
      <c s="35" t="s">
        <v>5</v>
      </c>
      <c s="6" t="s">
        <v>2456</v>
      </c>
      <c s="36" t="s">
        <v>678</v>
      </c>
      <c s="37">
        <v>60</v>
      </c>
      <c s="36">
        <v>0</v>
      </c>
      <c s="36">
        <f>ROUND(G525*H525,6)</f>
      </c>
      <c r="L525" s="38">
        <v>0</v>
      </c>
      <c s="32">
        <f>ROUND(ROUND(L525,2)*ROUND(G525,3),2)</f>
      </c>
      <c s="36" t="s">
        <v>2116</v>
      </c>
      <c>
        <f>(M525*21)/100</f>
      </c>
      <c t="s">
        <v>27</v>
      </c>
    </row>
    <row r="526" spans="1:5" ht="12.75">
      <c r="A526" s="35" t="s">
        <v>55</v>
      </c>
      <c r="E526" s="39" t="s">
        <v>5</v>
      </c>
    </row>
    <row r="527" spans="1:5" ht="12.75">
      <c r="A527" s="35" t="s">
        <v>56</v>
      </c>
      <c r="E527" s="40" t="s">
        <v>2457</v>
      </c>
    </row>
    <row r="528" spans="1:5" ht="12.75">
      <c r="A528" t="s">
        <v>57</v>
      </c>
      <c r="E528" s="39" t="s">
        <v>207</v>
      </c>
    </row>
    <row r="529" spans="1:16" ht="12.75">
      <c r="A529" t="s">
        <v>48</v>
      </c>
      <c s="34" t="s">
        <v>350</v>
      </c>
      <c s="34" t="s">
        <v>2458</v>
      </c>
      <c s="35" t="s">
        <v>5</v>
      </c>
      <c s="6" t="s">
        <v>2459</v>
      </c>
      <c s="36" t="s">
        <v>678</v>
      </c>
      <c s="37">
        <v>180</v>
      </c>
      <c s="36">
        <v>0</v>
      </c>
      <c s="36">
        <f>ROUND(G529*H529,6)</f>
      </c>
      <c r="L529" s="38">
        <v>0</v>
      </c>
      <c s="32">
        <f>ROUND(ROUND(L529,2)*ROUND(G529,3),2)</f>
      </c>
      <c s="36" t="s">
        <v>2116</v>
      </c>
      <c>
        <f>(M529*21)/100</f>
      </c>
      <c t="s">
        <v>27</v>
      </c>
    </row>
    <row r="530" spans="1:5" ht="12.75">
      <c r="A530" s="35" t="s">
        <v>55</v>
      </c>
      <c r="E530" s="39" t="s">
        <v>5</v>
      </c>
    </row>
    <row r="531" spans="1:5" ht="12.75">
      <c r="A531" s="35" t="s">
        <v>56</v>
      </c>
      <c r="E531" s="40" t="s">
        <v>2460</v>
      </c>
    </row>
    <row r="532" spans="1:5" ht="12.75">
      <c r="A532" t="s">
        <v>57</v>
      </c>
      <c r="E532" s="39" t="s">
        <v>207</v>
      </c>
    </row>
    <row r="533" spans="1:16" ht="12.75">
      <c r="A533" t="s">
        <v>48</v>
      </c>
      <c s="34" t="s">
        <v>353</v>
      </c>
      <c s="34" t="s">
        <v>2461</v>
      </c>
      <c s="35" t="s">
        <v>5</v>
      </c>
      <c s="6" t="s">
        <v>2462</v>
      </c>
      <c s="36" t="s">
        <v>678</v>
      </c>
      <c s="37">
        <v>75</v>
      </c>
      <c s="36">
        <v>0</v>
      </c>
      <c s="36">
        <f>ROUND(G533*H533,6)</f>
      </c>
      <c r="L533" s="38">
        <v>0</v>
      </c>
      <c s="32">
        <f>ROUND(ROUND(L533,2)*ROUND(G533,3),2)</f>
      </c>
      <c s="36" t="s">
        <v>2116</v>
      </c>
      <c>
        <f>(M533*21)/100</f>
      </c>
      <c t="s">
        <v>27</v>
      </c>
    </row>
    <row r="534" spans="1:5" ht="12.75">
      <c r="A534" s="35" t="s">
        <v>55</v>
      </c>
      <c r="E534" s="39" t="s">
        <v>5</v>
      </c>
    </row>
    <row r="535" spans="1:5" ht="12.75">
      <c r="A535" s="35" t="s">
        <v>56</v>
      </c>
      <c r="E535" s="40" t="s">
        <v>5</v>
      </c>
    </row>
    <row r="536" spans="1:5" ht="12.75">
      <c r="A536" t="s">
        <v>57</v>
      </c>
      <c r="E536" s="39" t="s">
        <v>207</v>
      </c>
    </row>
    <row r="537" spans="1:13" ht="12.75">
      <c r="A537" t="s">
        <v>46</v>
      </c>
      <c r="C537" s="31" t="s">
        <v>622</v>
      </c>
      <c r="E537" s="33" t="s">
        <v>2463</v>
      </c>
      <c r="J537" s="32">
        <f>0</f>
      </c>
      <c s="32">
        <f>0</f>
      </c>
      <c s="32">
        <f>0+L538+L542</f>
      </c>
      <c s="32">
        <f>0+M538+M542</f>
      </c>
    </row>
    <row r="538" spans="1:16" ht="25.5">
      <c r="A538" t="s">
        <v>48</v>
      </c>
      <c s="34" t="s">
        <v>354</v>
      </c>
      <c s="34" t="s">
        <v>2464</v>
      </c>
      <c s="35" t="s">
        <v>5</v>
      </c>
      <c s="6" t="s">
        <v>2465</v>
      </c>
      <c s="36" t="s">
        <v>678</v>
      </c>
      <c s="37">
        <v>40</v>
      </c>
      <c s="36">
        <v>0.00021</v>
      </c>
      <c s="36">
        <f>ROUND(G538*H538,6)</f>
      </c>
      <c r="L538" s="38">
        <v>0</v>
      </c>
      <c s="32">
        <f>ROUND(ROUND(L538,2)*ROUND(G538,3),2)</f>
      </c>
      <c s="36" t="s">
        <v>2116</v>
      </c>
      <c>
        <f>(M538*21)/100</f>
      </c>
      <c t="s">
        <v>27</v>
      </c>
    </row>
    <row r="539" spans="1:5" ht="12.75">
      <c r="A539" s="35" t="s">
        <v>55</v>
      </c>
      <c r="E539" s="39" t="s">
        <v>5</v>
      </c>
    </row>
    <row r="540" spans="1:5" ht="12.75">
      <c r="A540" s="35" t="s">
        <v>56</v>
      </c>
      <c r="E540" s="40" t="s">
        <v>2466</v>
      </c>
    </row>
    <row r="541" spans="1:5" ht="12.75">
      <c r="A541" t="s">
        <v>57</v>
      </c>
      <c r="E541" s="39" t="s">
        <v>207</v>
      </c>
    </row>
    <row r="542" spans="1:16" ht="12.75">
      <c r="A542" t="s">
        <v>48</v>
      </c>
      <c s="34" t="s">
        <v>355</v>
      </c>
      <c s="34" t="s">
        <v>866</v>
      </c>
      <c s="35" t="s">
        <v>5</v>
      </c>
      <c s="6" t="s">
        <v>2467</v>
      </c>
      <c s="36" t="s">
        <v>161</v>
      </c>
      <c s="37">
        <v>1</v>
      </c>
      <c s="36">
        <v>0</v>
      </c>
      <c s="36">
        <f>ROUND(G542*H542,6)</f>
      </c>
      <c r="L542" s="38">
        <v>0</v>
      </c>
      <c s="32">
        <f>ROUND(ROUND(L542,2)*ROUND(G542,3),2)</f>
      </c>
      <c s="36" t="s">
        <v>918</v>
      </c>
      <c>
        <f>(M542*21)/100</f>
      </c>
      <c t="s">
        <v>27</v>
      </c>
    </row>
    <row r="543" spans="1:5" ht="12.75">
      <c r="A543" s="35" t="s">
        <v>55</v>
      </c>
      <c r="E543" s="39" t="s">
        <v>5</v>
      </c>
    </row>
    <row r="544" spans="1:5" ht="12.75">
      <c r="A544" s="35" t="s">
        <v>56</v>
      </c>
      <c r="E544" s="40" t="s">
        <v>5</v>
      </c>
    </row>
    <row r="545" spans="1:5" ht="25.5">
      <c r="A545" t="s">
        <v>57</v>
      </c>
      <c r="E545" s="39" t="s">
        <v>2468</v>
      </c>
    </row>
    <row r="546" spans="1:13" ht="12.75">
      <c r="A546" t="s">
        <v>46</v>
      </c>
      <c r="C546" s="31" t="s">
        <v>736</v>
      </c>
      <c r="E546" s="33" t="s">
        <v>2469</v>
      </c>
      <c r="J546" s="32">
        <f>0</f>
      </c>
      <c s="32">
        <f>0</f>
      </c>
      <c s="32">
        <f>0+L547+L551+L555+L559+L563+L567+L571+L575+L579+L583+L587+L591+L595+L599+L603+L607</f>
      </c>
      <c s="32">
        <f>0+M547+M551+M555+M559+M563+M567+M571+M575+M579+M583+M587+M591+M595+M599+M603+M607</f>
      </c>
    </row>
    <row r="547" spans="1:16" ht="25.5">
      <c r="A547" t="s">
        <v>48</v>
      </c>
      <c s="34" t="s">
        <v>356</v>
      </c>
      <c s="34" t="s">
        <v>2470</v>
      </c>
      <c s="35" t="s">
        <v>5</v>
      </c>
      <c s="6" t="s">
        <v>2471</v>
      </c>
      <c s="36" t="s">
        <v>213</v>
      </c>
      <c s="37">
        <v>8</v>
      </c>
      <c s="36">
        <v>0</v>
      </c>
      <c s="36">
        <f>ROUND(G547*H547,6)</f>
      </c>
      <c r="L547" s="38">
        <v>0</v>
      </c>
      <c s="32">
        <f>ROUND(ROUND(L547,2)*ROUND(G547,3),2)</f>
      </c>
      <c s="36" t="s">
        <v>2116</v>
      </c>
      <c>
        <f>(M547*21)/100</f>
      </c>
      <c t="s">
        <v>27</v>
      </c>
    </row>
    <row r="548" spans="1:5" ht="12.75">
      <c r="A548" s="35" t="s">
        <v>55</v>
      </c>
      <c r="E548" s="39" t="s">
        <v>5</v>
      </c>
    </row>
    <row r="549" spans="1:5" ht="12.75">
      <c r="A549" s="35" t="s">
        <v>56</v>
      </c>
      <c r="E549" s="40" t="s">
        <v>2472</v>
      </c>
    </row>
    <row r="550" spans="1:5" ht="12.75">
      <c r="A550" t="s">
        <v>57</v>
      </c>
      <c r="E550" s="39" t="s">
        <v>207</v>
      </c>
    </row>
    <row r="551" spans="1:16" ht="25.5">
      <c r="A551" t="s">
        <v>48</v>
      </c>
      <c s="34" t="s">
        <v>445</v>
      </c>
      <c s="34" t="s">
        <v>2473</v>
      </c>
      <c s="35" t="s">
        <v>5</v>
      </c>
      <c s="6" t="s">
        <v>2474</v>
      </c>
      <c s="36" t="s">
        <v>218</v>
      </c>
      <c s="37">
        <v>11.2</v>
      </c>
      <c s="36">
        <v>0</v>
      </c>
      <c s="36">
        <f>ROUND(G551*H551,6)</f>
      </c>
      <c r="L551" s="38">
        <v>0</v>
      </c>
      <c s="32">
        <f>ROUND(ROUND(L551,2)*ROUND(G551,3),2)</f>
      </c>
      <c s="36" t="s">
        <v>2116</v>
      </c>
      <c>
        <f>(M551*21)/100</f>
      </c>
      <c t="s">
        <v>27</v>
      </c>
    </row>
    <row r="552" spans="1:5" ht="12.75">
      <c r="A552" s="35" t="s">
        <v>55</v>
      </c>
      <c r="E552" s="39" t="s">
        <v>5</v>
      </c>
    </row>
    <row r="553" spans="1:5" ht="12.75">
      <c r="A553" s="35" t="s">
        <v>56</v>
      </c>
      <c r="E553" s="40" t="s">
        <v>2475</v>
      </c>
    </row>
    <row r="554" spans="1:5" ht="12.75">
      <c r="A554" t="s">
        <v>57</v>
      </c>
      <c r="E554" s="39" t="s">
        <v>207</v>
      </c>
    </row>
    <row r="555" spans="1:16" ht="25.5">
      <c r="A555" t="s">
        <v>48</v>
      </c>
      <c s="34" t="s">
        <v>448</v>
      </c>
      <c s="34" t="s">
        <v>2476</v>
      </c>
      <c s="35" t="s">
        <v>5</v>
      </c>
      <c s="6" t="s">
        <v>2477</v>
      </c>
      <c s="36" t="s">
        <v>204</v>
      </c>
      <c s="37">
        <v>1.346</v>
      </c>
      <c s="36">
        <v>0</v>
      </c>
      <c s="36">
        <f>ROUND(G555*H555,6)</f>
      </c>
      <c r="L555" s="38">
        <v>0</v>
      </c>
      <c s="32">
        <f>ROUND(ROUND(L555,2)*ROUND(G555,3),2)</f>
      </c>
      <c s="36" t="s">
        <v>2116</v>
      </c>
      <c>
        <f>(M555*21)/100</f>
      </c>
      <c t="s">
        <v>27</v>
      </c>
    </row>
    <row r="556" spans="1:5" ht="12.75">
      <c r="A556" s="35" t="s">
        <v>55</v>
      </c>
      <c r="E556" s="39" t="s">
        <v>5</v>
      </c>
    </row>
    <row r="557" spans="1:5" ht="25.5">
      <c r="A557" s="35" t="s">
        <v>56</v>
      </c>
      <c r="E557" s="40" t="s">
        <v>2478</v>
      </c>
    </row>
    <row r="558" spans="1:5" ht="12.75">
      <c r="A558" t="s">
        <v>57</v>
      </c>
      <c r="E558" s="39" t="s">
        <v>207</v>
      </c>
    </row>
    <row r="559" spans="1:16" ht="25.5">
      <c r="A559" t="s">
        <v>48</v>
      </c>
      <c s="34" t="s">
        <v>451</v>
      </c>
      <c s="34" t="s">
        <v>2479</v>
      </c>
      <c s="35" t="s">
        <v>5</v>
      </c>
      <c s="6" t="s">
        <v>2477</v>
      </c>
      <c s="36" t="s">
        <v>213</v>
      </c>
      <c s="37">
        <v>1</v>
      </c>
      <c s="36">
        <v>0</v>
      </c>
      <c s="36">
        <f>ROUND(G559*H559,6)</f>
      </c>
      <c r="L559" s="38">
        <v>0</v>
      </c>
      <c s="32">
        <f>ROUND(ROUND(L559,2)*ROUND(G559,3),2)</f>
      </c>
      <c s="36" t="s">
        <v>2116</v>
      </c>
      <c>
        <f>(M559*21)/100</f>
      </c>
      <c t="s">
        <v>27</v>
      </c>
    </row>
    <row r="560" spans="1:5" ht="12.75">
      <c r="A560" s="35" t="s">
        <v>55</v>
      </c>
      <c r="E560" s="39" t="s">
        <v>5</v>
      </c>
    </row>
    <row r="561" spans="1:5" ht="12.75">
      <c r="A561" s="35" t="s">
        <v>56</v>
      </c>
      <c r="E561" s="40" t="s">
        <v>2480</v>
      </c>
    </row>
    <row r="562" spans="1:5" ht="12.75">
      <c r="A562" t="s">
        <v>57</v>
      </c>
      <c r="E562" s="39" t="s">
        <v>207</v>
      </c>
    </row>
    <row r="563" spans="1:16" ht="25.5">
      <c r="A563" t="s">
        <v>48</v>
      </c>
      <c s="34" t="s">
        <v>454</v>
      </c>
      <c s="34" t="s">
        <v>2481</v>
      </c>
      <c s="35" t="s">
        <v>5</v>
      </c>
      <c s="6" t="s">
        <v>2477</v>
      </c>
      <c s="36" t="s">
        <v>204</v>
      </c>
      <c s="37">
        <v>2.948</v>
      </c>
      <c s="36">
        <v>0</v>
      </c>
      <c s="36">
        <f>ROUND(G563*H563,6)</f>
      </c>
      <c r="L563" s="38">
        <v>0</v>
      </c>
      <c s="32">
        <f>ROUND(ROUND(L563,2)*ROUND(G563,3),2)</f>
      </c>
      <c s="36" t="s">
        <v>2116</v>
      </c>
      <c>
        <f>(M563*21)/100</f>
      </c>
      <c t="s">
        <v>27</v>
      </c>
    </row>
    <row r="564" spans="1:5" ht="12.75">
      <c r="A564" s="35" t="s">
        <v>55</v>
      </c>
      <c r="E564" s="39" t="s">
        <v>5</v>
      </c>
    </row>
    <row r="565" spans="1:5" ht="12.75">
      <c r="A565" s="35" t="s">
        <v>56</v>
      </c>
      <c r="E565" s="40" t="s">
        <v>2482</v>
      </c>
    </row>
    <row r="566" spans="1:5" ht="12.75">
      <c r="A566" t="s">
        <v>57</v>
      </c>
      <c r="E566" s="39" t="s">
        <v>207</v>
      </c>
    </row>
    <row r="567" spans="1:16" ht="25.5">
      <c r="A567" t="s">
        <v>48</v>
      </c>
      <c s="34" t="s">
        <v>457</v>
      </c>
      <c s="34" t="s">
        <v>2483</v>
      </c>
      <c s="35" t="s">
        <v>5</v>
      </c>
      <c s="6" t="s">
        <v>2484</v>
      </c>
      <c s="36" t="s">
        <v>678</v>
      </c>
      <c s="37">
        <v>8.694</v>
      </c>
      <c s="36">
        <v>0</v>
      </c>
      <c s="36">
        <f>ROUND(G567*H567,6)</f>
      </c>
      <c r="L567" s="38">
        <v>0</v>
      </c>
      <c s="32">
        <f>ROUND(ROUND(L567,2)*ROUND(G567,3),2)</f>
      </c>
      <c s="36" t="s">
        <v>2116</v>
      </c>
      <c>
        <f>(M567*21)/100</f>
      </c>
      <c t="s">
        <v>27</v>
      </c>
    </row>
    <row r="568" spans="1:5" ht="12.75">
      <c r="A568" s="35" t="s">
        <v>55</v>
      </c>
      <c r="E568" s="39" t="s">
        <v>5</v>
      </c>
    </row>
    <row r="569" spans="1:5" ht="12.75">
      <c r="A569" s="35" t="s">
        <v>56</v>
      </c>
      <c r="E569" s="40" t="s">
        <v>2485</v>
      </c>
    </row>
    <row r="570" spans="1:5" ht="12.75">
      <c r="A570" t="s">
        <v>57</v>
      </c>
      <c r="E570" s="39" t="s">
        <v>207</v>
      </c>
    </row>
    <row r="571" spans="1:16" ht="25.5">
      <c r="A571" t="s">
        <v>48</v>
      </c>
      <c s="34" t="s">
        <v>460</v>
      </c>
      <c s="34" t="s">
        <v>2486</v>
      </c>
      <c s="35" t="s">
        <v>5</v>
      </c>
      <c s="6" t="s">
        <v>2487</v>
      </c>
      <c s="36" t="s">
        <v>678</v>
      </c>
      <c s="37">
        <v>1.44</v>
      </c>
      <c s="36">
        <v>0</v>
      </c>
      <c s="36">
        <f>ROUND(G571*H571,6)</f>
      </c>
      <c r="L571" s="38">
        <v>0</v>
      </c>
      <c s="32">
        <f>ROUND(ROUND(L571,2)*ROUND(G571,3),2)</f>
      </c>
      <c s="36" t="s">
        <v>2116</v>
      </c>
      <c>
        <f>(M571*21)/100</f>
      </c>
      <c t="s">
        <v>27</v>
      </c>
    </row>
    <row r="572" spans="1:5" ht="12.75">
      <c r="A572" s="35" t="s">
        <v>55</v>
      </c>
      <c r="E572" s="39" t="s">
        <v>5</v>
      </c>
    </row>
    <row r="573" spans="1:5" ht="12.75">
      <c r="A573" s="35" t="s">
        <v>56</v>
      </c>
      <c r="E573" s="40" t="s">
        <v>2488</v>
      </c>
    </row>
    <row r="574" spans="1:5" ht="12.75">
      <c r="A574" t="s">
        <v>57</v>
      </c>
      <c r="E574" s="39" t="s">
        <v>207</v>
      </c>
    </row>
    <row r="575" spans="1:16" ht="25.5">
      <c r="A575" t="s">
        <v>48</v>
      </c>
      <c s="34" t="s">
        <v>464</v>
      </c>
      <c s="34" t="s">
        <v>2489</v>
      </c>
      <c s="35" t="s">
        <v>5</v>
      </c>
      <c s="6" t="s">
        <v>2490</v>
      </c>
      <c s="36" t="s">
        <v>678</v>
      </c>
      <c s="37">
        <v>1.576</v>
      </c>
      <c s="36">
        <v>0</v>
      </c>
      <c s="36">
        <f>ROUND(G575*H575,6)</f>
      </c>
      <c r="L575" s="38">
        <v>0</v>
      </c>
      <c s="32">
        <f>ROUND(ROUND(L575,2)*ROUND(G575,3),2)</f>
      </c>
      <c s="36" t="s">
        <v>2116</v>
      </c>
      <c>
        <f>(M575*21)/100</f>
      </c>
      <c t="s">
        <v>27</v>
      </c>
    </row>
    <row r="576" spans="1:5" ht="12.75">
      <c r="A576" s="35" t="s">
        <v>55</v>
      </c>
      <c r="E576" s="39" t="s">
        <v>5</v>
      </c>
    </row>
    <row r="577" spans="1:5" ht="12.75">
      <c r="A577" s="35" t="s">
        <v>56</v>
      </c>
      <c r="E577" s="40" t="s">
        <v>2491</v>
      </c>
    </row>
    <row r="578" spans="1:5" ht="12.75">
      <c r="A578" t="s">
        <v>57</v>
      </c>
      <c r="E578" s="39" t="s">
        <v>207</v>
      </c>
    </row>
    <row r="579" spans="1:16" ht="25.5">
      <c r="A579" t="s">
        <v>48</v>
      </c>
      <c s="34" t="s">
        <v>465</v>
      </c>
      <c s="34" t="s">
        <v>2492</v>
      </c>
      <c s="35" t="s">
        <v>5</v>
      </c>
      <c s="6" t="s">
        <v>2493</v>
      </c>
      <c s="36" t="s">
        <v>678</v>
      </c>
      <c s="37">
        <v>22.074</v>
      </c>
      <c s="36">
        <v>0</v>
      </c>
      <c s="36">
        <f>ROUND(G579*H579,6)</f>
      </c>
      <c r="L579" s="38">
        <v>0</v>
      </c>
      <c s="32">
        <f>ROUND(ROUND(L579,2)*ROUND(G579,3),2)</f>
      </c>
      <c s="36" t="s">
        <v>2116</v>
      </c>
      <c>
        <f>(M579*21)/100</f>
      </c>
      <c t="s">
        <v>27</v>
      </c>
    </row>
    <row r="580" spans="1:5" ht="12.75">
      <c r="A580" s="35" t="s">
        <v>55</v>
      </c>
      <c r="E580" s="39" t="s">
        <v>5</v>
      </c>
    </row>
    <row r="581" spans="1:5" ht="25.5">
      <c r="A581" s="35" t="s">
        <v>56</v>
      </c>
      <c r="E581" s="40" t="s">
        <v>2494</v>
      </c>
    </row>
    <row r="582" spans="1:5" ht="12.75">
      <c r="A582" t="s">
        <v>57</v>
      </c>
      <c r="E582" s="39" t="s">
        <v>207</v>
      </c>
    </row>
    <row r="583" spans="1:16" ht="25.5">
      <c r="A583" t="s">
        <v>48</v>
      </c>
      <c s="34" t="s">
        <v>466</v>
      </c>
      <c s="34" t="s">
        <v>2495</v>
      </c>
      <c s="35" t="s">
        <v>5</v>
      </c>
      <c s="6" t="s">
        <v>2496</v>
      </c>
      <c s="36" t="s">
        <v>678</v>
      </c>
      <c s="37">
        <v>1.935</v>
      </c>
      <c s="36">
        <v>0</v>
      </c>
      <c s="36">
        <f>ROUND(G583*H583,6)</f>
      </c>
      <c r="L583" s="38">
        <v>0</v>
      </c>
      <c s="32">
        <f>ROUND(ROUND(L583,2)*ROUND(G583,3),2)</f>
      </c>
      <c s="36" t="s">
        <v>2116</v>
      </c>
      <c>
        <f>(M583*21)/100</f>
      </c>
      <c t="s">
        <v>27</v>
      </c>
    </row>
    <row r="584" spans="1:5" ht="12.75">
      <c r="A584" s="35" t="s">
        <v>55</v>
      </c>
      <c r="E584" s="39" t="s">
        <v>5</v>
      </c>
    </row>
    <row r="585" spans="1:5" ht="12.75">
      <c r="A585" s="35" t="s">
        <v>56</v>
      </c>
      <c r="E585" s="40" t="s">
        <v>2497</v>
      </c>
    </row>
    <row r="586" spans="1:5" ht="12.75">
      <c r="A586" t="s">
        <v>57</v>
      </c>
      <c r="E586" s="39" t="s">
        <v>207</v>
      </c>
    </row>
    <row r="587" spans="1:16" ht="25.5">
      <c r="A587" t="s">
        <v>48</v>
      </c>
      <c s="34" t="s">
        <v>467</v>
      </c>
      <c s="34" t="s">
        <v>2498</v>
      </c>
      <c s="35" t="s">
        <v>5</v>
      </c>
      <c s="6" t="s">
        <v>2499</v>
      </c>
      <c s="36" t="s">
        <v>678</v>
      </c>
      <c s="37">
        <v>44.094</v>
      </c>
      <c s="36">
        <v>0</v>
      </c>
      <c s="36">
        <f>ROUND(G587*H587,6)</f>
      </c>
      <c r="L587" s="38">
        <v>0</v>
      </c>
      <c s="32">
        <f>ROUND(ROUND(L587,2)*ROUND(G587,3),2)</f>
      </c>
      <c s="36" t="s">
        <v>2116</v>
      </c>
      <c>
        <f>(M587*21)/100</f>
      </c>
      <c t="s">
        <v>27</v>
      </c>
    </row>
    <row r="588" spans="1:5" ht="12.75">
      <c r="A588" s="35" t="s">
        <v>55</v>
      </c>
      <c r="E588" s="39" t="s">
        <v>5</v>
      </c>
    </row>
    <row r="589" spans="1:5" ht="38.25">
      <c r="A589" s="35" t="s">
        <v>56</v>
      </c>
      <c r="E589" s="40" t="s">
        <v>2500</v>
      </c>
    </row>
    <row r="590" spans="1:5" ht="12.75">
      <c r="A590" t="s">
        <v>57</v>
      </c>
      <c r="E590" s="39" t="s">
        <v>207</v>
      </c>
    </row>
    <row r="591" spans="1:16" ht="25.5">
      <c r="A591" t="s">
        <v>48</v>
      </c>
      <c s="34" t="s">
        <v>468</v>
      </c>
      <c s="34" t="s">
        <v>2501</v>
      </c>
      <c s="35" t="s">
        <v>5</v>
      </c>
      <c s="6" t="s">
        <v>2502</v>
      </c>
      <c s="36" t="s">
        <v>218</v>
      </c>
      <c s="37">
        <v>12.492</v>
      </c>
      <c s="36">
        <v>0</v>
      </c>
      <c s="36">
        <f>ROUND(G591*H591,6)</f>
      </c>
      <c r="L591" s="38">
        <v>0</v>
      </c>
      <c s="32">
        <f>ROUND(ROUND(L591,2)*ROUND(G591,3),2)</f>
      </c>
      <c s="36" t="s">
        <v>2116</v>
      </c>
      <c>
        <f>(M591*21)/100</f>
      </c>
      <c t="s">
        <v>27</v>
      </c>
    </row>
    <row r="592" spans="1:5" ht="12.75">
      <c r="A592" s="35" t="s">
        <v>55</v>
      </c>
      <c r="E592" s="39" t="s">
        <v>5</v>
      </c>
    </row>
    <row r="593" spans="1:5" ht="12.75">
      <c r="A593" s="35" t="s">
        <v>56</v>
      </c>
      <c r="E593" s="40" t="s">
        <v>2503</v>
      </c>
    </row>
    <row r="594" spans="1:5" ht="12.75">
      <c r="A594" t="s">
        <v>57</v>
      </c>
      <c r="E594" s="39" t="s">
        <v>207</v>
      </c>
    </row>
    <row r="595" spans="1:16" ht="12.75">
      <c r="A595" t="s">
        <v>48</v>
      </c>
      <c s="34" t="s">
        <v>558</v>
      </c>
      <c s="34" t="s">
        <v>2504</v>
      </c>
      <c s="35" t="s">
        <v>5</v>
      </c>
      <c s="6" t="s">
        <v>2505</v>
      </c>
      <c s="36" t="s">
        <v>204</v>
      </c>
      <c s="37">
        <v>14.212</v>
      </c>
      <c s="36">
        <v>0</v>
      </c>
      <c s="36">
        <f>ROUND(G595*H595,6)</f>
      </c>
      <c r="L595" s="38">
        <v>0</v>
      </c>
      <c s="32">
        <f>ROUND(ROUND(L595,2)*ROUND(G595,3),2)</f>
      </c>
      <c s="36" t="s">
        <v>2116</v>
      </c>
      <c>
        <f>(M595*21)/100</f>
      </c>
      <c t="s">
        <v>27</v>
      </c>
    </row>
    <row r="596" spans="1:5" ht="12.75">
      <c r="A596" s="35" t="s">
        <v>55</v>
      </c>
      <c r="E596" s="39" t="s">
        <v>5</v>
      </c>
    </row>
    <row r="597" spans="1:5" ht="38.25">
      <c r="A597" s="35" t="s">
        <v>56</v>
      </c>
      <c r="E597" s="40" t="s">
        <v>2506</v>
      </c>
    </row>
    <row r="598" spans="1:5" ht="12.75">
      <c r="A598" t="s">
        <v>57</v>
      </c>
      <c r="E598" s="39" t="s">
        <v>207</v>
      </c>
    </row>
    <row r="599" spans="1:16" ht="25.5">
      <c r="A599" t="s">
        <v>48</v>
      </c>
      <c s="34" t="s">
        <v>561</v>
      </c>
      <c s="34" t="s">
        <v>2507</v>
      </c>
      <c s="35" t="s">
        <v>5</v>
      </c>
      <c s="6" t="s">
        <v>2508</v>
      </c>
      <c s="36" t="s">
        <v>218</v>
      </c>
      <c s="37">
        <v>12.328</v>
      </c>
      <c s="36">
        <v>0.0002</v>
      </c>
      <c s="36">
        <f>ROUND(G599*H599,6)</f>
      </c>
      <c r="L599" s="38">
        <v>0</v>
      </c>
      <c s="32">
        <f>ROUND(ROUND(L599,2)*ROUND(G599,3),2)</f>
      </c>
      <c s="36" t="s">
        <v>2116</v>
      </c>
      <c>
        <f>(M599*21)/100</f>
      </c>
      <c t="s">
        <v>27</v>
      </c>
    </row>
    <row r="600" spans="1:5" ht="12.75">
      <c r="A600" s="35" t="s">
        <v>55</v>
      </c>
      <c r="E600" s="39" t="s">
        <v>5</v>
      </c>
    </row>
    <row r="601" spans="1:5" ht="12.75">
      <c r="A601" s="35" t="s">
        <v>56</v>
      </c>
      <c r="E601" s="40" t="s">
        <v>2509</v>
      </c>
    </row>
    <row r="602" spans="1:5" ht="12.75">
      <c r="A602" t="s">
        <v>57</v>
      </c>
      <c r="E602" s="39" t="s">
        <v>207</v>
      </c>
    </row>
    <row r="603" spans="1:16" ht="25.5">
      <c r="A603" t="s">
        <v>48</v>
      </c>
      <c s="34" t="s">
        <v>564</v>
      </c>
      <c s="34" t="s">
        <v>2510</v>
      </c>
      <c s="35" t="s">
        <v>5</v>
      </c>
      <c s="6" t="s">
        <v>2511</v>
      </c>
      <c s="36" t="s">
        <v>218</v>
      </c>
      <c s="37">
        <v>8.85</v>
      </c>
      <c s="36">
        <v>0.00034</v>
      </c>
      <c s="36">
        <f>ROUND(G603*H603,6)</f>
      </c>
      <c r="L603" s="38">
        <v>0</v>
      </c>
      <c s="32">
        <f>ROUND(ROUND(L603,2)*ROUND(G603,3),2)</f>
      </c>
      <c s="36" t="s">
        <v>2116</v>
      </c>
      <c>
        <f>(M603*21)/100</f>
      </c>
      <c t="s">
        <v>27</v>
      </c>
    </row>
    <row r="604" spans="1:5" ht="12.75">
      <c r="A604" s="35" t="s">
        <v>55</v>
      </c>
      <c r="E604" s="39" t="s">
        <v>5</v>
      </c>
    </row>
    <row r="605" spans="1:5" ht="12.75">
      <c r="A605" s="35" t="s">
        <v>56</v>
      </c>
      <c r="E605" s="40" t="s">
        <v>2512</v>
      </c>
    </row>
    <row r="606" spans="1:5" ht="12.75">
      <c r="A606" t="s">
        <v>57</v>
      </c>
      <c r="E606" s="39" t="s">
        <v>207</v>
      </c>
    </row>
    <row r="607" spans="1:16" ht="25.5">
      <c r="A607" t="s">
        <v>48</v>
      </c>
      <c s="34" t="s">
        <v>567</v>
      </c>
      <c s="34" t="s">
        <v>2513</v>
      </c>
      <c s="35" t="s">
        <v>5</v>
      </c>
      <c s="6" t="s">
        <v>2514</v>
      </c>
      <c s="36" t="s">
        <v>53</v>
      </c>
      <c s="37">
        <v>52.322</v>
      </c>
      <c s="36">
        <v>0</v>
      </c>
      <c s="36">
        <f>ROUND(G607*H607,6)</f>
      </c>
      <c r="L607" s="38">
        <v>0</v>
      </c>
      <c s="32">
        <f>ROUND(ROUND(L607,2)*ROUND(G607,3),2)</f>
      </c>
      <c s="36" t="s">
        <v>2116</v>
      </c>
      <c>
        <f>(M607*21)/100</f>
      </c>
      <c t="s">
        <v>27</v>
      </c>
    </row>
    <row r="608" spans="1:5" ht="12.75">
      <c r="A608" s="35" t="s">
        <v>55</v>
      </c>
      <c r="E608" s="39" t="s">
        <v>5</v>
      </c>
    </row>
    <row r="609" spans="1:5" ht="12.75">
      <c r="A609" s="35" t="s">
        <v>56</v>
      </c>
      <c r="E609" s="40" t="s">
        <v>2515</v>
      </c>
    </row>
    <row r="610" spans="1:5" ht="12.75">
      <c r="A610" t="s">
        <v>57</v>
      </c>
      <c r="E610" s="39" t="s">
        <v>207</v>
      </c>
    </row>
    <row r="611" spans="1:13" ht="12.75">
      <c r="A611" t="s">
        <v>46</v>
      </c>
      <c r="C611" s="31" t="s">
        <v>2516</v>
      </c>
      <c r="E611" s="33" t="s">
        <v>2517</v>
      </c>
      <c r="J611" s="32">
        <f>0</f>
      </c>
      <c s="32">
        <f>0</f>
      </c>
      <c s="32">
        <f>0+L612</f>
      </c>
      <c s="32">
        <f>0+M612</f>
      </c>
    </row>
    <row r="612" spans="1:16" ht="25.5">
      <c r="A612" t="s">
        <v>48</v>
      </c>
      <c s="34" t="s">
        <v>570</v>
      </c>
      <c s="34" t="s">
        <v>2518</v>
      </c>
      <c s="35" t="s">
        <v>5</v>
      </c>
      <c s="6" t="s">
        <v>2519</v>
      </c>
      <c s="36" t="s">
        <v>53</v>
      </c>
      <c s="37">
        <v>41.614</v>
      </c>
      <c s="36">
        <v>0</v>
      </c>
      <c s="36">
        <f>ROUND(G612*H612,6)</f>
      </c>
      <c r="L612" s="38">
        <v>0</v>
      </c>
      <c s="32">
        <f>ROUND(ROUND(L612,2)*ROUND(G612,3),2)</f>
      </c>
      <c s="36" t="s">
        <v>2116</v>
      </c>
      <c>
        <f>(M612*21)/100</f>
      </c>
      <c t="s">
        <v>27</v>
      </c>
    </row>
    <row r="613" spans="1:5" ht="12.75">
      <c r="A613" s="35" t="s">
        <v>55</v>
      </c>
      <c r="E613" s="39" t="s">
        <v>5</v>
      </c>
    </row>
    <row r="614" spans="1:5" ht="12.75">
      <c r="A614" s="35" t="s">
        <v>56</v>
      </c>
      <c r="E614" s="40" t="s">
        <v>5</v>
      </c>
    </row>
    <row r="615" spans="1:5" ht="12.75">
      <c r="A615" t="s">
        <v>57</v>
      </c>
      <c r="E615" s="39" t="s">
        <v>207</v>
      </c>
    </row>
    <row r="616" spans="1:13" ht="12.75">
      <c r="A616" t="s">
        <v>46</v>
      </c>
      <c r="C616" s="31" t="s">
        <v>2520</v>
      </c>
      <c r="E616" s="33" t="s">
        <v>2521</v>
      </c>
      <c r="J616" s="32">
        <f>0</f>
      </c>
      <c s="32">
        <f>0</f>
      </c>
      <c s="32">
        <f>0+L617+L621+L625</f>
      </c>
      <c s="32">
        <f>0+M617+M621+M625</f>
      </c>
    </row>
    <row r="617" spans="1:16" ht="12.75">
      <c r="A617" t="s">
        <v>48</v>
      </c>
      <c s="34" t="s">
        <v>820</v>
      </c>
      <c s="34" t="s">
        <v>2522</v>
      </c>
      <c s="35" t="s">
        <v>5</v>
      </c>
      <c s="6" t="s">
        <v>2523</v>
      </c>
      <c s="36" t="s">
        <v>463</v>
      </c>
      <c s="37">
        <v>60</v>
      </c>
      <c s="36">
        <v>0</v>
      </c>
      <c s="36">
        <f>ROUND(G617*H617,6)</f>
      </c>
      <c r="L617" s="38">
        <v>0</v>
      </c>
      <c s="32">
        <f>ROUND(ROUND(L617,2)*ROUND(G617,3),2)</f>
      </c>
      <c s="36" t="s">
        <v>918</v>
      </c>
      <c>
        <f>(M617*21)/100</f>
      </c>
      <c t="s">
        <v>27</v>
      </c>
    </row>
    <row r="618" spans="1:5" ht="12.75">
      <c r="A618" s="35" t="s">
        <v>55</v>
      </c>
      <c r="E618" s="39" t="s">
        <v>5</v>
      </c>
    </row>
    <row r="619" spans="1:5" ht="12.75">
      <c r="A619" s="35" t="s">
        <v>56</v>
      </c>
      <c r="E619" s="40" t="s">
        <v>2524</v>
      </c>
    </row>
    <row r="620" spans="1:5" ht="25.5">
      <c r="A620" t="s">
        <v>57</v>
      </c>
      <c r="E620" s="39" t="s">
        <v>2525</v>
      </c>
    </row>
    <row r="621" spans="1:16" ht="25.5">
      <c r="A621" t="s">
        <v>48</v>
      </c>
      <c s="34" t="s">
        <v>823</v>
      </c>
      <c s="34" t="s">
        <v>2526</v>
      </c>
      <c s="35" t="s">
        <v>5</v>
      </c>
      <c s="6" t="s">
        <v>2527</v>
      </c>
      <c s="36" t="s">
        <v>463</v>
      </c>
      <c s="37">
        <v>80</v>
      </c>
      <c s="36">
        <v>0</v>
      </c>
      <c s="36">
        <f>ROUND(G621*H621,6)</f>
      </c>
      <c r="L621" s="38">
        <v>0</v>
      </c>
      <c s="32">
        <f>ROUND(ROUND(L621,2)*ROUND(G621,3),2)</f>
      </c>
      <c s="36" t="s">
        <v>918</v>
      </c>
      <c>
        <f>(M621*21)/100</f>
      </c>
      <c t="s">
        <v>27</v>
      </c>
    </row>
    <row r="622" spans="1:5" ht="12.75">
      <c r="A622" s="35" t="s">
        <v>55</v>
      </c>
      <c r="E622" s="39" t="s">
        <v>5</v>
      </c>
    </row>
    <row r="623" spans="1:5" ht="25.5">
      <c r="A623" s="35" t="s">
        <v>56</v>
      </c>
      <c r="E623" s="40" t="s">
        <v>2528</v>
      </c>
    </row>
    <row r="624" spans="1:5" ht="25.5">
      <c r="A624" t="s">
        <v>57</v>
      </c>
      <c r="E624" s="39" t="s">
        <v>2529</v>
      </c>
    </row>
    <row r="625" spans="1:16" ht="12.75">
      <c r="A625" t="s">
        <v>48</v>
      </c>
      <c s="34" t="s">
        <v>826</v>
      </c>
      <c s="34" t="s">
        <v>2530</v>
      </c>
      <c s="35" t="s">
        <v>5</v>
      </c>
      <c s="6" t="s">
        <v>2531</v>
      </c>
      <c s="36" t="s">
        <v>463</v>
      </c>
      <c s="37">
        <v>60</v>
      </c>
      <c s="36">
        <v>0</v>
      </c>
      <c s="36">
        <f>ROUND(G625*H625,6)</f>
      </c>
      <c r="L625" s="38">
        <v>0</v>
      </c>
      <c s="32">
        <f>ROUND(ROUND(L625,2)*ROUND(G625,3),2)</f>
      </c>
      <c s="36" t="s">
        <v>918</v>
      </c>
      <c>
        <f>(M625*21)/100</f>
      </c>
      <c t="s">
        <v>27</v>
      </c>
    </row>
    <row r="626" spans="1:5" ht="12.75">
      <c r="A626" s="35" t="s">
        <v>55</v>
      </c>
      <c r="E626" s="39" t="s">
        <v>5</v>
      </c>
    </row>
    <row r="627" spans="1:5" ht="12.75">
      <c r="A627" s="35" t="s">
        <v>56</v>
      </c>
      <c r="E627" s="40" t="s">
        <v>2532</v>
      </c>
    </row>
    <row r="628" spans="1:5" ht="12.75">
      <c r="A628" t="s">
        <v>57</v>
      </c>
      <c r="E628" s="39" t="s">
        <v>2533</v>
      </c>
    </row>
    <row r="629" spans="1:13" ht="12.75">
      <c r="A629" t="s">
        <v>46</v>
      </c>
      <c r="C629" s="31" t="s">
        <v>2534</v>
      </c>
      <c r="E629" s="33" t="s">
        <v>2535</v>
      </c>
      <c r="J629" s="32">
        <f>0</f>
      </c>
      <c s="32">
        <f>0</f>
      </c>
      <c s="32">
        <f>0+L630+L634+L638+L642+L646</f>
      </c>
      <c s="32">
        <f>0+M630+M634+M638+M642+M646</f>
      </c>
    </row>
    <row r="630" spans="1:16" ht="38.25">
      <c r="A630" t="s">
        <v>48</v>
      </c>
      <c s="34" t="s">
        <v>2536</v>
      </c>
      <c s="34" t="s">
        <v>146</v>
      </c>
      <c s="35" t="s">
        <v>147</v>
      </c>
      <c s="6" t="s">
        <v>148</v>
      </c>
      <c s="36" t="s">
        <v>53</v>
      </c>
      <c s="37">
        <v>87.907</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2537</v>
      </c>
    </row>
    <row r="633" spans="1:5" ht="102">
      <c r="A633" t="s">
        <v>57</v>
      </c>
      <c r="E633" s="39" t="s">
        <v>58</v>
      </c>
    </row>
    <row r="634" spans="1:16" ht="25.5">
      <c r="A634" t="s">
        <v>48</v>
      </c>
      <c s="34" t="s">
        <v>2538</v>
      </c>
      <c s="34" t="s">
        <v>142</v>
      </c>
      <c s="35" t="s">
        <v>143</v>
      </c>
      <c s="6" t="s">
        <v>144</v>
      </c>
      <c s="36" t="s">
        <v>53</v>
      </c>
      <c s="37">
        <v>52.322</v>
      </c>
      <c s="36">
        <v>0</v>
      </c>
      <c s="36">
        <f>ROUND(G634*H634,6)</f>
      </c>
      <c r="L634" s="38">
        <v>0</v>
      </c>
      <c s="32">
        <f>ROUND(ROUND(L634,2)*ROUND(G634,3),2)</f>
      </c>
      <c s="36" t="s">
        <v>54</v>
      </c>
      <c>
        <f>(M634*21)/100</f>
      </c>
      <c t="s">
        <v>27</v>
      </c>
    </row>
    <row r="635" spans="1:5" ht="25.5">
      <c r="A635" s="35" t="s">
        <v>55</v>
      </c>
      <c r="E635" s="39" t="s">
        <v>351</v>
      </c>
    </row>
    <row r="636" spans="1:5" ht="12.75">
      <c r="A636" s="35" t="s">
        <v>56</v>
      </c>
      <c r="E636" s="40" t="s">
        <v>2539</v>
      </c>
    </row>
    <row r="637" spans="1:5" ht="102">
      <c r="A637" t="s">
        <v>57</v>
      </c>
      <c r="E637" s="39" t="s">
        <v>58</v>
      </c>
    </row>
    <row r="638" spans="1:16" ht="25.5">
      <c r="A638" t="s">
        <v>48</v>
      </c>
      <c s="34" t="s">
        <v>2540</v>
      </c>
      <c s="34" t="s">
        <v>62</v>
      </c>
      <c s="35" t="s">
        <v>63</v>
      </c>
      <c s="6" t="s">
        <v>2541</v>
      </c>
      <c s="36" t="s">
        <v>53</v>
      </c>
      <c s="37">
        <v>2.5</v>
      </c>
      <c s="36">
        <v>0</v>
      </c>
      <c s="36">
        <f>ROUND(G638*H638,6)</f>
      </c>
      <c r="L638" s="38">
        <v>0</v>
      </c>
      <c s="32">
        <f>ROUND(ROUND(L638,2)*ROUND(G638,3),2)</f>
      </c>
      <c s="36" t="s">
        <v>54</v>
      </c>
      <c>
        <f>(M638*21)/100</f>
      </c>
      <c t="s">
        <v>27</v>
      </c>
    </row>
    <row r="639" spans="1:5" ht="25.5">
      <c r="A639" s="35" t="s">
        <v>55</v>
      </c>
      <c r="E639" s="39" t="s">
        <v>351</v>
      </c>
    </row>
    <row r="640" spans="1:5" ht="12.75">
      <c r="A640" s="35" t="s">
        <v>56</v>
      </c>
      <c r="E640" s="40" t="s">
        <v>2277</v>
      </c>
    </row>
    <row r="641" spans="1:5" ht="102">
      <c r="A641" t="s">
        <v>57</v>
      </c>
      <c r="E641" s="39" t="s">
        <v>58</v>
      </c>
    </row>
    <row r="642" spans="1:16" ht="25.5">
      <c r="A642" t="s">
        <v>48</v>
      </c>
      <c s="34" t="s">
        <v>2542</v>
      </c>
      <c s="34" t="s">
        <v>82</v>
      </c>
      <c s="35" t="s">
        <v>83</v>
      </c>
      <c s="6" t="s">
        <v>84</v>
      </c>
      <c s="36" t="s">
        <v>53</v>
      </c>
      <c s="37">
        <v>0.049</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2543</v>
      </c>
    </row>
    <row r="645" spans="1:5" ht="102">
      <c r="A645" t="s">
        <v>57</v>
      </c>
      <c r="E645" s="39" t="s">
        <v>58</v>
      </c>
    </row>
    <row r="646" spans="1:16" ht="25.5">
      <c r="A646" t="s">
        <v>48</v>
      </c>
      <c s="34" t="s">
        <v>2544</v>
      </c>
      <c s="34" t="s">
        <v>86</v>
      </c>
      <c s="35" t="s">
        <v>87</v>
      </c>
      <c s="6" t="s">
        <v>88</v>
      </c>
      <c s="36" t="s">
        <v>53</v>
      </c>
      <c s="37">
        <v>0.083</v>
      </c>
      <c s="36">
        <v>0</v>
      </c>
      <c s="36">
        <f>ROUND(G646*H646,6)</f>
      </c>
      <c r="L646" s="38">
        <v>0</v>
      </c>
      <c s="32">
        <f>ROUND(ROUND(L646,2)*ROUND(G646,3),2)</f>
      </c>
      <c s="36" t="s">
        <v>54</v>
      </c>
      <c>
        <f>(M646*21)/100</f>
      </c>
      <c t="s">
        <v>27</v>
      </c>
    </row>
    <row r="647" spans="1:5" ht="25.5">
      <c r="A647" s="35" t="s">
        <v>55</v>
      </c>
      <c r="E647" s="39" t="s">
        <v>351</v>
      </c>
    </row>
    <row r="648" spans="1:5" ht="12.75">
      <c r="A648" s="35" t="s">
        <v>56</v>
      </c>
      <c r="E648" s="40" t="s">
        <v>2545</v>
      </c>
    </row>
    <row r="649" spans="1:5" ht="102">
      <c r="A649" t="s">
        <v>57</v>
      </c>
      <c r="E6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2548</v>
      </c>
      <c r="E8" s="30" t="s">
        <v>2547</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2549</v>
      </c>
      <c s="35" t="s">
        <v>5</v>
      </c>
      <c s="6" t="s">
        <v>2550</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2551</v>
      </c>
    </row>
    <row r="13" spans="1:5" ht="12.75">
      <c r="A13" t="s">
        <v>57</v>
      </c>
      <c r="E13" s="39" t="s">
        <v>2550</v>
      </c>
    </row>
    <row r="14" spans="1:16" ht="12.75">
      <c r="A14" t="s">
        <v>48</v>
      </c>
      <c s="34" t="s">
        <v>27</v>
      </c>
      <c s="34" t="s">
        <v>2552</v>
      </c>
      <c s="35" t="s">
        <v>5</v>
      </c>
      <c s="6" t="s">
        <v>2553</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2551</v>
      </c>
    </row>
    <row r="17" spans="1:5" ht="12.75">
      <c r="A17" t="s">
        <v>57</v>
      </c>
      <c r="E17" s="39" t="s">
        <v>2553</v>
      </c>
    </row>
    <row r="18" spans="1:16" ht="12.75">
      <c r="A18" t="s">
        <v>48</v>
      </c>
      <c s="34" t="s">
        <v>65</v>
      </c>
      <c s="34" t="s">
        <v>1017</v>
      </c>
      <c s="35" t="s">
        <v>5</v>
      </c>
      <c s="6" t="s">
        <v>1018</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2554</v>
      </c>
    </row>
    <row r="21" spans="1:5" ht="12.75">
      <c r="A21" t="s">
        <v>57</v>
      </c>
      <c r="E21" s="39" t="s">
        <v>1018</v>
      </c>
    </row>
    <row r="22" spans="1:13" ht="12.75">
      <c r="A22" t="s">
        <v>46</v>
      </c>
      <c r="C22" s="31" t="s">
        <v>27</v>
      </c>
      <c r="E22" s="33" t="s">
        <v>2132</v>
      </c>
      <c r="J22" s="32">
        <f>0</f>
      </c>
      <c s="32">
        <f>0</f>
      </c>
      <c s="32">
        <f>0+L23+L27+L31+L35+L39+L43+L47+L51+L55+L59+L63+L67+L71+L75+L79</f>
      </c>
      <c s="32">
        <f>0+M23+M27+M31+M35+M39+M43+M47+M51+M55+M59+M63+M67+M71+M75+M79</f>
      </c>
    </row>
    <row r="23" spans="1:16" ht="12.75">
      <c r="A23" t="s">
        <v>48</v>
      </c>
      <c s="34" t="s">
        <v>73</v>
      </c>
      <c s="34" t="s">
        <v>2555</v>
      </c>
      <c s="35" t="s">
        <v>5</v>
      </c>
      <c s="6" t="s">
        <v>2556</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2557</v>
      </c>
    </row>
    <row r="26" spans="1:5" ht="12.75">
      <c r="A26" t="s">
        <v>57</v>
      </c>
      <c r="E26" s="39" t="s">
        <v>2558</v>
      </c>
    </row>
    <row r="27" spans="1:16" ht="12.75">
      <c r="A27" t="s">
        <v>48</v>
      </c>
      <c s="34" t="s">
        <v>77</v>
      </c>
      <c s="34" t="s">
        <v>2559</v>
      </c>
      <c s="35" t="s">
        <v>5</v>
      </c>
      <c s="6" t="s">
        <v>2560</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2561</v>
      </c>
    </row>
    <row r="30" spans="1:5" ht="12.75">
      <c r="A30" t="s">
        <v>57</v>
      </c>
      <c r="E30" s="39" t="s">
        <v>2560</v>
      </c>
    </row>
    <row r="31" spans="1:16" ht="12.75">
      <c r="A31" t="s">
        <v>48</v>
      </c>
      <c s="34" t="s">
        <v>81</v>
      </c>
      <c s="34" t="s">
        <v>1462</v>
      </c>
      <c s="35" t="s">
        <v>5</v>
      </c>
      <c s="6" t="s">
        <v>1463</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2562</v>
      </c>
    </row>
    <row r="34" spans="1:5" ht="12.75">
      <c r="A34" t="s">
        <v>57</v>
      </c>
      <c r="E34" s="39" t="s">
        <v>1463</v>
      </c>
    </row>
    <row r="35" spans="1:16" ht="12.75">
      <c r="A35" t="s">
        <v>48</v>
      </c>
      <c s="34" t="s">
        <v>85</v>
      </c>
      <c s="34" t="s">
        <v>1725</v>
      </c>
      <c s="35" t="s">
        <v>5</v>
      </c>
      <c s="6" t="s">
        <v>2563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2562</v>
      </c>
    </row>
    <row r="38" spans="1:5" ht="12.75">
      <c r="A38" t="s">
        <v>57</v>
      </c>
      <c r="E38" s="39" t="s">
        <v>2563</v>
      </c>
    </row>
    <row r="39" spans="1:16" ht="12.75">
      <c r="A39" t="s">
        <v>48</v>
      </c>
      <c s="34" t="s">
        <v>89</v>
      </c>
      <c s="34" t="s">
        <v>2564</v>
      </c>
      <c s="35" t="s">
        <v>5</v>
      </c>
      <c s="6" t="s">
        <v>2565</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2562</v>
      </c>
    </row>
    <row r="42" spans="1:5" ht="12.75">
      <c r="A42" t="s">
        <v>57</v>
      </c>
      <c r="E42" s="39" t="s">
        <v>2566</v>
      </c>
    </row>
    <row r="43" spans="1:16" ht="12.75">
      <c r="A43" t="s">
        <v>48</v>
      </c>
      <c s="34" t="s">
        <v>93</v>
      </c>
      <c s="34" t="s">
        <v>1465</v>
      </c>
      <c s="35" t="s">
        <v>5</v>
      </c>
      <c s="6" t="s">
        <v>1466</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2562</v>
      </c>
    </row>
    <row r="46" spans="1:5" ht="12.75">
      <c r="A46" t="s">
        <v>57</v>
      </c>
      <c r="E46" s="39" t="s">
        <v>1466</v>
      </c>
    </row>
    <row r="47" spans="1:16" ht="12.75">
      <c r="A47" t="s">
        <v>48</v>
      </c>
      <c s="34" t="s">
        <v>97</v>
      </c>
      <c s="34" t="s">
        <v>2567</v>
      </c>
      <c s="35" t="s">
        <v>5</v>
      </c>
      <c s="6" t="s">
        <v>2568</v>
      </c>
      <c s="36" t="s">
        <v>984</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2569</v>
      </c>
    </row>
    <row r="50" spans="1:5" ht="12.75">
      <c r="A50" t="s">
        <v>57</v>
      </c>
      <c r="E50" s="39" t="s">
        <v>2568</v>
      </c>
    </row>
    <row r="51" spans="1:16" ht="12.75">
      <c r="A51" t="s">
        <v>48</v>
      </c>
      <c s="34" t="s">
        <v>101</v>
      </c>
      <c s="34" t="s">
        <v>2570</v>
      </c>
      <c s="35" t="s">
        <v>5</v>
      </c>
      <c s="6" t="s">
        <v>2571</v>
      </c>
      <c s="36" t="s">
        <v>984</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2562</v>
      </c>
    </row>
    <row r="54" spans="1:5" ht="12.75">
      <c r="A54" t="s">
        <v>57</v>
      </c>
      <c r="E54" s="39" t="s">
        <v>2572</v>
      </c>
    </row>
    <row r="55" spans="1:16" ht="12.75">
      <c r="A55" t="s">
        <v>48</v>
      </c>
      <c s="34" t="s">
        <v>105</v>
      </c>
      <c s="34" t="s">
        <v>2573</v>
      </c>
      <c s="35" t="s">
        <v>5</v>
      </c>
      <c s="6" t="s">
        <v>2574</v>
      </c>
      <c s="36" t="s">
        <v>984</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2562</v>
      </c>
    </row>
    <row r="58" spans="1:5" ht="12.75">
      <c r="A58" t="s">
        <v>57</v>
      </c>
      <c r="E58" s="39" t="s">
        <v>2575</v>
      </c>
    </row>
    <row r="59" spans="1:16" ht="12.75">
      <c r="A59" t="s">
        <v>48</v>
      </c>
      <c s="34" t="s">
        <v>109</v>
      </c>
      <c s="34" t="s">
        <v>2576</v>
      </c>
      <c s="35" t="s">
        <v>5</v>
      </c>
      <c s="6" t="s">
        <v>2577</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2578</v>
      </c>
    </row>
    <row r="62" spans="1:5" ht="12.75">
      <c r="A62" t="s">
        <v>57</v>
      </c>
      <c r="E62" s="39" t="s">
        <v>2577</v>
      </c>
    </row>
    <row r="63" spans="1:16" ht="12.75">
      <c r="A63" t="s">
        <v>48</v>
      </c>
      <c s="34" t="s">
        <v>113</v>
      </c>
      <c s="34" t="s">
        <v>2579</v>
      </c>
      <c s="35" t="s">
        <v>5</v>
      </c>
      <c s="6" t="s">
        <v>2580</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2578</v>
      </c>
    </row>
    <row r="66" spans="1:5" ht="12.75">
      <c r="A66" t="s">
        <v>57</v>
      </c>
      <c r="E66" s="39" t="s">
        <v>2580</v>
      </c>
    </row>
    <row r="67" spans="1:16" ht="25.5">
      <c r="A67" t="s">
        <v>48</v>
      </c>
      <c s="34" t="s">
        <v>117</v>
      </c>
      <c s="34" t="s">
        <v>1148</v>
      </c>
      <c s="35" t="s">
        <v>5</v>
      </c>
      <c s="6" t="s">
        <v>1149</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2581</v>
      </c>
    </row>
    <row r="70" spans="1:5" ht="25.5">
      <c r="A70" t="s">
        <v>57</v>
      </c>
      <c r="E70" s="39" t="s">
        <v>1149</v>
      </c>
    </row>
    <row r="71" spans="1:16" ht="12.75">
      <c r="A71" t="s">
        <v>48</v>
      </c>
      <c s="34" t="s">
        <v>121</v>
      </c>
      <c s="34" t="s">
        <v>2582</v>
      </c>
      <c s="35" t="s">
        <v>5</v>
      </c>
      <c s="6" t="s">
        <v>2583</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2569</v>
      </c>
    </row>
    <row r="74" spans="1:5" ht="12.75">
      <c r="A74" t="s">
        <v>57</v>
      </c>
      <c r="E74" s="39" t="s">
        <v>2584</v>
      </c>
    </row>
    <row r="75" spans="1:16" ht="12.75">
      <c r="A75" t="s">
        <v>48</v>
      </c>
      <c s="34" t="s">
        <v>125</v>
      </c>
      <c s="34" t="s">
        <v>2585</v>
      </c>
      <c s="35" t="s">
        <v>5</v>
      </c>
      <c s="6" t="s">
        <v>2586</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2587</v>
      </c>
    </row>
    <row r="78" spans="1:5" ht="25.5">
      <c r="A78" t="s">
        <v>57</v>
      </c>
      <c r="E78" s="39" t="s">
        <v>2588</v>
      </c>
    </row>
    <row r="79" spans="1:16" ht="12.75">
      <c r="A79" t="s">
        <v>48</v>
      </c>
      <c s="34" t="s">
        <v>129</v>
      </c>
      <c s="34" t="s">
        <v>2589</v>
      </c>
      <c s="35" t="s">
        <v>5</v>
      </c>
      <c s="6" t="s">
        <v>2590</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2587</v>
      </c>
    </row>
    <row r="82" spans="1:5" ht="12.75">
      <c r="A82" t="s">
        <v>57</v>
      </c>
      <c r="E82" s="39" t="s">
        <v>2591</v>
      </c>
    </row>
    <row r="83" spans="1:13" ht="12.75">
      <c r="A83" t="s">
        <v>46</v>
      </c>
      <c r="C83" s="31" t="s">
        <v>65</v>
      </c>
      <c r="E83" s="33" t="s">
        <v>2592</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2593</v>
      </c>
      <c s="35" t="s">
        <v>5</v>
      </c>
      <c s="6" t="s">
        <v>2594</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2595</v>
      </c>
    </row>
    <row r="87" spans="1:5" ht="25.5">
      <c r="A87" t="s">
        <v>57</v>
      </c>
      <c r="E87" s="39" t="s">
        <v>2596</v>
      </c>
    </row>
    <row r="88" spans="1:16" ht="12.75">
      <c r="A88" t="s">
        <v>48</v>
      </c>
      <c s="34" t="s">
        <v>137</v>
      </c>
      <c s="34" t="s">
        <v>2597</v>
      </c>
      <c s="35" t="s">
        <v>5</v>
      </c>
      <c s="6" t="s">
        <v>2598</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2595</v>
      </c>
    </row>
    <row r="91" spans="1:5" ht="25.5">
      <c r="A91" t="s">
        <v>57</v>
      </c>
      <c r="E91" s="39" t="s">
        <v>2599</v>
      </c>
    </row>
    <row r="92" spans="1:16" ht="12.75">
      <c r="A92" t="s">
        <v>48</v>
      </c>
      <c s="34" t="s">
        <v>141</v>
      </c>
      <c s="34" t="s">
        <v>2600</v>
      </c>
      <c s="35" t="s">
        <v>5</v>
      </c>
      <c s="6" t="s">
        <v>2601</v>
      </c>
      <c s="36" t="s">
        <v>2602</v>
      </c>
      <c s="37">
        <v>1</v>
      </c>
      <c s="36">
        <v>0</v>
      </c>
      <c s="36">
        <f>ROUND(G92*H92,6)</f>
      </c>
      <c r="L92" s="38">
        <v>0</v>
      </c>
      <c s="32">
        <f>ROUND(ROUND(L92,2)*ROUND(G92,3),2)</f>
      </c>
      <c s="36" t="s">
        <v>918</v>
      </c>
      <c>
        <f>(M92*21)/100</f>
      </c>
      <c t="s">
        <v>27</v>
      </c>
    </row>
    <row r="93" spans="1:5" ht="12.75">
      <c r="A93" s="35" t="s">
        <v>55</v>
      </c>
      <c r="E93" s="39" t="s">
        <v>5</v>
      </c>
    </row>
    <row r="94" spans="1:5" ht="12.75">
      <c r="A94" s="35" t="s">
        <v>56</v>
      </c>
      <c r="E94" s="40" t="s">
        <v>2603</v>
      </c>
    </row>
    <row r="95" spans="1:5" ht="12.75">
      <c r="A95" t="s">
        <v>57</v>
      </c>
      <c r="E95" s="39" t="s">
        <v>2604</v>
      </c>
    </row>
    <row r="96" spans="1:16" ht="12.75">
      <c r="A96" t="s">
        <v>48</v>
      </c>
      <c s="34" t="s">
        <v>145</v>
      </c>
      <c s="34" t="s">
        <v>2605</v>
      </c>
      <c s="35" t="s">
        <v>5</v>
      </c>
      <c s="6" t="s">
        <v>2606</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2607</v>
      </c>
    </row>
    <row r="99" spans="1:5" ht="25.5">
      <c r="A99" t="s">
        <v>57</v>
      </c>
      <c r="E99" s="39" t="s">
        <v>2608</v>
      </c>
    </row>
    <row r="100" spans="1:16" ht="12.75">
      <c r="A100" t="s">
        <v>48</v>
      </c>
      <c s="34" t="s">
        <v>149</v>
      </c>
      <c s="34" t="s">
        <v>2609</v>
      </c>
      <c s="35" t="s">
        <v>5</v>
      </c>
      <c s="6" t="s">
        <v>2610</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2611</v>
      </c>
    </row>
    <row r="103" spans="1:5" ht="25.5">
      <c r="A103" t="s">
        <v>57</v>
      </c>
      <c r="E103" s="39" t="s">
        <v>2612</v>
      </c>
    </row>
    <row r="104" spans="1:16" ht="12.75">
      <c r="A104" t="s">
        <v>48</v>
      </c>
      <c s="34" t="s">
        <v>259</v>
      </c>
      <c s="34" t="s">
        <v>2613</v>
      </c>
      <c s="35" t="s">
        <v>5</v>
      </c>
      <c s="6" t="s">
        <v>2614</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2615</v>
      </c>
    </row>
    <row r="107" spans="1:5" ht="38.25">
      <c r="A107" t="s">
        <v>57</v>
      </c>
      <c r="E107" s="39" t="s">
        <v>2616</v>
      </c>
    </row>
    <row r="108" spans="1:16" ht="12.75">
      <c r="A108" t="s">
        <v>48</v>
      </c>
      <c s="34" t="s">
        <v>262</v>
      </c>
      <c s="34" t="s">
        <v>2617</v>
      </c>
      <c s="35" t="s">
        <v>5</v>
      </c>
      <c s="6" t="s">
        <v>2610</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2615</v>
      </c>
    </row>
    <row r="111" spans="1:5" ht="38.25">
      <c r="A111" t="s">
        <v>57</v>
      </c>
      <c r="E111" s="39" t="s">
        <v>2618</v>
      </c>
    </row>
    <row r="112" spans="1:16" ht="12.75">
      <c r="A112" t="s">
        <v>48</v>
      </c>
      <c s="34" t="s">
        <v>266</v>
      </c>
      <c s="34" t="s">
        <v>2619</v>
      </c>
      <c s="35" t="s">
        <v>5</v>
      </c>
      <c s="6" t="s">
        <v>2620</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2621</v>
      </c>
    </row>
    <row r="115" spans="1:5" ht="25.5">
      <c r="A115" t="s">
        <v>57</v>
      </c>
      <c r="E115" s="39" t="s">
        <v>2622</v>
      </c>
    </row>
    <row r="116" spans="1:16" ht="12.75">
      <c r="A116" t="s">
        <v>48</v>
      </c>
      <c s="34" t="s">
        <v>270</v>
      </c>
      <c s="34" t="s">
        <v>2623</v>
      </c>
      <c s="35" t="s">
        <v>5</v>
      </c>
      <c s="6" t="s">
        <v>2620</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2624</v>
      </c>
    </row>
    <row r="119" spans="1:5" ht="25.5">
      <c r="A119" t="s">
        <v>57</v>
      </c>
      <c r="E119" s="39" t="s">
        <v>2625</v>
      </c>
    </row>
    <row r="120" spans="1:16" ht="12.75">
      <c r="A120" t="s">
        <v>48</v>
      </c>
      <c s="34" t="s">
        <v>275</v>
      </c>
      <c s="34" t="s">
        <v>2626</v>
      </c>
      <c s="35" t="s">
        <v>5</v>
      </c>
      <c s="6" t="s">
        <v>2627</v>
      </c>
      <c s="36" t="s">
        <v>2602</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2603</v>
      </c>
    </row>
    <row r="123" spans="1:5" ht="25.5">
      <c r="A123" t="s">
        <v>57</v>
      </c>
      <c r="E123" s="39" t="s">
        <v>2628</v>
      </c>
    </row>
    <row r="124" spans="1:16" ht="12.75">
      <c r="A124" t="s">
        <v>48</v>
      </c>
      <c s="34" t="s">
        <v>279</v>
      </c>
      <c s="34" t="s">
        <v>2629</v>
      </c>
      <c s="35" t="s">
        <v>5</v>
      </c>
      <c s="6" t="s">
        <v>2630</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2631</v>
      </c>
    </row>
    <row r="127" spans="1:5" ht="25.5">
      <c r="A127" t="s">
        <v>57</v>
      </c>
      <c r="E127" s="39" t="s">
        <v>2632</v>
      </c>
    </row>
    <row r="128" spans="1:16" ht="12.75">
      <c r="A128" t="s">
        <v>48</v>
      </c>
      <c s="34" t="s">
        <v>282</v>
      </c>
      <c s="34" t="s">
        <v>2633</v>
      </c>
      <c s="35" t="s">
        <v>5</v>
      </c>
      <c s="6" t="s">
        <v>2634</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2631</v>
      </c>
    </row>
    <row r="131" spans="1:5" ht="25.5">
      <c r="A131" t="s">
        <v>57</v>
      </c>
      <c r="E131" s="39" t="s">
        <v>2635</v>
      </c>
    </row>
    <row r="132" spans="1:16" ht="12.75">
      <c r="A132" t="s">
        <v>48</v>
      </c>
      <c s="34" t="s">
        <v>285</v>
      </c>
      <c s="34" t="s">
        <v>2636</v>
      </c>
      <c s="35" t="s">
        <v>5</v>
      </c>
      <c s="6" t="s">
        <v>2637</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2638</v>
      </c>
    </row>
    <row r="135" spans="1:5" ht="38.25">
      <c r="A135" t="s">
        <v>57</v>
      </c>
      <c r="E135" s="39" t="s">
        <v>2639</v>
      </c>
    </row>
    <row r="136" spans="1:16" ht="12.75">
      <c r="A136" t="s">
        <v>48</v>
      </c>
      <c s="34" t="s">
        <v>288</v>
      </c>
      <c s="34" t="s">
        <v>2640</v>
      </c>
      <c s="35" t="s">
        <v>5</v>
      </c>
      <c s="6" t="s">
        <v>2641</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2638</v>
      </c>
    </row>
    <row r="139" spans="1:5" ht="38.25">
      <c r="A139" t="s">
        <v>57</v>
      </c>
      <c r="E139" s="39" t="s">
        <v>2642</v>
      </c>
    </row>
    <row r="140" spans="1:16" ht="12.75">
      <c r="A140" t="s">
        <v>48</v>
      </c>
      <c s="34" t="s">
        <v>292</v>
      </c>
      <c s="34" t="s">
        <v>2643</v>
      </c>
      <c s="35" t="s">
        <v>5</v>
      </c>
      <c s="6" t="s">
        <v>2644</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2638</v>
      </c>
    </row>
    <row r="143" spans="1:5" ht="38.25">
      <c r="A143" t="s">
        <v>57</v>
      </c>
      <c r="E143" s="39" t="s">
        <v>2645</v>
      </c>
    </row>
    <row r="144" spans="1:16" ht="12.75">
      <c r="A144" t="s">
        <v>48</v>
      </c>
      <c s="34" t="s">
        <v>295</v>
      </c>
      <c s="34" t="s">
        <v>2646</v>
      </c>
      <c s="35" t="s">
        <v>5</v>
      </c>
      <c s="6" t="s">
        <v>2647</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2648</v>
      </c>
    </row>
    <row r="147" spans="1:5" ht="38.25">
      <c r="A147" t="s">
        <v>57</v>
      </c>
      <c r="E147" s="39" t="s">
        <v>2649</v>
      </c>
    </row>
    <row r="148" spans="1:16" ht="12.75">
      <c r="A148" t="s">
        <v>48</v>
      </c>
      <c s="34" t="s">
        <v>298</v>
      </c>
      <c s="34" t="s">
        <v>2646</v>
      </c>
      <c s="35" t="s">
        <v>49</v>
      </c>
      <c s="6" t="s">
        <v>2650</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2648</v>
      </c>
    </row>
    <row r="151" spans="1:5" ht="38.25">
      <c r="A151" t="s">
        <v>57</v>
      </c>
      <c r="E151" s="39" t="s">
        <v>2651</v>
      </c>
    </row>
    <row r="152" spans="1:16" ht="12.75">
      <c r="A152" t="s">
        <v>48</v>
      </c>
      <c s="34" t="s">
        <v>301</v>
      </c>
      <c s="34" t="s">
        <v>2652</v>
      </c>
      <c s="35" t="s">
        <v>5</v>
      </c>
      <c s="6" t="s">
        <v>2653</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2648</v>
      </c>
    </row>
    <row r="155" spans="1:5" ht="38.25">
      <c r="A155" t="s">
        <v>57</v>
      </c>
      <c r="E155" s="39" t="s">
        <v>2654</v>
      </c>
    </row>
    <row r="156" spans="1:16" ht="12.75">
      <c r="A156" t="s">
        <v>48</v>
      </c>
      <c s="34" t="s">
        <v>304</v>
      </c>
      <c s="34" t="s">
        <v>2655</v>
      </c>
      <c s="35" t="s">
        <v>5</v>
      </c>
      <c s="6" t="s">
        <v>2656</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2657</v>
      </c>
    </row>
    <row r="159" spans="1:5" ht="63.75">
      <c r="A159" t="s">
        <v>57</v>
      </c>
      <c r="E159" s="39" t="s">
        <v>2658</v>
      </c>
    </row>
    <row r="160" spans="1:16" ht="12.75">
      <c r="A160" t="s">
        <v>48</v>
      </c>
      <c s="34" t="s">
        <v>307</v>
      </c>
      <c s="34" t="s">
        <v>2659</v>
      </c>
      <c s="35" t="s">
        <v>5</v>
      </c>
      <c s="6" t="s">
        <v>2660</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2657</v>
      </c>
    </row>
    <row r="163" spans="1:5" ht="63.75">
      <c r="A163" t="s">
        <v>57</v>
      </c>
      <c r="E163" s="39" t="s">
        <v>2658</v>
      </c>
    </row>
    <row r="164" spans="1:16" ht="12.75">
      <c r="A164" t="s">
        <v>48</v>
      </c>
      <c s="34" t="s">
        <v>310</v>
      </c>
      <c s="34" t="s">
        <v>2661</v>
      </c>
      <c s="35" t="s">
        <v>5</v>
      </c>
      <c s="6" t="s">
        <v>2662</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2663</v>
      </c>
    </row>
    <row r="167" spans="1:5" ht="25.5">
      <c r="A167" t="s">
        <v>57</v>
      </c>
      <c r="E167" s="39" t="s">
        <v>2664</v>
      </c>
    </row>
    <row r="168" spans="1:16" ht="12.75">
      <c r="A168" t="s">
        <v>48</v>
      </c>
      <c s="34" t="s">
        <v>313</v>
      </c>
      <c s="34" t="s">
        <v>2665</v>
      </c>
      <c s="35" t="s">
        <v>5</v>
      </c>
      <c s="6" t="s">
        <v>2666</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2663</v>
      </c>
    </row>
    <row r="171" spans="1:5" ht="25.5">
      <c r="A171" t="s">
        <v>57</v>
      </c>
      <c r="E171" s="39" t="s">
        <v>2667</v>
      </c>
    </row>
    <row r="172" spans="1:16" ht="25.5">
      <c r="A172" t="s">
        <v>48</v>
      </c>
      <c s="34" t="s">
        <v>316</v>
      </c>
      <c s="34" t="s">
        <v>2668</v>
      </c>
      <c s="35" t="s">
        <v>5</v>
      </c>
      <c s="6" t="s">
        <v>2669</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2670</v>
      </c>
    </row>
    <row r="175" spans="1:5" ht="25.5">
      <c r="A175" t="s">
        <v>57</v>
      </c>
      <c r="E175" s="39" t="s">
        <v>2671</v>
      </c>
    </row>
    <row r="176" spans="1:16" ht="12.75">
      <c r="A176" t="s">
        <v>48</v>
      </c>
      <c s="34" t="s">
        <v>319</v>
      </c>
      <c s="34" t="s">
        <v>2672</v>
      </c>
      <c s="35" t="s">
        <v>5</v>
      </c>
      <c s="6" t="s">
        <v>2673</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2670</v>
      </c>
    </row>
    <row r="179" spans="1:5" ht="25.5">
      <c r="A179" t="s">
        <v>57</v>
      </c>
      <c r="E179" s="39" t="s">
        <v>2674</v>
      </c>
    </row>
    <row r="180" spans="1:16" ht="12.75">
      <c r="A180" t="s">
        <v>48</v>
      </c>
      <c s="34" t="s">
        <v>323</v>
      </c>
      <c s="34" t="s">
        <v>2675</v>
      </c>
      <c s="35" t="s">
        <v>5</v>
      </c>
      <c s="6" t="s">
        <v>2676</v>
      </c>
      <c s="36" t="s">
        <v>2602</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2603</v>
      </c>
    </row>
    <row r="183" spans="1:5" ht="25.5">
      <c r="A183" t="s">
        <v>57</v>
      </c>
      <c r="E183" s="39" t="s">
        <v>2677</v>
      </c>
    </row>
    <row r="184" spans="1:13" ht="12.75">
      <c r="A184" t="s">
        <v>46</v>
      </c>
      <c r="C184" s="31" t="s">
        <v>2678</v>
      </c>
      <c r="E184" s="33" t="s">
        <v>2679</v>
      </c>
      <c r="J184" s="32">
        <f>0</f>
      </c>
      <c s="32">
        <f>0</f>
      </c>
      <c s="32">
        <f>0+L185+L189+L193+L197+L201+L205+L209+L213+L217+L221</f>
      </c>
      <c s="32">
        <f>0+M185+M189+M193+M197+M201+M205+M209+M213+M217+M221</f>
      </c>
    </row>
    <row r="185" spans="1:16" ht="12.75">
      <c r="A185" t="s">
        <v>48</v>
      </c>
      <c s="34" t="s">
        <v>326</v>
      </c>
      <c s="34" t="s">
        <v>2680</v>
      </c>
      <c s="35" t="s">
        <v>5</v>
      </c>
      <c s="6" t="s">
        <v>2681</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2663</v>
      </c>
    </row>
    <row r="188" spans="1:5" ht="25.5">
      <c r="A188" t="s">
        <v>57</v>
      </c>
      <c r="E188" s="39" t="s">
        <v>2682</v>
      </c>
    </row>
    <row r="189" spans="1:16" ht="12.75">
      <c r="A189" t="s">
        <v>48</v>
      </c>
      <c s="34" t="s">
        <v>330</v>
      </c>
      <c s="34" t="s">
        <v>2683</v>
      </c>
      <c s="35" t="s">
        <v>5</v>
      </c>
      <c s="6" t="s">
        <v>2684</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2663</v>
      </c>
    </row>
    <row r="192" spans="1:5" ht="25.5">
      <c r="A192" t="s">
        <v>57</v>
      </c>
      <c r="E192" s="39" t="s">
        <v>2685</v>
      </c>
    </row>
    <row r="193" spans="1:16" ht="12.75">
      <c r="A193" t="s">
        <v>48</v>
      </c>
      <c s="34" t="s">
        <v>333</v>
      </c>
      <c s="34" t="s">
        <v>2686</v>
      </c>
      <c s="35" t="s">
        <v>5</v>
      </c>
      <c s="6" t="s">
        <v>2687</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2688</v>
      </c>
    </row>
    <row r="196" spans="1:5" ht="25.5">
      <c r="A196" t="s">
        <v>57</v>
      </c>
      <c r="E196" s="39" t="s">
        <v>2689</v>
      </c>
    </row>
    <row r="197" spans="1:16" ht="12.75">
      <c r="A197" t="s">
        <v>48</v>
      </c>
      <c s="34" t="s">
        <v>336</v>
      </c>
      <c s="34" t="s">
        <v>2690</v>
      </c>
      <c s="35" t="s">
        <v>5</v>
      </c>
      <c s="6" t="s">
        <v>2691</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2688</v>
      </c>
    </row>
    <row r="200" spans="1:5" ht="25.5">
      <c r="A200" t="s">
        <v>57</v>
      </c>
      <c r="E200" s="39" t="s">
        <v>2692</v>
      </c>
    </row>
    <row r="201" spans="1:16" ht="12.75">
      <c r="A201" t="s">
        <v>48</v>
      </c>
      <c s="34" t="s">
        <v>339</v>
      </c>
      <c s="34" t="s">
        <v>2693</v>
      </c>
      <c s="35" t="s">
        <v>5</v>
      </c>
      <c s="6" t="s">
        <v>2694</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2688</v>
      </c>
    </row>
    <row r="204" spans="1:5" ht="25.5">
      <c r="A204" t="s">
        <v>57</v>
      </c>
      <c r="E204" s="39" t="s">
        <v>2695</v>
      </c>
    </row>
    <row r="205" spans="1:16" ht="12.75">
      <c r="A205" t="s">
        <v>48</v>
      </c>
      <c s="34" t="s">
        <v>342</v>
      </c>
      <c s="34" t="s">
        <v>2696</v>
      </c>
      <c s="35" t="s">
        <v>5</v>
      </c>
      <c s="6" t="s">
        <v>2697</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2663</v>
      </c>
    </row>
    <row r="208" spans="1:5" ht="38.25">
      <c r="A208" t="s">
        <v>57</v>
      </c>
      <c r="E208" s="39" t="s">
        <v>2698</v>
      </c>
    </row>
    <row r="209" spans="1:16" ht="12.75">
      <c r="A209" t="s">
        <v>48</v>
      </c>
      <c s="34" t="s">
        <v>346</v>
      </c>
      <c s="34" t="s">
        <v>2699</v>
      </c>
      <c s="35" t="s">
        <v>5</v>
      </c>
      <c s="6" t="s">
        <v>2700</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2663</v>
      </c>
    </row>
    <row r="212" spans="1:5" ht="38.25">
      <c r="A212" t="s">
        <v>57</v>
      </c>
      <c r="E212" s="39" t="s">
        <v>2701</v>
      </c>
    </row>
    <row r="213" spans="1:16" ht="12.75">
      <c r="A213" t="s">
        <v>48</v>
      </c>
      <c s="34" t="s">
        <v>350</v>
      </c>
      <c s="34" t="s">
        <v>2702</v>
      </c>
      <c s="35" t="s">
        <v>5</v>
      </c>
      <c s="6" t="s">
        <v>2703</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2688</v>
      </c>
    </row>
    <row r="216" spans="1:5" ht="25.5">
      <c r="A216" t="s">
        <v>57</v>
      </c>
      <c r="E216" s="39" t="s">
        <v>2704</v>
      </c>
    </row>
    <row r="217" spans="1:16" ht="12.75">
      <c r="A217" t="s">
        <v>48</v>
      </c>
      <c s="34" t="s">
        <v>353</v>
      </c>
      <c s="34" t="s">
        <v>2705</v>
      </c>
      <c s="35" t="s">
        <v>5</v>
      </c>
      <c s="6" t="s">
        <v>2706</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2707</v>
      </c>
    </row>
    <row r="220" spans="1:5" ht="25.5">
      <c r="A220" t="s">
        <v>57</v>
      </c>
      <c r="E220" s="39" t="s">
        <v>2708</v>
      </c>
    </row>
    <row r="221" spans="1:16" ht="12.75">
      <c r="A221" t="s">
        <v>48</v>
      </c>
      <c s="34" t="s">
        <v>354</v>
      </c>
      <c s="34" t="s">
        <v>2709</v>
      </c>
      <c s="35" t="s">
        <v>5</v>
      </c>
      <c s="6" t="s">
        <v>2710</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2707</v>
      </c>
    </row>
    <row r="224" spans="1:5" ht="25.5">
      <c r="A224" t="s">
        <v>57</v>
      </c>
      <c r="E224" s="39" t="s">
        <v>2711</v>
      </c>
    </row>
    <row r="225" spans="1:13" ht="12.75">
      <c r="A225" t="s">
        <v>46</v>
      </c>
      <c r="C225" s="31" t="s">
        <v>2357</v>
      </c>
      <c r="E225" s="33" t="s">
        <v>2358</v>
      </c>
      <c r="J225" s="32">
        <f>0</f>
      </c>
      <c s="32">
        <f>0</f>
      </c>
      <c s="32">
        <f>0+L226+L230+L234+L238+L242+L246+L250+L254+L258+L262</f>
      </c>
      <c s="32">
        <f>0+M226+M230+M234+M238+M242+M246+M250+M254+M258+M262</f>
      </c>
    </row>
    <row r="226" spans="1:16" ht="12.75">
      <c r="A226" t="s">
        <v>48</v>
      </c>
      <c s="34" t="s">
        <v>355</v>
      </c>
      <c s="34" t="s">
        <v>2712</v>
      </c>
      <c s="35" t="s">
        <v>5</v>
      </c>
      <c s="6" t="s">
        <v>2713</v>
      </c>
      <c s="36" t="s">
        <v>984</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2714</v>
      </c>
    </row>
    <row r="229" spans="1:5" ht="12.75">
      <c r="A229" t="s">
        <v>57</v>
      </c>
      <c r="E229" s="39" t="s">
        <v>2715</v>
      </c>
    </row>
    <row r="230" spans="1:16" ht="12.75">
      <c r="A230" t="s">
        <v>48</v>
      </c>
      <c s="34" t="s">
        <v>356</v>
      </c>
      <c s="34" t="s">
        <v>2716</v>
      </c>
      <c s="35" t="s">
        <v>5</v>
      </c>
      <c s="6" t="s">
        <v>2717</v>
      </c>
      <c s="36" t="s">
        <v>1203</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2718</v>
      </c>
    </row>
    <row r="233" spans="1:5" ht="12.75">
      <c r="A233" t="s">
        <v>57</v>
      </c>
      <c r="E233" s="39" t="s">
        <v>2719</v>
      </c>
    </row>
    <row r="234" spans="1:16" ht="12.75">
      <c r="A234" t="s">
        <v>48</v>
      </c>
      <c s="34" t="s">
        <v>445</v>
      </c>
      <c s="34" t="s">
        <v>2720</v>
      </c>
      <c s="35" t="s">
        <v>5</v>
      </c>
      <c s="6" t="s">
        <v>2721</v>
      </c>
      <c s="36" t="s">
        <v>1203</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2718</v>
      </c>
    </row>
    <row r="237" spans="1:5" ht="12.75">
      <c r="A237" t="s">
        <v>57</v>
      </c>
      <c r="E237" s="39" t="s">
        <v>2722</v>
      </c>
    </row>
    <row r="238" spans="1:16" ht="12.75">
      <c r="A238" t="s">
        <v>48</v>
      </c>
      <c s="34" t="s">
        <v>448</v>
      </c>
      <c s="34" t="s">
        <v>2723</v>
      </c>
      <c s="35" t="s">
        <v>5</v>
      </c>
      <c s="6" t="s">
        <v>2724</v>
      </c>
      <c s="36" t="s">
        <v>1203</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2718</v>
      </c>
    </row>
    <row r="241" spans="1:5" ht="25.5">
      <c r="A241" t="s">
        <v>57</v>
      </c>
      <c r="E241" s="39" t="s">
        <v>2725</v>
      </c>
    </row>
    <row r="242" spans="1:16" ht="12.75">
      <c r="A242" t="s">
        <v>48</v>
      </c>
      <c s="34" t="s">
        <v>451</v>
      </c>
      <c s="34" t="s">
        <v>2726</v>
      </c>
      <c s="35" t="s">
        <v>5</v>
      </c>
      <c s="6" t="s">
        <v>2727</v>
      </c>
      <c s="36" t="s">
        <v>1203</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2718</v>
      </c>
    </row>
    <row r="245" spans="1:5" ht="25.5">
      <c r="A245" t="s">
        <v>57</v>
      </c>
      <c r="E245" s="39" t="s">
        <v>2728</v>
      </c>
    </row>
    <row r="246" spans="1:16" ht="12.75">
      <c r="A246" t="s">
        <v>48</v>
      </c>
      <c s="34" t="s">
        <v>454</v>
      </c>
      <c s="34" t="s">
        <v>2729</v>
      </c>
      <c s="35" t="s">
        <v>5</v>
      </c>
      <c s="6" t="s">
        <v>2730</v>
      </c>
      <c s="36" t="s">
        <v>1203</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2718</v>
      </c>
    </row>
    <row r="249" spans="1:5" ht="12.75">
      <c r="A249" t="s">
        <v>57</v>
      </c>
      <c r="E249" s="39" t="s">
        <v>2731</v>
      </c>
    </row>
    <row r="250" spans="1:16" ht="12.75">
      <c r="A250" t="s">
        <v>48</v>
      </c>
      <c s="34" t="s">
        <v>457</v>
      </c>
      <c s="34" t="s">
        <v>1864</v>
      </c>
      <c s="35" t="s">
        <v>5</v>
      </c>
      <c s="6" t="s">
        <v>1865</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2718</v>
      </c>
    </row>
    <row r="253" spans="1:5" ht="12.75">
      <c r="A253" t="s">
        <v>57</v>
      </c>
      <c r="E253" s="39" t="s">
        <v>2732</v>
      </c>
    </row>
    <row r="254" spans="1:16" ht="12.75">
      <c r="A254" t="s">
        <v>48</v>
      </c>
      <c s="34" t="s">
        <v>460</v>
      </c>
      <c s="34" t="s">
        <v>2733</v>
      </c>
      <c s="35" t="s">
        <v>5</v>
      </c>
      <c s="6" t="s">
        <v>2734</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2718</v>
      </c>
    </row>
    <row r="257" spans="1:5" ht="12.75">
      <c r="A257" t="s">
        <v>57</v>
      </c>
      <c r="E257" s="39" t="s">
        <v>2735</v>
      </c>
    </row>
    <row r="258" spans="1:16" ht="12.75">
      <c r="A258" t="s">
        <v>48</v>
      </c>
      <c s="34" t="s">
        <v>464</v>
      </c>
      <c s="34" t="s">
        <v>2736</v>
      </c>
      <c s="35" t="s">
        <v>5</v>
      </c>
      <c s="6" t="s">
        <v>2737</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2718</v>
      </c>
    </row>
    <row r="261" spans="1:5" ht="12.75">
      <c r="A261" t="s">
        <v>57</v>
      </c>
      <c r="E261" s="39" t="s">
        <v>2738</v>
      </c>
    </row>
    <row r="262" spans="1:16" ht="12.75">
      <c r="A262" t="s">
        <v>48</v>
      </c>
      <c s="34" t="s">
        <v>465</v>
      </c>
      <c s="34" t="s">
        <v>2739</v>
      </c>
      <c s="35" t="s">
        <v>5</v>
      </c>
      <c s="6" t="s">
        <v>2740</v>
      </c>
      <c s="36" t="s">
        <v>984</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2741</v>
      </c>
    </row>
    <row r="265" spans="1:5" ht="38.25">
      <c r="A265" t="s">
        <v>57</v>
      </c>
      <c r="E265" s="39" t="s">
        <v>2742</v>
      </c>
    </row>
    <row r="266" spans="1:13" ht="12.75">
      <c r="A266" t="s">
        <v>46</v>
      </c>
      <c r="C266" s="31" t="s">
        <v>2743</v>
      </c>
      <c r="E266" s="33" t="s">
        <v>2744</v>
      </c>
      <c r="J266" s="32">
        <f>0</f>
      </c>
      <c s="32">
        <f>0</f>
      </c>
      <c s="32">
        <f>0+L267+L271+L275+L279+L283+L287+L291</f>
      </c>
      <c s="32">
        <f>0+M267+M271+M275+M279+M283+M287+M291</f>
      </c>
    </row>
    <row r="267" spans="1:16" ht="12.75">
      <c r="A267" t="s">
        <v>48</v>
      </c>
      <c s="34" t="s">
        <v>466</v>
      </c>
      <c s="34" t="s">
        <v>2745</v>
      </c>
      <c s="35" t="s">
        <v>5</v>
      </c>
      <c s="6" t="s">
        <v>2746</v>
      </c>
      <c s="36" t="s">
        <v>2602</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2747</v>
      </c>
    </row>
    <row r="270" spans="1:5" ht="25.5">
      <c r="A270" t="s">
        <v>57</v>
      </c>
      <c r="E270" s="39" t="s">
        <v>2748</v>
      </c>
    </row>
    <row r="271" spans="1:16" ht="12.75">
      <c r="A271" t="s">
        <v>48</v>
      </c>
      <c s="34" t="s">
        <v>467</v>
      </c>
      <c s="34" t="s">
        <v>2749</v>
      </c>
      <c s="35" t="s">
        <v>5</v>
      </c>
      <c s="6" t="s">
        <v>2750</v>
      </c>
      <c s="36" t="s">
        <v>2602</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2747</v>
      </c>
    </row>
    <row r="274" spans="1:5" ht="12.75">
      <c r="A274" t="s">
        <v>57</v>
      </c>
      <c r="E274" s="39" t="s">
        <v>2751</v>
      </c>
    </row>
    <row r="275" spans="1:16" ht="12.75">
      <c r="A275" t="s">
        <v>48</v>
      </c>
      <c s="34" t="s">
        <v>468</v>
      </c>
      <c s="34" t="s">
        <v>2752</v>
      </c>
      <c s="35" t="s">
        <v>5</v>
      </c>
      <c s="6" t="s">
        <v>2753</v>
      </c>
      <c s="36" t="s">
        <v>2602</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2747</v>
      </c>
    </row>
    <row r="278" spans="1:5" ht="25.5">
      <c r="A278" t="s">
        <v>57</v>
      </c>
      <c r="E278" s="39" t="s">
        <v>2754</v>
      </c>
    </row>
    <row r="279" spans="1:16" ht="12.75">
      <c r="A279" t="s">
        <v>48</v>
      </c>
      <c s="34" t="s">
        <v>567</v>
      </c>
      <c s="34" t="s">
        <v>2755</v>
      </c>
      <c s="35" t="s">
        <v>5</v>
      </c>
      <c s="6" t="s">
        <v>2756</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2757</v>
      </c>
    </row>
    <row r="282" spans="1:5" ht="38.25">
      <c r="A282" t="s">
        <v>57</v>
      </c>
      <c r="E282" s="39" t="s">
        <v>2758</v>
      </c>
    </row>
    <row r="283" spans="1:16" ht="12.75">
      <c r="A283" t="s">
        <v>48</v>
      </c>
      <c s="34" t="s">
        <v>570</v>
      </c>
      <c s="34" t="s">
        <v>2759</v>
      </c>
      <c s="35" t="s">
        <v>5</v>
      </c>
      <c s="6" t="s">
        <v>2760</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2757</v>
      </c>
    </row>
    <row r="286" spans="1:5" ht="25.5">
      <c r="A286" t="s">
        <v>57</v>
      </c>
      <c r="E286" s="39" t="s">
        <v>2761</v>
      </c>
    </row>
    <row r="287" spans="1:16" ht="12.75">
      <c r="A287" t="s">
        <v>48</v>
      </c>
      <c s="34" t="s">
        <v>573</v>
      </c>
      <c s="34" t="s">
        <v>2762</v>
      </c>
      <c s="35" t="s">
        <v>5</v>
      </c>
      <c s="6" t="s">
        <v>2763</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2757</v>
      </c>
    </row>
    <row r="290" spans="1:5" ht="12.75">
      <c r="A290" t="s">
        <v>57</v>
      </c>
      <c r="E290" s="39" t="s">
        <v>2764</v>
      </c>
    </row>
    <row r="291" spans="1:16" ht="12.75">
      <c r="A291" t="s">
        <v>48</v>
      </c>
      <c s="34" t="s">
        <v>576</v>
      </c>
      <c s="34" t="s">
        <v>2765</v>
      </c>
      <c s="35" t="s">
        <v>5</v>
      </c>
      <c s="6" t="s">
        <v>2766</v>
      </c>
      <c s="36" t="s">
        <v>2602</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2747</v>
      </c>
    </row>
    <row r="294" spans="1:5" ht="25.5">
      <c r="A294" t="s">
        <v>57</v>
      </c>
      <c r="E294" s="39" t="s">
        <v>2767</v>
      </c>
    </row>
    <row r="295" spans="1:13" ht="12.75">
      <c r="A295" t="s">
        <v>46</v>
      </c>
      <c r="C295" s="31" t="s">
        <v>47</v>
      </c>
      <c r="E295" s="33" t="s">
        <v>2768</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2769</v>
      </c>
    </row>
    <row r="299" spans="1:5" ht="102">
      <c r="A299" t="s">
        <v>57</v>
      </c>
      <c r="E299" s="39" t="s">
        <v>58</v>
      </c>
    </row>
    <row r="300" spans="1:13" ht="12.75">
      <c r="A300" t="s">
        <v>46</v>
      </c>
      <c r="C300" s="31" t="s">
        <v>2770</v>
      </c>
      <c r="E300" s="33" t="s">
        <v>2771</v>
      </c>
      <c r="J300" s="32">
        <f>0</f>
      </c>
      <c s="32">
        <f>0</f>
      </c>
      <c s="32">
        <f>0+L301+L305+L309</f>
      </c>
      <c s="32">
        <f>0+M301+M305+M309</f>
      </c>
    </row>
    <row r="301" spans="1:16" ht="12.75">
      <c r="A301" t="s">
        <v>48</v>
      </c>
      <c s="34" t="s">
        <v>580</v>
      </c>
      <c s="34" t="s">
        <v>2772</v>
      </c>
      <c s="35" t="s">
        <v>5</v>
      </c>
      <c s="6" t="s">
        <v>2773</v>
      </c>
      <c s="36" t="s">
        <v>2774</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2775</v>
      </c>
    </row>
    <row r="304" spans="1:5" ht="25.5">
      <c r="A304" t="s">
        <v>57</v>
      </c>
      <c r="E304" s="39" t="s">
        <v>2776</v>
      </c>
    </row>
    <row r="305" spans="1:16" ht="12.75">
      <c r="A305" t="s">
        <v>48</v>
      </c>
      <c s="34" t="s">
        <v>583</v>
      </c>
      <c s="34" t="s">
        <v>2777</v>
      </c>
      <c s="35" t="s">
        <v>5</v>
      </c>
      <c s="6" t="s">
        <v>2778</v>
      </c>
      <c s="36" t="s">
        <v>2774</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2779</v>
      </c>
    </row>
    <row r="308" spans="1:5" ht="25.5">
      <c r="A308" t="s">
        <v>57</v>
      </c>
      <c r="E308" s="39" t="s">
        <v>2776</v>
      </c>
    </row>
    <row r="309" spans="1:16" ht="12.75">
      <c r="A309" t="s">
        <v>48</v>
      </c>
      <c s="34" t="s">
        <v>586</v>
      </c>
      <c s="34" t="s">
        <v>2780</v>
      </c>
      <c s="35" t="s">
        <v>5</v>
      </c>
      <c s="6" t="s">
        <v>2781</v>
      </c>
      <c s="36" t="s">
        <v>2782</v>
      </c>
      <c s="37">
        <v>65</v>
      </c>
      <c s="36">
        <v>0</v>
      </c>
      <c s="36">
        <f>ROUND(G309*H309,6)</f>
      </c>
      <c r="L309" s="38">
        <v>0</v>
      </c>
      <c s="32">
        <f>ROUND(ROUND(L309,2)*ROUND(G309,3),2)</f>
      </c>
      <c s="36" t="s">
        <v>918</v>
      </c>
      <c>
        <f>(M309*21)/100</f>
      </c>
      <c t="s">
        <v>27</v>
      </c>
    </row>
    <row r="310" spans="1:5" ht="12.75">
      <c r="A310" s="35" t="s">
        <v>55</v>
      </c>
      <c r="E310" s="39" t="s">
        <v>2783</v>
      </c>
    </row>
    <row r="311" spans="1:5" ht="12.75">
      <c r="A311" s="35" t="s">
        <v>56</v>
      </c>
      <c r="E311" s="40" t="s">
        <v>2741</v>
      </c>
    </row>
    <row r="312" spans="1:5" ht="25.5">
      <c r="A312" t="s">
        <v>57</v>
      </c>
      <c r="E312" s="39" t="s">
        <v>2784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2787</v>
      </c>
      <c r="E8" s="30" t="s">
        <v>2786</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2788</v>
      </c>
      <c s="35" t="s">
        <v>5</v>
      </c>
      <c s="6" t="s">
        <v>2550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2789</v>
      </c>
    </row>
    <row r="13" spans="1:5" ht="12.75">
      <c r="A13" t="s">
        <v>57</v>
      </c>
      <c r="E13" s="39" t="s">
        <v>2550</v>
      </c>
    </row>
    <row r="14" spans="1:16" ht="12.75">
      <c r="A14" t="s">
        <v>48</v>
      </c>
      <c s="34" t="s">
        <v>27</v>
      </c>
      <c s="34" t="s">
        <v>2552</v>
      </c>
      <c s="35" t="s">
        <v>5</v>
      </c>
      <c s="6" t="s">
        <v>2553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2789</v>
      </c>
    </row>
    <row r="17" spans="1:5" ht="12.75">
      <c r="A17" t="s">
        <v>57</v>
      </c>
      <c r="E17" s="39" t="s">
        <v>2553</v>
      </c>
    </row>
    <row r="18" spans="1:16" ht="12.75">
      <c r="A18" t="s">
        <v>48</v>
      </c>
      <c s="34" t="s">
        <v>65</v>
      </c>
      <c s="34" t="s">
        <v>1017</v>
      </c>
      <c s="35" t="s">
        <v>5</v>
      </c>
      <c s="6" t="s">
        <v>1018</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2790</v>
      </c>
    </row>
    <row r="21" spans="1:5" ht="12.75">
      <c r="A21" t="s">
        <v>57</v>
      </c>
      <c r="E21" s="39" t="s">
        <v>1018</v>
      </c>
    </row>
    <row r="22" spans="1:13" ht="12.75">
      <c r="A22" t="s">
        <v>46</v>
      </c>
      <c r="C22" s="31" t="s">
        <v>27</v>
      </c>
      <c r="E22" s="33" t="s">
        <v>2132</v>
      </c>
      <c r="J22" s="32">
        <f>0</f>
      </c>
      <c s="32">
        <f>0</f>
      </c>
      <c s="32">
        <f>0+L23+L27+L31+L35+L39+L43+L47+L51+L55</f>
      </c>
      <c s="32">
        <f>0+M23+M27+M31+M35+M39+M43+M47+M51+M55</f>
      </c>
    </row>
    <row r="23" spans="1:16" ht="12.75">
      <c r="A23" t="s">
        <v>48</v>
      </c>
      <c s="34" t="s">
        <v>73</v>
      </c>
      <c s="34" t="s">
        <v>2555</v>
      </c>
      <c s="35" t="s">
        <v>5</v>
      </c>
      <c s="6" t="s">
        <v>2556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2791</v>
      </c>
    </row>
    <row r="26" spans="1:5" ht="12.75">
      <c r="A26" t="s">
        <v>57</v>
      </c>
      <c r="E26" s="39" t="s">
        <v>2558</v>
      </c>
    </row>
    <row r="27" spans="1:16" ht="12.75">
      <c r="A27" t="s">
        <v>48</v>
      </c>
      <c s="34" t="s">
        <v>77</v>
      </c>
      <c s="34" t="s">
        <v>2559</v>
      </c>
      <c s="35" t="s">
        <v>5</v>
      </c>
      <c s="6" t="s">
        <v>2560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2792</v>
      </c>
    </row>
    <row r="30" spans="1:5" ht="12.75">
      <c r="A30" t="s">
        <v>57</v>
      </c>
      <c r="E30" s="39" t="s">
        <v>2560</v>
      </c>
    </row>
    <row r="31" spans="1:16" ht="12.75">
      <c r="A31" t="s">
        <v>48</v>
      </c>
      <c s="34" t="s">
        <v>81</v>
      </c>
      <c s="34" t="s">
        <v>1462</v>
      </c>
      <c s="35" t="s">
        <v>5</v>
      </c>
      <c s="6" t="s">
        <v>1463</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2562</v>
      </c>
    </row>
    <row r="34" spans="1:5" ht="12.75">
      <c r="A34" t="s">
        <v>57</v>
      </c>
      <c r="E34" s="39" t="s">
        <v>1463</v>
      </c>
    </row>
    <row r="35" spans="1:16" ht="12.75">
      <c r="A35" t="s">
        <v>48</v>
      </c>
      <c s="34" t="s">
        <v>85</v>
      </c>
      <c s="34" t="s">
        <v>1465</v>
      </c>
      <c s="35" t="s">
        <v>5</v>
      </c>
      <c s="6" t="s">
        <v>1466</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2562</v>
      </c>
    </row>
    <row r="38" spans="1:5" ht="12.75">
      <c r="A38" t="s">
        <v>57</v>
      </c>
      <c r="E38" s="39" t="s">
        <v>1466</v>
      </c>
    </row>
    <row r="39" spans="1:16" ht="12.75">
      <c r="A39" t="s">
        <v>48</v>
      </c>
      <c s="34" t="s">
        <v>89</v>
      </c>
      <c s="34" t="s">
        <v>2567</v>
      </c>
      <c s="35" t="s">
        <v>5</v>
      </c>
      <c s="6" t="s">
        <v>2568</v>
      </c>
      <c s="36" t="s">
        <v>984</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2569</v>
      </c>
    </row>
    <row r="42" spans="1:5" ht="12.75">
      <c r="A42" t="s">
        <v>57</v>
      </c>
      <c r="E42" s="39" t="s">
        <v>2568</v>
      </c>
    </row>
    <row r="43" spans="1:16" ht="12.75">
      <c r="A43" t="s">
        <v>48</v>
      </c>
      <c s="34" t="s">
        <v>93</v>
      </c>
      <c s="34" t="s">
        <v>2576</v>
      </c>
      <c s="35" t="s">
        <v>5</v>
      </c>
      <c s="6" t="s">
        <v>2577</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2793</v>
      </c>
    </row>
    <row r="46" spans="1:5" ht="12.75">
      <c r="A46" t="s">
        <v>57</v>
      </c>
      <c r="E46" s="39" t="s">
        <v>2577</v>
      </c>
    </row>
    <row r="47" spans="1:16" ht="12.75">
      <c r="A47" t="s">
        <v>48</v>
      </c>
      <c s="34" t="s">
        <v>97</v>
      </c>
      <c s="34" t="s">
        <v>2579</v>
      </c>
      <c s="35" t="s">
        <v>5</v>
      </c>
      <c s="6" t="s">
        <v>2580</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2793</v>
      </c>
    </row>
    <row r="50" spans="1:5" ht="12.75">
      <c r="A50" t="s">
        <v>57</v>
      </c>
      <c r="E50" s="39" t="s">
        <v>2580</v>
      </c>
    </row>
    <row r="51" spans="1:16" ht="25.5">
      <c r="A51" t="s">
        <v>48</v>
      </c>
      <c s="34" t="s">
        <v>101</v>
      </c>
      <c s="34" t="s">
        <v>1148</v>
      </c>
      <c s="35" t="s">
        <v>5</v>
      </c>
      <c s="6" t="s">
        <v>1149</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2794</v>
      </c>
    </row>
    <row r="54" spans="1:5" ht="25.5">
      <c r="A54" t="s">
        <v>57</v>
      </c>
      <c r="E54" s="39" t="s">
        <v>1149</v>
      </c>
    </row>
    <row r="55" spans="1:16" ht="12.75">
      <c r="A55" t="s">
        <v>48</v>
      </c>
      <c s="34" t="s">
        <v>105</v>
      </c>
      <c s="34" t="s">
        <v>2582</v>
      </c>
      <c s="35" t="s">
        <v>5</v>
      </c>
      <c s="6" t="s">
        <v>2583</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2569</v>
      </c>
    </row>
    <row r="58" spans="1:5" ht="12.75">
      <c r="A58" t="s">
        <v>57</v>
      </c>
      <c r="E58" s="39" t="s">
        <v>2584</v>
      </c>
    </row>
    <row r="59" spans="1:13" ht="12.75">
      <c r="A59" t="s">
        <v>46</v>
      </c>
      <c r="C59" s="31" t="s">
        <v>65</v>
      </c>
      <c r="E59" s="33" t="s">
        <v>2592</v>
      </c>
      <c r="J59" s="32">
        <f>0</f>
      </c>
      <c s="32">
        <f>0</f>
      </c>
      <c s="32">
        <f>0+L60+L64+L68+L72+L76+L80+L84+L88+L92+L96+L100+L104+L108+L112+L116+L120+L124+L128</f>
      </c>
      <c s="32">
        <f>0+M60+M64+M68+M72+M76+M80+M84+M88+M92+M96+M100+M104+M108+M112+M116+M120+M124+M128</f>
      </c>
    </row>
    <row r="60" spans="1:16" ht="12.75">
      <c r="A60" t="s">
        <v>48</v>
      </c>
      <c s="34" t="s">
        <v>109</v>
      </c>
      <c s="34" t="s">
        <v>2593</v>
      </c>
      <c s="35" t="s">
        <v>5</v>
      </c>
      <c s="6" t="s">
        <v>2594</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2795</v>
      </c>
    </row>
    <row r="63" spans="1:5" ht="25.5">
      <c r="A63" t="s">
        <v>57</v>
      </c>
      <c r="E63" s="39" t="s">
        <v>2596</v>
      </c>
    </row>
    <row r="64" spans="1:16" ht="12.75">
      <c r="A64" t="s">
        <v>48</v>
      </c>
      <c s="34" t="s">
        <v>113</v>
      </c>
      <c s="34" t="s">
        <v>2597</v>
      </c>
      <c s="35" t="s">
        <v>5</v>
      </c>
      <c s="6" t="s">
        <v>2598</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2795</v>
      </c>
    </row>
    <row r="67" spans="1:5" ht="25.5">
      <c r="A67" t="s">
        <v>57</v>
      </c>
      <c r="E67" s="39" t="s">
        <v>2599</v>
      </c>
    </row>
    <row r="68" spans="1:16" ht="12.75">
      <c r="A68" t="s">
        <v>48</v>
      </c>
      <c s="34" t="s">
        <v>117</v>
      </c>
      <c s="34" t="s">
        <v>2600</v>
      </c>
      <c s="35" t="s">
        <v>5</v>
      </c>
      <c s="6" t="s">
        <v>2601</v>
      </c>
      <c s="36" t="s">
        <v>2602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2603</v>
      </c>
    </row>
    <row r="71" spans="1:5" ht="12.75">
      <c r="A71" t="s">
        <v>57</v>
      </c>
      <c r="E71" s="39" t="s">
        <v>2604</v>
      </c>
    </row>
    <row r="72" spans="1:16" ht="12.75">
      <c r="A72" t="s">
        <v>48</v>
      </c>
      <c s="34" t="s">
        <v>121</v>
      </c>
      <c s="34" t="s">
        <v>2629</v>
      </c>
      <c s="35" t="s">
        <v>5</v>
      </c>
      <c s="6" t="s">
        <v>2630</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2796</v>
      </c>
    </row>
    <row r="75" spans="1:5" ht="25.5">
      <c r="A75" t="s">
        <v>57</v>
      </c>
      <c r="E75" s="39" t="s">
        <v>2632</v>
      </c>
    </row>
    <row r="76" spans="1:16" ht="12.75">
      <c r="A76" t="s">
        <v>48</v>
      </c>
      <c s="34" t="s">
        <v>125</v>
      </c>
      <c s="34" t="s">
        <v>2633</v>
      </c>
      <c s="35" t="s">
        <v>5</v>
      </c>
      <c s="6" t="s">
        <v>2634</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2796</v>
      </c>
    </row>
    <row r="79" spans="1:5" ht="25.5">
      <c r="A79" t="s">
        <v>57</v>
      </c>
      <c r="E79" s="39" t="s">
        <v>2635</v>
      </c>
    </row>
    <row r="80" spans="1:16" ht="12.75">
      <c r="A80" t="s">
        <v>48</v>
      </c>
      <c s="34" t="s">
        <v>129</v>
      </c>
      <c s="34" t="s">
        <v>2636</v>
      </c>
      <c s="35" t="s">
        <v>5</v>
      </c>
      <c s="6" t="s">
        <v>2637</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2797</v>
      </c>
    </row>
    <row r="83" spans="1:5" ht="38.25">
      <c r="A83" t="s">
        <v>57</v>
      </c>
      <c r="E83" s="39" t="s">
        <v>2639</v>
      </c>
    </row>
    <row r="84" spans="1:16" ht="12.75">
      <c r="A84" t="s">
        <v>48</v>
      </c>
      <c s="34" t="s">
        <v>133</v>
      </c>
      <c s="34" t="s">
        <v>2640</v>
      </c>
      <c s="35" t="s">
        <v>5</v>
      </c>
      <c s="6" t="s">
        <v>2641</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2797</v>
      </c>
    </row>
    <row r="87" spans="1:5" ht="38.25">
      <c r="A87" t="s">
        <v>57</v>
      </c>
      <c r="E87" s="39" t="s">
        <v>2642</v>
      </c>
    </row>
    <row r="88" spans="1:16" ht="12.75">
      <c r="A88" t="s">
        <v>48</v>
      </c>
      <c s="34" t="s">
        <v>137</v>
      </c>
      <c s="34" t="s">
        <v>2643</v>
      </c>
      <c s="35" t="s">
        <v>5</v>
      </c>
      <c s="6" t="s">
        <v>2644</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2797</v>
      </c>
    </row>
    <row r="91" spans="1:5" ht="38.25">
      <c r="A91" t="s">
        <v>57</v>
      </c>
      <c r="E91" s="39" t="s">
        <v>2645</v>
      </c>
    </row>
    <row r="92" spans="1:16" ht="12.75">
      <c r="A92" t="s">
        <v>48</v>
      </c>
      <c s="34" t="s">
        <v>141</v>
      </c>
      <c s="34" t="s">
        <v>2646</v>
      </c>
      <c s="35" t="s">
        <v>5</v>
      </c>
      <c s="6" t="s">
        <v>2647</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2798</v>
      </c>
    </row>
    <row r="95" spans="1:5" ht="38.25">
      <c r="A95" t="s">
        <v>57</v>
      </c>
      <c r="E95" s="39" t="s">
        <v>2649</v>
      </c>
    </row>
    <row r="96" spans="1:16" ht="12.75">
      <c r="A96" t="s">
        <v>48</v>
      </c>
      <c s="34" t="s">
        <v>145</v>
      </c>
      <c s="34" t="s">
        <v>2646</v>
      </c>
      <c s="35" t="s">
        <v>49</v>
      </c>
      <c s="6" t="s">
        <v>2650</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2798</v>
      </c>
    </row>
    <row r="99" spans="1:5" ht="38.25">
      <c r="A99" t="s">
        <v>57</v>
      </c>
      <c r="E99" s="39" t="s">
        <v>2651</v>
      </c>
    </row>
    <row r="100" spans="1:16" ht="12.75">
      <c r="A100" t="s">
        <v>48</v>
      </c>
      <c s="34" t="s">
        <v>149</v>
      </c>
      <c s="34" t="s">
        <v>2652</v>
      </c>
      <c s="35" t="s">
        <v>5</v>
      </c>
      <c s="6" t="s">
        <v>2653</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2798</v>
      </c>
    </row>
    <row r="103" spans="1:5" ht="38.25">
      <c r="A103" t="s">
        <v>57</v>
      </c>
      <c r="E103" s="39" t="s">
        <v>2654</v>
      </c>
    </row>
    <row r="104" spans="1:16" ht="12.75">
      <c r="A104" t="s">
        <v>48</v>
      </c>
      <c s="34" t="s">
        <v>259</v>
      </c>
      <c s="34" t="s">
        <v>2655</v>
      </c>
      <c s="35" t="s">
        <v>5</v>
      </c>
      <c s="6" t="s">
        <v>2656</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2799</v>
      </c>
    </row>
    <row r="107" spans="1:5" ht="63.75">
      <c r="A107" t="s">
        <v>57</v>
      </c>
      <c r="E107" s="39" t="s">
        <v>2658</v>
      </c>
    </row>
    <row r="108" spans="1:16" ht="12.75">
      <c r="A108" t="s">
        <v>48</v>
      </c>
      <c s="34" t="s">
        <v>262</v>
      </c>
      <c s="34" t="s">
        <v>2659</v>
      </c>
      <c s="35" t="s">
        <v>5</v>
      </c>
      <c s="6" t="s">
        <v>2660</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2799</v>
      </c>
    </row>
    <row r="111" spans="1:5" ht="63.75">
      <c r="A111" t="s">
        <v>57</v>
      </c>
      <c r="E111" s="39" t="s">
        <v>2658</v>
      </c>
    </row>
    <row r="112" spans="1:16" ht="12.75">
      <c r="A112" t="s">
        <v>48</v>
      </c>
      <c s="34" t="s">
        <v>266</v>
      </c>
      <c s="34" t="s">
        <v>2661</v>
      </c>
      <c s="35" t="s">
        <v>5</v>
      </c>
      <c s="6" t="s">
        <v>2662</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2800</v>
      </c>
    </row>
    <row r="115" spans="1:5" ht="25.5">
      <c r="A115" t="s">
        <v>57</v>
      </c>
      <c r="E115" s="39" t="s">
        <v>2664</v>
      </c>
    </row>
    <row r="116" spans="1:16" ht="12.75">
      <c r="A116" t="s">
        <v>48</v>
      </c>
      <c s="34" t="s">
        <v>270</v>
      </c>
      <c s="34" t="s">
        <v>2665</v>
      </c>
      <c s="35" t="s">
        <v>5</v>
      </c>
      <c s="6" t="s">
        <v>2666</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2800</v>
      </c>
    </row>
    <row r="119" spans="1:5" ht="25.5">
      <c r="A119" t="s">
        <v>57</v>
      </c>
      <c r="E119" s="39" t="s">
        <v>2667</v>
      </c>
    </row>
    <row r="120" spans="1:16" ht="25.5">
      <c r="A120" t="s">
        <v>48</v>
      </c>
      <c s="34" t="s">
        <v>275</v>
      </c>
      <c s="34" t="s">
        <v>2668</v>
      </c>
      <c s="35" t="s">
        <v>5</v>
      </c>
      <c s="6" t="s">
        <v>2669</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2801</v>
      </c>
    </row>
    <row r="123" spans="1:5" ht="25.5">
      <c r="A123" t="s">
        <v>57</v>
      </c>
      <c r="E123" s="39" t="s">
        <v>2671</v>
      </c>
    </row>
    <row r="124" spans="1:16" ht="12.75">
      <c r="A124" t="s">
        <v>48</v>
      </c>
      <c s="34" t="s">
        <v>279</v>
      </c>
      <c s="34" t="s">
        <v>2672</v>
      </c>
      <c s="35" t="s">
        <v>5</v>
      </c>
      <c s="6" t="s">
        <v>2673</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2801</v>
      </c>
    </row>
    <row r="127" spans="1:5" ht="25.5">
      <c r="A127" t="s">
        <v>57</v>
      </c>
      <c r="E127" s="39" t="s">
        <v>2674</v>
      </c>
    </row>
    <row r="128" spans="1:16" ht="12.75">
      <c r="A128" t="s">
        <v>48</v>
      </c>
      <c s="34" t="s">
        <v>282</v>
      </c>
      <c s="34" t="s">
        <v>2675</v>
      </c>
      <c s="35" t="s">
        <v>5</v>
      </c>
      <c s="6" t="s">
        <v>2676</v>
      </c>
      <c s="36" t="s">
        <v>2602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2603</v>
      </c>
    </row>
    <row r="131" spans="1:5" ht="25.5">
      <c r="A131" t="s">
        <v>57</v>
      </c>
      <c r="E131" s="39" t="s">
        <v>2677</v>
      </c>
    </row>
    <row r="132" spans="1:13" ht="12.75">
      <c r="A132" t="s">
        <v>46</v>
      </c>
      <c r="C132" s="31" t="s">
        <v>2678</v>
      </c>
      <c r="E132" s="33" t="s">
        <v>2679</v>
      </c>
      <c r="J132" s="32">
        <f>0</f>
      </c>
      <c s="32">
        <f>0</f>
      </c>
      <c s="32">
        <f>0+L133+L137+L141+L145+L149+L153+L157+L161</f>
      </c>
      <c s="32">
        <f>0+M133+M137+M141+M145+M149+M153+M157+M161</f>
      </c>
    </row>
    <row r="133" spans="1:16" ht="12.75">
      <c r="A133" t="s">
        <v>48</v>
      </c>
      <c s="34" t="s">
        <v>285</v>
      </c>
      <c s="34" t="s">
        <v>2680</v>
      </c>
      <c s="35" t="s">
        <v>5</v>
      </c>
      <c s="6" t="s">
        <v>2681</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2802</v>
      </c>
    </row>
    <row r="136" spans="1:5" ht="25.5">
      <c r="A136" t="s">
        <v>57</v>
      </c>
      <c r="E136" s="39" t="s">
        <v>2682</v>
      </c>
    </row>
    <row r="137" spans="1:16" ht="12.75">
      <c r="A137" t="s">
        <v>48</v>
      </c>
      <c s="34" t="s">
        <v>288</v>
      </c>
      <c s="34" t="s">
        <v>2683</v>
      </c>
      <c s="35" t="s">
        <v>5</v>
      </c>
      <c s="6" t="s">
        <v>2684</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2802</v>
      </c>
    </row>
    <row r="140" spans="1:5" ht="25.5">
      <c r="A140" t="s">
        <v>57</v>
      </c>
      <c r="E140" s="39" t="s">
        <v>2685</v>
      </c>
    </row>
    <row r="141" spans="1:16" ht="12.75">
      <c r="A141" t="s">
        <v>48</v>
      </c>
      <c s="34" t="s">
        <v>292</v>
      </c>
      <c s="34" t="s">
        <v>2686</v>
      </c>
      <c s="35" t="s">
        <v>5</v>
      </c>
      <c s="6" t="s">
        <v>2687</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2799</v>
      </c>
    </row>
    <row r="144" spans="1:5" ht="25.5">
      <c r="A144" t="s">
        <v>57</v>
      </c>
      <c r="E144" s="39" t="s">
        <v>2689</v>
      </c>
    </row>
    <row r="145" spans="1:16" ht="12.75">
      <c r="A145" t="s">
        <v>48</v>
      </c>
      <c s="34" t="s">
        <v>295</v>
      </c>
      <c s="34" t="s">
        <v>2690</v>
      </c>
      <c s="35" t="s">
        <v>5</v>
      </c>
      <c s="6" t="s">
        <v>2691</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2799</v>
      </c>
    </row>
    <row r="148" spans="1:5" ht="25.5">
      <c r="A148" t="s">
        <v>57</v>
      </c>
      <c r="E148" s="39" t="s">
        <v>2692</v>
      </c>
    </row>
    <row r="149" spans="1:16" ht="12.75">
      <c r="A149" t="s">
        <v>48</v>
      </c>
      <c s="34" t="s">
        <v>298</v>
      </c>
      <c s="34" t="s">
        <v>2693</v>
      </c>
      <c s="35" t="s">
        <v>5</v>
      </c>
      <c s="6" t="s">
        <v>2694</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2799</v>
      </c>
    </row>
    <row r="152" spans="1:5" ht="25.5">
      <c r="A152" t="s">
        <v>57</v>
      </c>
      <c r="E152" s="39" t="s">
        <v>2695</v>
      </c>
    </row>
    <row r="153" spans="1:16" ht="12.75">
      <c r="A153" t="s">
        <v>48</v>
      </c>
      <c s="34" t="s">
        <v>301</v>
      </c>
      <c s="34" t="s">
        <v>2702</v>
      </c>
      <c s="35" t="s">
        <v>5</v>
      </c>
      <c s="6" t="s">
        <v>2703</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2799</v>
      </c>
    </row>
    <row r="156" spans="1:5" ht="25.5">
      <c r="A156" t="s">
        <v>57</v>
      </c>
      <c r="E156" s="39" t="s">
        <v>2704</v>
      </c>
    </row>
    <row r="157" spans="1:16" ht="12.75">
      <c r="A157" t="s">
        <v>48</v>
      </c>
      <c s="34" t="s">
        <v>304</v>
      </c>
      <c s="34" t="s">
        <v>2705</v>
      </c>
      <c s="35" t="s">
        <v>5</v>
      </c>
      <c s="6" t="s">
        <v>2706</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2803</v>
      </c>
    </row>
    <row r="160" spans="1:5" ht="25.5">
      <c r="A160" t="s">
        <v>57</v>
      </c>
      <c r="E160" s="39" t="s">
        <v>2708</v>
      </c>
    </row>
    <row r="161" spans="1:16" ht="12.75">
      <c r="A161" t="s">
        <v>48</v>
      </c>
      <c s="34" t="s">
        <v>307</v>
      </c>
      <c s="34" t="s">
        <v>2709</v>
      </c>
      <c s="35" t="s">
        <v>5</v>
      </c>
      <c s="6" t="s">
        <v>2710</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2803</v>
      </c>
    </row>
    <row r="164" spans="1:5" ht="25.5">
      <c r="A164" t="s">
        <v>57</v>
      </c>
      <c r="E164" s="39" t="s">
        <v>2711</v>
      </c>
    </row>
    <row r="165" spans="1:13" ht="12.75">
      <c r="A165" t="s">
        <v>46</v>
      </c>
      <c r="C165" s="31" t="s">
        <v>2357</v>
      </c>
      <c r="E165" s="33" t="s">
        <v>2358</v>
      </c>
      <c r="J165" s="32">
        <f>0</f>
      </c>
      <c s="32">
        <f>0</f>
      </c>
      <c s="32">
        <f>0+L166+L170+L174+L178+L182+L186+L190+L194+L198</f>
      </c>
      <c s="32">
        <f>0+M166+M170+M174+M178+M182+M186+M190+M194+M198</f>
      </c>
    </row>
    <row r="166" spans="1:16" ht="12.75">
      <c r="A166" t="s">
        <v>48</v>
      </c>
      <c s="34" t="s">
        <v>310</v>
      </c>
      <c s="34" t="s">
        <v>2712</v>
      </c>
      <c s="35" t="s">
        <v>5</v>
      </c>
      <c s="6" t="s">
        <v>2713</v>
      </c>
      <c s="36" t="s">
        <v>984</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2804</v>
      </c>
    </row>
    <row r="169" spans="1:5" ht="12.75">
      <c r="A169" t="s">
        <v>57</v>
      </c>
      <c r="E169" s="39" t="s">
        <v>2715</v>
      </c>
    </row>
    <row r="170" spans="1:16" ht="12.75">
      <c r="A170" t="s">
        <v>48</v>
      </c>
      <c s="34" t="s">
        <v>313</v>
      </c>
      <c s="34" t="s">
        <v>2805</v>
      </c>
      <c s="35" t="s">
        <v>5</v>
      </c>
      <c s="6" t="s">
        <v>2806</v>
      </c>
      <c s="36" t="s">
        <v>984</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2807</v>
      </c>
    </row>
    <row r="173" spans="1:5" ht="12.75">
      <c r="A173" t="s">
        <v>57</v>
      </c>
      <c r="E173" s="39" t="s">
        <v>2808</v>
      </c>
    </row>
    <row r="174" spans="1:16" ht="12.75">
      <c r="A174" t="s">
        <v>48</v>
      </c>
      <c s="34" t="s">
        <v>316</v>
      </c>
      <c s="34" t="s">
        <v>2716</v>
      </c>
      <c s="35" t="s">
        <v>5</v>
      </c>
      <c s="6" t="s">
        <v>2717</v>
      </c>
      <c s="36" t="s">
        <v>1203</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2718</v>
      </c>
    </row>
    <row r="177" spans="1:5" ht="12.75">
      <c r="A177" t="s">
        <v>57</v>
      </c>
      <c r="E177" s="39" t="s">
        <v>2719</v>
      </c>
    </row>
    <row r="178" spans="1:16" ht="12.75">
      <c r="A178" t="s">
        <v>48</v>
      </c>
      <c s="34" t="s">
        <v>319</v>
      </c>
      <c s="34" t="s">
        <v>2720</v>
      </c>
      <c s="35" t="s">
        <v>5</v>
      </c>
      <c s="6" t="s">
        <v>2721</v>
      </c>
      <c s="36" t="s">
        <v>1203</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2718</v>
      </c>
    </row>
    <row r="181" spans="1:5" ht="12.75">
      <c r="A181" t="s">
        <v>57</v>
      </c>
      <c r="E181" s="39" t="s">
        <v>2722</v>
      </c>
    </row>
    <row r="182" spans="1:16" ht="12.75">
      <c r="A182" t="s">
        <v>48</v>
      </c>
      <c s="34" t="s">
        <v>323</v>
      </c>
      <c s="34" t="s">
        <v>2729</v>
      </c>
      <c s="35" t="s">
        <v>5</v>
      </c>
      <c s="6" t="s">
        <v>2730</v>
      </c>
      <c s="36" t="s">
        <v>1203</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2718</v>
      </c>
    </row>
    <row r="185" spans="1:5" ht="12.75">
      <c r="A185" t="s">
        <v>57</v>
      </c>
      <c r="E185" s="39" t="s">
        <v>2731</v>
      </c>
    </row>
    <row r="186" spans="1:16" ht="12.75">
      <c r="A186" t="s">
        <v>48</v>
      </c>
      <c s="34" t="s">
        <v>326</v>
      </c>
      <c s="34" t="s">
        <v>1864</v>
      </c>
      <c s="35" t="s">
        <v>5</v>
      </c>
      <c s="6" t="s">
        <v>1865</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2718</v>
      </c>
    </row>
    <row r="189" spans="1:5" ht="12.75">
      <c r="A189" t="s">
        <v>57</v>
      </c>
      <c r="E189" s="39" t="s">
        <v>2732</v>
      </c>
    </row>
    <row r="190" spans="1:16" ht="12.75">
      <c r="A190" t="s">
        <v>48</v>
      </c>
      <c s="34" t="s">
        <v>330</v>
      </c>
      <c s="34" t="s">
        <v>2733</v>
      </c>
      <c s="35" t="s">
        <v>5</v>
      </c>
      <c s="6" t="s">
        <v>2734</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2718</v>
      </c>
    </row>
    <row r="193" spans="1:5" ht="12.75">
      <c r="A193" t="s">
        <v>57</v>
      </c>
      <c r="E193" s="39" t="s">
        <v>2735</v>
      </c>
    </row>
    <row r="194" spans="1:16" ht="12.75">
      <c r="A194" t="s">
        <v>48</v>
      </c>
      <c s="34" t="s">
        <v>333</v>
      </c>
      <c s="34" t="s">
        <v>2736</v>
      </c>
      <c s="35" t="s">
        <v>5</v>
      </c>
      <c s="6" t="s">
        <v>2737</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2718</v>
      </c>
    </row>
    <row r="197" spans="1:5" ht="12.75">
      <c r="A197" t="s">
        <v>57</v>
      </c>
      <c r="E197" s="39" t="s">
        <v>2738</v>
      </c>
    </row>
    <row r="198" spans="1:16" ht="12.75">
      <c r="A198" t="s">
        <v>48</v>
      </c>
      <c s="34" t="s">
        <v>336</v>
      </c>
      <c s="34" t="s">
        <v>2739</v>
      </c>
      <c s="35" t="s">
        <v>5</v>
      </c>
      <c s="6" t="s">
        <v>2740</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2741</v>
      </c>
    </row>
    <row r="201" spans="1:5" ht="38.25">
      <c r="A201" t="s">
        <v>57</v>
      </c>
      <c r="E201" s="39" t="s">
        <v>2742</v>
      </c>
    </row>
    <row r="202" spans="1:13" ht="12.75">
      <c r="A202" t="s">
        <v>46</v>
      </c>
      <c r="C202" s="31" t="s">
        <v>2743</v>
      </c>
      <c r="E202" s="33" t="s">
        <v>2744</v>
      </c>
      <c r="J202" s="32">
        <f>0</f>
      </c>
      <c s="32">
        <f>0</f>
      </c>
      <c s="32">
        <f>0+L203+L207+L211+L215+L219+L223</f>
      </c>
      <c s="32">
        <f>0+M203+M207+M211+M215+M219+M223</f>
      </c>
    </row>
    <row r="203" spans="1:16" ht="12.75">
      <c r="A203" t="s">
        <v>48</v>
      </c>
      <c s="34" t="s">
        <v>339</v>
      </c>
      <c s="34" t="s">
        <v>2745</v>
      </c>
      <c s="35" t="s">
        <v>5</v>
      </c>
      <c s="6" t="s">
        <v>2746</v>
      </c>
      <c s="36" t="s">
        <v>2602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2747</v>
      </c>
    </row>
    <row r="206" spans="1:5" ht="25.5">
      <c r="A206" t="s">
        <v>57</v>
      </c>
      <c r="E206" s="39" t="s">
        <v>2748</v>
      </c>
    </row>
    <row r="207" spans="1:16" ht="12.75">
      <c r="A207" t="s">
        <v>48</v>
      </c>
      <c s="34" t="s">
        <v>342</v>
      </c>
      <c s="34" t="s">
        <v>2749</v>
      </c>
      <c s="35" t="s">
        <v>5</v>
      </c>
      <c s="6" t="s">
        <v>2750</v>
      </c>
      <c s="36" t="s">
        <v>2602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2747</v>
      </c>
    </row>
    <row r="210" spans="1:5" ht="12.75">
      <c r="A210" t="s">
        <v>57</v>
      </c>
      <c r="E210" s="39" t="s">
        <v>2751</v>
      </c>
    </row>
    <row r="211" spans="1:16" ht="12.75">
      <c r="A211" t="s">
        <v>48</v>
      </c>
      <c s="34" t="s">
        <v>346</v>
      </c>
      <c s="34" t="s">
        <v>2752</v>
      </c>
      <c s="35" t="s">
        <v>5</v>
      </c>
      <c s="6" t="s">
        <v>2753</v>
      </c>
      <c s="36" t="s">
        <v>2602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2747</v>
      </c>
    </row>
    <row r="214" spans="1:5" ht="25.5">
      <c r="A214" t="s">
        <v>57</v>
      </c>
      <c r="E214" s="39" t="s">
        <v>2754</v>
      </c>
    </row>
    <row r="215" spans="1:16" ht="12.75">
      <c r="A215" t="s">
        <v>48</v>
      </c>
      <c s="34" t="s">
        <v>355</v>
      </c>
      <c s="34" t="s">
        <v>2755</v>
      </c>
      <c s="35" t="s">
        <v>5</v>
      </c>
      <c s="6" t="s">
        <v>2756</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2799</v>
      </c>
    </row>
    <row r="218" spans="1:5" ht="38.25">
      <c r="A218" t="s">
        <v>57</v>
      </c>
      <c r="E218" s="39" t="s">
        <v>2758</v>
      </c>
    </row>
    <row r="219" spans="1:16" ht="12.75">
      <c r="A219" t="s">
        <v>48</v>
      </c>
      <c s="34" t="s">
        <v>356</v>
      </c>
      <c s="34" t="s">
        <v>2759</v>
      </c>
      <c s="35" t="s">
        <v>5</v>
      </c>
      <c s="6" t="s">
        <v>2760</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2799</v>
      </c>
    </row>
    <row r="222" spans="1:5" ht="25.5">
      <c r="A222" t="s">
        <v>57</v>
      </c>
      <c r="E222" s="39" t="s">
        <v>2761</v>
      </c>
    </row>
    <row r="223" spans="1:16" ht="12.75">
      <c r="A223" t="s">
        <v>48</v>
      </c>
      <c s="34" t="s">
        <v>445</v>
      </c>
      <c s="34" t="s">
        <v>2762</v>
      </c>
      <c s="35" t="s">
        <v>5</v>
      </c>
      <c s="6" t="s">
        <v>2763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2799</v>
      </c>
    </row>
    <row r="226" spans="1:5" ht="12.75">
      <c r="A226" t="s">
        <v>57</v>
      </c>
      <c r="E226" s="39" t="s">
        <v>2764</v>
      </c>
    </row>
    <row r="227" spans="1:13" ht="12.75">
      <c r="A227" t="s">
        <v>46</v>
      </c>
      <c r="C227" s="31" t="s">
        <v>47</v>
      </c>
      <c r="E227" s="33" t="s">
        <v>2768</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2809</v>
      </c>
    </row>
    <row r="231" spans="1:5" ht="102">
      <c r="A231" t="s">
        <v>57</v>
      </c>
      <c r="E231" s="39" t="s">
        <v>58</v>
      </c>
    </row>
    <row r="232" spans="1:13" ht="12.75">
      <c r="A232" t="s">
        <v>46</v>
      </c>
      <c r="C232" s="31" t="s">
        <v>2770</v>
      </c>
      <c r="E232" s="33" t="s">
        <v>2771</v>
      </c>
      <c r="J232" s="32">
        <f>0</f>
      </c>
      <c s="32">
        <f>0</f>
      </c>
      <c s="32">
        <f>0+L233+L237+L241</f>
      </c>
      <c s="32">
        <f>0+M233+M237+M241</f>
      </c>
    </row>
    <row r="233" spans="1:16" ht="12.75">
      <c r="A233" t="s">
        <v>48</v>
      </c>
      <c s="34" t="s">
        <v>448</v>
      </c>
      <c s="34" t="s">
        <v>2772</v>
      </c>
      <c s="35" t="s">
        <v>5</v>
      </c>
      <c s="6" t="s">
        <v>2773</v>
      </c>
      <c s="36" t="s">
        <v>2774</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2810</v>
      </c>
    </row>
    <row r="236" spans="1:5" ht="25.5">
      <c r="A236" t="s">
        <v>57</v>
      </c>
      <c r="E236" s="39" t="s">
        <v>2776</v>
      </c>
    </row>
    <row r="237" spans="1:16" ht="12.75">
      <c r="A237" t="s">
        <v>48</v>
      </c>
      <c s="34" t="s">
        <v>451</v>
      </c>
      <c s="34" t="s">
        <v>2777</v>
      </c>
      <c s="35" t="s">
        <v>5</v>
      </c>
      <c s="6" t="s">
        <v>2778</v>
      </c>
      <c s="36" t="s">
        <v>2774</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2811</v>
      </c>
    </row>
    <row r="240" spans="1:5" ht="25.5">
      <c r="A240" t="s">
        <v>57</v>
      </c>
      <c r="E240" s="39" t="s">
        <v>2776</v>
      </c>
    </row>
    <row r="241" spans="1:16" ht="12.75">
      <c r="A241" t="s">
        <v>48</v>
      </c>
      <c s="34" t="s">
        <v>454</v>
      </c>
      <c s="34" t="s">
        <v>2780</v>
      </c>
      <c s="35" t="s">
        <v>5</v>
      </c>
      <c s="6" t="s">
        <v>2781</v>
      </c>
      <c s="36" t="s">
        <v>2782</v>
      </c>
      <c s="37">
        <v>80</v>
      </c>
      <c s="36">
        <v>0</v>
      </c>
      <c s="36">
        <f>ROUND(G241*H241,6)</f>
      </c>
      <c r="L241" s="38">
        <v>0</v>
      </c>
      <c s="32">
        <f>ROUND(ROUND(L241,2)*ROUND(G241,3),2)</f>
      </c>
      <c s="36" t="s">
        <v>385</v>
      </c>
      <c>
        <f>(M241*21)/100</f>
      </c>
      <c t="s">
        <v>27</v>
      </c>
    </row>
    <row r="242" spans="1:5" ht="12.75">
      <c r="A242" s="35" t="s">
        <v>55</v>
      </c>
      <c r="E242" s="39" t="s">
        <v>2812</v>
      </c>
    </row>
    <row r="243" spans="1:5" ht="12.75">
      <c r="A243" s="35" t="s">
        <v>56</v>
      </c>
      <c r="E243" s="40" t="s">
        <v>2741</v>
      </c>
    </row>
    <row r="244" spans="1:5" ht="25.5">
      <c r="A244" t="s">
        <v>57</v>
      </c>
      <c r="E244" s="39" t="s">
        <v>2784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2815</v>
      </c>
      <c r="E8" s="30" t="s">
        <v>2814</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2788</v>
      </c>
      <c s="35" t="s">
        <v>5</v>
      </c>
      <c s="6" t="s">
        <v>2550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2789</v>
      </c>
    </row>
    <row r="13" spans="1:5" ht="12.75">
      <c r="A13" t="s">
        <v>57</v>
      </c>
      <c r="E13" s="39" t="s">
        <v>2550</v>
      </c>
    </row>
    <row r="14" spans="1:16" ht="12.75">
      <c r="A14" t="s">
        <v>48</v>
      </c>
      <c s="34" t="s">
        <v>27</v>
      </c>
      <c s="34" t="s">
        <v>2552</v>
      </c>
      <c s="35" t="s">
        <v>5</v>
      </c>
      <c s="6" t="s">
        <v>2553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2789</v>
      </c>
    </row>
    <row r="17" spans="1:5" ht="12.75">
      <c r="A17" t="s">
        <v>57</v>
      </c>
      <c r="E17" s="39" t="s">
        <v>2553</v>
      </c>
    </row>
    <row r="18" spans="1:16" ht="12.75">
      <c r="A18" t="s">
        <v>48</v>
      </c>
      <c s="34" t="s">
        <v>65</v>
      </c>
      <c s="34" t="s">
        <v>1017</v>
      </c>
      <c s="35" t="s">
        <v>5</v>
      </c>
      <c s="6" t="s">
        <v>1018</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2790</v>
      </c>
    </row>
    <row r="21" spans="1:5" ht="12.75">
      <c r="A21" t="s">
        <v>57</v>
      </c>
      <c r="E21" s="39" t="s">
        <v>1018</v>
      </c>
    </row>
    <row r="22" spans="1:13" ht="12.75">
      <c r="A22" t="s">
        <v>46</v>
      </c>
      <c r="C22" s="31" t="s">
        <v>27</v>
      </c>
      <c r="E22" s="33" t="s">
        <v>2132</v>
      </c>
      <c r="J22" s="32">
        <f>0</f>
      </c>
      <c s="32">
        <f>0</f>
      </c>
      <c s="32">
        <f>0+L23+L27+L31+L35+L39+L43+L47+L51+L55+L59</f>
      </c>
      <c s="32">
        <f>0+M23+M27+M31+M35+M39+M43+M47+M51+M55+M59</f>
      </c>
    </row>
    <row r="23" spans="1:16" ht="12.75">
      <c r="A23" t="s">
        <v>48</v>
      </c>
      <c s="34" t="s">
        <v>73</v>
      </c>
      <c s="34" t="s">
        <v>2555</v>
      </c>
      <c s="35" t="s">
        <v>5</v>
      </c>
      <c s="6" t="s">
        <v>2556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2791</v>
      </c>
    </row>
    <row r="26" spans="1:5" ht="12.75">
      <c r="A26" t="s">
        <v>57</v>
      </c>
      <c r="E26" s="39" t="s">
        <v>2558</v>
      </c>
    </row>
    <row r="27" spans="1:16" ht="12.75">
      <c r="A27" t="s">
        <v>48</v>
      </c>
      <c s="34" t="s">
        <v>77</v>
      </c>
      <c s="34" t="s">
        <v>2559</v>
      </c>
      <c s="35" t="s">
        <v>5</v>
      </c>
      <c s="6" t="s">
        <v>2560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2792</v>
      </c>
    </row>
    <row r="30" spans="1:5" ht="12.75">
      <c r="A30" t="s">
        <v>57</v>
      </c>
      <c r="E30" s="39" t="s">
        <v>2560</v>
      </c>
    </row>
    <row r="31" spans="1:16" ht="12.75">
      <c r="A31" t="s">
        <v>48</v>
      </c>
      <c s="34" t="s">
        <v>81</v>
      </c>
      <c s="34" t="s">
        <v>1462</v>
      </c>
      <c s="35" t="s">
        <v>5</v>
      </c>
      <c s="6" t="s">
        <v>1463</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2562</v>
      </c>
    </row>
    <row r="34" spans="1:5" ht="12.75">
      <c r="A34" t="s">
        <v>57</v>
      </c>
      <c r="E34" s="39" t="s">
        <v>1463</v>
      </c>
    </row>
    <row r="35" spans="1:16" ht="12.75">
      <c r="A35" t="s">
        <v>48</v>
      </c>
      <c s="34" t="s">
        <v>85</v>
      </c>
      <c s="34" t="s">
        <v>1725</v>
      </c>
      <c s="35" t="s">
        <v>5</v>
      </c>
      <c s="6" t="s">
        <v>2563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2562</v>
      </c>
    </row>
    <row r="38" spans="1:5" ht="12.75">
      <c r="A38" t="s">
        <v>57</v>
      </c>
      <c r="E38" s="39" t="s">
        <v>2563</v>
      </c>
    </row>
    <row r="39" spans="1:16" ht="12.75">
      <c r="A39" t="s">
        <v>48</v>
      </c>
      <c s="34" t="s">
        <v>89</v>
      </c>
      <c s="34" t="s">
        <v>1465</v>
      </c>
      <c s="35" t="s">
        <v>5</v>
      </c>
      <c s="6" t="s">
        <v>1466</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2562</v>
      </c>
    </row>
    <row r="42" spans="1:5" ht="12.75">
      <c r="A42" t="s">
        <v>57</v>
      </c>
      <c r="E42" s="39" t="s">
        <v>1466</v>
      </c>
    </row>
    <row r="43" spans="1:16" ht="12.75">
      <c r="A43" t="s">
        <v>48</v>
      </c>
      <c s="34" t="s">
        <v>93</v>
      </c>
      <c s="34" t="s">
        <v>2567</v>
      </c>
      <c s="35" t="s">
        <v>5</v>
      </c>
      <c s="6" t="s">
        <v>2568</v>
      </c>
      <c s="36" t="s">
        <v>984</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2569</v>
      </c>
    </row>
    <row r="46" spans="1:5" ht="12.75">
      <c r="A46" t="s">
        <v>57</v>
      </c>
      <c r="E46" s="39" t="s">
        <v>2568</v>
      </c>
    </row>
    <row r="47" spans="1:16" ht="12.75">
      <c r="A47" t="s">
        <v>48</v>
      </c>
      <c s="34" t="s">
        <v>97</v>
      </c>
      <c s="34" t="s">
        <v>2576</v>
      </c>
      <c s="35" t="s">
        <v>5</v>
      </c>
      <c s="6" t="s">
        <v>2577</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2793</v>
      </c>
    </row>
    <row r="50" spans="1:5" ht="12.75">
      <c r="A50" t="s">
        <v>57</v>
      </c>
      <c r="E50" s="39" t="s">
        <v>2577</v>
      </c>
    </row>
    <row r="51" spans="1:16" ht="12.75">
      <c r="A51" t="s">
        <v>48</v>
      </c>
      <c s="34" t="s">
        <v>101</v>
      </c>
      <c s="34" t="s">
        <v>2579</v>
      </c>
      <c s="35" t="s">
        <v>5</v>
      </c>
      <c s="6" t="s">
        <v>2580</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2793</v>
      </c>
    </row>
    <row r="54" spans="1:5" ht="12.75">
      <c r="A54" t="s">
        <v>57</v>
      </c>
      <c r="E54" s="39" t="s">
        <v>2580</v>
      </c>
    </row>
    <row r="55" spans="1:16" ht="25.5">
      <c r="A55" t="s">
        <v>48</v>
      </c>
      <c s="34" t="s">
        <v>105</v>
      </c>
      <c s="34" t="s">
        <v>1148</v>
      </c>
      <c s="35" t="s">
        <v>5</v>
      </c>
      <c s="6" t="s">
        <v>1149</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2794</v>
      </c>
    </row>
    <row r="58" spans="1:5" ht="25.5">
      <c r="A58" t="s">
        <v>57</v>
      </c>
      <c r="E58" s="39" t="s">
        <v>1149</v>
      </c>
    </row>
    <row r="59" spans="1:16" ht="12.75">
      <c r="A59" t="s">
        <v>48</v>
      </c>
      <c s="34" t="s">
        <v>109</v>
      </c>
      <c s="34" t="s">
        <v>2582</v>
      </c>
      <c s="35" t="s">
        <v>5</v>
      </c>
      <c s="6" t="s">
        <v>2583</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2569</v>
      </c>
    </row>
    <row r="62" spans="1:5" ht="12.75">
      <c r="A62" t="s">
        <v>57</v>
      </c>
      <c r="E62" s="39" t="s">
        <v>2584</v>
      </c>
    </row>
    <row r="63" spans="1:13" ht="12.75">
      <c r="A63" t="s">
        <v>46</v>
      </c>
      <c r="C63" s="31" t="s">
        <v>65</v>
      </c>
      <c r="E63" s="33" t="s">
        <v>2592</v>
      </c>
      <c r="J63" s="32">
        <f>0</f>
      </c>
      <c s="32">
        <f>0</f>
      </c>
      <c s="32">
        <f>0+L64+L68+L72+L76+L80+L84+L88+L92+L96+L100+L104+L108+L112+L116+L120+L124+L128+L132</f>
      </c>
      <c s="32">
        <f>0+M64+M68+M72+M76+M80+M84+M88+M92+M96+M100+M104+M108+M112+M116+M120+M124+M128+M132</f>
      </c>
    </row>
    <row r="64" spans="1:16" ht="12.75">
      <c r="A64" t="s">
        <v>48</v>
      </c>
      <c s="34" t="s">
        <v>113</v>
      </c>
      <c s="34" t="s">
        <v>2593</v>
      </c>
      <c s="35" t="s">
        <v>5</v>
      </c>
      <c s="6" t="s">
        <v>2594</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2795</v>
      </c>
    </row>
    <row r="67" spans="1:5" ht="25.5">
      <c r="A67" t="s">
        <v>57</v>
      </c>
      <c r="E67" s="39" t="s">
        <v>2596</v>
      </c>
    </row>
    <row r="68" spans="1:16" ht="12.75">
      <c r="A68" t="s">
        <v>48</v>
      </c>
      <c s="34" t="s">
        <v>117</v>
      </c>
      <c s="34" t="s">
        <v>2597</v>
      </c>
      <c s="35" t="s">
        <v>5</v>
      </c>
      <c s="6" t="s">
        <v>2598</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2795</v>
      </c>
    </row>
    <row r="71" spans="1:5" ht="25.5">
      <c r="A71" t="s">
        <v>57</v>
      </c>
      <c r="E71" s="39" t="s">
        <v>2599</v>
      </c>
    </row>
    <row r="72" spans="1:16" ht="12.75">
      <c r="A72" t="s">
        <v>48</v>
      </c>
      <c s="34" t="s">
        <v>121</v>
      </c>
      <c s="34" t="s">
        <v>2600</v>
      </c>
      <c s="35" t="s">
        <v>5</v>
      </c>
      <c s="6" t="s">
        <v>2601</v>
      </c>
      <c s="36" t="s">
        <v>2602</v>
      </c>
      <c s="37">
        <v>1</v>
      </c>
      <c s="36">
        <v>0</v>
      </c>
      <c s="36">
        <f>ROUND(G72*H72,6)</f>
      </c>
      <c r="L72" s="38">
        <v>0</v>
      </c>
      <c s="32">
        <f>ROUND(ROUND(L72,2)*ROUND(G72,3),2)</f>
      </c>
      <c s="36" t="s">
        <v>385</v>
      </c>
      <c>
        <f>(M72*21)/100</f>
      </c>
      <c t="s">
        <v>27</v>
      </c>
    </row>
    <row r="73" spans="1:5" ht="12.75">
      <c r="A73" s="35" t="s">
        <v>55</v>
      </c>
      <c r="E73" s="39" t="s">
        <v>5</v>
      </c>
    </row>
    <row r="74" spans="1:5" ht="12.75">
      <c r="A74" s="35" t="s">
        <v>56</v>
      </c>
      <c r="E74" s="40" t="s">
        <v>2603</v>
      </c>
    </row>
    <row r="75" spans="1:5" ht="12.75">
      <c r="A75" t="s">
        <v>57</v>
      </c>
      <c r="E75" s="39" t="s">
        <v>2604</v>
      </c>
    </row>
    <row r="76" spans="1:16" ht="12.75">
      <c r="A76" t="s">
        <v>48</v>
      </c>
      <c s="34" t="s">
        <v>125</v>
      </c>
      <c s="34" t="s">
        <v>2629</v>
      </c>
      <c s="35" t="s">
        <v>5</v>
      </c>
      <c s="6" t="s">
        <v>2630</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2796</v>
      </c>
    </row>
    <row r="79" spans="1:5" ht="25.5">
      <c r="A79" t="s">
        <v>57</v>
      </c>
      <c r="E79" s="39" t="s">
        <v>2632</v>
      </c>
    </row>
    <row r="80" spans="1:16" ht="12.75">
      <c r="A80" t="s">
        <v>48</v>
      </c>
      <c s="34" t="s">
        <v>129</v>
      </c>
      <c s="34" t="s">
        <v>2633</v>
      </c>
      <c s="35" t="s">
        <v>5</v>
      </c>
      <c s="6" t="s">
        <v>2634</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2796</v>
      </c>
    </row>
    <row r="83" spans="1:5" ht="25.5">
      <c r="A83" t="s">
        <v>57</v>
      </c>
      <c r="E83" s="39" t="s">
        <v>2635</v>
      </c>
    </row>
    <row r="84" spans="1:16" ht="12.75">
      <c r="A84" t="s">
        <v>48</v>
      </c>
      <c s="34" t="s">
        <v>133</v>
      </c>
      <c s="34" t="s">
        <v>2636</v>
      </c>
      <c s="35" t="s">
        <v>5</v>
      </c>
      <c s="6" t="s">
        <v>2637</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2816</v>
      </c>
    </row>
    <row r="87" spans="1:5" ht="38.25">
      <c r="A87" t="s">
        <v>57</v>
      </c>
      <c r="E87" s="39" t="s">
        <v>2639</v>
      </c>
    </row>
    <row r="88" spans="1:16" ht="12.75">
      <c r="A88" t="s">
        <v>48</v>
      </c>
      <c s="34" t="s">
        <v>137</v>
      </c>
      <c s="34" t="s">
        <v>2640</v>
      </c>
      <c s="35" t="s">
        <v>5</v>
      </c>
      <c s="6" t="s">
        <v>2641</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2816</v>
      </c>
    </row>
    <row r="91" spans="1:5" ht="38.25">
      <c r="A91" t="s">
        <v>57</v>
      </c>
      <c r="E91" s="39" t="s">
        <v>2642</v>
      </c>
    </row>
    <row r="92" spans="1:16" ht="12.75">
      <c r="A92" t="s">
        <v>48</v>
      </c>
      <c s="34" t="s">
        <v>141</v>
      </c>
      <c s="34" t="s">
        <v>2643</v>
      </c>
      <c s="35" t="s">
        <v>5</v>
      </c>
      <c s="6" t="s">
        <v>2644</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2816</v>
      </c>
    </row>
    <row r="95" spans="1:5" ht="38.25">
      <c r="A95" t="s">
        <v>57</v>
      </c>
      <c r="E95" s="39" t="s">
        <v>2645</v>
      </c>
    </row>
    <row r="96" spans="1:16" ht="12.75">
      <c r="A96" t="s">
        <v>48</v>
      </c>
      <c s="34" t="s">
        <v>145</v>
      </c>
      <c s="34" t="s">
        <v>2646</v>
      </c>
      <c s="35" t="s">
        <v>5</v>
      </c>
      <c s="6" t="s">
        <v>2647</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2817</v>
      </c>
    </row>
    <row r="99" spans="1:5" ht="38.25">
      <c r="A99" t="s">
        <v>57</v>
      </c>
      <c r="E99" s="39" t="s">
        <v>2649</v>
      </c>
    </row>
    <row r="100" spans="1:16" ht="12.75">
      <c r="A100" t="s">
        <v>48</v>
      </c>
      <c s="34" t="s">
        <v>149</v>
      </c>
      <c s="34" t="s">
        <v>2646</v>
      </c>
      <c s="35" t="s">
        <v>49</v>
      </c>
      <c s="6" t="s">
        <v>2650</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2817</v>
      </c>
    </row>
    <row r="103" spans="1:5" ht="38.25">
      <c r="A103" t="s">
        <v>57</v>
      </c>
      <c r="E103" s="39" t="s">
        <v>2651</v>
      </c>
    </row>
    <row r="104" spans="1:16" ht="12.75">
      <c r="A104" t="s">
        <v>48</v>
      </c>
      <c s="34" t="s">
        <v>259</v>
      </c>
      <c s="34" t="s">
        <v>2652</v>
      </c>
      <c s="35" t="s">
        <v>5</v>
      </c>
      <c s="6" t="s">
        <v>2653</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2817</v>
      </c>
    </row>
    <row r="107" spans="1:5" ht="38.25">
      <c r="A107" t="s">
        <v>57</v>
      </c>
      <c r="E107" s="39" t="s">
        <v>2654</v>
      </c>
    </row>
    <row r="108" spans="1:16" ht="12.75">
      <c r="A108" t="s">
        <v>48</v>
      </c>
      <c s="34" t="s">
        <v>262</v>
      </c>
      <c s="34" t="s">
        <v>2655</v>
      </c>
      <c s="35" t="s">
        <v>5</v>
      </c>
      <c s="6" t="s">
        <v>2656</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2799</v>
      </c>
    </row>
    <row r="111" spans="1:5" ht="63.75">
      <c r="A111" t="s">
        <v>57</v>
      </c>
      <c r="E111" s="39" t="s">
        <v>2658</v>
      </c>
    </row>
    <row r="112" spans="1:16" ht="12.75">
      <c r="A112" t="s">
        <v>48</v>
      </c>
      <c s="34" t="s">
        <v>266</v>
      </c>
      <c s="34" t="s">
        <v>2659</v>
      </c>
      <c s="35" t="s">
        <v>5</v>
      </c>
      <c s="6" t="s">
        <v>2660</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2799</v>
      </c>
    </row>
    <row r="115" spans="1:5" ht="63.75">
      <c r="A115" t="s">
        <v>57</v>
      </c>
      <c r="E115" s="39" t="s">
        <v>2658</v>
      </c>
    </row>
    <row r="116" spans="1:16" ht="12.75">
      <c r="A116" t="s">
        <v>48</v>
      </c>
      <c s="34" t="s">
        <v>270</v>
      </c>
      <c s="34" t="s">
        <v>2661</v>
      </c>
      <c s="35" t="s">
        <v>5</v>
      </c>
      <c s="6" t="s">
        <v>2662</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2800</v>
      </c>
    </row>
    <row r="119" spans="1:5" ht="25.5">
      <c r="A119" t="s">
        <v>57</v>
      </c>
      <c r="E119" s="39" t="s">
        <v>2664</v>
      </c>
    </row>
    <row r="120" spans="1:16" ht="12.75">
      <c r="A120" t="s">
        <v>48</v>
      </c>
      <c s="34" t="s">
        <v>275</v>
      </c>
      <c s="34" t="s">
        <v>2665</v>
      </c>
      <c s="35" t="s">
        <v>5</v>
      </c>
      <c s="6" t="s">
        <v>2666</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2800</v>
      </c>
    </row>
    <row r="123" spans="1:5" ht="25.5">
      <c r="A123" t="s">
        <v>57</v>
      </c>
      <c r="E123" s="39" t="s">
        <v>2667</v>
      </c>
    </row>
    <row r="124" spans="1:16" ht="25.5">
      <c r="A124" t="s">
        <v>48</v>
      </c>
      <c s="34" t="s">
        <v>279</v>
      </c>
      <c s="34" t="s">
        <v>2668</v>
      </c>
      <c s="35" t="s">
        <v>5</v>
      </c>
      <c s="6" t="s">
        <v>2669</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2801</v>
      </c>
    </row>
    <row r="127" spans="1:5" ht="25.5">
      <c r="A127" t="s">
        <v>57</v>
      </c>
      <c r="E127" s="39" t="s">
        <v>2671</v>
      </c>
    </row>
    <row r="128" spans="1:16" ht="12.75">
      <c r="A128" t="s">
        <v>48</v>
      </c>
      <c s="34" t="s">
        <v>282</v>
      </c>
      <c s="34" t="s">
        <v>2672</v>
      </c>
      <c s="35" t="s">
        <v>5</v>
      </c>
      <c s="6" t="s">
        <v>2673</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2801</v>
      </c>
    </row>
    <row r="131" spans="1:5" ht="25.5">
      <c r="A131" t="s">
        <v>57</v>
      </c>
      <c r="E131" s="39" t="s">
        <v>2674</v>
      </c>
    </row>
    <row r="132" spans="1:16" ht="12.75">
      <c r="A132" t="s">
        <v>48</v>
      </c>
      <c s="34" t="s">
        <v>285</v>
      </c>
      <c s="34" t="s">
        <v>2675</v>
      </c>
      <c s="35" t="s">
        <v>5</v>
      </c>
      <c s="6" t="s">
        <v>2676</v>
      </c>
      <c s="36" t="s">
        <v>2602</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2603</v>
      </c>
    </row>
    <row r="135" spans="1:5" ht="25.5">
      <c r="A135" t="s">
        <v>57</v>
      </c>
      <c r="E135" s="39" t="s">
        <v>2677</v>
      </c>
    </row>
    <row r="136" spans="1:13" ht="12.75">
      <c r="A136" t="s">
        <v>46</v>
      </c>
      <c r="C136" s="31" t="s">
        <v>2678</v>
      </c>
      <c r="E136" s="33" t="s">
        <v>2679</v>
      </c>
      <c r="J136" s="32">
        <f>0</f>
      </c>
      <c s="32">
        <f>0</f>
      </c>
      <c s="32">
        <f>0+L137+L141+L145+L149+L153+L157+L161+L165</f>
      </c>
      <c s="32">
        <f>0+M137+M141+M145+M149+M153+M157+M161+M165</f>
      </c>
    </row>
    <row r="137" spans="1:16" ht="12.75">
      <c r="A137" t="s">
        <v>48</v>
      </c>
      <c s="34" t="s">
        <v>288</v>
      </c>
      <c s="34" t="s">
        <v>2680</v>
      </c>
      <c s="35" t="s">
        <v>5</v>
      </c>
      <c s="6" t="s">
        <v>2681</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2802</v>
      </c>
    </row>
    <row r="140" spans="1:5" ht="25.5">
      <c r="A140" t="s">
        <v>57</v>
      </c>
      <c r="E140" s="39" t="s">
        <v>2682</v>
      </c>
    </row>
    <row r="141" spans="1:16" ht="12.75">
      <c r="A141" t="s">
        <v>48</v>
      </c>
      <c s="34" t="s">
        <v>292</v>
      </c>
      <c s="34" t="s">
        <v>2683</v>
      </c>
      <c s="35" t="s">
        <v>5</v>
      </c>
      <c s="6" t="s">
        <v>2684</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2802</v>
      </c>
    </row>
    <row r="144" spans="1:5" ht="25.5">
      <c r="A144" t="s">
        <v>57</v>
      </c>
      <c r="E144" s="39" t="s">
        <v>2685</v>
      </c>
    </row>
    <row r="145" spans="1:16" ht="12.75">
      <c r="A145" t="s">
        <v>48</v>
      </c>
      <c s="34" t="s">
        <v>295</v>
      </c>
      <c s="34" t="s">
        <v>2686</v>
      </c>
      <c s="35" t="s">
        <v>5</v>
      </c>
      <c s="6" t="s">
        <v>2687</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2799</v>
      </c>
    </row>
    <row r="148" spans="1:5" ht="25.5">
      <c r="A148" t="s">
        <v>57</v>
      </c>
      <c r="E148" s="39" t="s">
        <v>2689</v>
      </c>
    </row>
    <row r="149" spans="1:16" ht="12.75">
      <c r="A149" t="s">
        <v>48</v>
      </c>
      <c s="34" t="s">
        <v>298</v>
      </c>
      <c s="34" t="s">
        <v>2690</v>
      </c>
      <c s="35" t="s">
        <v>5</v>
      </c>
      <c s="6" t="s">
        <v>2691</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2799</v>
      </c>
    </row>
    <row r="152" spans="1:5" ht="25.5">
      <c r="A152" t="s">
        <v>57</v>
      </c>
      <c r="E152" s="39" t="s">
        <v>2692</v>
      </c>
    </row>
    <row r="153" spans="1:16" ht="12.75">
      <c r="A153" t="s">
        <v>48</v>
      </c>
      <c s="34" t="s">
        <v>301</v>
      </c>
      <c s="34" t="s">
        <v>2693</v>
      </c>
      <c s="35" t="s">
        <v>5</v>
      </c>
      <c s="6" t="s">
        <v>2694</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2799</v>
      </c>
    </row>
    <row r="156" spans="1:5" ht="25.5">
      <c r="A156" t="s">
        <v>57</v>
      </c>
      <c r="E156" s="39" t="s">
        <v>2695</v>
      </c>
    </row>
    <row r="157" spans="1:16" ht="12.75">
      <c r="A157" t="s">
        <v>48</v>
      </c>
      <c s="34" t="s">
        <v>304</v>
      </c>
      <c s="34" t="s">
        <v>2702</v>
      </c>
      <c s="35" t="s">
        <v>5</v>
      </c>
      <c s="6" t="s">
        <v>2703</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2799</v>
      </c>
    </row>
    <row r="160" spans="1:5" ht="25.5">
      <c r="A160" t="s">
        <v>57</v>
      </c>
      <c r="E160" s="39" t="s">
        <v>2704</v>
      </c>
    </row>
    <row r="161" spans="1:16" ht="12.75">
      <c r="A161" t="s">
        <v>48</v>
      </c>
      <c s="34" t="s">
        <v>307</v>
      </c>
      <c s="34" t="s">
        <v>2705</v>
      </c>
      <c s="35" t="s">
        <v>5</v>
      </c>
      <c s="6" t="s">
        <v>2706</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2803</v>
      </c>
    </row>
    <row r="164" spans="1:5" ht="25.5">
      <c r="A164" t="s">
        <v>57</v>
      </c>
      <c r="E164" s="39" t="s">
        <v>2708</v>
      </c>
    </row>
    <row r="165" spans="1:16" ht="12.75">
      <c r="A165" t="s">
        <v>48</v>
      </c>
      <c s="34" t="s">
        <v>310</v>
      </c>
      <c s="34" t="s">
        <v>2709</v>
      </c>
      <c s="35" t="s">
        <v>5</v>
      </c>
      <c s="6" t="s">
        <v>2710</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2803</v>
      </c>
    </row>
    <row r="168" spans="1:5" ht="25.5">
      <c r="A168" t="s">
        <v>57</v>
      </c>
      <c r="E168" s="39" t="s">
        <v>2711</v>
      </c>
    </row>
    <row r="169" spans="1:13" ht="12.75">
      <c r="A169" t="s">
        <v>46</v>
      </c>
      <c r="C169" s="31" t="s">
        <v>2357</v>
      </c>
      <c r="E169" s="33" t="s">
        <v>2358</v>
      </c>
      <c r="J169" s="32">
        <f>0</f>
      </c>
      <c s="32">
        <f>0</f>
      </c>
      <c s="32">
        <f>0+L170+L174+L178+L182+L186+L190+L194+L198+L202</f>
      </c>
      <c s="32">
        <f>0+M170+M174+M178+M182+M186+M190+M194+M198+M202</f>
      </c>
    </row>
    <row r="170" spans="1:16" ht="12.75">
      <c r="A170" t="s">
        <v>48</v>
      </c>
      <c s="34" t="s">
        <v>313</v>
      </c>
      <c s="34" t="s">
        <v>2712</v>
      </c>
      <c s="35" t="s">
        <v>5</v>
      </c>
      <c s="6" t="s">
        <v>2713</v>
      </c>
      <c s="36" t="s">
        <v>984</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2804</v>
      </c>
    </row>
    <row r="173" spans="1:5" ht="12.75">
      <c r="A173" t="s">
        <v>57</v>
      </c>
      <c r="E173" s="39" t="s">
        <v>2715</v>
      </c>
    </row>
    <row r="174" spans="1:16" ht="12.75">
      <c r="A174" t="s">
        <v>48</v>
      </c>
      <c s="34" t="s">
        <v>316</v>
      </c>
      <c s="34" t="s">
        <v>2805</v>
      </c>
      <c s="35" t="s">
        <v>5</v>
      </c>
      <c s="6" t="s">
        <v>2806</v>
      </c>
      <c s="36" t="s">
        <v>984</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2807</v>
      </c>
    </row>
    <row r="177" spans="1:5" ht="12.75">
      <c r="A177" t="s">
        <v>57</v>
      </c>
      <c r="E177" s="39" t="s">
        <v>2808</v>
      </c>
    </row>
    <row r="178" spans="1:16" ht="12.75">
      <c r="A178" t="s">
        <v>48</v>
      </c>
      <c s="34" t="s">
        <v>319</v>
      </c>
      <c s="34" t="s">
        <v>2716</v>
      </c>
      <c s="35" t="s">
        <v>5</v>
      </c>
      <c s="6" t="s">
        <v>2717</v>
      </c>
      <c s="36" t="s">
        <v>1203</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2718</v>
      </c>
    </row>
    <row r="181" spans="1:5" ht="12.75">
      <c r="A181" t="s">
        <v>57</v>
      </c>
      <c r="E181" s="39" t="s">
        <v>2719</v>
      </c>
    </row>
    <row r="182" spans="1:16" ht="12.75">
      <c r="A182" t="s">
        <v>48</v>
      </c>
      <c s="34" t="s">
        <v>323</v>
      </c>
      <c s="34" t="s">
        <v>2720</v>
      </c>
      <c s="35" t="s">
        <v>5</v>
      </c>
      <c s="6" t="s">
        <v>2721</v>
      </c>
      <c s="36" t="s">
        <v>1203</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2718</v>
      </c>
    </row>
    <row r="185" spans="1:5" ht="12.75">
      <c r="A185" t="s">
        <v>57</v>
      </c>
      <c r="E185" s="39" t="s">
        <v>2722</v>
      </c>
    </row>
    <row r="186" spans="1:16" ht="12.75">
      <c r="A186" t="s">
        <v>48</v>
      </c>
      <c s="34" t="s">
        <v>326</v>
      </c>
      <c s="34" t="s">
        <v>2729</v>
      </c>
      <c s="35" t="s">
        <v>5</v>
      </c>
      <c s="6" t="s">
        <v>2730</v>
      </c>
      <c s="36" t="s">
        <v>1203</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2718</v>
      </c>
    </row>
    <row r="189" spans="1:5" ht="12.75">
      <c r="A189" t="s">
        <v>57</v>
      </c>
      <c r="E189" s="39" t="s">
        <v>2731</v>
      </c>
    </row>
    <row r="190" spans="1:16" ht="12.75">
      <c r="A190" t="s">
        <v>48</v>
      </c>
      <c s="34" t="s">
        <v>330</v>
      </c>
      <c s="34" t="s">
        <v>1864</v>
      </c>
      <c s="35" t="s">
        <v>5</v>
      </c>
      <c s="6" t="s">
        <v>1865</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2718</v>
      </c>
    </row>
    <row r="193" spans="1:5" ht="12.75">
      <c r="A193" t="s">
        <v>57</v>
      </c>
      <c r="E193" s="39" t="s">
        <v>2732</v>
      </c>
    </row>
    <row r="194" spans="1:16" ht="12.75">
      <c r="A194" t="s">
        <v>48</v>
      </c>
      <c s="34" t="s">
        <v>333</v>
      </c>
      <c s="34" t="s">
        <v>2733</v>
      </c>
      <c s="35" t="s">
        <v>5</v>
      </c>
      <c s="6" t="s">
        <v>2734</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2718</v>
      </c>
    </row>
    <row r="197" spans="1:5" ht="12.75">
      <c r="A197" t="s">
        <v>57</v>
      </c>
      <c r="E197" s="39" t="s">
        <v>2735</v>
      </c>
    </row>
    <row r="198" spans="1:16" ht="12.75">
      <c r="A198" t="s">
        <v>48</v>
      </c>
      <c s="34" t="s">
        <v>336</v>
      </c>
      <c s="34" t="s">
        <v>2736</v>
      </c>
      <c s="35" t="s">
        <v>5</v>
      </c>
      <c s="6" t="s">
        <v>2737</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2718</v>
      </c>
    </row>
    <row r="201" spans="1:5" ht="12.75">
      <c r="A201" t="s">
        <v>57</v>
      </c>
      <c r="E201" s="39" t="s">
        <v>2738</v>
      </c>
    </row>
    <row r="202" spans="1:16" ht="12.75">
      <c r="A202" t="s">
        <v>48</v>
      </c>
      <c s="34" t="s">
        <v>339</v>
      </c>
      <c s="34" t="s">
        <v>2739</v>
      </c>
      <c s="35" t="s">
        <v>5</v>
      </c>
      <c s="6" t="s">
        <v>2740</v>
      </c>
      <c s="36" t="s">
        <v>984</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2741</v>
      </c>
    </row>
    <row r="205" spans="1:5" ht="38.25">
      <c r="A205" t="s">
        <v>57</v>
      </c>
      <c r="E205" s="39" t="s">
        <v>2742</v>
      </c>
    </row>
    <row r="206" spans="1:13" ht="12.75">
      <c r="A206" t="s">
        <v>46</v>
      </c>
      <c r="C206" s="31" t="s">
        <v>2743</v>
      </c>
      <c r="E206" s="33" t="s">
        <v>2744</v>
      </c>
      <c r="J206" s="32">
        <f>0</f>
      </c>
      <c s="32">
        <f>0</f>
      </c>
      <c s="32">
        <f>0+L207+L211+L215+L219+L223+L227</f>
      </c>
      <c s="32">
        <f>0+M207+M211+M215+M219+M223+M227</f>
      </c>
    </row>
    <row r="207" spans="1:16" ht="12.75">
      <c r="A207" t="s">
        <v>48</v>
      </c>
      <c s="34" t="s">
        <v>342</v>
      </c>
      <c s="34" t="s">
        <v>2745</v>
      </c>
      <c s="35" t="s">
        <v>5</v>
      </c>
      <c s="6" t="s">
        <v>2746</v>
      </c>
      <c s="36" t="s">
        <v>2602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2747</v>
      </c>
    </row>
    <row r="210" spans="1:5" ht="25.5">
      <c r="A210" t="s">
        <v>57</v>
      </c>
      <c r="E210" s="39" t="s">
        <v>2748</v>
      </c>
    </row>
    <row r="211" spans="1:16" ht="12.75">
      <c r="A211" t="s">
        <v>48</v>
      </c>
      <c s="34" t="s">
        <v>346</v>
      </c>
      <c s="34" t="s">
        <v>2749</v>
      </c>
      <c s="35" t="s">
        <v>5</v>
      </c>
      <c s="6" t="s">
        <v>2750</v>
      </c>
      <c s="36" t="s">
        <v>2602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2747</v>
      </c>
    </row>
    <row r="214" spans="1:5" ht="12.75">
      <c r="A214" t="s">
        <v>57</v>
      </c>
      <c r="E214" s="39" t="s">
        <v>2751</v>
      </c>
    </row>
    <row r="215" spans="1:16" ht="12.75">
      <c r="A215" t="s">
        <v>48</v>
      </c>
      <c s="34" t="s">
        <v>350</v>
      </c>
      <c s="34" t="s">
        <v>2752</v>
      </c>
      <c s="35" t="s">
        <v>5</v>
      </c>
      <c s="6" t="s">
        <v>2753</v>
      </c>
      <c s="36" t="s">
        <v>2602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2747</v>
      </c>
    </row>
    <row r="218" spans="1:5" ht="25.5">
      <c r="A218" t="s">
        <v>57</v>
      </c>
      <c r="E218" s="39" t="s">
        <v>2754</v>
      </c>
    </row>
    <row r="219" spans="1:16" ht="12.75">
      <c r="A219" t="s">
        <v>48</v>
      </c>
      <c s="34" t="s">
        <v>356</v>
      </c>
      <c s="34" t="s">
        <v>2755</v>
      </c>
      <c s="35" t="s">
        <v>5</v>
      </c>
      <c s="6" t="s">
        <v>2756</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2799</v>
      </c>
    </row>
    <row r="222" spans="1:5" ht="38.25">
      <c r="A222" t="s">
        <v>57</v>
      </c>
      <c r="E222" s="39" t="s">
        <v>2758</v>
      </c>
    </row>
    <row r="223" spans="1:16" ht="12.75">
      <c r="A223" t="s">
        <v>48</v>
      </c>
      <c s="34" t="s">
        <v>445</v>
      </c>
      <c s="34" t="s">
        <v>2759</v>
      </c>
      <c s="35" t="s">
        <v>5</v>
      </c>
      <c s="6" t="s">
        <v>2760</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2799</v>
      </c>
    </row>
    <row r="226" spans="1:5" ht="25.5">
      <c r="A226" t="s">
        <v>57</v>
      </c>
      <c r="E226" s="39" t="s">
        <v>2761</v>
      </c>
    </row>
    <row r="227" spans="1:16" ht="12.75">
      <c r="A227" t="s">
        <v>48</v>
      </c>
      <c s="34" t="s">
        <v>448</v>
      </c>
      <c s="34" t="s">
        <v>2762</v>
      </c>
      <c s="35" t="s">
        <v>5</v>
      </c>
      <c s="6" t="s">
        <v>2763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2799</v>
      </c>
    </row>
    <row r="230" spans="1:5" ht="12.75">
      <c r="A230" t="s">
        <v>57</v>
      </c>
      <c r="E230" s="39" t="s">
        <v>2764</v>
      </c>
    </row>
    <row r="231" spans="1:13" ht="12.75">
      <c r="A231" t="s">
        <v>46</v>
      </c>
      <c r="C231" s="31" t="s">
        <v>47</v>
      </c>
      <c r="E231" s="33" t="s">
        <v>2768</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2809</v>
      </c>
    </row>
    <row r="235" spans="1:5" ht="102">
      <c r="A235" t="s">
        <v>57</v>
      </c>
      <c r="E235" s="39" t="s">
        <v>58</v>
      </c>
    </row>
    <row r="236" spans="1:13" ht="12.75">
      <c r="A236" t="s">
        <v>46</v>
      </c>
      <c r="C236" s="31" t="s">
        <v>2770</v>
      </c>
      <c r="E236" s="33" t="s">
        <v>2771</v>
      </c>
      <c r="J236" s="32">
        <f>0</f>
      </c>
      <c s="32">
        <f>0</f>
      </c>
      <c s="32">
        <f>0+L237+L241+L245</f>
      </c>
      <c s="32">
        <f>0+M237+M241+M245</f>
      </c>
    </row>
    <row r="237" spans="1:16" ht="12.75">
      <c r="A237" t="s">
        <v>48</v>
      </c>
      <c s="34" t="s">
        <v>451</v>
      </c>
      <c s="34" t="s">
        <v>2772</v>
      </c>
      <c s="35" t="s">
        <v>5</v>
      </c>
      <c s="6" t="s">
        <v>2773</v>
      </c>
      <c s="36" t="s">
        <v>2774</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2810</v>
      </c>
    </row>
    <row r="240" spans="1:5" ht="25.5">
      <c r="A240" t="s">
        <v>57</v>
      </c>
      <c r="E240" s="39" t="s">
        <v>2776</v>
      </c>
    </row>
    <row r="241" spans="1:16" ht="12.75">
      <c r="A241" t="s">
        <v>48</v>
      </c>
      <c s="34" t="s">
        <v>454</v>
      </c>
      <c s="34" t="s">
        <v>2777</v>
      </c>
      <c s="35" t="s">
        <v>5</v>
      </c>
      <c s="6" t="s">
        <v>2778</v>
      </c>
      <c s="36" t="s">
        <v>2774</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2811</v>
      </c>
    </row>
    <row r="244" spans="1:5" ht="25.5">
      <c r="A244" t="s">
        <v>57</v>
      </c>
      <c r="E244" s="39" t="s">
        <v>2776</v>
      </c>
    </row>
    <row r="245" spans="1:16" ht="12.75">
      <c r="A245" t="s">
        <v>48</v>
      </c>
      <c s="34" t="s">
        <v>457</v>
      </c>
      <c s="34" t="s">
        <v>2780</v>
      </c>
      <c s="35" t="s">
        <v>5</v>
      </c>
      <c s="6" t="s">
        <v>2781</v>
      </c>
      <c s="36" t="s">
        <v>2782</v>
      </c>
      <c s="37">
        <v>80</v>
      </c>
      <c s="36">
        <v>0</v>
      </c>
      <c s="36">
        <f>ROUND(G245*H245,6)</f>
      </c>
      <c r="L245" s="38">
        <v>0</v>
      </c>
      <c s="32">
        <f>ROUND(ROUND(L245,2)*ROUND(G245,3),2)</f>
      </c>
      <c s="36" t="s">
        <v>385</v>
      </c>
      <c>
        <f>(M245*21)/100</f>
      </c>
      <c t="s">
        <v>27</v>
      </c>
    </row>
    <row r="246" spans="1:5" ht="12.75">
      <c r="A246" s="35" t="s">
        <v>55</v>
      </c>
      <c r="E246" s="39" t="s">
        <v>2812</v>
      </c>
    </row>
    <row r="247" spans="1:5" ht="12.75">
      <c r="A247" s="35" t="s">
        <v>56</v>
      </c>
      <c r="E247" s="40" t="s">
        <v>2741</v>
      </c>
    </row>
    <row r="248" spans="1:5" ht="25.5">
      <c r="A248" t="s">
        <v>57</v>
      </c>
      <c r="E248" s="39" t="s">
        <v>2784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2820</v>
      </c>
      <c r="E8" s="30" t="s">
        <v>2819</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2788</v>
      </c>
      <c s="35" t="s">
        <v>5</v>
      </c>
      <c s="6" t="s">
        <v>2550</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2821</v>
      </c>
    </row>
    <row r="13" spans="1:5" ht="12.75">
      <c r="A13" t="s">
        <v>57</v>
      </c>
      <c r="E13" s="39" t="s">
        <v>2550</v>
      </c>
    </row>
    <row r="14" spans="1:16" ht="12.75">
      <c r="A14" t="s">
        <v>48</v>
      </c>
      <c s="34" t="s">
        <v>27</v>
      </c>
      <c s="34" t="s">
        <v>2552</v>
      </c>
      <c s="35" t="s">
        <v>5</v>
      </c>
      <c s="6" t="s">
        <v>2553</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2821</v>
      </c>
    </row>
    <row r="17" spans="1:5" ht="12.75">
      <c r="A17" t="s">
        <v>57</v>
      </c>
      <c r="E17" s="39" t="s">
        <v>2553</v>
      </c>
    </row>
    <row r="18" spans="1:16" ht="12.75">
      <c r="A18" t="s">
        <v>48</v>
      </c>
      <c s="34" t="s">
        <v>65</v>
      </c>
      <c s="34" t="s">
        <v>1017</v>
      </c>
      <c s="35" t="s">
        <v>5</v>
      </c>
      <c s="6" t="s">
        <v>1018</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2822</v>
      </c>
    </row>
    <row r="21" spans="1:5" ht="12.75">
      <c r="A21" t="s">
        <v>57</v>
      </c>
      <c r="E21" s="39" t="s">
        <v>1018</v>
      </c>
    </row>
    <row r="22" spans="1:13" ht="12.75">
      <c r="A22" t="s">
        <v>46</v>
      </c>
      <c r="C22" s="31" t="s">
        <v>27</v>
      </c>
      <c r="E22" s="33" t="s">
        <v>2132</v>
      </c>
      <c r="J22" s="32">
        <f>0</f>
      </c>
      <c s="32">
        <f>0</f>
      </c>
      <c s="32">
        <f>0+L23+L27+L31+L35+L39+L43+L47+L51+L55</f>
      </c>
      <c s="32">
        <f>0+M23+M27+M31+M35+M39+M43+M47+M51+M55</f>
      </c>
    </row>
    <row r="23" spans="1:16" ht="12.75">
      <c r="A23" t="s">
        <v>48</v>
      </c>
      <c s="34" t="s">
        <v>73</v>
      </c>
      <c s="34" t="s">
        <v>2555</v>
      </c>
      <c s="35" t="s">
        <v>5</v>
      </c>
      <c s="6" t="s">
        <v>2556</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2823</v>
      </c>
    </row>
    <row r="26" spans="1:5" ht="12.75">
      <c r="A26" t="s">
        <v>57</v>
      </c>
      <c r="E26" s="39" t="s">
        <v>2558</v>
      </c>
    </row>
    <row r="27" spans="1:16" ht="12.75">
      <c r="A27" t="s">
        <v>48</v>
      </c>
      <c s="34" t="s">
        <v>77</v>
      </c>
      <c s="34" t="s">
        <v>2559</v>
      </c>
      <c s="35" t="s">
        <v>5</v>
      </c>
      <c s="6" t="s">
        <v>2560</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2824</v>
      </c>
    </row>
    <row r="30" spans="1:5" ht="12.75">
      <c r="A30" t="s">
        <v>57</v>
      </c>
      <c r="E30" s="39" t="s">
        <v>2560</v>
      </c>
    </row>
    <row r="31" spans="1:16" ht="12.75">
      <c r="A31" t="s">
        <v>48</v>
      </c>
      <c s="34" t="s">
        <v>81</v>
      </c>
      <c s="34" t="s">
        <v>1462</v>
      </c>
      <c s="35" t="s">
        <v>5</v>
      </c>
      <c s="6" t="s">
        <v>1463</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2562</v>
      </c>
    </row>
    <row r="34" spans="1:5" ht="12.75">
      <c r="A34" t="s">
        <v>57</v>
      </c>
      <c r="E34" s="39" t="s">
        <v>1463</v>
      </c>
    </row>
    <row r="35" spans="1:16" ht="12.75">
      <c r="A35" t="s">
        <v>48</v>
      </c>
      <c s="34" t="s">
        <v>85</v>
      </c>
      <c s="34" t="s">
        <v>1465</v>
      </c>
      <c s="35" t="s">
        <v>5</v>
      </c>
      <c s="6" t="s">
        <v>1466</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2562</v>
      </c>
    </row>
    <row r="38" spans="1:5" ht="12.75">
      <c r="A38" t="s">
        <v>57</v>
      </c>
      <c r="E38" s="39" t="s">
        <v>1466</v>
      </c>
    </row>
    <row r="39" spans="1:16" ht="12.75">
      <c r="A39" t="s">
        <v>48</v>
      </c>
      <c s="34" t="s">
        <v>89</v>
      </c>
      <c s="34" t="s">
        <v>2567</v>
      </c>
      <c s="35" t="s">
        <v>5</v>
      </c>
      <c s="6" t="s">
        <v>2568</v>
      </c>
      <c s="36" t="s">
        <v>984</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2569</v>
      </c>
    </row>
    <row r="42" spans="1:5" ht="12.75">
      <c r="A42" t="s">
        <v>57</v>
      </c>
      <c r="E42" s="39" t="s">
        <v>2568</v>
      </c>
    </row>
    <row r="43" spans="1:16" ht="12.75">
      <c r="A43" t="s">
        <v>48</v>
      </c>
      <c s="34" t="s">
        <v>93</v>
      </c>
      <c s="34" t="s">
        <v>2576</v>
      </c>
      <c s="35" t="s">
        <v>5</v>
      </c>
      <c s="6" t="s">
        <v>2577</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2825</v>
      </c>
    </row>
    <row r="46" spans="1:5" ht="12.75">
      <c r="A46" t="s">
        <v>57</v>
      </c>
      <c r="E46" s="39" t="s">
        <v>2577</v>
      </c>
    </row>
    <row r="47" spans="1:16" ht="12.75">
      <c r="A47" t="s">
        <v>48</v>
      </c>
      <c s="34" t="s">
        <v>97</v>
      </c>
      <c s="34" t="s">
        <v>2579</v>
      </c>
      <c s="35" t="s">
        <v>5</v>
      </c>
      <c s="6" t="s">
        <v>2580</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2825</v>
      </c>
    </row>
    <row r="50" spans="1:5" ht="12.75">
      <c r="A50" t="s">
        <v>57</v>
      </c>
      <c r="E50" s="39" t="s">
        <v>2580</v>
      </c>
    </row>
    <row r="51" spans="1:16" ht="25.5">
      <c r="A51" t="s">
        <v>48</v>
      </c>
      <c s="34" t="s">
        <v>101</v>
      </c>
      <c s="34" t="s">
        <v>1148</v>
      </c>
      <c s="35" t="s">
        <v>5</v>
      </c>
      <c s="6" t="s">
        <v>1149</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2826</v>
      </c>
    </row>
    <row r="54" spans="1:5" ht="25.5">
      <c r="A54" t="s">
        <v>57</v>
      </c>
      <c r="E54" s="39" t="s">
        <v>1149</v>
      </c>
    </row>
    <row r="55" spans="1:16" ht="12.75">
      <c r="A55" t="s">
        <v>48</v>
      </c>
      <c s="34" t="s">
        <v>105</v>
      </c>
      <c s="34" t="s">
        <v>2582</v>
      </c>
      <c s="35" t="s">
        <v>5</v>
      </c>
      <c s="6" t="s">
        <v>2583</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2569</v>
      </c>
    </row>
    <row r="58" spans="1:5" ht="12.75">
      <c r="A58" t="s">
        <v>57</v>
      </c>
      <c r="E58" s="39" t="s">
        <v>2584</v>
      </c>
    </row>
    <row r="59" spans="1:13" ht="12.75">
      <c r="A59" t="s">
        <v>46</v>
      </c>
      <c r="C59" s="31" t="s">
        <v>65</v>
      </c>
      <c r="E59" s="33" t="s">
        <v>2592</v>
      </c>
      <c r="J59" s="32">
        <f>0</f>
      </c>
      <c s="32">
        <f>0</f>
      </c>
      <c s="32">
        <f>0+L60+L64+L68+L72+L76+L80+L84+L88+L92+L96+L100+L104+L108+L112+L116+L120+L124+L128</f>
      </c>
      <c s="32">
        <f>0+M60+M64+M68+M72+M76+M80+M84+M88+M92+M96+M100+M104+M108+M112+M116+M120+M124+M128</f>
      </c>
    </row>
    <row r="60" spans="1:16" ht="12.75">
      <c r="A60" t="s">
        <v>48</v>
      </c>
      <c s="34" t="s">
        <v>109</v>
      </c>
      <c s="34" t="s">
        <v>2593</v>
      </c>
      <c s="35" t="s">
        <v>5</v>
      </c>
      <c s="6" t="s">
        <v>2594</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2827</v>
      </c>
    </row>
    <row r="63" spans="1:5" ht="25.5">
      <c r="A63" t="s">
        <v>57</v>
      </c>
      <c r="E63" s="39" t="s">
        <v>2596</v>
      </c>
    </row>
    <row r="64" spans="1:16" ht="12.75">
      <c r="A64" t="s">
        <v>48</v>
      </c>
      <c s="34" t="s">
        <v>113</v>
      </c>
      <c s="34" t="s">
        <v>2597</v>
      </c>
      <c s="35" t="s">
        <v>5</v>
      </c>
      <c s="6" t="s">
        <v>2598</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2827</v>
      </c>
    </row>
    <row r="67" spans="1:5" ht="25.5">
      <c r="A67" t="s">
        <v>57</v>
      </c>
      <c r="E67" s="39" t="s">
        <v>2599</v>
      </c>
    </row>
    <row r="68" spans="1:16" ht="12.75">
      <c r="A68" t="s">
        <v>48</v>
      </c>
      <c s="34" t="s">
        <v>117</v>
      </c>
      <c s="34" t="s">
        <v>2600</v>
      </c>
      <c s="35" t="s">
        <v>5</v>
      </c>
      <c s="6" t="s">
        <v>2601</v>
      </c>
      <c s="36" t="s">
        <v>2602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2603</v>
      </c>
    </row>
    <row r="71" spans="1:5" ht="12.75">
      <c r="A71" t="s">
        <v>57</v>
      </c>
      <c r="E71" s="39" t="s">
        <v>2604</v>
      </c>
    </row>
    <row r="72" spans="1:16" ht="12.75">
      <c r="A72" t="s">
        <v>48</v>
      </c>
      <c s="34" t="s">
        <v>121</v>
      </c>
      <c s="34" t="s">
        <v>2629</v>
      </c>
      <c s="35" t="s">
        <v>5</v>
      </c>
      <c s="6" t="s">
        <v>2630</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2828</v>
      </c>
    </row>
    <row r="75" spans="1:5" ht="25.5">
      <c r="A75" t="s">
        <v>57</v>
      </c>
      <c r="E75" s="39" t="s">
        <v>2632</v>
      </c>
    </row>
    <row r="76" spans="1:16" ht="12.75">
      <c r="A76" t="s">
        <v>48</v>
      </c>
      <c s="34" t="s">
        <v>125</v>
      </c>
      <c s="34" t="s">
        <v>2633</v>
      </c>
      <c s="35" t="s">
        <v>5</v>
      </c>
      <c s="6" t="s">
        <v>2634</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2828</v>
      </c>
    </row>
    <row r="79" spans="1:5" ht="25.5">
      <c r="A79" t="s">
        <v>57</v>
      </c>
      <c r="E79" s="39" t="s">
        <v>2635</v>
      </c>
    </row>
    <row r="80" spans="1:16" ht="12.75">
      <c r="A80" t="s">
        <v>48</v>
      </c>
      <c s="34" t="s">
        <v>129</v>
      </c>
      <c s="34" t="s">
        <v>2636</v>
      </c>
      <c s="35" t="s">
        <v>5</v>
      </c>
      <c s="6" t="s">
        <v>2637</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2829</v>
      </c>
    </row>
    <row r="83" spans="1:5" ht="38.25">
      <c r="A83" t="s">
        <v>57</v>
      </c>
      <c r="E83" s="39" t="s">
        <v>2639</v>
      </c>
    </row>
    <row r="84" spans="1:16" ht="12.75">
      <c r="A84" t="s">
        <v>48</v>
      </c>
      <c s="34" t="s">
        <v>133</v>
      </c>
      <c s="34" t="s">
        <v>2640</v>
      </c>
      <c s="35" t="s">
        <v>5</v>
      </c>
      <c s="6" t="s">
        <v>2641</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2829</v>
      </c>
    </row>
    <row r="87" spans="1:5" ht="38.25">
      <c r="A87" t="s">
        <v>57</v>
      </c>
      <c r="E87" s="39" t="s">
        <v>2642</v>
      </c>
    </row>
    <row r="88" spans="1:16" ht="12.75">
      <c r="A88" t="s">
        <v>48</v>
      </c>
      <c s="34" t="s">
        <v>137</v>
      </c>
      <c s="34" t="s">
        <v>2643</v>
      </c>
      <c s="35" t="s">
        <v>5</v>
      </c>
      <c s="6" t="s">
        <v>2644</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2829</v>
      </c>
    </row>
    <row r="91" spans="1:5" ht="38.25">
      <c r="A91" t="s">
        <v>57</v>
      </c>
      <c r="E91" s="39" t="s">
        <v>2645</v>
      </c>
    </row>
    <row r="92" spans="1:16" ht="12.75">
      <c r="A92" t="s">
        <v>48</v>
      </c>
      <c s="34" t="s">
        <v>141</v>
      </c>
      <c s="34" t="s">
        <v>2646</v>
      </c>
      <c s="35" t="s">
        <v>5</v>
      </c>
      <c s="6" t="s">
        <v>2647</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2830</v>
      </c>
    </row>
    <row r="95" spans="1:5" ht="38.25">
      <c r="A95" t="s">
        <v>57</v>
      </c>
      <c r="E95" s="39" t="s">
        <v>2649</v>
      </c>
    </row>
    <row r="96" spans="1:16" ht="12.75">
      <c r="A96" t="s">
        <v>48</v>
      </c>
      <c s="34" t="s">
        <v>145</v>
      </c>
      <c s="34" t="s">
        <v>2646</v>
      </c>
      <c s="35" t="s">
        <v>49</v>
      </c>
      <c s="6" t="s">
        <v>2650</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2830</v>
      </c>
    </row>
    <row r="99" spans="1:5" ht="38.25">
      <c r="A99" t="s">
        <v>57</v>
      </c>
      <c r="E99" s="39" t="s">
        <v>2651</v>
      </c>
    </row>
    <row r="100" spans="1:16" ht="12.75">
      <c r="A100" t="s">
        <v>48</v>
      </c>
      <c s="34" t="s">
        <v>149</v>
      </c>
      <c s="34" t="s">
        <v>2652</v>
      </c>
      <c s="35" t="s">
        <v>5</v>
      </c>
      <c s="6" t="s">
        <v>2653</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2830</v>
      </c>
    </row>
    <row r="103" spans="1:5" ht="38.25">
      <c r="A103" t="s">
        <v>57</v>
      </c>
      <c r="E103" s="39" t="s">
        <v>2654</v>
      </c>
    </row>
    <row r="104" spans="1:16" ht="12.75">
      <c r="A104" t="s">
        <v>48</v>
      </c>
      <c s="34" t="s">
        <v>259</v>
      </c>
      <c s="34" t="s">
        <v>2655</v>
      </c>
      <c s="35" t="s">
        <v>5</v>
      </c>
      <c s="6" t="s">
        <v>2656</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2831</v>
      </c>
    </row>
    <row r="107" spans="1:5" ht="63.75">
      <c r="A107" t="s">
        <v>57</v>
      </c>
      <c r="E107" s="39" t="s">
        <v>2658</v>
      </c>
    </row>
    <row r="108" spans="1:16" ht="12.75">
      <c r="A108" t="s">
        <v>48</v>
      </c>
      <c s="34" t="s">
        <v>262</v>
      </c>
      <c s="34" t="s">
        <v>2659</v>
      </c>
      <c s="35" t="s">
        <v>5</v>
      </c>
      <c s="6" t="s">
        <v>2660</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2831</v>
      </c>
    </row>
    <row r="111" spans="1:5" ht="63.75">
      <c r="A111" t="s">
        <v>57</v>
      </c>
      <c r="E111" s="39" t="s">
        <v>2658</v>
      </c>
    </row>
    <row r="112" spans="1:16" ht="12.75">
      <c r="A112" t="s">
        <v>48</v>
      </c>
      <c s="34" t="s">
        <v>266</v>
      </c>
      <c s="34" t="s">
        <v>2661</v>
      </c>
      <c s="35" t="s">
        <v>5</v>
      </c>
      <c s="6" t="s">
        <v>2662</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2832</v>
      </c>
    </row>
    <row r="115" spans="1:5" ht="25.5">
      <c r="A115" t="s">
        <v>57</v>
      </c>
      <c r="E115" s="39" t="s">
        <v>2664</v>
      </c>
    </row>
    <row r="116" spans="1:16" ht="12.75">
      <c r="A116" t="s">
        <v>48</v>
      </c>
      <c s="34" t="s">
        <v>270</v>
      </c>
      <c s="34" t="s">
        <v>2665</v>
      </c>
      <c s="35" t="s">
        <v>5</v>
      </c>
      <c s="6" t="s">
        <v>2666</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2832</v>
      </c>
    </row>
    <row r="119" spans="1:5" ht="25.5">
      <c r="A119" t="s">
        <v>57</v>
      </c>
      <c r="E119" s="39" t="s">
        <v>2667</v>
      </c>
    </row>
    <row r="120" spans="1:16" ht="25.5">
      <c r="A120" t="s">
        <v>48</v>
      </c>
      <c s="34" t="s">
        <v>275</v>
      </c>
      <c s="34" t="s">
        <v>2668</v>
      </c>
      <c s="35" t="s">
        <v>5</v>
      </c>
      <c s="6" t="s">
        <v>2669</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2833</v>
      </c>
    </row>
    <row r="123" spans="1:5" ht="25.5">
      <c r="A123" t="s">
        <v>57</v>
      </c>
      <c r="E123" s="39" t="s">
        <v>2671</v>
      </c>
    </row>
    <row r="124" spans="1:16" ht="12.75">
      <c r="A124" t="s">
        <v>48</v>
      </c>
      <c s="34" t="s">
        <v>279</v>
      </c>
      <c s="34" t="s">
        <v>2672</v>
      </c>
      <c s="35" t="s">
        <v>5</v>
      </c>
      <c s="6" t="s">
        <v>2673</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2833</v>
      </c>
    </row>
    <row r="127" spans="1:5" ht="25.5">
      <c r="A127" t="s">
        <v>57</v>
      </c>
      <c r="E127" s="39" t="s">
        <v>2674</v>
      </c>
    </row>
    <row r="128" spans="1:16" ht="12.75">
      <c r="A128" t="s">
        <v>48</v>
      </c>
      <c s="34" t="s">
        <v>282</v>
      </c>
      <c s="34" t="s">
        <v>2675</v>
      </c>
      <c s="35" t="s">
        <v>5</v>
      </c>
      <c s="6" t="s">
        <v>2676</v>
      </c>
      <c s="36" t="s">
        <v>2602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2603</v>
      </c>
    </row>
    <row r="131" spans="1:5" ht="25.5">
      <c r="A131" t="s">
        <v>57</v>
      </c>
      <c r="E131" s="39" t="s">
        <v>2677</v>
      </c>
    </row>
    <row r="132" spans="1:13" ht="12.75">
      <c r="A132" t="s">
        <v>46</v>
      </c>
      <c r="C132" s="31" t="s">
        <v>2678</v>
      </c>
      <c r="E132" s="33" t="s">
        <v>2679</v>
      </c>
      <c r="J132" s="32">
        <f>0</f>
      </c>
      <c s="32">
        <f>0</f>
      </c>
      <c s="32">
        <f>0+L133+L137+L141+L145+L149+L153+L157+L161</f>
      </c>
      <c s="32">
        <f>0+M133+M137+M141+M145+M149+M153+M157+M161</f>
      </c>
    </row>
    <row r="133" spans="1:16" ht="12.75">
      <c r="A133" t="s">
        <v>48</v>
      </c>
      <c s="34" t="s">
        <v>285</v>
      </c>
      <c s="34" t="s">
        <v>2680</v>
      </c>
      <c s="35" t="s">
        <v>5</v>
      </c>
      <c s="6" t="s">
        <v>2681</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2832</v>
      </c>
    </row>
    <row r="136" spans="1:5" ht="25.5">
      <c r="A136" t="s">
        <v>57</v>
      </c>
      <c r="E136" s="39" t="s">
        <v>2682</v>
      </c>
    </row>
    <row r="137" spans="1:16" ht="12.75">
      <c r="A137" t="s">
        <v>48</v>
      </c>
      <c s="34" t="s">
        <v>288</v>
      </c>
      <c s="34" t="s">
        <v>2683</v>
      </c>
      <c s="35" t="s">
        <v>5</v>
      </c>
      <c s="6" t="s">
        <v>2684</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2832</v>
      </c>
    </row>
    <row r="140" spans="1:5" ht="25.5">
      <c r="A140" t="s">
        <v>57</v>
      </c>
      <c r="E140" s="39" t="s">
        <v>2685</v>
      </c>
    </row>
    <row r="141" spans="1:16" ht="12.75">
      <c r="A141" t="s">
        <v>48</v>
      </c>
      <c s="34" t="s">
        <v>292</v>
      </c>
      <c s="34" t="s">
        <v>2686</v>
      </c>
      <c s="35" t="s">
        <v>5</v>
      </c>
      <c s="6" t="s">
        <v>2687</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2831</v>
      </c>
    </row>
    <row r="144" spans="1:5" ht="25.5">
      <c r="A144" t="s">
        <v>57</v>
      </c>
      <c r="E144" s="39" t="s">
        <v>2689</v>
      </c>
    </row>
    <row r="145" spans="1:16" ht="12.75">
      <c r="A145" t="s">
        <v>48</v>
      </c>
      <c s="34" t="s">
        <v>295</v>
      </c>
      <c s="34" t="s">
        <v>2690</v>
      </c>
      <c s="35" t="s">
        <v>5</v>
      </c>
      <c s="6" t="s">
        <v>2691</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2831</v>
      </c>
    </row>
    <row r="148" spans="1:5" ht="25.5">
      <c r="A148" t="s">
        <v>57</v>
      </c>
      <c r="E148" s="39" t="s">
        <v>2692</v>
      </c>
    </row>
    <row r="149" spans="1:16" ht="12.75">
      <c r="A149" t="s">
        <v>48</v>
      </c>
      <c s="34" t="s">
        <v>298</v>
      </c>
      <c s="34" t="s">
        <v>2693</v>
      </c>
      <c s="35" t="s">
        <v>5</v>
      </c>
      <c s="6" t="s">
        <v>2694</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2831</v>
      </c>
    </row>
    <row r="152" spans="1:5" ht="25.5">
      <c r="A152" t="s">
        <v>57</v>
      </c>
      <c r="E152" s="39" t="s">
        <v>2695</v>
      </c>
    </row>
    <row r="153" spans="1:16" ht="12.75">
      <c r="A153" t="s">
        <v>48</v>
      </c>
      <c s="34" t="s">
        <v>301</v>
      </c>
      <c s="34" t="s">
        <v>2702</v>
      </c>
      <c s="35" t="s">
        <v>5</v>
      </c>
      <c s="6" t="s">
        <v>2703</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2831</v>
      </c>
    </row>
    <row r="156" spans="1:5" ht="25.5">
      <c r="A156" t="s">
        <v>57</v>
      </c>
      <c r="E156" s="39" t="s">
        <v>2704</v>
      </c>
    </row>
    <row r="157" spans="1:16" ht="12.75">
      <c r="A157" t="s">
        <v>48</v>
      </c>
      <c s="34" t="s">
        <v>304</v>
      </c>
      <c s="34" t="s">
        <v>2705</v>
      </c>
      <c s="35" t="s">
        <v>5</v>
      </c>
      <c s="6" t="s">
        <v>2706</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2834</v>
      </c>
    </row>
    <row r="160" spans="1:5" ht="25.5">
      <c r="A160" t="s">
        <v>57</v>
      </c>
      <c r="E160" s="39" t="s">
        <v>2708</v>
      </c>
    </row>
    <row r="161" spans="1:16" ht="12.75">
      <c r="A161" t="s">
        <v>48</v>
      </c>
      <c s="34" t="s">
        <v>307</v>
      </c>
      <c s="34" t="s">
        <v>2709</v>
      </c>
      <c s="35" t="s">
        <v>5</v>
      </c>
      <c s="6" t="s">
        <v>2710</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2834</v>
      </c>
    </row>
    <row r="164" spans="1:5" ht="25.5">
      <c r="A164" t="s">
        <v>57</v>
      </c>
      <c r="E164" s="39" t="s">
        <v>2711</v>
      </c>
    </row>
    <row r="165" spans="1:13" ht="12.75">
      <c r="A165" t="s">
        <v>46</v>
      </c>
      <c r="C165" s="31" t="s">
        <v>2357</v>
      </c>
      <c r="E165" s="33" t="s">
        <v>2358</v>
      </c>
      <c r="J165" s="32">
        <f>0</f>
      </c>
      <c s="32">
        <f>0</f>
      </c>
      <c s="32">
        <f>0+L166+L170+L174+L178+L182+L186+L190+L194+L198</f>
      </c>
      <c s="32">
        <f>0+M166+M170+M174+M178+M182+M186+M190+M194+M198</f>
      </c>
    </row>
    <row r="166" spans="1:16" ht="12.75">
      <c r="A166" t="s">
        <v>48</v>
      </c>
      <c s="34" t="s">
        <v>310</v>
      </c>
      <c s="34" t="s">
        <v>2712</v>
      </c>
      <c s="35" t="s">
        <v>5</v>
      </c>
      <c s="6" t="s">
        <v>2713</v>
      </c>
      <c s="36" t="s">
        <v>984</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2835</v>
      </c>
    </row>
    <row r="169" spans="1:5" ht="12.75">
      <c r="A169" t="s">
        <v>57</v>
      </c>
      <c r="E169" s="39" t="s">
        <v>2715</v>
      </c>
    </row>
    <row r="170" spans="1:16" ht="12.75">
      <c r="A170" t="s">
        <v>48</v>
      </c>
      <c s="34" t="s">
        <v>313</v>
      </c>
      <c s="34" t="s">
        <v>2805</v>
      </c>
      <c s="35" t="s">
        <v>5</v>
      </c>
      <c s="6" t="s">
        <v>2806</v>
      </c>
      <c s="36" t="s">
        <v>984</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2836</v>
      </c>
    </row>
    <row r="173" spans="1:5" ht="12.75">
      <c r="A173" t="s">
        <v>57</v>
      </c>
      <c r="E173" s="39" t="s">
        <v>2808</v>
      </c>
    </row>
    <row r="174" spans="1:16" ht="12.75">
      <c r="A174" t="s">
        <v>48</v>
      </c>
      <c s="34" t="s">
        <v>316</v>
      </c>
      <c s="34" t="s">
        <v>2716</v>
      </c>
      <c s="35" t="s">
        <v>5</v>
      </c>
      <c s="6" t="s">
        <v>2717</v>
      </c>
      <c s="36" t="s">
        <v>1203</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2718</v>
      </c>
    </row>
    <row r="177" spans="1:5" ht="12.75">
      <c r="A177" t="s">
        <v>57</v>
      </c>
      <c r="E177" s="39" t="s">
        <v>2719</v>
      </c>
    </row>
    <row r="178" spans="1:16" ht="12.75">
      <c r="A178" t="s">
        <v>48</v>
      </c>
      <c s="34" t="s">
        <v>319</v>
      </c>
      <c s="34" t="s">
        <v>2720</v>
      </c>
      <c s="35" t="s">
        <v>5</v>
      </c>
      <c s="6" t="s">
        <v>2721</v>
      </c>
      <c s="36" t="s">
        <v>1203</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2718</v>
      </c>
    </row>
    <row r="181" spans="1:5" ht="12.75">
      <c r="A181" t="s">
        <v>57</v>
      </c>
      <c r="E181" s="39" t="s">
        <v>2722</v>
      </c>
    </row>
    <row r="182" spans="1:16" ht="12.75">
      <c r="A182" t="s">
        <v>48</v>
      </c>
      <c s="34" t="s">
        <v>323</v>
      </c>
      <c s="34" t="s">
        <v>2729</v>
      </c>
      <c s="35" t="s">
        <v>5</v>
      </c>
      <c s="6" t="s">
        <v>2730</v>
      </c>
      <c s="36" t="s">
        <v>1203</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2718</v>
      </c>
    </row>
    <row r="185" spans="1:5" ht="12.75">
      <c r="A185" t="s">
        <v>57</v>
      </c>
      <c r="E185" s="39" t="s">
        <v>2731</v>
      </c>
    </row>
    <row r="186" spans="1:16" ht="12.75">
      <c r="A186" t="s">
        <v>48</v>
      </c>
      <c s="34" t="s">
        <v>326</v>
      </c>
      <c s="34" t="s">
        <v>1864</v>
      </c>
      <c s="35" t="s">
        <v>5</v>
      </c>
      <c s="6" t="s">
        <v>1865</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2718</v>
      </c>
    </row>
    <row r="189" spans="1:5" ht="12.75">
      <c r="A189" t="s">
        <v>57</v>
      </c>
      <c r="E189" s="39" t="s">
        <v>2732</v>
      </c>
    </row>
    <row r="190" spans="1:16" ht="12.75">
      <c r="A190" t="s">
        <v>48</v>
      </c>
      <c s="34" t="s">
        <v>330</v>
      </c>
      <c s="34" t="s">
        <v>2733</v>
      </c>
      <c s="35" t="s">
        <v>5</v>
      </c>
      <c s="6" t="s">
        <v>2734</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2718</v>
      </c>
    </row>
    <row r="193" spans="1:5" ht="12.75">
      <c r="A193" t="s">
        <v>57</v>
      </c>
      <c r="E193" s="39" t="s">
        <v>2735</v>
      </c>
    </row>
    <row r="194" spans="1:16" ht="12.75">
      <c r="A194" t="s">
        <v>48</v>
      </c>
      <c s="34" t="s">
        <v>333</v>
      </c>
      <c s="34" t="s">
        <v>2736</v>
      </c>
      <c s="35" t="s">
        <v>5</v>
      </c>
      <c s="6" t="s">
        <v>2737</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2718</v>
      </c>
    </row>
    <row r="197" spans="1:5" ht="12.75">
      <c r="A197" t="s">
        <v>57</v>
      </c>
      <c r="E197" s="39" t="s">
        <v>2738</v>
      </c>
    </row>
    <row r="198" spans="1:16" ht="12.75">
      <c r="A198" t="s">
        <v>48</v>
      </c>
      <c s="34" t="s">
        <v>336</v>
      </c>
      <c s="34" t="s">
        <v>2739</v>
      </c>
      <c s="35" t="s">
        <v>5</v>
      </c>
      <c s="6" t="s">
        <v>2740</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2741</v>
      </c>
    </row>
    <row r="201" spans="1:5" ht="38.25">
      <c r="A201" t="s">
        <v>57</v>
      </c>
      <c r="E201" s="39" t="s">
        <v>2742</v>
      </c>
    </row>
    <row r="202" spans="1:13" ht="12.75">
      <c r="A202" t="s">
        <v>46</v>
      </c>
      <c r="C202" s="31" t="s">
        <v>2743</v>
      </c>
      <c r="E202" s="33" t="s">
        <v>2744</v>
      </c>
      <c r="J202" s="32">
        <f>0</f>
      </c>
      <c s="32">
        <f>0</f>
      </c>
      <c s="32">
        <f>0+L203+L207+L211+L215+L219+L223</f>
      </c>
      <c s="32">
        <f>0+M203+M207+M211+M215+M219+M223</f>
      </c>
    </row>
    <row r="203" spans="1:16" ht="12.75">
      <c r="A203" t="s">
        <v>48</v>
      </c>
      <c s="34" t="s">
        <v>339</v>
      </c>
      <c s="34" t="s">
        <v>2745</v>
      </c>
      <c s="35" t="s">
        <v>5</v>
      </c>
      <c s="6" t="s">
        <v>2746</v>
      </c>
      <c s="36" t="s">
        <v>2602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2747</v>
      </c>
    </row>
    <row r="206" spans="1:5" ht="25.5">
      <c r="A206" t="s">
        <v>57</v>
      </c>
      <c r="E206" s="39" t="s">
        <v>2748</v>
      </c>
    </row>
    <row r="207" spans="1:16" ht="12.75">
      <c r="A207" t="s">
        <v>48</v>
      </c>
      <c s="34" t="s">
        <v>342</v>
      </c>
      <c s="34" t="s">
        <v>2749</v>
      </c>
      <c s="35" t="s">
        <v>5</v>
      </c>
      <c s="6" t="s">
        <v>2750</v>
      </c>
      <c s="36" t="s">
        <v>2602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2747</v>
      </c>
    </row>
    <row r="210" spans="1:5" ht="12.75">
      <c r="A210" t="s">
        <v>57</v>
      </c>
      <c r="E210" s="39" t="s">
        <v>2751</v>
      </c>
    </row>
    <row r="211" spans="1:16" ht="12.75">
      <c r="A211" t="s">
        <v>48</v>
      </c>
      <c s="34" t="s">
        <v>346</v>
      </c>
      <c s="34" t="s">
        <v>2752</v>
      </c>
      <c s="35" t="s">
        <v>5</v>
      </c>
      <c s="6" t="s">
        <v>2753</v>
      </c>
      <c s="36" t="s">
        <v>2602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2747</v>
      </c>
    </row>
    <row r="214" spans="1:5" ht="25.5">
      <c r="A214" t="s">
        <v>57</v>
      </c>
      <c r="E214" s="39" t="s">
        <v>2754</v>
      </c>
    </row>
    <row r="215" spans="1:16" ht="12.75">
      <c r="A215" t="s">
        <v>48</v>
      </c>
      <c s="34" t="s">
        <v>355</v>
      </c>
      <c s="34" t="s">
        <v>2755</v>
      </c>
      <c s="35" t="s">
        <v>5</v>
      </c>
      <c s="6" t="s">
        <v>2756</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2831</v>
      </c>
    </row>
    <row r="218" spans="1:5" ht="38.25">
      <c r="A218" t="s">
        <v>57</v>
      </c>
      <c r="E218" s="39" t="s">
        <v>2758</v>
      </c>
    </row>
    <row r="219" spans="1:16" ht="12.75">
      <c r="A219" t="s">
        <v>48</v>
      </c>
      <c s="34" t="s">
        <v>356</v>
      </c>
      <c s="34" t="s">
        <v>2759</v>
      </c>
      <c s="35" t="s">
        <v>5</v>
      </c>
      <c s="6" t="s">
        <v>2760</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2831</v>
      </c>
    </row>
    <row r="222" spans="1:5" ht="25.5">
      <c r="A222" t="s">
        <v>57</v>
      </c>
      <c r="E222" s="39" t="s">
        <v>2761</v>
      </c>
    </row>
    <row r="223" spans="1:16" ht="12.75">
      <c r="A223" t="s">
        <v>48</v>
      </c>
      <c s="34" t="s">
        <v>445</v>
      </c>
      <c s="34" t="s">
        <v>2762</v>
      </c>
      <c s="35" t="s">
        <v>5</v>
      </c>
      <c s="6" t="s">
        <v>2763</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2831</v>
      </c>
    </row>
    <row r="226" spans="1:5" ht="12.75">
      <c r="A226" t="s">
        <v>57</v>
      </c>
      <c r="E226" s="39" t="s">
        <v>2764</v>
      </c>
    </row>
    <row r="227" spans="1:13" ht="12.75">
      <c r="A227" t="s">
        <v>46</v>
      </c>
      <c r="C227" s="31" t="s">
        <v>47</v>
      </c>
      <c r="E227" s="33" t="s">
        <v>2768</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2837</v>
      </c>
    </row>
    <row r="231" spans="1:5" ht="102">
      <c r="A231" t="s">
        <v>57</v>
      </c>
      <c r="E231" s="39" t="s">
        <v>58</v>
      </c>
    </row>
    <row r="232" spans="1:13" ht="12.75">
      <c r="A232" t="s">
        <v>46</v>
      </c>
      <c r="C232" s="31" t="s">
        <v>2770</v>
      </c>
      <c r="E232" s="33" t="s">
        <v>2771</v>
      </c>
      <c r="J232" s="32">
        <f>0</f>
      </c>
      <c s="32">
        <f>0</f>
      </c>
      <c s="32">
        <f>0+L233+L237+L241</f>
      </c>
      <c s="32">
        <f>0+M233+M237+M241</f>
      </c>
    </row>
    <row r="233" spans="1:16" ht="12.75">
      <c r="A233" t="s">
        <v>48</v>
      </c>
      <c s="34" t="s">
        <v>448</v>
      </c>
      <c s="34" t="s">
        <v>2772</v>
      </c>
      <c s="35" t="s">
        <v>5</v>
      </c>
      <c s="6" t="s">
        <v>2773</v>
      </c>
      <c s="36" t="s">
        <v>2774</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2838</v>
      </c>
    </row>
    <row r="236" spans="1:5" ht="25.5">
      <c r="A236" t="s">
        <v>57</v>
      </c>
      <c r="E236" s="39" t="s">
        <v>2776</v>
      </c>
    </row>
    <row r="237" spans="1:16" ht="12.75">
      <c r="A237" t="s">
        <v>48</v>
      </c>
      <c s="34" t="s">
        <v>451</v>
      </c>
      <c s="34" t="s">
        <v>2777</v>
      </c>
      <c s="35" t="s">
        <v>5</v>
      </c>
      <c s="6" t="s">
        <v>2778</v>
      </c>
      <c s="36" t="s">
        <v>2774</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2839</v>
      </c>
    </row>
    <row r="240" spans="1:5" ht="25.5">
      <c r="A240" t="s">
        <v>57</v>
      </c>
      <c r="E240" s="39" t="s">
        <v>2776</v>
      </c>
    </row>
    <row r="241" spans="1:16" ht="12.75">
      <c r="A241" t="s">
        <v>48</v>
      </c>
      <c s="34" t="s">
        <v>454</v>
      </c>
      <c s="34" t="s">
        <v>2780</v>
      </c>
      <c s="35" t="s">
        <v>5</v>
      </c>
      <c s="6" t="s">
        <v>2781</v>
      </c>
      <c s="36" t="s">
        <v>2782</v>
      </c>
      <c s="37">
        <v>45</v>
      </c>
      <c s="36">
        <v>0</v>
      </c>
      <c s="36">
        <f>ROUND(G241*H241,6)</f>
      </c>
      <c r="L241" s="38">
        <v>0</v>
      </c>
      <c s="32">
        <f>ROUND(ROUND(L241,2)*ROUND(G241,3),2)</f>
      </c>
      <c s="36" t="s">
        <v>385</v>
      </c>
      <c>
        <f>(M241*21)/100</f>
      </c>
      <c t="s">
        <v>27</v>
      </c>
    </row>
    <row r="242" spans="1:5" ht="12.75">
      <c r="A242" s="35" t="s">
        <v>55</v>
      </c>
      <c r="E242" s="39" t="s">
        <v>2840</v>
      </c>
    </row>
    <row r="243" spans="1:5" ht="12.75">
      <c r="A243" s="35" t="s">
        <v>56</v>
      </c>
      <c r="E243" s="40" t="s">
        <v>2741</v>
      </c>
    </row>
    <row r="244" spans="1:5" ht="25.5">
      <c r="A244" t="s">
        <v>57</v>
      </c>
      <c r="E244" s="39" t="s">
        <v>2784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2843</v>
      </c>
      <c r="E8" s="30" t="s">
        <v>2842</v>
      </c>
      <c r="J8" s="29">
        <f>0+J9+J22+J39+J48+J53+J130</f>
      </c>
      <c s="29">
        <f>0+K9+K22+K39+K48+K53+K130</f>
      </c>
      <c s="29">
        <f>0+L9+L22+L39+L48+L53+L130</f>
      </c>
      <c s="29">
        <f>0+M9+M22+M39+M48+M53+M130</f>
      </c>
    </row>
    <row r="9" spans="1:13" ht="12.75">
      <c r="A9" t="s">
        <v>46</v>
      </c>
      <c r="C9" s="31" t="s">
        <v>93</v>
      </c>
      <c r="E9" s="33" t="s">
        <v>2844</v>
      </c>
      <c r="J9" s="32">
        <f>0</f>
      </c>
      <c s="32">
        <f>0</f>
      </c>
      <c s="32">
        <f>0+L10+L14+L18</f>
      </c>
      <c s="32">
        <f>0+M10+M14+M18</f>
      </c>
    </row>
    <row r="10" spans="1:16" ht="12.75">
      <c r="A10" t="s">
        <v>48</v>
      </c>
      <c s="34" t="s">
        <v>65</v>
      </c>
      <c s="34" t="s">
        <v>2845</v>
      </c>
      <c s="35" t="s">
        <v>5</v>
      </c>
      <c s="6" t="s">
        <v>2846</v>
      </c>
      <c s="36" t="s">
        <v>678</v>
      </c>
      <c s="37">
        <v>281.2</v>
      </c>
      <c s="36">
        <v>0</v>
      </c>
      <c s="36">
        <f>ROUND(G10*H10,6)</f>
      </c>
      <c r="L10" s="38">
        <v>0</v>
      </c>
      <c s="32">
        <f>ROUND(ROUND(L10,2)*ROUND(G10,3),2)</f>
      </c>
      <c s="36" t="s">
        <v>2847</v>
      </c>
      <c>
        <f>(M10*21)/100</f>
      </c>
      <c t="s">
        <v>27</v>
      </c>
    </row>
    <row r="11" spans="1:5" ht="12.75">
      <c r="A11" s="35" t="s">
        <v>55</v>
      </c>
      <c r="E11" s="39" t="s">
        <v>5</v>
      </c>
    </row>
    <row r="12" spans="1:5" ht="12.75">
      <c r="A12" s="35" t="s">
        <v>56</v>
      </c>
      <c r="E12" s="40" t="s">
        <v>2848</v>
      </c>
    </row>
    <row r="13" spans="1:5" ht="12.75">
      <c r="A13" t="s">
        <v>57</v>
      </c>
      <c r="E13" s="39" t="s">
        <v>2849</v>
      </c>
    </row>
    <row r="14" spans="1:16" ht="12.75">
      <c r="A14" t="s">
        <v>48</v>
      </c>
      <c s="34" t="s">
        <v>69</v>
      </c>
      <c s="34" t="s">
        <v>2850</v>
      </c>
      <c s="35" t="s">
        <v>5</v>
      </c>
      <c s="6" t="s">
        <v>2851</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2852</v>
      </c>
    </row>
    <row r="17" spans="1:5" ht="12.75">
      <c r="A17" t="s">
        <v>57</v>
      </c>
      <c r="E17" s="39" t="s">
        <v>2853</v>
      </c>
    </row>
    <row r="18" spans="1:16" ht="12.75">
      <c r="A18" t="s">
        <v>48</v>
      </c>
      <c s="34" t="s">
        <v>73</v>
      </c>
      <c s="34" t="s">
        <v>2854</v>
      </c>
      <c s="35" t="s">
        <v>5</v>
      </c>
      <c s="6" t="s">
        <v>2855</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2856</v>
      </c>
    </row>
    <row r="21" spans="1:5" ht="12.75">
      <c r="A21" t="s">
        <v>57</v>
      </c>
      <c r="E21" s="39" t="s">
        <v>2853</v>
      </c>
    </row>
    <row r="22" spans="1:13" ht="12.75">
      <c r="A22" t="s">
        <v>46</v>
      </c>
      <c r="C22" s="31" t="s">
        <v>101</v>
      </c>
      <c r="E22" s="33" t="s">
        <v>2857</v>
      </c>
      <c r="J22" s="32">
        <f>0</f>
      </c>
      <c s="32">
        <f>0</f>
      </c>
      <c s="32">
        <f>0+L23+L27+L31+L35</f>
      </c>
      <c s="32">
        <f>0+M23+M27+M31+M35</f>
      </c>
    </row>
    <row r="23" spans="1:16" ht="12.75">
      <c r="A23" t="s">
        <v>48</v>
      </c>
      <c s="34" t="s">
        <v>77</v>
      </c>
      <c s="34" t="s">
        <v>1440</v>
      </c>
      <c s="35" t="s">
        <v>5</v>
      </c>
      <c s="6" t="s">
        <v>1441</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2858</v>
      </c>
    </row>
    <row r="26" spans="1:5" ht="318.75">
      <c r="A26" t="s">
        <v>57</v>
      </c>
      <c r="E26" s="39" t="s">
        <v>2859</v>
      </c>
    </row>
    <row r="27" spans="1:16" ht="12.75">
      <c r="A27" t="s">
        <v>48</v>
      </c>
      <c s="34" t="s">
        <v>81</v>
      </c>
      <c s="34" t="s">
        <v>2860</v>
      </c>
      <c s="35" t="s">
        <v>5</v>
      </c>
      <c s="6" t="s">
        <v>2861</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2862</v>
      </c>
    </row>
    <row r="30" spans="1:5" ht="318.75">
      <c r="A30" t="s">
        <v>57</v>
      </c>
      <c r="E30" s="39" t="s">
        <v>2863</v>
      </c>
    </row>
    <row r="31" spans="1:16" ht="12.75">
      <c r="A31" t="s">
        <v>48</v>
      </c>
      <c s="34" t="s">
        <v>85</v>
      </c>
      <c s="34" t="s">
        <v>2864</v>
      </c>
      <c s="35" t="s">
        <v>5</v>
      </c>
      <c s="6" t="s">
        <v>2865</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2866</v>
      </c>
    </row>
    <row r="34" spans="1:5" ht="318.75">
      <c r="A34" t="s">
        <v>57</v>
      </c>
      <c r="E34" s="39" t="s">
        <v>2863</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2866</v>
      </c>
    </row>
    <row r="38" spans="1:5" ht="318.75">
      <c r="A38" t="s">
        <v>57</v>
      </c>
      <c r="E38" s="39" t="s">
        <v>2859</v>
      </c>
    </row>
    <row r="39" spans="1:13" ht="12.75">
      <c r="A39" t="s">
        <v>46</v>
      </c>
      <c r="C39" s="31" t="s">
        <v>117</v>
      </c>
      <c r="E39" s="33" t="s">
        <v>2867</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2868</v>
      </c>
    </row>
    <row r="43" spans="1:5" ht="229.5">
      <c r="A43" t="s">
        <v>57</v>
      </c>
      <c r="E43" s="39" t="s">
        <v>2869</v>
      </c>
    </row>
    <row r="44" spans="1:16" ht="12.75">
      <c r="A44" t="s">
        <v>48</v>
      </c>
      <c s="34" t="s">
        <v>97</v>
      </c>
      <c s="34" t="s">
        <v>1013</v>
      </c>
      <c s="35" t="s">
        <v>5</v>
      </c>
      <c s="6" t="s">
        <v>1697</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2870</v>
      </c>
    </row>
    <row r="47" spans="1:5" ht="293.25">
      <c r="A47" t="s">
        <v>57</v>
      </c>
      <c r="E47" s="39" t="s">
        <v>2871</v>
      </c>
    </row>
    <row r="48" spans="1:13" ht="12.75">
      <c r="A48" t="s">
        <v>46</v>
      </c>
      <c r="C48" s="31" t="s">
        <v>65</v>
      </c>
      <c r="E48" s="33" t="s">
        <v>2012</v>
      </c>
      <c r="J48" s="32">
        <f>0</f>
      </c>
      <c s="32">
        <f>0</f>
      </c>
      <c s="32">
        <f>0+L49</f>
      </c>
      <c s="32">
        <f>0+M49</f>
      </c>
    </row>
    <row r="49" spans="1:16" ht="12.75">
      <c r="A49" t="s">
        <v>48</v>
      </c>
      <c s="34" t="s">
        <v>101</v>
      </c>
      <c s="34" t="s">
        <v>2872</v>
      </c>
      <c s="35" t="s">
        <v>5</v>
      </c>
      <c s="6" t="s">
        <v>2873</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2874</v>
      </c>
    </row>
    <row r="52" spans="1:5" ht="369.75">
      <c r="A52" t="s">
        <v>57</v>
      </c>
      <c r="E52" s="39" t="s">
        <v>2875</v>
      </c>
    </row>
    <row r="53" spans="1:13" ht="12.75">
      <c r="A53" t="s">
        <v>46</v>
      </c>
      <c r="C53" s="31" t="s">
        <v>81</v>
      </c>
      <c r="E53" s="33" t="s">
        <v>2876</v>
      </c>
      <c r="J53" s="32">
        <f>0</f>
      </c>
      <c s="32">
        <f>0</f>
      </c>
      <c s="32">
        <f>0+L54+L58+L62+L66+L70+L74+L78+L82+L86+L90+L94+L98+L102+L106+L110+L114+L118+L122+L126</f>
      </c>
      <c s="32">
        <f>0+M54+M58+M62+M66+M70+M74+M78+M82+M86+M90+M94+M98+M102+M106+M110+M114+M118+M122+M126</f>
      </c>
    </row>
    <row r="54" spans="1:16" ht="12.75">
      <c r="A54" t="s">
        <v>48</v>
      </c>
      <c s="34" t="s">
        <v>105</v>
      </c>
      <c s="34" t="s">
        <v>1873</v>
      </c>
      <c s="35" t="s">
        <v>5</v>
      </c>
      <c s="6" t="s">
        <v>1874</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2877</v>
      </c>
    </row>
    <row r="57" spans="1:5" ht="255">
      <c r="A57" t="s">
        <v>57</v>
      </c>
      <c r="E57" s="39" t="s">
        <v>2878</v>
      </c>
    </row>
    <row r="58" spans="1:16" ht="12.75">
      <c r="A58" t="s">
        <v>48</v>
      </c>
      <c s="34" t="s">
        <v>109</v>
      </c>
      <c s="34" t="s">
        <v>1036</v>
      </c>
      <c s="35" t="s">
        <v>5</v>
      </c>
      <c s="6" t="s">
        <v>2879</v>
      </c>
      <c s="36" t="s">
        <v>218</v>
      </c>
      <c s="37">
        <v>219.9</v>
      </c>
      <c s="36">
        <v>0</v>
      </c>
      <c s="36">
        <f>ROUND(G58*H58,6)</f>
      </c>
      <c r="L58" s="38">
        <v>0</v>
      </c>
      <c s="32">
        <f>ROUND(ROUND(L58,2)*ROUND(G58,3),2)</f>
      </c>
      <c s="36" t="s">
        <v>205</v>
      </c>
      <c>
        <f>(M58*21)/100</f>
      </c>
      <c t="s">
        <v>27</v>
      </c>
    </row>
    <row r="59" spans="1:5" ht="12.75">
      <c r="A59" s="35" t="s">
        <v>55</v>
      </c>
      <c r="E59" s="39" t="s">
        <v>2880</v>
      </c>
    </row>
    <row r="60" spans="1:5" ht="12.75">
      <c r="A60" s="35" t="s">
        <v>56</v>
      </c>
      <c r="E60" s="40" t="s">
        <v>2881</v>
      </c>
    </row>
    <row r="61" spans="1:5" ht="255">
      <c r="A61" t="s">
        <v>57</v>
      </c>
      <c r="E61" s="39" t="s">
        <v>2878</v>
      </c>
    </row>
    <row r="62" spans="1:16" ht="12.75">
      <c r="A62" t="s">
        <v>48</v>
      </c>
      <c s="34" t="s">
        <v>113</v>
      </c>
      <c s="34" t="s">
        <v>2882</v>
      </c>
      <c s="35" t="s">
        <v>5</v>
      </c>
      <c s="6" t="s">
        <v>2883</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2884</v>
      </c>
    </row>
    <row r="65" spans="1:5" ht="255">
      <c r="A65" t="s">
        <v>57</v>
      </c>
      <c r="E65" s="39" t="s">
        <v>2878</v>
      </c>
    </row>
    <row r="66" spans="1:16" ht="12.75">
      <c r="A66" t="s">
        <v>48</v>
      </c>
      <c s="34" t="s">
        <v>117</v>
      </c>
      <c s="34" t="s">
        <v>2885</v>
      </c>
      <c s="35" t="s">
        <v>5</v>
      </c>
      <c s="6" t="s">
        <v>2886</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2887</v>
      </c>
    </row>
    <row r="69" spans="1:5" ht="255">
      <c r="A69" t="s">
        <v>57</v>
      </c>
      <c r="E69" s="39" t="s">
        <v>2878</v>
      </c>
    </row>
    <row r="70" spans="1:16" ht="12.75">
      <c r="A70" t="s">
        <v>48</v>
      </c>
      <c s="34" t="s">
        <v>121</v>
      </c>
      <c s="34" t="s">
        <v>2888</v>
      </c>
      <c s="35" t="s">
        <v>5</v>
      </c>
      <c s="6" t="s">
        <v>2889</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2890</v>
      </c>
    </row>
    <row r="73" spans="1:5" ht="255">
      <c r="A73" t="s">
        <v>57</v>
      </c>
      <c r="E73" s="39" t="s">
        <v>2891</v>
      </c>
    </row>
    <row r="74" spans="1:16" ht="12.75">
      <c r="A74" t="s">
        <v>48</v>
      </c>
      <c s="34" t="s">
        <v>125</v>
      </c>
      <c s="34" t="s">
        <v>2892</v>
      </c>
      <c s="35" t="s">
        <v>5</v>
      </c>
      <c s="6" t="s">
        <v>2893</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2894</v>
      </c>
    </row>
    <row r="77" spans="1:5" ht="89.25">
      <c r="A77" t="s">
        <v>57</v>
      </c>
      <c r="E77" s="39" t="s">
        <v>2895</v>
      </c>
    </row>
    <row r="78" spans="1:16" ht="12.75">
      <c r="A78" t="s">
        <v>48</v>
      </c>
      <c s="34" t="s">
        <v>129</v>
      </c>
      <c s="34" t="s">
        <v>2896</v>
      </c>
      <c s="35" t="s">
        <v>5</v>
      </c>
      <c s="6" t="s">
        <v>2897</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2898</v>
      </c>
    </row>
    <row r="81" spans="1:5" ht="12.75">
      <c r="A81" t="s">
        <v>57</v>
      </c>
      <c r="E81" s="39" t="s">
        <v>1613</v>
      </c>
    </row>
    <row r="82" spans="1:16" ht="12.75">
      <c r="A82" t="s">
        <v>48</v>
      </c>
      <c s="34" t="s">
        <v>133</v>
      </c>
      <c s="34" t="s">
        <v>2899</v>
      </c>
      <c s="35" t="s">
        <v>5</v>
      </c>
      <c s="6" t="s">
        <v>2900</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2901</v>
      </c>
    </row>
    <row r="86" spans="1:16" ht="12.75">
      <c r="A86" t="s">
        <v>48</v>
      </c>
      <c s="34" t="s">
        <v>137</v>
      </c>
      <c s="34" t="s">
        <v>2902</v>
      </c>
      <c s="35" t="s">
        <v>5</v>
      </c>
      <c s="6" t="s">
        <v>2903</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2904</v>
      </c>
    </row>
    <row r="89" spans="1:5" ht="51">
      <c r="A89" t="s">
        <v>57</v>
      </c>
      <c r="E89" s="39" t="s">
        <v>2905</v>
      </c>
    </row>
    <row r="90" spans="1:16" ht="12.75">
      <c r="A90" t="s">
        <v>48</v>
      </c>
      <c s="34" t="s">
        <v>141</v>
      </c>
      <c s="34" t="s">
        <v>2906</v>
      </c>
      <c s="35" t="s">
        <v>5</v>
      </c>
      <c s="6" t="s">
        <v>2907</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2908</v>
      </c>
    </row>
    <row r="93" spans="1:5" ht="38.25">
      <c r="A93" t="s">
        <v>57</v>
      </c>
      <c r="E93" s="39" t="s">
        <v>2901</v>
      </c>
    </row>
    <row r="94" spans="1:16" ht="12.75">
      <c r="A94" t="s">
        <v>48</v>
      </c>
      <c s="34" t="s">
        <v>145</v>
      </c>
      <c s="34" t="s">
        <v>2909</v>
      </c>
      <c s="35" t="s">
        <v>5</v>
      </c>
      <c s="6" t="s">
        <v>2910</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2911</v>
      </c>
    </row>
    <row r="97" spans="1:5" ht="51">
      <c r="A97" t="s">
        <v>57</v>
      </c>
      <c r="E97" s="39" t="s">
        <v>2912</v>
      </c>
    </row>
    <row r="98" spans="1:16" ht="12.75">
      <c r="A98" t="s">
        <v>48</v>
      </c>
      <c s="34" t="s">
        <v>149</v>
      </c>
      <c s="34" t="s">
        <v>2913</v>
      </c>
      <c s="35" t="s">
        <v>5</v>
      </c>
      <c s="6" t="s">
        <v>2914</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2915</v>
      </c>
    </row>
    <row r="101" spans="1:5" ht="51">
      <c r="A101" t="s">
        <v>57</v>
      </c>
      <c r="E101" s="39" t="s">
        <v>2912</v>
      </c>
    </row>
    <row r="102" spans="1:16" ht="12.75">
      <c r="A102" t="s">
        <v>48</v>
      </c>
      <c s="34" t="s">
        <v>259</v>
      </c>
      <c s="34" t="s">
        <v>2916</v>
      </c>
      <c s="35" t="s">
        <v>5</v>
      </c>
      <c s="6" t="s">
        <v>2917</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2918</v>
      </c>
    </row>
    <row r="105" spans="1:5" ht="51">
      <c r="A105" t="s">
        <v>57</v>
      </c>
      <c r="E105" s="39" t="s">
        <v>2912</v>
      </c>
    </row>
    <row r="106" spans="1:16" ht="12.75">
      <c r="A106" t="s">
        <v>48</v>
      </c>
      <c s="34" t="s">
        <v>262</v>
      </c>
      <c s="34" t="s">
        <v>1614</v>
      </c>
      <c s="35" t="s">
        <v>5</v>
      </c>
      <c s="6" t="s">
        <v>1615</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2904</v>
      </c>
    </row>
    <row r="109" spans="1:5" ht="25.5">
      <c r="A109" t="s">
        <v>57</v>
      </c>
      <c r="E109" s="39" t="s">
        <v>2919</v>
      </c>
    </row>
    <row r="110" spans="1:16" ht="12.75">
      <c r="A110" t="s">
        <v>48</v>
      </c>
      <c s="34" t="s">
        <v>266</v>
      </c>
      <c s="34" t="s">
        <v>2920</v>
      </c>
      <c s="35" t="s">
        <v>5</v>
      </c>
      <c s="6" t="s">
        <v>2921</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2922</v>
      </c>
    </row>
    <row r="113" spans="1:5" ht="12.75">
      <c r="A113" t="s">
        <v>57</v>
      </c>
      <c r="E113" s="39" t="s">
        <v>2923</v>
      </c>
    </row>
    <row r="114" spans="1:16" ht="12.75">
      <c r="A114" t="s">
        <v>48</v>
      </c>
      <c s="34" t="s">
        <v>270</v>
      </c>
      <c s="34" t="s">
        <v>2924</v>
      </c>
      <c s="35" t="s">
        <v>5</v>
      </c>
      <c s="6" t="s">
        <v>2925</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2926</v>
      </c>
    </row>
    <row r="117" spans="1:5" ht="51">
      <c r="A117" t="s">
        <v>57</v>
      </c>
      <c r="E117" s="39" t="s">
        <v>2927</v>
      </c>
    </row>
    <row r="118" spans="1:16" ht="12.75">
      <c r="A118" t="s">
        <v>48</v>
      </c>
      <c s="34" t="s">
        <v>275</v>
      </c>
      <c s="34" t="s">
        <v>2091</v>
      </c>
      <c s="35" t="s">
        <v>5</v>
      </c>
      <c s="6" t="s">
        <v>2092</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2928</v>
      </c>
    </row>
    <row r="121" spans="1:5" ht="25.5">
      <c r="A121" t="s">
        <v>57</v>
      </c>
      <c r="E121" s="39" t="s">
        <v>2094</v>
      </c>
    </row>
    <row r="122" spans="1:16" ht="12.75">
      <c r="A122" t="s">
        <v>48</v>
      </c>
      <c s="34" t="s">
        <v>279</v>
      </c>
      <c s="34" t="s">
        <v>2929</v>
      </c>
      <c s="35" t="s">
        <v>5</v>
      </c>
      <c s="6" t="s">
        <v>2930</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2931</v>
      </c>
    </row>
    <row r="125" spans="1:5" ht="38.25">
      <c r="A125" t="s">
        <v>57</v>
      </c>
      <c r="E125" s="39" t="s">
        <v>2932</v>
      </c>
    </row>
    <row r="126" spans="1:16" ht="12.75">
      <c r="A126" t="s">
        <v>48</v>
      </c>
      <c s="34" t="s">
        <v>282</v>
      </c>
      <c s="34" t="s">
        <v>2933</v>
      </c>
      <c s="35" t="s">
        <v>5</v>
      </c>
      <c s="6" t="s">
        <v>2934</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2935</v>
      </c>
    </row>
    <row r="129" spans="1:5" ht="25.5">
      <c r="A129" t="s">
        <v>57</v>
      </c>
      <c r="E129" s="39" t="s">
        <v>2936</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2937</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2938</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2939</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2942</v>
      </c>
      <c r="E8" s="30" t="s">
        <v>2941</v>
      </c>
      <c r="J8" s="29">
        <f>0+J9+J18+J23+J32+J157+J162</f>
      </c>
      <c s="29">
        <f>0+K9+K18+K23+K32+K157+K162</f>
      </c>
      <c s="29">
        <f>0+L9+L18+L23+L32+L157+L162</f>
      </c>
      <c s="29">
        <f>0+M9+M18+M23+M32+M157+M162</f>
      </c>
    </row>
    <row r="9" spans="1:13" ht="12.75">
      <c r="A9" t="s">
        <v>46</v>
      </c>
      <c r="C9" s="31" t="s">
        <v>26</v>
      </c>
      <c r="E9" s="33" t="s">
        <v>2943</v>
      </c>
      <c r="J9" s="32">
        <f>0</f>
      </c>
      <c s="32">
        <f>0</f>
      </c>
      <c s="32">
        <f>0+L10+L14</f>
      </c>
      <c s="32">
        <f>0+M10+M14</f>
      </c>
    </row>
    <row r="10" spans="1:16" ht="12.75">
      <c r="A10" t="s">
        <v>48</v>
      </c>
      <c s="34" t="s">
        <v>26</v>
      </c>
      <c s="34" t="s">
        <v>2944</v>
      </c>
      <c s="35" t="s">
        <v>5</v>
      </c>
      <c s="6" t="s">
        <v>2945</v>
      </c>
      <c s="36" t="s">
        <v>204</v>
      </c>
      <c s="37">
        <v>0.6</v>
      </c>
      <c s="36">
        <v>0</v>
      </c>
      <c s="36">
        <f>ROUND(G10*H10,6)</f>
      </c>
      <c r="L10" s="38">
        <v>0</v>
      </c>
      <c s="32">
        <f>ROUND(ROUND(L10,2)*ROUND(G10,3),2)</f>
      </c>
      <c s="36" t="s">
        <v>2946</v>
      </c>
      <c>
        <f>(M10*21)/100</f>
      </c>
      <c t="s">
        <v>27</v>
      </c>
    </row>
    <row r="11" spans="1:5" ht="12.75">
      <c r="A11" s="35" t="s">
        <v>55</v>
      </c>
      <c r="E11" s="39" t="s">
        <v>5</v>
      </c>
    </row>
    <row r="12" spans="1:5" ht="12.75">
      <c r="A12" s="35" t="s">
        <v>56</v>
      </c>
      <c r="E12" s="40" t="s">
        <v>2947</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2946</v>
      </c>
      <c>
        <f>(M14*21)/100</f>
      </c>
      <c t="s">
        <v>27</v>
      </c>
    </row>
    <row r="15" spans="1:5" ht="12.75">
      <c r="A15" s="35" t="s">
        <v>55</v>
      </c>
      <c r="E15" s="39" t="s">
        <v>5</v>
      </c>
    </row>
    <row r="16" spans="1:5" ht="12.75">
      <c r="A16" s="35" t="s">
        <v>56</v>
      </c>
      <c r="E16" s="40" t="s">
        <v>2948</v>
      </c>
    </row>
    <row r="17" spans="1:5" ht="12.75">
      <c r="A17" t="s">
        <v>57</v>
      </c>
      <c r="E17" s="39" t="s">
        <v>418</v>
      </c>
    </row>
    <row r="18" spans="1:13" ht="12.75">
      <c r="A18" t="s">
        <v>46</v>
      </c>
      <c r="C18" s="31" t="s">
        <v>65</v>
      </c>
      <c r="E18" s="33" t="s">
        <v>1109</v>
      </c>
      <c r="J18" s="32">
        <f>0</f>
      </c>
      <c s="32">
        <f>0</f>
      </c>
      <c s="32">
        <f>0+L19</f>
      </c>
      <c s="32">
        <f>0+M19</f>
      </c>
    </row>
    <row r="19" spans="1:16" ht="12.75">
      <c r="A19" t="s">
        <v>48</v>
      </c>
      <c s="34" t="s">
        <v>69</v>
      </c>
      <c s="34" t="s">
        <v>2949</v>
      </c>
      <c s="35" t="s">
        <v>5</v>
      </c>
      <c s="6" t="s">
        <v>2950</v>
      </c>
      <c s="36" t="s">
        <v>204</v>
      </c>
      <c s="37">
        <v>0.504</v>
      </c>
      <c s="36">
        <v>0</v>
      </c>
      <c s="36">
        <f>ROUND(G19*H19,6)</f>
      </c>
      <c r="L19" s="38">
        <v>0</v>
      </c>
      <c s="32">
        <f>ROUND(ROUND(L19,2)*ROUND(G19,3),2)</f>
      </c>
      <c s="36" t="s">
        <v>2951</v>
      </c>
      <c>
        <f>(M19*21)/100</f>
      </c>
      <c t="s">
        <v>27</v>
      </c>
    </row>
    <row r="20" spans="1:5" ht="12.75">
      <c r="A20" s="35" t="s">
        <v>55</v>
      </c>
      <c r="E20" s="39" t="s">
        <v>5</v>
      </c>
    </row>
    <row r="21" spans="1:5" ht="12.75">
      <c r="A21" s="35" t="s">
        <v>56</v>
      </c>
      <c r="E21" s="40" t="s">
        <v>2952</v>
      </c>
    </row>
    <row r="22" spans="1:5" ht="12.75">
      <c r="A22" t="s">
        <v>57</v>
      </c>
      <c r="E22" s="39" t="s">
        <v>418</v>
      </c>
    </row>
    <row r="23" spans="1:13" ht="12.75">
      <c r="A23" t="s">
        <v>46</v>
      </c>
      <c r="C23" s="31" t="s">
        <v>77</v>
      </c>
      <c r="E23" s="33" t="s">
        <v>2953</v>
      </c>
      <c r="J23" s="32">
        <f>0</f>
      </c>
      <c s="32">
        <f>0</f>
      </c>
      <c s="32">
        <f>0+L24+L28</f>
      </c>
      <c s="32">
        <f>0+M24+M28</f>
      </c>
    </row>
    <row r="24" spans="1:16" ht="12.75">
      <c r="A24" t="s">
        <v>48</v>
      </c>
      <c s="34" t="s">
        <v>298</v>
      </c>
      <c s="34" t="s">
        <v>1276</v>
      </c>
      <c s="35" t="s">
        <v>5</v>
      </c>
      <c s="6" t="s">
        <v>1277</v>
      </c>
      <c s="36" t="s">
        <v>53</v>
      </c>
      <c s="37">
        <v>1.516</v>
      </c>
      <c s="36">
        <v>0</v>
      </c>
      <c s="36">
        <f>ROUND(G24*H24,6)</f>
      </c>
      <c r="L24" s="38">
        <v>0</v>
      </c>
      <c s="32">
        <f>ROUND(ROUND(L24,2)*ROUND(G24,3),2)</f>
      </c>
      <c s="36" t="s">
        <v>2946</v>
      </c>
      <c>
        <f>(M24*21)/100</f>
      </c>
      <c t="s">
        <v>27</v>
      </c>
    </row>
    <row r="25" spans="1:5" ht="12.75">
      <c r="A25" s="35" t="s">
        <v>55</v>
      </c>
      <c r="E25" s="39" t="s">
        <v>5</v>
      </c>
    </row>
    <row r="26" spans="1:5" ht="12.75">
      <c r="A26" s="35" t="s">
        <v>56</v>
      </c>
      <c r="E26" s="40" t="s">
        <v>2954</v>
      </c>
    </row>
    <row r="27" spans="1:5" ht="12.75">
      <c r="A27" t="s">
        <v>57</v>
      </c>
      <c r="E27" s="39" t="s">
        <v>418</v>
      </c>
    </row>
    <row r="28" spans="1:16" ht="12.75">
      <c r="A28" t="s">
        <v>48</v>
      </c>
      <c s="34" t="s">
        <v>301</v>
      </c>
      <c s="34" t="s">
        <v>2955</v>
      </c>
      <c s="35" t="s">
        <v>5</v>
      </c>
      <c s="6" t="s">
        <v>2956</v>
      </c>
      <c s="36" t="s">
        <v>678</v>
      </c>
      <c s="37">
        <v>31</v>
      </c>
      <c s="36">
        <v>0</v>
      </c>
      <c s="36">
        <f>ROUND(G28*H28,6)</f>
      </c>
      <c r="L28" s="38">
        <v>0</v>
      </c>
      <c s="32">
        <f>ROUND(ROUND(L28,2)*ROUND(G28,3),2)</f>
      </c>
      <c s="36" t="s">
        <v>2946</v>
      </c>
      <c>
        <f>(M28*21)/100</f>
      </c>
      <c t="s">
        <v>27</v>
      </c>
    </row>
    <row r="29" spans="1:5" ht="12.75">
      <c r="A29" s="35" t="s">
        <v>55</v>
      </c>
      <c r="E29" s="39" t="s">
        <v>5</v>
      </c>
    </row>
    <row r="30" spans="1:5" ht="12.75">
      <c r="A30" s="35" t="s">
        <v>56</v>
      </c>
      <c r="E30" s="40" t="s">
        <v>2957</v>
      </c>
    </row>
    <row r="31" spans="1:5" ht="12.75">
      <c r="A31" t="s">
        <v>57</v>
      </c>
      <c r="E31" s="39" t="s">
        <v>418</v>
      </c>
    </row>
    <row r="32" spans="1:13" ht="12.75">
      <c r="A32" t="s">
        <v>46</v>
      </c>
      <c r="C32" s="31" t="s">
        <v>620</v>
      </c>
      <c r="E32" s="33" t="s">
        <v>2958</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2959</v>
      </c>
      <c s="35" t="s">
        <v>5</v>
      </c>
      <c s="6" t="s">
        <v>2960</v>
      </c>
      <c s="36" t="s">
        <v>678</v>
      </c>
      <c s="37">
        <v>7.5</v>
      </c>
      <c s="36">
        <v>0</v>
      </c>
      <c s="36">
        <f>ROUND(G33*H33,6)</f>
      </c>
      <c r="L33" s="38">
        <v>0</v>
      </c>
      <c s="32">
        <f>ROUND(ROUND(L33,2)*ROUND(G33,3),2)</f>
      </c>
      <c s="36" t="s">
        <v>2961</v>
      </c>
      <c>
        <f>(M33*21)/100</f>
      </c>
      <c t="s">
        <v>27</v>
      </c>
    </row>
    <row r="34" spans="1:5" ht="12.75">
      <c r="A34" s="35" t="s">
        <v>55</v>
      </c>
      <c r="E34" s="39" t="s">
        <v>2962</v>
      </c>
    </row>
    <row r="35" spans="1:5" ht="12.75">
      <c r="A35" s="35" t="s">
        <v>56</v>
      </c>
      <c r="E35" s="40" t="s">
        <v>2963</v>
      </c>
    </row>
    <row r="36" spans="1:5" ht="76.5">
      <c r="A36" t="s">
        <v>57</v>
      </c>
      <c r="E36" s="39" t="s">
        <v>2964</v>
      </c>
    </row>
    <row r="37" spans="1:16" ht="12.75">
      <c r="A37" t="s">
        <v>48</v>
      </c>
      <c s="34" t="s">
        <v>77</v>
      </c>
      <c s="34" t="s">
        <v>2965</v>
      </c>
      <c s="35" t="s">
        <v>5</v>
      </c>
      <c s="6" t="s">
        <v>2960</v>
      </c>
      <c s="36" t="s">
        <v>678</v>
      </c>
      <c s="37">
        <v>3</v>
      </c>
      <c s="36">
        <v>0</v>
      </c>
      <c s="36">
        <f>ROUND(G37*H37,6)</f>
      </c>
      <c r="L37" s="38">
        <v>0</v>
      </c>
      <c s="32">
        <f>ROUND(ROUND(L37,2)*ROUND(G37,3),2)</f>
      </c>
      <c s="36" t="s">
        <v>2961</v>
      </c>
      <c>
        <f>(M37*21)/100</f>
      </c>
      <c t="s">
        <v>27</v>
      </c>
    </row>
    <row r="38" spans="1:5" ht="12.75">
      <c r="A38" s="35" t="s">
        <v>55</v>
      </c>
      <c r="E38" s="39" t="s">
        <v>2966</v>
      </c>
    </row>
    <row r="39" spans="1:5" ht="12.75">
      <c r="A39" s="35" t="s">
        <v>56</v>
      </c>
      <c r="E39" s="40" t="s">
        <v>2963</v>
      </c>
    </row>
    <row r="40" spans="1:5" ht="76.5">
      <c r="A40" t="s">
        <v>57</v>
      </c>
      <c r="E40" s="39" t="s">
        <v>2964</v>
      </c>
    </row>
    <row r="41" spans="1:16" ht="12.75">
      <c r="A41" t="s">
        <v>48</v>
      </c>
      <c s="34" t="s">
        <v>81</v>
      </c>
      <c s="34" t="s">
        <v>2967</v>
      </c>
      <c s="35" t="s">
        <v>5</v>
      </c>
      <c s="6" t="s">
        <v>2960</v>
      </c>
      <c s="36" t="s">
        <v>678</v>
      </c>
      <c s="37">
        <v>19.5</v>
      </c>
      <c s="36">
        <v>0</v>
      </c>
      <c s="36">
        <f>ROUND(G41*H41,6)</f>
      </c>
      <c r="L41" s="38">
        <v>0</v>
      </c>
      <c s="32">
        <f>ROUND(ROUND(L41,2)*ROUND(G41,3),2)</f>
      </c>
      <c s="36" t="s">
        <v>2961</v>
      </c>
      <c>
        <f>(M41*21)/100</f>
      </c>
      <c t="s">
        <v>27</v>
      </c>
    </row>
    <row r="42" spans="1:5" ht="12.75">
      <c r="A42" s="35" t="s">
        <v>55</v>
      </c>
      <c r="E42" s="39" t="s">
        <v>2968</v>
      </c>
    </row>
    <row r="43" spans="1:5" ht="12.75">
      <c r="A43" s="35" t="s">
        <v>56</v>
      </c>
      <c r="E43" s="40" t="s">
        <v>2963</v>
      </c>
    </row>
    <row r="44" spans="1:5" ht="63.75">
      <c r="A44" t="s">
        <v>57</v>
      </c>
      <c r="E44" s="39" t="s">
        <v>2969</v>
      </c>
    </row>
    <row r="45" spans="1:16" ht="12.75">
      <c r="A45" t="s">
        <v>48</v>
      </c>
      <c s="34" t="s">
        <v>85</v>
      </c>
      <c s="34" t="s">
        <v>2970</v>
      </c>
      <c s="35" t="s">
        <v>5</v>
      </c>
      <c s="6" t="s">
        <v>2971</v>
      </c>
      <c s="36" t="s">
        <v>678</v>
      </c>
      <c s="37">
        <v>1.378</v>
      </c>
      <c s="36">
        <v>0</v>
      </c>
      <c s="36">
        <f>ROUND(G45*H45,6)</f>
      </c>
      <c r="L45" s="38">
        <v>0</v>
      </c>
      <c s="32">
        <f>ROUND(ROUND(L45,2)*ROUND(G45,3),2)</f>
      </c>
      <c s="36" t="s">
        <v>2961</v>
      </c>
      <c>
        <f>(M45*21)/100</f>
      </c>
      <c t="s">
        <v>27</v>
      </c>
    </row>
    <row r="46" spans="1:5" ht="12.75">
      <c r="A46" s="35" t="s">
        <v>55</v>
      </c>
      <c r="E46" s="39" t="s">
        <v>2972</v>
      </c>
    </row>
    <row r="47" spans="1:5" ht="12.75">
      <c r="A47" s="35" t="s">
        <v>56</v>
      </c>
      <c r="E47" s="40" t="s">
        <v>2963</v>
      </c>
    </row>
    <row r="48" spans="1:5" ht="63.75">
      <c r="A48" t="s">
        <v>57</v>
      </c>
      <c r="E48" s="39" t="s">
        <v>2969</v>
      </c>
    </row>
    <row r="49" spans="1:16" ht="12.75">
      <c r="A49" t="s">
        <v>48</v>
      </c>
      <c s="34" t="s">
        <v>89</v>
      </c>
      <c s="34" t="s">
        <v>2973</v>
      </c>
      <c s="35" t="s">
        <v>5</v>
      </c>
      <c s="6" t="s">
        <v>2974</v>
      </c>
      <c s="36" t="s">
        <v>678</v>
      </c>
      <c s="37">
        <v>1.39</v>
      </c>
      <c s="36">
        <v>0</v>
      </c>
      <c s="36">
        <f>ROUND(G49*H49,6)</f>
      </c>
      <c r="L49" s="38">
        <v>0</v>
      </c>
      <c s="32">
        <f>ROUND(ROUND(L49,2)*ROUND(G49,3),2)</f>
      </c>
      <c s="36" t="s">
        <v>2961</v>
      </c>
      <c>
        <f>(M49*21)/100</f>
      </c>
      <c t="s">
        <v>27</v>
      </c>
    </row>
    <row r="50" spans="1:5" ht="12.75">
      <c r="A50" s="35" t="s">
        <v>55</v>
      </c>
      <c r="E50" s="39" t="s">
        <v>2975</v>
      </c>
    </row>
    <row r="51" spans="1:5" ht="12.75">
      <c r="A51" s="35" t="s">
        <v>56</v>
      </c>
      <c r="E51" s="40" t="s">
        <v>2963</v>
      </c>
    </row>
    <row r="52" spans="1:5" ht="63.75">
      <c r="A52" t="s">
        <v>57</v>
      </c>
      <c r="E52" s="39" t="s">
        <v>2969</v>
      </c>
    </row>
    <row r="53" spans="1:16" ht="12.75">
      <c r="A53" t="s">
        <v>48</v>
      </c>
      <c s="34" t="s">
        <v>93</v>
      </c>
      <c s="34" t="s">
        <v>2976</v>
      </c>
      <c s="35" t="s">
        <v>5</v>
      </c>
      <c s="6" t="s">
        <v>2977</v>
      </c>
      <c s="36" t="s">
        <v>678</v>
      </c>
      <c s="37">
        <v>0.432</v>
      </c>
      <c s="36">
        <v>0</v>
      </c>
      <c s="36">
        <f>ROUND(G53*H53,6)</f>
      </c>
      <c r="L53" s="38">
        <v>0</v>
      </c>
      <c s="32">
        <f>ROUND(ROUND(L53,2)*ROUND(G53,3),2)</f>
      </c>
      <c s="36" t="s">
        <v>2961</v>
      </c>
      <c>
        <f>(M53*21)/100</f>
      </c>
      <c t="s">
        <v>27</v>
      </c>
    </row>
    <row r="54" spans="1:5" ht="12.75">
      <c r="A54" s="35" t="s">
        <v>55</v>
      </c>
      <c r="E54" s="39" t="s">
        <v>2978</v>
      </c>
    </row>
    <row r="55" spans="1:5" ht="12.75">
      <c r="A55" s="35" t="s">
        <v>56</v>
      </c>
      <c r="E55" s="40" t="s">
        <v>2963</v>
      </c>
    </row>
    <row r="56" spans="1:5" ht="63.75">
      <c r="A56" t="s">
        <v>57</v>
      </c>
      <c r="E56" s="39" t="s">
        <v>2969</v>
      </c>
    </row>
    <row r="57" spans="1:16" ht="12.75">
      <c r="A57" t="s">
        <v>48</v>
      </c>
      <c s="34" t="s">
        <v>97</v>
      </c>
      <c s="34" t="s">
        <v>2979</v>
      </c>
      <c s="35" t="s">
        <v>5</v>
      </c>
      <c s="6" t="s">
        <v>2974</v>
      </c>
      <c s="36" t="s">
        <v>678</v>
      </c>
      <c s="37">
        <v>0.216</v>
      </c>
      <c s="36">
        <v>0</v>
      </c>
      <c s="36">
        <f>ROUND(G57*H57,6)</f>
      </c>
      <c r="L57" s="38">
        <v>0</v>
      </c>
      <c s="32">
        <f>ROUND(ROUND(L57,2)*ROUND(G57,3),2)</f>
      </c>
      <c s="36" t="s">
        <v>2961</v>
      </c>
      <c>
        <f>(M57*21)/100</f>
      </c>
      <c t="s">
        <v>27</v>
      </c>
    </row>
    <row r="58" spans="1:5" ht="12.75">
      <c r="A58" s="35" t="s">
        <v>55</v>
      </c>
      <c r="E58" s="39" t="s">
        <v>2980</v>
      </c>
    </row>
    <row r="59" spans="1:5" ht="12.75">
      <c r="A59" s="35" t="s">
        <v>56</v>
      </c>
      <c r="E59" s="40" t="s">
        <v>2963</v>
      </c>
    </row>
    <row r="60" spans="1:5" ht="63.75">
      <c r="A60" t="s">
        <v>57</v>
      </c>
      <c r="E60" s="39" t="s">
        <v>2969</v>
      </c>
    </row>
    <row r="61" spans="1:16" ht="12.75">
      <c r="A61" t="s">
        <v>48</v>
      </c>
      <c s="34" t="s">
        <v>101</v>
      </c>
      <c s="34" t="s">
        <v>2981</v>
      </c>
      <c s="35" t="s">
        <v>5</v>
      </c>
      <c s="6" t="s">
        <v>2982</v>
      </c>
      <c s="36" t="s">
        <v>678</v>
      </c>
      <c s="37">
        <v>0.556</v>
      </c>
      <c s="36">
        <v>0</v>
      </c>
      <c s="36">
        <f>ROUND(G61*H61,6)</f>
      </c>
      <c r="L61" s="38">
        <v>0</v>
      </c>
      <c s="32">
        <f>ROUND(ROUND(L61,2)*ROUND(G61,3),2)</f>
      </c>
      <c s="36" t="s">
        <v>2961</v>
      </c>
      <c>
        <f>(M61*21)/100</f>
      </c>
      <c t="s">
        <v>27</v>
      </c>
    </row>
    <row r="62" spans="1:5" ht="12.75">
      <c r="A62" s="35" t="s">
        <v>55</v>
      </c>
      <c r="E62" s="39" t="s">
        <v>2983</v>
      </c>
    </row>
    <row r="63" spans="1:5" ht="12.75">
      <c r="A63" s="35" t="s">
        <v>56</v>
      </c>
      <c r="E63" s="40" t="s">
        <v>2963</v>
      </c>
    </row>
    <row r="64" spans="1:5" ht="63.75">
      <c r="A64" t="s">
        <v>57</v>
      </c>
      <c r="E64" s="39" t="s">
        <v>2969</v>
      </c>
    </row>
    <row r="65" spans="1:16" ht="12.75">
      <c r="A65" t="s">
        <v>48</v>
      </c>
      <c s="34" t="s">
        <v>105</v>
      </c>
      <c s="34" t="s">
        <v>2984</v>
      </c>
      <c s="35" t="s">
        <v>5</v>
      </c>
      <c s="6" t="s">
        <v>2982</v>
      </c>
      <c s="36" t="s">
        <v>678</v>
      </c>
      <c s="37">
        <v>0.556</v>
      </c>
      <c s="36">
        <v>0</v>
      </c>
      <c s="36">
        <f>ROUND(G65*H65,6)</f>
      </c>
      <c r="L65" s="38">
        <v>0</v>
      </c>
      <c s="32">
        <f>ROUND(ROUND(L65,2)*ROUND(G65,3),2)</f>
      </c>
      <c s="36" t="s">
        <v>2961</v>
      </c>
      <c>
        <f>(M65*21)/100</f>
      </c>
      <c t="s">
        <v>27</v>
      </c>
    </row>
    <row r="66" spans="1:5" ht="12.75">
      <c r="A66" s="35" t="s">
        <v>55</v>
      </c>
      <c r="E66" s="39" t="s">
        <v>2985</v>
      </c>
    </row>
    <row r="67" spans="1:5" ht="12.75">
      <c r="A67" s="35" t="s">
        <v>56</v>
      </c>
      <c r="E67" s="40" t="s">
        <v>2963</v>
      </c>
    </row>
    <row r="68" spans="1:5" ht="63.75">
      <c r="A68" t="s">
        <v>57</v>
      </c>
      <c r="E68" s="39" t="s">
        <v>2969</v>
      </c>
    </row>
    <row r="69" spans="1:16" ht="12.75">
      <c r="A69" t="s">
        <v>48</v>
      </c>
      <c s="34" t="s">
        <v>109</v>
      </c>
      <c s="34" t="s">
        <v>2986</v>
      </c>
      <c s="35" t="s">
        <v>5</v>
      </c>
      <c s="6" t="s">
        <v>2982</v>
      </c>
      <c s="36" t="s">
        <v>678</v>
      </c>
      <c s="37">
        <v>0.278</v>
      </c>
      <c s="36">
        <v>0</v>
      </c>
      <c s="36">
        <f>ROUND(G69*H69,6)</f>
      </c>
      <c r="L69" s="38">
        <v>0</v>
      </c>
      <c s="32">
        <f>ROUND(ROUND(L69,2)*ROUND(G69,3),2)</f>
      </c>
      <c s="36" t="s">
        <v>2961</v>
      </c>
      <c>
        <f>(M69*21)/100</f>
      </c>
      <c t="s">
        <v>27</v>
      </c>
    </row>
    <row r="70" spans="1:5" ht="12.75">
      <c r="A70" s="35" t="s">
        <v>55</v>
      </c>
      <c r="E70" s="39" t="s">
        <v>2987</v>
      </c>
    </row>
    <row r="71" spans="1:5" ht="12.75">
      <c r="A71" s="35" t="s">
        <v>56</v>
      </c>
      <c r="E71" s="40" t="s">
        <v>2963</v>
      </c>
    </row>
    <row r="72" spans="1:5" ht="63.75">
      <c r="A72" t="s">
        <v>57</v>
      </c>
      <c r="E72" s="39" t="s">
        <v>2969</v>
      </c>
    </row>
    <row r="73" spans="1:16" ht="12.75">
      <c r="A73" t="s">
        <v>48</v>
      </c>
      <c s="34" t="s">
        <v>113</v>
      </c>
      <c s="34" t="s">
        <v>2988</v>
      </c>
      <c s="35" t="s">
        <v>5</v>
      </c>
      <c s="6" t="s">
        <v>2989</v>
      </c>
      <c s="36" t="s">
        <v>678</v>
      </c>
      <c s="37">
        <v>1.54</v>
      </c>
      <c s="36">
        <v>0</v>
      </c>
      <c s="36">
        <f>ROUND(G73*H73,6)</f>
      </c>
      <c r="L73" s="38">
        <v>0</v>
      </c>
      <c s="32">
        <f>ROUND(ROUND(L73,2)*ROUND(G73,3),2)</f>
      </c>
      <c s="36" t="s">
        <v>2961</v>
      </c>
      <c>
        <f>(M73*21)/100</f>
      </c>
      <c t="s">
        <v>27</v>
      </c>
    </row>
    <row r="74" spans="1:5" ht="12.75">
      <c r="A74" s="35" t="s">
        <v>55</v>
      </c>
      <c r="E74" s="39" t="s">
        <v>2990</v>
      </c>
    </row>
    <row r="75" spans="1:5" ht="12.75">
      <c r="A75" s="35" t="s">
        <v>56</v>
      </c>
      <c r="E75" s="40" t="s">
        <v>2963</v>
      </c>
    </row>
    <row r="76" spans="1:5" ht="63.75">
      <c r="A76" t="s">
        <v>57</v>
      </c>
      <c r="E76" s="39" t="s">
        <v>2969</v>
      </c>
    </row>
    <row r="77" spans="1:16" ht="12.75">
      <c r="A77" t="s">
        <v>48</v>
      </c>
      <c s="34" t="s">
        <v>117</v>
      </c>
      <c s="34" t="s">
        <v>2991</v>
      </c>
      <c s="35" t="s">
        <v>5</v>
      </c>
      <c s="6" t="s">
        <v>2989</v>
      </c>
      <c s="36" t="s">
        <v>678</v>
      </c>
      <c s="37">
        <v>0.282</v>
      </c>
      <c s="36">
        <v>0</v>
      </c>
      <c s="36">
        <f>ROUND(G77*H77,6)</f>
      </c>
      <c r="L77" s="38">
        <v>0</v>
      </c>
      <c s="32">
        <f>ROUND(ROUND(L77,2)*ROUND(G77,3),2)</f>
      </c>
      <c s="36" t="s">
        <v>2961</v>
      </c>
      <c>
        <f>(M77*21)/100</f>
      </c>
      <c t="s">
        <v>27</v>
      </c>
    </row>
    <row r="78" spans="1:5" ht="12.75">
      <c r="A78" s="35" t="s">
        <v>55</v>
      </c>
      <c r="E78" s="39" t="s">
        <v>2992</v>
      </c>
    </row>
    <row r="79" spans="1:5" ht="12.75">
      <c r="A79" s="35" t="s">
        <v>56</v>
      </c>
      <c r="E79" s="40" t="s">
        <v>2963</v>
      </c>
    </row>
    <row r="80" spans="1:5" ht="63.75">
      <c r="A80" t="s">
        <v>57</v>
      </c>
      <c r="E80" s="39" t="s">
        <v>2969</v>
      </c>
    </row>
    <row r="81" spans="1:16" ht="12.75">
      <c r="A81" t="s">
        <v>48</v>
      </c>
      <c s="34" t="s">
        <v>121</v>
      </c>
      <c s="34" t="s">
        <v>2993</v>
      </c>
      <c s="35" t="s">
        <v>5</v>
      </c>
      <c s="6" t="s">
        <v>2994</v>
      </c>
      <c s="36" t="s">
        <v>678</v>
      </c>
      <c s="37">
        <v>8.874</v>
      </c>
      <c s="36">
        <v>0</v>
      </c>
      <c s="36">
        <f>ROUND(G81*H81,6)</f>
      </c>
      <c r="L81" s="38">
        <v>0</v>
      </c>
      <c s="32">
        <f>ROUND(ROUND(L81,2)*ROUND(G81,3),2)</f>
      </c>
      <c s="36" t="s">
        <v>2961</v>
      </c>
      <c>
        <f>(M81*21)/100</f>
      </c>
      <c t="s">
        <v>27</v>
      </c>
    </row>
    <row r="82" spans="1:5" ht="12.75">
      <c r="A82" s="35" t="s">
        <v>55</v>
      </c>
      <c r="E82" s="39" t="s">
        <v>2995</v>
      </c>
    </row>
    <row r="83" spans="1:5" ht="12.75">
      <c r="A83" s="35" t="s">
        <v>56</v>
      </c>
      <c r="E83" s="40" t="s">
        <v>2963</v>
      </c>
    </row>
    <row r="84" spans="1:5" ht="63.75">
      <c r="A84" t="s">
        <v>57</v>
      </c>
      <c r="E84" s="39" t="s">
        <v>2969</v>
      </c>
    </row>
    <row r="85" spans="1:16" ht="12.75">
      <c r="A85" t="s">
        <v>48</v>
      </c>
      <c s="34" t="s">
        <v>125</v>
      </c>
      <c s="34" t="s">
        <v>2996</v>
      </c>
      <c s="35" t="s">
        <v>5</v>
      </c>
      <c s="6" t="s">
        <v>2997</v>
      </c>
      <c s="36" t="s">
        <v>678</v>
      </c>
      <c s="37">
        <v>1.345</v>
      </c>
      <c s="36">
        <v>0</v>
      </c>
      <c s="36">
        <f>ROUND(G85*H85,6)</f>
      </c>
      <c r="L85" s="38">
        <v>0</v>
      </c>
      <c s="32">
        <f>ROUND(ROUND(L85,2)*ROUND(G85,3),2)</f>
      </c>
      <c s="36" t="s">
        <v>2961</v>
      </c>
      <c>
        <f>(M85*21)/100</f>
      </c>
      <c t="s">
        <v>27</v>
      </c>
    </row>
    <row r="86" spans="1:5" ht="12.75">
      <c r="A86" s="35" t="s">
        <v>55</v>
      </c>
      <c r="E86" s="39" t="s">
        <v>2998</v>
      </c>
    </row>
    <row r="87" spans="1:5" ht="12.75">
      <c r="A87" s="35" t="s">
        <v>56</v>
      </c>
      <c r="E87" s="40" t="s">
        <v>2963</v>
      </c>
    </row>
    <row r="88" spans="1:5" ht="63.75">
      <c r="A88" t="s">
        <v>57</v>
      </c>
      <c r="E88" s="39" t="s">
        <v>2969</v>
      </c>
    </row>
    <row r="89" spans="1:16" ht="12.75">
      <c r="A89" t="s">
        <v>48</v>
      </c>
      <c s="34" t="s">
        <v>129</v>
      </c>
      <c s="34" t="s">
        <v>2999</v>
      </c>
      <c s="35" t="s">
        <v>5</v>
      </c>
      <c s="6" t="s">
        <v>2997</v>
      </c>
      <c s="36" t="s">
        <v>678</v>
      </c>
      <c s="37">
        <v>0.816</v>
      </c>
      <c s="36">
        <v>0</v>
      </c>
      <c s="36">
        <f>ROUND(G89*H89,6)</f>
      </c>
      <c r="L89" s="38">
        <v>0</v>
      </c>
      <c s="32">
        <f>ROUND(ROUND(L89,2)*ROUND(G89,3),2)</f>
      </c>
      <c s="36" t="s">
        <v>2961</v>
      </c>
      <c>
        <f>(M89*21)/100</f>
      </c>
      <c t="s">
        <v>27</v>
      </c>
    </row>
    <row r="90" spans="1:5" ht="12.75">
      <c r="A90" s="35" t="s">
        <v>55</v>
      </c>
      <c r="E90" s="39" t="s">
        <v>3000</v>
      </c>
    </row>
    <row r="91" spans="1:5" ht="12.75">
      <c r="A91" s="35" t="s">
        <v>56</v>
      </c>
      <c r="E91" s="40" t="s">
        <v>2963</v>
      </c>
    </row>
    <row r="92" spans="1:5" ht="63.75">
      <c r="A92" t="s">
        <v>57</v>
      </c>
      <c r="E92" s="39" t="s">
        <v>2969</v>
      </c>
    </row>
    <row r="93" spans="1:16" ht="12.75">
      <c r="A93" t="s">
        <v>48</v>
      </c>
      <c s="34" t="s">
        <v>133</v>
      </c>
      <c s="34" t="s">
        <v>3001</v>
      </c>
      <c s="35" t="s">
        <v>5</v>
      </c>
      <c s="6" t="s">
        <v>3002</v>
      </c>
      <c s="36" t="s">
        <v>678</v>
      </c>
      <c s="37">
        <v>0.389</v>
      </c>
      <c s="36">
        <v>0</v>
      </c>
      <c s="36">
        <f>ROUND(G93*H93,6)</f>
      </c>
      <c r="L93" s="38">
        <v>0</v>
      </c>
      <c s="32">
        <f>ROUND(ROUND(L93,2)*ROUND(G93,3),2)</f>
      </c>
      <c s="36" t="s">
        <v>2961</v>
      </c>
      <c>
        <f>(M93*21)/100</f>
      </c>
      <c t="s">
        <v>27</v>
      </c>
    </row>
    <row r="94" spans="1:5" ht="12.75">
      <c r="A94" s="35" t="s">
        <v>55</v>
      </c>
      <c r="E94" s="39" t="s">
        <v>3003</v>
      </c>
    </row>
    <row r="95" spans="1:5" ht="12.75">
      <c r="A95" s="35" t="s">
        <v>56</v>
      </c>
      <c r="E95" s="40" t="s">
        <v>2963</v>
      </c>
    </row>
    <row r="96" spans="1:5" ht="63.75">
      <c r="A96" t="s">
        <v>57</v>
      </c>
      <c r="E96" s="39" t="s">
        <v>2969</v>
      </c>
    </row>
    <row r="97" spans="1:16" ht="12.75">
      <c r="A97" t="s">
        <v>48</v>
      </c>
      <c s="34" t="s">
        <v>137</v>
      </c>
      <c s="34" t="s">
        <v>3004</v>
      </c>
      <c s="35" t="s">
        <v>5</v>
      </c>
      <c s="6" t="s">
        <v>3005</v>
      </c>
      <c s="36" t="s">
        <v>678</v>
      </c>
      <c s="37">
        <v>0.464</v>
      </c>
      <c s="36">
        <v>0</v>
      </c>
      <c s="36">
        <f>ROUND(G97*H97,6)</f>
      </c>
      <c r="L97" s="38">
        <v>0</v>
      </c>
      <c s="32">
        <f>ROUND(ROUND(L97,2)*ROUND(G97,3),2)</f>
      </c>
      <c s="36" t="s">
        <v>2961</v>
      </c>
      <c>
        <f>(M97*21)/100</f>
      </c>
      <c t="s">
        <v>27</v>
      </c>
    </row>
    <row r="98" spans="1:5" ht="12.75">
      <c r="A98" s="35" t="s">
        <v>55</v>
      </c>
      <c r="E98" s="39" t="s">
        <v>3006</v>
      </c>
    </row>
    <row r="99" spans="1:5" ht="12.75">
      <c r="A99" s="35" t="s">
        <v>56</v>
      </c>
      <c r="E99" s="40" t="s">
        <v>2963</v>
      </c>
    </row>
    <row r="100" spans="1:5" ht="63.75">
      <c r="A100" t="s">
        <v>57</v>
      </c>
      <c r="E100" s="39" t="s">
        <v>2969</v>
      </c>
    </row>
    <row r="101" spans="1:16" ht="12.75">
      <c r="A101" t="s">
        <v>48</v>
      </c>
      <c s="34" t="s">
        <v>141</v>
      </c>
      <c s="34" t="s">
        <v>3007</v>
      </c>
      <c s="35" t="s">
        <v>5</v>
      </c>
      <c s="6" t="s">
        <v>3008</v>
      </c>
      <c s="36" t="s">
        <v>678</v>
      </c>
      <c s="37">
        <v>0.174</v>
      </c>
      <c s="36">
        <v>0</v>
      </c>
      <c s="36">
        <f>ROUND(G101*H101,6)</f>
      </c>
      <c r="L101" s="38">
        <v>0</v>
      </c>
      <c s="32">
        <f>ROUND(ROUND(L101,2)*ROUND(G101,3),2)</f>
      </c>
      <c s="36" t="s">
        <v>2961</v>
      </c>
      <c>
        <f>(M101*21)/100</f>
      </c>
      <c t="s">
        <v>27</v>
      </c>
    </row>
    <row r="102" spans="1:5" ht="12.75">
      <c r="A102" s="35" t="s">
        <v>55</v>
      </c>
      <c r="E102" s="39" t="s">
        <v>3009</v>
      </c>
    </row>
    <row r="103" spans="1:5" ht="12.75">
      <c r="A103" s="35" t="s">
        <v>56</v>
      </c>
      <c r="E103" s="40" t="s">
        <v>2963</v>
      </c>
    </row>
    <row r="104" spans="1:5" ht="63.75">
      <c r="A104" t="s">
        <v>57</v>
      </c>
      <c r="E104" s="39" t="s">
        <v>2969</v>
      </c>
    </row>
    <row r="105" spans="1:16" ht="12.75">
      <c r="A105" t="s">
        <v>48</v>
      </c>
      <c s="34" t="s">
        <v>145</v>
      </c>
      <c s="34" t="s">
        <v>3010</v>
      </c>
      <c s="35" t="s">
        <v>5</v>
      </c>
      <c s="6" t="s">
        <v>3011</v>
      </c>
      <c s="36" t="s">
        <v>678</v>
      </c>
      <c s="37">
        <v>0.528</v>
      </c>
      <c s="36">
        <v>0</v>
      </c>
      <c s="36">
        <f>ROUND(G105*H105,6)</f>
      </c>
      <c r="L105" s="38">
        <v>0</v>
      </c>
      <c s="32">
        <f>ROUND(ROUND(L105,2)*ROUND(G105,3),2)</f>
      </c>
      <c s="36" t="s">
        <v>2961</v>
      </c>
      <c>
        <f>(M105*21)/100</f>
      </c>
      <c t="s">
        <v>27</v>
      </c>
    </row>
    <row r="106" spans="1:5" ht="12.75">
      <c r="A106" s="35" t="s">
        <v>55</v>
      </c>
      <c r="E106" s="39" t="s">
        <v>3012</v>
      </c>
    </row>
    <row r="107" spans="1:5" ht="12.75">
      <c r="A107" s="35" t="s">
        <v>56</v>
      </c>
      <c r="E107" s="40" t="s">
        <v>2963</v>
      </c>
    </row>
    <row r="108" spans="1:5" ht="63.75">
      <c r="A108" t="s">
        <v>57</v>
      </c>
      <c r="E108" s="39" t="s">
        <v>2969</v>
      </c>
    </row>
    <row r="109" spans="1:16" ht="12.75">
      <c r="A109" t="s">
        <v>48</v>
      </c>
      <c s="34" t="s">
        <v>149</v>
      </c>
      <c s="34" t="s">
        <v>3013</v>
      </c>
      <c s="35" t="s">
        <v>5</v>
      </c>
      <c s="6" t="s">
        <v>3011</v>
      </c>
      <c s="36" t="s">
        <v>678</v>
      </c>
      <c s="37">
        <v>0.5</v>
      </c>
      <c s="36">
        <v>0</v>
      </c>
      <c s="36">
        <f>ROUND(G109*H109,6)</f>
      </c>
      <c r="L109" s="38">
        <v>0</v>
      </c>
      <c s="32">
        <f>ROUND(ROUND(L109,2)*ROUND(G109,3),2)</f>
      </c>
      <c s="36" t="s">
        <v>2961</v>
      </c>
      <c>
        <f>(M109*21)/100</f>
      </c>
      <c t="s">
        <v>27</v>
      </c>
    </row>
    <row r="110" spans="1:5" ht="12.75">
      <c r="A110" s="35" t="s">
        <v>55</v>
      </c>
      <c r="E110" s="39" t="s">
        <v>3014</v>
      </c>
    </row>
    <row r="111" spans="1:5" ht="12.75">
      <c r="A111" s="35" t="s">
        <v>56</v>
      </c>
      <c r="E111" s="40" t="s">
        <v>2963</v>
      </c>
    </row>
    <row r="112" spans="1:5" ht="63.75">
      <c r="A112" t="s">
        <v>57</v>
      </c>
      <c r="E112" s="39" t="s">
        <v>2969</v>
      </c>
    </row>
    <row r="113" spans="1:16" ht="12.75">
      <c r="A113" t="s">
        <v>48</v>
      </c>
      <c s="34" t="s">
        <v>259</v>
      </c>
      <c s="34" t="s">
        <v>3015</v>
      </c>
      <c s="35" t="s">
        <v>5</v>
      </c>
      <c s="6" t="s">
        <v>3011</v>
      </c>
      <c s="36" t="s">
        <v>678</v>
      </c>
      <c s="37">
        <v>0.308</v>
      </c>
      <c s="36">
        <v>0</v>
      </c>
      <c s="36">
        <f>ROUND(G113*H113,6)</f>
      </c>
      <c r="L113" s="38">
        <v>0</v>
      </c>
      <c s="32">
        <f>ROUND(ROUND(L113,2)*ROUND(G113,3),2)</f>
      </c>
      <c s="36" t="s">
        <v>2961</v>
      </c>
      <c>
        <f>(M113*21)/100</f>
      </c>
      <c t="s">
        <v>27</v>
      </c>
    </row>
    <row r="114" spans="1:5" ht="12.75">
      <c r="A114" s="35" t="s">
        <v>55</v>
      </c>
      <c r="E114" s="39" t="s">
        <v>3016</v>
      </c>
    </row>
    <row r="115" spans="1:5" ht="12.75">
      <c r="A115" s="35" t="s">
        <v>56</v>
      </c>
      <c r="E115" s="40" t="s">
        <v>2963</v>
      </c>
    </row>
    <row r="116" spans="1:5" ht="63.75">
      <c r="A116" t="s">
        <v>57</v>
      </c>
      <c r="E116" s="39" t="s">
        <v>2969</v>
      </c>
    </row>
    <row r="117" spans="1:16" ht="12.75">
      <c r="A117" t="s">
        <v>48</v>
      </c>
      <c s="34" t="s">
        <v>262</v>
      </c>
      <c s="34" t="s">
        <v>3017</v>
      </c>
      <c s="35" t="s">
        <v>5</v>
      </c>
      <c s="6" t="s">
        <v>2997</v>
      </c>
      <c s="36" t="s">
        <v>678</v>
      </c>
      <c s="37">
        <v>1.628</v>
      </c>
      <c s="36">
        <v>0</v>
      </c>
      <c s="36">
        <f>ROUND(G117*H117,6)</f>
      </c>
      <c r="L117" s="38">
        <v>0</v>
      </c>
      <c s="32">
        <f>ROUND(ROUND(L117,2)*ROUND(G117,3),2)</f>
      </c>
      <c s="36" t="s">
        <v>2961</v>
      </c>
      <c>
        <f>(M117*21)/100</f>
      </c>
      <c t="s">
        <v>27</v>
      </c>
    </row>
    <row r="118" spans="1:5" ht="12.75">
      <c r="A118" s="35" t="s">
        <v>55</v>
      </c>
      <c r="E118" s="39" t="s">
        <v>3018</v>
      </c>
    </row>
    <row r="119" spans="1:5" ht="12.75">
      <c r="A119" s="35" t="s">
        <v>56</v>
      </c>
      <c r="E119" s="40" t="s">
        <v>2963</v>
      </c>
    </row>
    <row r="120" spans="1:5" ht="63.75">
      <c r="A120" t="s">
        <v>57</v>
      </c>
      <c r="E120" s="39" t="s">
        <v>2969</v>
      </c>
    </row>
    <row r="121" spans="1:16" ht="25.5">
      <c r="A121" t="s">
        <v>48</v>
      </c>
      <c s="34" t="s">
        <v>266</v>
      </c>
      <c s="34" t="s">
        <v>3019</v>
      </c>
      <c s="35" t="s">
        <v>5</v>
      </c>
      <c s="6" t="s">
        <v>3020</v>
      </c>
      <c s="36" t="s">
        <v>678</v>
      </c>
      <c s="37">
        <v>0.25</v>
      </c>
      <c s="36">
        <v>0</v>
      </c>
      <c s="36">
        <f>ROUND(G121*H121,6)</f>
      </c>
      <c r="L121" s="38">
        <v>0</v>
      </c>
      <c s="32">
        <f>ROUND(ROUND(L121,2)*ROUND(G121,3),2)</f>
      </c>
      <c s="36" t="s">
        <v>2961</v>
      </c>
      <c>
        <f>(M121*21)/100</f>
      </c>
      <c t="s">
        <v>27</v>
      </c>
    </row>
    <row r="122" spans="1:5" ht="12.75">
      <c r="A122" s="35" t="s">
        <v>55</v>
      </c>
      <c r="E122" s="39" t="s">
        <v>3021</v>
      </c>
    </row>
    <row r="123" spans="1:5" ht="12.75">
      <c r="A123" s="35" t="s">
        <v>56</v>
      </c>
      <c r="E123" s="40" t="s">
        <v>2963</v>
      </c>
    </row>
    <row r="124" spans="1:5" ht="63.75">
      <c r="A124" t="s">
        <v>57</v>
      </c>
      <c r="E124" s="39" t="s">
        <v>2969</v>
      </c>
    </row>
    <row r="125" spans="1:16" ht="25.5">
      <c r="A125" t="s">
        <v>48</v>
      </c>
      <c s="34" t="s">
        <v>270</v>
      </c>
      <c s="34" t="s">
        <v>3022</v>
      </c>
      <c s="35" t="s">
        <v>5</v>
      </c>
      <c s="6" t="s">
        <v>3023</v>
      </c>
      <c s="36" t="s">
        <v>678</v>
      </c>
      <c s="37">
        <v>0.25</v>
      </c>
      <c s="36">
        <v>0</v>
      </c>
      <c s="36">
        <f>ROUND(G125*H125,6)</f>
      </c>
      <c r="L125" s="38">
        <v>0</v>
      </c>
      <c s="32">
        <f>ROUND(ROUND(L125,2)*ROUND(G125,3),2)</f>
      </c>
      <c s="36" t="s">
        <v>2961</v>
      </c>
      <c>
        <f>(M125*21)/100</f>
      </c>
      <c t="s">
        <v>27</v>
      </c>
    </row>
    <row r="126" spans="1:5" ht="12.75">
      <c r="A126" s="35" t="s">
        <v>55</v>
      </c>
      <c r="E126" s="39" t="s">
        <v>3024</v>
      </c>
    </row>
    <row r="127" spans="1:5" ht="12.75">
      <c r="A127" s="35" t="s">
        <v>56</v>
      </c>
      <c r="E127" s="40" t="s">
        <v>2963</v>
      </c>
    </row>
    <row r="128" spans="1:5" ht="63.75">
      <c r="A128" t="s">
        <v>57</v>
      </c>
      <c r="E128" s="39" t="s">
        <v>2969</v>
      </c>
    </row>
    <row r="129" spans="1:16" ht="12.75">
      <c r="A129" t="s">
        <v>48</v>
      </c>
      <c s="34" t="s">
        <v>275</v>
      </c>
      <c s="34" t="s">
        <v>3025</v>
      </c>
      <c s="35" t="s">
        <v>5</v>
      </c>
      <c s="6" t="s">
        <v>3026</v>
      </c>
      <c s="36" t="s">
        <v>678</v>
      </c>
      <c s="37">
        <v>0.928</v>
      </c>
      <c s="36">
        <v>0</v>
      </c>
      <c s="36">
        <f>ROUND(G129*H129,6)</f>
      </c>
      <c r="L129" s="38">
        <v>0</v>
      </c>
      <c s="32">
        <f>ROUND(ROUND(L129,2)*ROUND(G129,3),2)</f>
      </c>
      <c s="36" t="s">
        <v>2961</v>
      </c>
      <c>
        <f>(M129*21)/100</f>
      </c>
      <c t="s">
        <v>27</v>
      </c>
    </row>
    <row r="130" spans="1:5" ht="12.75">
      <c r="A130" s="35" t="s">
        <v>55</v>
      </c>
      <c r="E130" s="39" t="s">
        <v>3027</v>
      </c>
    </row>
    <row r="131" spans="1:5" ht="12.75">
      <c r="A131" s="35" t="s">
        <v>56</v>
      </c>
      <c r="E131" s="40" t="s">
        <v>2963</v>
      </c>
    </row>
    <row r="132" spans="1:5" ht="63.75">
      <c r="A132" t="s">
        <v>57</v>
      </c>
      <c r="E132" s="39" t="s">
        <v>2969</v>
      </c>
    </row>
    <row r="133" spans="1:16" ht="12.75">
      <c r="A133" t="s">
        <v>48</v>
      </c>
      <c s="34" t="s">
        <v>279</v>
      </c>
      <c s="34" t="s">
        <v>3028</v>
      </c>
      <c s="35" t="s">
        <v>5</v>
      </c>
      <c s="6" t="s">
        <v>3029</v>
      </c>
      <c s="36" t="s">
        <v>678</v>
      </c>
      <c s="37">
        <v>0.116</v>
      </c>
      <c s="36">
        <v>0</v>
      </c>
      <c s="36">
        <f>ROUND(G133*H133,6)</f>
      </c>
      <c r="L133" s="38">
        <v>0</v>
      </c>
      <c s="32">
        <f>ROUND(ROUND(L133,2)*ROUND(G133,3),2)</f>
      </c>
      <c s="36" t="s">
        <v>2961</v>
      </c>
      <c>
        <f>(M133*21)/100</f>
      </c>
      <c t="s">
        <v>27</v>
      </c>
    </row>
    <row r="134" spans="1:5" ht="12.75">
      <c r="A134" s="35" t="s">
        <v>55</v>
      </c>
      <c r="E134" s="39" t="s">
        <v>3030</v>
      </c>
    </row>
    <row r="135" spans="1:5" ht="12.75">
      <c r="A135" s="35" t="s">
        <v>56</v>
      </c>
      <c r="E135" s="40" t="s">
        <v>2963</v>
      </c>
    </row>
    <row r="136" spans="1:5" ht="63.75">
      <c r="A136" t="s">
        <v>57</v>
      </c>
      <c r="E136" s="39" t="s">
        <v>2969</v>
      </c>
    </row>
    <row r="137" spans="1:16" ht="25.5">
      <c r="A137" t="s">
        <v>48</v>
      </c>
      <c s="34" t="s">
        <v>282</v>
      </c>
      <c s="34" t="s">
        <v>3031</v>
      </c>
      <c s="35" t="s">
        <v>5</v>
      </c>
      <c s="6" t="s">
        <v>3032</v>
      </c>
      <c s="36" t="s">
        <v>678</v>
      </c>
      <c s="37">
        <v>2.552</v>
      </c>
      <c s="36">
        <v>0</v>
      </c>
      <c s="36">
        <f>ROUND(G137*H137,6)</f>
      </c>
      <c r="L137" s="38">
        <v>0</v>
      </c>
      <c s="32">
        <f>ROUND(ROUND(L137,2)*ROUND(G137,3),2)</f>
      </c>
      <c s="36" t="s">
        <v>2961</v>
      </c>
      <c>
        <f>(M137*21)/100</f>
      </c>
      <c t="s">
        <v>27</v>
      </c>
    </row>
    <row r="138" spans="1:5" ht="25.5">
      <c r="A138" s="35" t="s">
        <v>55</v>
      </c>
      <c r="E138" s="39" t="s">
        <v>3033</v>
      </c>
    </row>
    <row r="139" spans="1:5" ht="12.75">
      <c r="A139" s="35" t="s">
        <v>56</v>
      </c>
      <c r="E139" s="40" t="s">
        <v>2963</v>
      </c>
    </row>
    <row r="140" spans="1:5" ht="63.75">
      <c r="A140" t="s">
        <v>57</v>
      </c>
      <c r="E140" s="39" t="s">
        <v>2969</v>
      </c>
    </row>
    <row r="141" spans="1:16" ht="12.75">
      <c r="A141" t="s">
        <v>48</v>
      </c>
      <c s="34" t="s">
        <v>285</v>
      </c>
      <c s="34" t="s">
        <v>3034</v>
      </c>
      <c s="35" t="s">
        <v>49</v>
      </c>
      <c s="6" t="s">
        <v>3035</v>
      </c>
      <c s="36" t="s">
        <v>984</v>
      </c>
      <c s="37">
        <v>11</v>
      </c>
      <c s="36">
        <v>0</v>
      </c>
      <c s="36">
        <f>ROUND(G141*H141,6)</f>
      </c>
      <c r="L141" s="38">
        <v>0</v>
      </c>
      <c s="32">
        <f>ROUND(ROUND(L141,2)*ROUND(G141,3),2)</f>
      </c>
      <c s="36" t="s">
        <v>918</v>
      </c>
      <c>
        <f>(M141*21)/100</f>
      </c>
      <c t="s">
        <v>27</v>
      </c>
    </row>
    <row r="142" spans="1:5" ht="12.75">
      <c r="A142" s="35" t="s">
        <v>55</v>
      </c>
      <c r="E142" s="39" t="s">
        <v>3036</v>
      </c>
    </row>
    <row r="143" spans="1:5" ht="12.75">
      <c r="A143" s="35" t="s">
        <v>56</v>
      </c>
      <c r="E143" s="40" t="s">
        <v>2963</v>
      </c>
    </row>
    <row r="144" spans="1:5" ht="51">
      <c r="A144" t="s">
        <v>57</v>
      </c>
      <c r="E144" s="39" t="s">
        <v>3037</v>
      </c>
    </row>
    <row r="145" spans="1:16" ht="12.75">
      <c r="A145" t="s">
        <v>48</v>
      </c>
      <c s="34" t="s">
        <v>288</v>
      </c>
      <c s="34" t="s">
        <v>3038</v>
      </c>
      <c s="35" t="s">
        <v>49</v>
      </c>
      <c s="6" t="s">
        <v>3039</v>
      </c>
      <c s="36" t="s">
        <v>984</v>
      </c>
      <c s="37">
        <v>3</v>
      </c>
      <c s="36">
        <v>0</v>
      </c>
      <c s="36">
        <f>ROUND(G145*H145,6)</f>
      </c>
      <c r="L145" s="38">
        <v>0</v>
      </c>
      <c s="32">
        <f>ROUND(ROUND(L145,2)*ROUND(G145,3),2)</f>
      </c>
      <c s="36" t="s">
        <v>918</v>
      </c>
      <c>
        <f>(M145*21)/100</f>
      </c>
      <c t="s">
        <v>27</v>
      </c>
    </row>
    <row r="146" spans="1:5" ht="12.75">
      <c r="A146" s="35" t="s">
        <v>55</v>
      </c>
      <c r="E146" s="39" t="s">
        <v>3036</v>
      </c>
    </row>
    <row r="147" spans="1:5" ht="12.75">
      <c r="A147" s="35" t="s">
        <v>56</v>
      </c>
      <c r="E147" s="40" t="s">
        <v>2963</v>
      </c>
    </row>
    <row r="148" spans="1:5" ht="51">
      <c r="A148" t="s">
        <v>57</v>
      </c>
      <c r="E148" s="39" t="s">
        <v>3037</v>
      </c>
    </row>
    <row r="149" spans="1:16" ht="12.75">
      <c r="A149" t="s">
        <v>48</v>
      </c>
      <c s="34" t="s">
        <v>292</v>
      </c>
      <c s="34" t="s">
        <v>3040</v>
      </c>
      <c s="35" t="s">
        <v>49</v>
      </c>
      <c s="6" t="s">
        <v>3041</v>
      </c>
      <c s="36" t="s">
        <v>984</v>
      </c>
      <c s="37">
        <v>6</v>
      </c>
      <c s="36">
        <v>0</v>
      </c>
      <c s="36">
        <f>ROUND(G149*H149,6)</f>
      </c>
      <c r="L149" s="38">
        <v>0</v>
      </c>
      <c s="32">
        <f>ROUND(ROUND(L149,2)*ROUND(G149,3),2)</f>
      </c>
      <c s="36" t="s">
        <v>918</v>
      </c>
      <c>
        <f>(M149*21)/100</f>
      </c>
      <c t="s">
        <v>27</v>
      </c>
    </row>
    <row r="150" spans="1:5" ht="12.75">
      <c r="A150" s="35" t="s">
        <v>55</v>
      </c>
      <c r="E150" s="39" t="s">
        <v>3042</v>
      </c>
    </row>
    <row r="151" spans="1:5" ht="12.75">
      <c r="A151" s="35" t="s">
        <v>56</v>
      </c>
      <c r="E151" s="40" t="s">
        <v>3043</v>
      </c>
    </row>
    <row r="152" spans="1:5" ht="25.5">
      <c r="A152" t="s">
        <v>57</v>
      </c>
      <c r="E152" s="39" t="s">
        <v>3044</v>
      </c>
    </row>
    <row r="153" spans="1:16" ht="12.75">
      <c r="A153" t="s">
        <v>48</v>
      </c>
      <c s="34" t="s">
        <v>295</v>
      </c>
      <c s="34" t="s">
        <v>3045</v>
      </c>
      <c s="35" t="s">
        <v>49</v>
      </c>
      <c s="6" t="s">
        <v>3046</v>
      </c>
      <c s="36" t="s">
        <v>984</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3043</v>
      </c>
    </row>
    <row r="156" spans="1:5" ht="25.5">
      <c r="A156" t="s">
        <v>57</v>
      </c>
      <c r="E156" s="39" t="s">
        <v>3047</v>
      </c>
    </row>
    <row r="157" spans="1:13" ht="12.75">
      <c r="A157" t="s">
        <v>46</v>
      </c>
      <c r="C157" s="31" t="s">
        <v>736</v>
      </c>
      <c r="E157" s="33" t="s">
        <v>3048</v>
      </c>
      <c r="J157" s="32">
        <f>0</f>
      </c>
      <c s="32">
        <f>0</f>
      </c>
      <c s="32">
        <f>0+L158</f>
      </c>
      <c s="32">
        <f>0+M158</f>
      </c>
    </row>
    <row r="158" spans="1:16" ht="12.75">
      <c r="A158" t="s">
        <v>48</v>
      </c>
      <c s="34" t="s">
        <v>27</v>
      </c>
      <c s="34" t="s">
        <v>3049</v>
      </c>
      <c s="35" t="s">
        <v>5</v>
      </c>
      <c s="6" t="s">
        <v>3050</v>
      </c>
      <c s="36" t="s">
        <v>984</v>
      </c>
      <c s="37">
        <v>32</v>
      </c>
      <c s="36">
        <v>0</v>
      </c>
      <c s="36">
        <f>ROUND(G158*H158,6)</f>
      </c>
      <c r="L158" s="38">
        <v>0</v>
      </c>
      <c s="32">
        <f>ROUND(ROUND(L158,2)*ROUND(G158,3),2)</f>
      </c>
      <c s="36" t="s">
        <v>2946</v>
      </c>
      <c>
        <f>(M158*21)/100</f>
      </c>
      <c t="s">
        <v>27</v>
      </c>
    </row>
    <row r="159" spans="1:5" ht="12.75">
      <c r="A159" s="35" t="s">
        <v>55</v>
      </c>
      <c r="E159" s="39" t="s">
        <v>5</v>
      </c>
    </row>
    <row r="160" spans="1:5" ht="12.75">
      <c r="A160" s="35" t="s">
        <v>56</v>
      </c>
      <c r="E160" s="40" t="s">
        <v>3051</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3054</v>
      </c>
      <c r="E8" s="30" t="s">
        <v>3053</v>
      </c>
      <c r="J8" s="29">
        <f>0+J9+J22+J27+J52</f>
      </c>
      <c s="29">
        <f>0+K9+K22+K27+K52</f>
      </c>
      <c s="29">
        <f>0+L9+L22+L27+L52</f>
      </c>
      <c s="29">
        <f>0+M9+M22+M27+M52</f>
      </c>
    </row>
    <row r="9" spans="1:13" ht="12.75">
      <c r="A9" t="s">
        <v>46</v>
      </c>
      <c r="C9" s="31" t="s">
        <v>93</v>
      </c>
      <c r="E9" s="33" t="s">
        <v>2844</v>
      </c>
      <c r="J9" s="32">
        <f>0</f>
      </c>
      <c s="32">
        <f>0</f>
      </c>
      <c s="32">
        <f>0+L10+L14+L18</f>
      </c>
      <c s="32">
        <f>0+M10+M14+M18</f>
      </c>
    </row>
    <row r="10" spans="1:16" ht="12.75">
      <c r="A10" t="s">
        <v>48</v>
      </c>
      <c s="34" t="s">
        <v>77</v>
      </c>
      <c s="34" t="s">
        <v>3055</v>
      </c>
      <c s="35" t="s">
        <v>5</v>
      </c>
      <c s="6" t="s">
        <v>3056</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3057</v>
      </c>
    </row>
    <row r="13" spans="1:5" ht="12.75">
      <c r="A13" t="s">
        <v>57</v>
      </c>
      <c r="E13" s="39" t="s">
        <v>2853</v>
      </c>
    </row>
    <row r="14" spans="1:16" ht="12.75">
      <c r="A14" t="s">
        <v>48</v>
      </c>
      <c s="34" t="s">
        <v>81</v>
      </c>
      <c s="34" t="s">
        <v>3058</v>
      </c>
      <c s="35" t="s">
        <v>5</v>
      </c>
      <c s="6" t="s">
        <v>3059</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3060</v>
      </c>
    </row>
    <row r="17" spans="1:5" ht="12.75">
      <c r="A17" t="s">
        <v>57</v>
      </c>
      <c r="E17" s="39" t="s">
        <v>2853</v>
      </c>
    </row>
    <row r="18" spans="1:16" ht="25.5">
      <c r="A18" t="s">
        <v>48</v>
      </c>
      <c s="34" t="s">
        <v>85</v>
      </c>
      <c s="34" t="s">
        <v>3061</v>
      </c>
      <c s="35" t="s">
        <v>5</v>
      </c>
      <c s="6" t="s">
        <v>3062</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3063</v>
      </c>
    </row>
    <row r="21" spans="1:5" ht="12.75">
      <c r="A21" t="s">
        <v>57</v>
      </c>
      <c r="E21" s="39" t="s">
        <v>3064</v>
      </c>
    </row>
    <row r="22" spans="1:13" ht="12.75">
      <c r="A22" t="s">
        <v>46</v>
      </c>
      <c r="C22" s="31" t="s">
        <v>622</v>
      </c>
      <c r="E22" s="33" t="s">
        <v>3065</v>
      </c>
      <c r="J22" s="32">
        <f>0</f>
      </c>
      <c s="32">
        <f>0</f>
      </c>
      <c s="32">
        <f>0+L23</f>
      </c>
      <c s="32">
        <f>0+M23</f>
      </c>
    </row>
    <row r="23" spans="1:16" ht="12.75">
      <c r="A23" t="s">
        <v>48</v>
      </c>
      <c s="34" t="s">
        <v>89</v>
      </c>
      <c s="34" t="s">
        <v>2780</v>
      </c>
      <c s="35" t="s">
        <v>5</v>
      </c>
      <c s="6" t="s">
        <v>3066</v>
      </c>
      <c s="36" t="s">
        <v>1904</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3067</v>
      </c>
    </row>
    <row r="26" spans="1:5" ht="25.5">
      <c r="A26" t="s">
        <v>57</v>
      </c>
      <c r="E26" s="39" t="s">
        <v>1228</v>
      </c>
    </row>
    <row r="27" spans="1:13" ht="12.75">
      <c r="A27" t="s">
        <v>46</v>
      </c>
      <c r="C27" s="31" t="s">
        <v>736</v>
      </c>
      <c r="E27" s="33" t="s">
        <v>3068</v>
      </c>
      <c r="J27" s="32">
        <f>0</f>
      </c>
      <c s="32">
        <f>0</f>
      </c>
      <c s="32">
        <f>0+L28+L32+L36+L40+L44+L48</f>
      </c>
      <c s="32">
        <f>0+M28+M32+M36+M40+M44+M48</f>
      </c>
    </row>
    <row r="28" spans="1:16" ht="12.75">
      <c r="A28" t="s">
        <v>48</v>
      </c>
      <c s="34" t="s">
        <v>93</v>
      </c>
      <c s="34" t="s">
        <v>3069</v>
      </c>
      <c s="35" t="s">
        <v>5</v>
      </c>
      <c s="6" t="s">
        <v>3070</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3071</v>
      </c>
    </row>
    <row r="31" spans="1:5" ht="63.75">
      <c r="A31" t="s">
        <v>57</v>
      </c>
      <c r="E31" s="39" t="s">
        <v>3072</v>
      </c>
    </row>
    <row r="32" spans="1:16" ht="12.75">
      <c r="A32" t="s">
        <v>48</v>
      </c>
      <c s="34" t="s">
        <v>97</v>
      </c>
      <c s="34" t="s">
        <v>3073</v>
      </c>
      <c s="35" t="s">
        <v>5</v>
      </c>
      <c s="6" t="s">
        <v>3074</v>
      </c>
      <c s="36" t="s">
        <v>53</v>
      </c>
      <c s="37">
        <v>160.075</v>
      </c>
      <c s="36">
        <v>0</v>
      </c>
      <c s="36">
        <f>ROUND(G32*H32,6)</f>
      </c>
      <c r="L32" s="38">
        <v>0</v>
      </c>
      <c s="32">
        <f>ROUND(ROUND(L32,2)*ROUND(G32,3),2)</f>
      </c>
      <c s="36" t="s">
        <v>205</v>
      </c>
      <c>
        <f>(M32*21)/100</f>
      </c>
      <c t="s">
        <v>27</v>
      </c>
    </row>
    <row r="33" spans="1:5" ht="12.75">
      <c r="A33" s="35" t="s">
        <v>55</v>
      </c>
      <c r="E33" s="39" t="s">
        <v>3075</v>
      </c>
    </row>
    <row r="34" spans="1:5" ht="25.5">
      <c r="A34" s="35" t="s">
        <v>56</v>
      </c>
      <c r="E34" s="40" t="s">
        <v>3076</v>
      </c>
    </row>
    <row r="35" spans="1:5" ht="63.75">
      <c r="A35" t="s">
        <v>57</v>
      </c>
      <c r="E35" s="39" t="s">
        <v>3077</v>
      </c>
    </row>
    <row r="36" spans="1:16" ht="12.75">
      <c r="A36" t="s">
        <v>48</v>
      </c>
      <c s="34" t="s">
        <v>101</v>
      </c>
      <c s="34" t="s">
        <v>3078</v>
      </c>
      <c s="35" t="s">
        <v>49</v>
      </c>
      <c s="6" t="s">
        <v>3079</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3080</v>
      </c>
    </row>
    <row r="39" spans="1:5" ht="63.75">
      <c r="A39" t="s">
        <v>57</v>
      </c>
      <c r="E39" s="39" t="s">
        <v>3081</v>
      </c>
    </row>
    <row r="40" spans="1:16" ht="12.75">
      <c r="A40" t="s">
        <v>48</v>
      </c>
      <c s="34" t="s">
        <v>105</v>
      </c>
      <c s="34" t="s">
        <v>3082</v>
      </c>
      <c s="35" t="s">
        <v>49</v>
      </c>
      <c s="6" t="s">
        <v>3083</v>
      </c>
      <c s="36" t="s">
        <v>984</v>
      </c>
      <c s="37">
        <v>14</v>
      </c>
      <c s="36">
        <v>0</v>
      </c>
      <c s="36">
        <f>ROUND(G40*H40,6)</f>
      </c>
      <c r="L40" s="38">
        <v>0</v>
      </c>
      <c s="32">
        <f>ROUND(ROUND(L40,2)*ROUND(G40,3),2)</f>
      </c>
      <c s="36" t="s">
        <v>385</v>
      </c>
      <c>
        <f>(M40*21)/100</f>
      </c>
      <c t="s">
        <v>27</v>
      </c>
    </row>
    <row r="41" spans="1:5" ht="12.75">
      <c r="A41" s="35" t="s">
        <v>55</v>
      </c>
      <c r="E41" s="39" t="s">
        <v>3084</v>
      </c>
    </row>
    <row r="42" spans="1:5" ht="12.75">
      <c r="A42" s="35" t="s">
        <v>56</v>
      </c>
      <c r="E42" s="40" t="s">
        <v>3085</v>
      </c>
    </row>
    <row r="43" spans="1:5" ht="63.75">
      <c r="A43" t="s">
        <v>57</v>
      </c>
      <c r="E43" s="39" t="s">
        <v>3081</v>
      </c>
    </row>
    <row r="44" spans="1:16" ht="12.75">
      <c r="A44" t="s">
        <v>48</v>
      </c>
      <c s="34" t="s">
        <v>109</v>
      </c>
      <c s="34" t="s">
        <v>3086</v>
      </c>
      <c s="35" t="s">
        <v>49</v>
      </c>
      <c s="6" t="s">
        <v>3087</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3088</v>
      </c>
    </row>
    <row r="47" spans="1:5" ht="63.75">
      <c r="A47" t="s">
        <v>57</v>
      </c>
      <c r="E47" s="39" t="s">
        <v>3081</v>
      </c>
    </row>
    <row r="48" spans="1:16" ht="12.75">
      <c r="A48" t="s">
        <v>48</v>
      </c>
      <c s="34" t="s">
        <v>113</v>
      </c>
      <c s="34" t="s">
        <v>3089</v>
      </c>
      <c s="35" t="s">
        <v>49</v>
      </c>
      <c s="6" t="s">
        <v>3090</v>
      </c>
      <c s="36" t="s">
        <v>53</v>
      </c>
      <c s="37">
        <v>10</v>
      </c>
      <c s="36">
        <v>0</v>
      </c>
      <c s="36">
        <f>ROUND(G48*H48,6)</f>
      </c>
      <c r="L48" s="38">
        <v>0</v>
      </c>
      <c s="32">
        <f>ROUND(ROUND(L48,2)*ROUND(G48,3),2)</f>
      </c>
      <c s="36" t="s">
        <v>385</v>
      </c>
      <c>
        <f>(M48*21)/100</f>
      </c>
      <c t="s">
        <v>27</v>
      </c>
    </row>
    <row r="49" spans="1:5" ht="25.5">
      <c r="A49" s="35" t="s">
        <v>55</v>
      </c>
      <c r="E49" s="39" t="s">
        <v>3091</v>
      </c>
    </row>
    <row r="50" spans="1:5" ht="12.75">
      <c r="A50" s="35" t="s">
        <v>56</v>
      </c>
      <c r="E50" s="40" t="s">
        <v>3092</v>
      </c>
    </row>
    <row r="51" spans="1:5" ht="63.75">
      <c r="A51" t="s">
        <v>57</v>
      </c>
      <c r="E51" s="39" t="s">
        <v>3081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3093</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3094</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3095</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3096</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3097</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3098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3101</v>
      </c>
      <c r="E8" s="30" t="s">
        <v>3100</v>
      </c>
      <c r="J8" s="29">
        <f>0+J9+J22+J27+J52</f>
      </c>
      <c s="29">
        <f>0+K9+K22+K27+K52</f>
      </c>
      <c s="29">
        <f>0+L9+L22+L27+L52</f>
      </c>
      <c s="29">
        <f>0+M9+M22+M27+M52</f>
      </c>
    </row>
    <row r="9" spans="1:13" ht="12.75">
      <c r="A9" t="s">
        <v>46</v>
      </c>
      <c r="C9" s="31" t="s">
        <v>93</v>
      </c>
      <c r="E9" s="33" t="s">
        <v>2844</v>
      </c>
      <c r="J9" s="32">
        <f>0</f>
      </c>
      <c s="32">
        <f>0</f>
      </c>
      <c s="32">
        <f>0+L10+L14+L18</f>
      </c>
      <c s="32">
        <f>0+M10+M14+M18</f>
      </c>
    </row>
    <row r="10" spans="1:16" ht="12.75">
      <c r="A10" t="s">
        <v>48</v>
      </c>
      <c s="34" t="s">
        <v>73</v>
      </c>
      <c s="34" t="s">
        <v>3055</v>
      </c>
      <c s="35" t="s">
        <v>5</v>
      </c>
      <c s="6" t="s">
        <v>3056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3102</v>
      </c>
    </row>
    <row r="13" spans="1:5" ht="12.75">
      <c r="A13" t="s">
        <v>57</v>
      </c>
      <c r="E13" s="39" t="s">
        <v>3103</v>
      </c>
    </row>
    <row r="14" spans="1:16" ht="12.75">
      <c r="A14" t="s">
        <v>48</v>
      </c>
      <c s="34" t="s">
        <v>77</v>
      </c>
      <c s="34" t="s">
        <v>3058</v>
      </c>
      <c s="35" t="s">
        <v>5</v>
      </c>
      <c s="6" t="s">
        <v>3059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3104</v>
      </c>
    </row>
    <row r="17" spans="1:5" ht="12.75">
      <c r="A17" t="s">
        <v>57</v>
      </c>
      <c r="E17" s="39" t="s">
        <v>3103</v>
      </c>
    </row>
    <row r="18" spans="1:16" ht="25.5">
      <c r="A18" t="s">
        <v>48</v>
      </c>
      <c s="34" t="s">
        <v>81</v>
      </c>
      <c s="34" t="s">
        <v>3061</v>
      </c>
      <c s="35" t="s">
        <v>5</v>
      </c>
      <c s="6" t="s">
        <v>3062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3105</v>
      </c>
    </row>
    <row r="21" spans="1:5" ht="12.75">
      <c r="A21" t="s">
        <v>57</v>
      </c>
      <c r="E21" s="39" t="s">
        <v>3103</v>
      </c>
    </row>
    <row r="22" spans="1:13" ht="12.75">
      <c r="A22" t="s">
        <v>46</v>
      </c>
      <c r="C22" s="31" t="s">
        <v>622</v>
      </c>
      <c r="E22" s="33" t="s">
        <v>3065</v>
      </c>
      <c r="J22" s="32">
        <f>0</f>
      </c>
      <c s="32">
        <f>0</f>
      </c>
      <c s="32">
        <f>0+L23</f>
      </c>
      <c s="32">
        <f>0+M23</f>
      </c>
    </row>
    <row r="23" spans="1:16" ht="12.75">
      <c r="A23" t="s">
        <v>48</v>
      </c>
      <c s="34" t="s">
        <v>85</v>
      </c>
      <c s="34" t="s">
        <v>2780</v>
      </c>
      <c s="35" t="s">
        <v>5</v>
      </c>
      <c s="6" t="s">
        <v>3066</v>
      </c>
      <c s="36" t="s">
        <v>1904</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3106</v>
      </c>
    </row>
    <row r="26" spans="1:5" ht="25.5">
      <c r="A26" t="s">
        <v>57</v>
      </c>
      <c r="E26" s="39" t="s">
        <v>1228</v>
      </c>
    </row>
    <row r="27" spans="1:13" ht="12.75">
      <c r="A27" t="s">
        <v>46</v>
      </c>
      <c r="C27" s="31" t="s">
        <v>736</v>
      </c>
      <c r="E27" s="33" t="s">
        <v>3068</v>
      </c>
      <c r="J27" s="32">
        <f>0</f>
      </c>
      <c s="32">
        <f>0</f>
      </c>
      <c s="32">
        <f>0+L28+L32+L36+L40+L44+L48</f>
      </c>
      <c s="32">
        <f>0+M28+M32+M36+M40+M44+M48</f>
      </c>
    </row>
    <row r="28" spans="1:16" ht="12.75">
      <c r="A28" t="s">
        <v>48</v>
      </c>
      <c s="34" t="s">
        <v>89</v>
      </c>
      <c s="34" t="s">
        <v>3069</v>
      </c>
      <c s="35" t="s">
        <v>5</v>
      </c>
      <c s="6" t="s">
        <v>3070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3107</v>
      </c>
    </row>
    <row r="31" spans="1:5" ht="63.75">
      <c r="A31" t="s">
        <v>57</v>
      </c>
      <c r="E31" s="39" t="s">
        <v>3072</v>
      </c>
    </row>
    <row r="32" spans="1:16" ht="12.75">
      <c r="A32" t="s">
        <v>48</v>
      </c>
      <c s="34" t="s">
        <v>93</v>
      </c>
      <c s="34" t="s">
        <v>3073</v>
      </c>
      <c s="35" t="s">
        <v>5</v>
      </c>
      <c s="6" t="s">
        <v>3074</v>
      </c>
      <c s="36" t="s">
        <v>53</v>
      </c>
      <c s="37">
        <v>153.115</v>
      </c>
      <c s="36">
        <v>0</v>
      </c>
      <c s="36">
        <f>ROUND(G32*H32,6)</f>
      </c>
      <c r="L32" s="38">
        <v>0</v>
      </c>
      <c s="32">
        <f>ROUND(ROUND(L32,2)*ROUND(G32,3),2)</f>
      </c>
      <c s="36" t="s">
        <v>205</v>
      </c>
      <c>
        <f>(M32*21)/100</f>
      </c>
      <c t="s">
        <v>27</v>
      </c>
    </row>
    <row r="33" spans="1:5" ht="25.5">
      <c r="A33" s="35" t="s">
        <v>55</v>
      </c>
      <c r="E33" s="39" t="s">
        <v>3108</v>
      </c>
    </row>
    <row r="34" spans="1:5" ht="25.5">
      <c r="A34" s="35" t="s">
        <v>56</v>
      </c>
      <c r="E34" s="40" t="s">
        <v>3109</v>
      </c>
    </row>
    <row r="35" spans="1:5" ht="63.75">
      <c r="A35" t="s">
        <v>57</v>
      </c>
      <c r="E35" s="39" t="s">
        <v>3077</v>
      </c>
    </row>
    <row r="36" spans="1:16" ht="12.75">
      <c r="A36" t="s">
        <v>48</v>
      </c>
      <c s="34" t="s">
        <v>97</v>
      </c>
      <c s="34" t="s">
        <v>3110</v>
      </c>
      <c s="35" t="s">
        <v>49</v>
      </c>
      <c s="6" t="s">
        <v>3111</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3112</v>
      </c>
    </row>
    <row r="39" spans="1:5" ht="63.75">
      <c r="A39" t="s">
        <v>57</v>
      </c>
      <c r="E39" s="39" t="s">
        <v>3081</v>
      </c>
    </row>
    <row r="40" spans="1:16" ht="12.75">
      <c r="A40" t="s">
        <v>48</v>
      </c>
      <c s="34" t="s">
        <v>101</v>
      </c>
      <c s="34" t="s">
        <v>3082</v>
      </c>
      <c s="35" t="s">
        <v>49</v>
      </c>
      <c s="6" t="s">
        <v>3083</v>
      </c>
      <c s="36" t="s">
        <v>984</v>
      </c>
      <c s="37">
        <v>9</v>
      </c>
      <c s="36">
        <v>0</v>
      </c>
      <c s="36">
        <f>ROUND(G40*H40,6)</f>
      </c>
      <c r="L40" s="38">
        <v>0</v>
      </c>
      <c s="32">
        <f>ROUND(ROUND(L40,2)*ROUND(G40,3),2)</f>
      </c>
      <c s="36" t="s">
        <v>385</v>
      </c>
      <c>
        <f>(M40*21)/100</f>
      </c>
      <c t="s">
        <v>27</v>
      </c>
    </row>
    <row r="41" spans="1:5" ht="12.75">
      <c r="A41" s="35" t="s">
        <v>55</v>
      </c>
      <c r="E41" s="39" t="s">
        <v>3084</v>
      </c>
    </row>
    <row r="42" spans="1:5" ht="12.75">
      <c r="A42" s="35" t="s">
        <v>56</v>
      </c>
      <c r="E42" s="40" t="s">
        <v>3113</v>
      </c>
    </row>
    <row r="43" spans="1:5" ht="63.75">
      <c r="A43" t="s">
        <v>57</v>
      </c>
      <c r="E43" s="39" t="s">
        <v>3081</v>
      </c>
    </row>
    <row r="44" spans="1:16" ht="12.75">
      <c r="A44" t="s">
        <v>48</v>
      </c>
      <c s="34" t="s">
        <v>105</v>
      </c>
      <c s="34" t="s">
        <v>3086</v>
      </c>
      <c s="35" t="s">
        <v>49</v>
      </c>
      <c s="6" t="s">
        <v>3087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3114</v>
      </c>
    </row>
    <row r="47" spans="1:5" ht="63.75">
      <c r="A47" t="s">
        <v>57</v>
      </c>
      <c r="E47" s="39" t="s">
        <v>3081</v>
      </c>
    </row>
    <row r="48" spans="1:16" ht="12.75">
      <c r="A48" t="s">
        <v>48</v>
      </c>
      <c s="34" t="s">
        <v>109</v>
      </c>
      <c s="34" t="s">
        <v>3089</v>
      </c>
      <c s="35" t="s">
        <v>49</v>
      </c>
      <c s="6" t="s">
        <v>3090</v>
      </c>
      <c s="36" t="s">
        <v>53</v>
      </c>
      <c s="37">
        <v>8</v>
      </c>
      <c s="36">
        <v>0</v>
      </c>
      <c s="36">
        <f>ROUND(G48*H48,6)</f>
      </c>
      <c r="L48" s="38">
        <v>0</v>
      </c>
      <c s="32">
        <f>ROUND(ROUND(L48,2)*ROUND(G48,3),2)</f>
      </c>
      <c s="36" t="s">
        <v>385</v>
      </c>
      <c>
        <f>(M48*21)/100</f>
      </c>
      <c t="s">
        <v>27</v>
      </c>
    </row>
    <row r="49" spans="1:5" ht="25.5">
      <c r="A49" s="35" t="s">
        <v>55</v>
      </c>
      <c r="E49" s="39" t="s">
        <v>3091</v>
      </c>
    </row>
    <row r="50" spans="1:5" ht="12.75">
      <c r="A50" s="35" t="s">
        <v>56</v>
      </c>
      <c r="E50" s="40" t="s">
        <v>3115</v>
      </c>
    </row>
    <row r="51" spans="1:5" ht="63.75">
      <c r="A51" t="s">
        <v>57</v>
      </c>
      <c r="E51" s="39" t="s">
        <v>3116</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3117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3118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3119</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3120</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3121</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3124</v>
      </c>
      <c r="E8" s="30" t="s">
        <v>3123</v>
      </c>
      <c r="J8" s="29">
        <f>0+J9+J22+J27+J52</f>
      </c>
      <c s="29">
        <f>0+K9+K22+K27+K52</f>
      </c>
      <c s="29">
        <f>0+L9+L22+L27+L52</f>
      </c>
      <c s="29">
        <f>0+M9+M22+M27+M52</f>
      </c>
    </row>
    <row r="9" spans="1:13" ht="12.75">
      <c r="A9" t="s">
        <v>46</v>
      </c>
      <c r="C9" s="31" t="s">
        <v>93</v>
      </c>
      <c r="E9" s="33" t="s">
        <v>2844</v>
      </c>
      <c r="J9" s="32">
        <f>0</f>
      </c>
      <c s="32">
        <f>0</f>
      </c>
      <c s="32">
        <f>0+L10+L14+L18</f>
      </c>
      <c s="32">
        <f>0+M10+M14+M18</f>
      </c>
    </row>
    <row r="10" spans="1:16" ht="12.75">
      <c r="A10" t="s">
        <v>48</v>
      </c>
      <c s="34" t="s">
        <v>73</v>
      </c>
      <c s="34" t="s">
        <v>3055</v>
      </c>
      <c s="35" t="s">
        <v>5</v>
      </c>
      <c s="6" t="s">
        <v>3125</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3126</v>
      </c>
    </row>
    <row r="13" spans="1:5" ht="12.75">
      <c r="A13" t="s">
        <v>57</v>
      </c>
      <c r="E13" s="39" t="s">
        <v>3103</v>
      </c>
    </row>
    <row r="14" spans="1:16" ht="12.75">
      <c r="A14" t="s">
        <v>48</v>
      </c>
      <c s="34" t="s">
        <v>77</v>
      </c>
      <c s="34" t="s">
        <v>3058</v>
      </c>
      <c s="35" t="s">
        <v>5</v>
      </c>
      <c s="6" t="s">
        <v>3059</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3127</v>
      </c>
    </row>
    <row r="17" spans="1:5" ht="12.75">
      <c r="A17" t="s">
        <v>57</v>
      </c>
      <c r="E17" s="39" t="s">
        <v>3103</v>
      </c>
    </row>
    <row r="18" spans="1:16" ht="25.5">
      <c r="A18" t="s">
        <v>48</v>
      </c>
      <c s="34" t="s">
        <v>81</v>
      </c>
      <c s="34" t="s">
        <v>3061</v>
      </c>
      <c s="35" t="s">
        <v>5</v>
      </c>
      <c s="6" t="s">
        <v>3062</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3127</v>
      </c>
    </row>
    <row r="21" spans="1:5" ht="12.75">
      <c r="A21" t="s">
        <v>57</v>
      </c>
      <c r="E21" s="39" t="s">
        <v>3064</v>
      </c>
    </row>
    <row r="22" spans="1:13" ht="12.75">
      <c r="A22" t="s">
        <v>46</v>
      </c>
      <c r="C22" s="31" t="s">
        <v>622</v>
      </c>
      <c r="E22" s="33" t="s">
        <v>3065</v>
      </c>
      <c r="J22" s="32">
        <f>0</f>
      </c>
      <c s="32">
        <f>0</f>
      </c>
      <c s="32">
        <f>0+L23</f>
      </c>
      <c s="32">
        <f>0+M23</f>
      </c>
    </row>
    <row r="23" spans="1:16" ht="12.75">
      <c r="A23" t="s">
        <v>48</v>
      </c>
      <c s="34" t="s">
        <v>85</v>
      </c>
      <c s="34" t="s">
        <v>2780</v>
      </c>
      <c s="35" t="s">
        <v>5</v>
      </c>
      <c s="6" t="s">
        <v>3066</v>
      </c>
      <c s="36" t="s">
        <v>1904</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3128</v>
      </c>
    </row>
    <row r="26" spans="1:5" ht="25.5">
      <c r="A26" t="s">
        <v>57</v>
      </c>
      <c r="E26" s="39" t="s">
        <v>1228</v>
      </c>
    </row>
    <row r="27" spans="1:13" ht="12.75">
      <c r="A27" t="s">
        <v>46</v>
      </c>
      <c r="C27" s="31" t="s">
        <v>736</v>
      </c>
      <c r="E27" s="33" t="s">
        <v>3068</v>
      </c>
      <c r="J27" s="32">
        <f>0</f>
      </c>
      <c s="32">
        <f>0</f>
      </c>
      <c s="32">
        <f>0+L28+L32+L36+L40+L44+L48</f>
      </c>
      <c s="32">
        <f>0+M28+M32+M36+M40+M44+M48</f>
      </c>
    </row>
    <row r="28" spans="1:16" ht="12.75">
      <c r="A28" t="s">
        <v>48</v>
      </c>
      <c s="34" t="s">
        <v>89</v>
      </c>
      <c s="34" t="s">
        <v>3069</v>
      </c>
      <c s="35" t="s">
        <v>5</v>
      </c>
      <c s="6" t="s">
        <v>3070</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3129</v>
      </c>
    </row>
    <row r="31" spans="1:5" ht="63.75">
      <c r="A31" t="s">
        <v>57</v>
      </c>
      <c r="E31" s="39" t="s">
        <v>3072</v>
      </c>
    </row>
    <row r="32" spans="1:16" ht="12.75">
      <c r="A32" t="s">
        <v>48</v>
      </c>
      <c s="34" t="s">
        <v>93</v>
      </c>
      <c s="34" t="s">
        <v>3073</v>
      </c>
      <c s="35" t="s">
        <v>5</v>
      </c>
      <c s="6" t="s">
        <v>3074</v>
      </c>
      <c s="36" t="s">
        <v>53</v>
      </c>
      <c s="37">
        <v>160.061</v>
      </c>
      <c s="36">
        <v>0</v>
      </c>
      <c s="36">
        <f>ROUND(G32*H32,6)</f>
      </c>
      <c r="L32" s="38">
        <v>0</v>
      </c>
      <c s="32">
        <f>ROUND(ROUND(L32,2)*ROUND(G32,3),2)</f>
      </c>
      <c s="36" t="s">
        <v>205</v>
      </c>
      <c>
        <f>(M32*21)/100</f>
      </c>
      <c t="s">
        <v>27</v>
      </c>
    </row>
    <row r="33" spans="1:5" ht="25.5">
      <c r="A33" s="35" t="s">
        <v>55</v>
      </c>
      <c r="E33" s="39" t="s">
        <v>3108</v>
      </c>
    </row>
    <row r="34" spans="1:5" ht="25.5">
      <c r="A34" s="35" t="s">
        <v>56</v>
      </c>
      <c r="E34" s="40" t="s">
        <v>3130</v>
      </c>
    </row>
    <row r="35" spans="1:5" ht="63.75">
      <c r="A35" t="s">
        <v>57</v>
      </c>
      <c r="E35" s="39" t="s">
        <v>3077</v>
      </c>
    </row>
    <row r="36" spans="1:16" ht="12.75">
      <c r="A36" t="s">
        <v>48</v>
      </c>
      <c s="34" t="s">
        <v>97</v>
      </c>
      <c s="34" t="s">
        <v>3110</v>
      </c>
      <c s="35" t="s">
        <v>49</v>
      </c>
      <c s="6" t="s">
        <v>3111</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3131</v>
      </c>
    </row>
    <row r="39" spans="1:5" ht="63.75">
      <c r="A39" t="s">
        <v>57</v>
      </c>
      <c r="E39" s="39" t="s">
        <v>3132</v>
      </c>
    </row>
    <row r="40" spans="1:16" ht="12.75">
      <c r="A40" t="s">
        <v>48</v>
      </c>
      <c s="34" t="s">
        <v>101</v>
      </c>
      <c s="34" t="s">
        <v>3082</v>
      </c>
      <c s="35" t="s">
        <v>49</v>
      </c>
      <c s="6" t="s">
        <v>3083</v>
      </c>
      <c s="36" t="s">
        <v>984</v>
      </c>
      <c s="37">
        <v>9</v>
      </c>
      <c s="36">
        <v>0</v>
      </c>
      <c s="36">
        <f>ROUND(G40*H40,6)</f>
      </c>
      <c r="L40" s="38">
        <v>0</v>
      </c>
      <c s="32">
        <f>ROUND(ROUND(L40,2)*ROUND(G40,3),2)</f>
      </c>
      <c s="36" t="s">
        <v>385</v>
      </c>
      <c>
        <f>(M40*21)/100</f>
      </c>
      <c t="s">
        <v>27</v>
      </c>
    </row>
    <row r="41" spans="1:5" ht="12.75">
      <c r="A41" s="35" t="s">
        <v>55</v>
      </c>
      <c r="E41" s="39" t="s">
        <v>3084</v>
      </c>
    </row>
    <row r="42" spans="1:5" ht="12.75">
      <c r="A42" s="35" t="s">
        <v>56</v>
      </c>
      <c r="E42" s="40" t="s">
        <v>3113</v>
      </c>
    </row>
    <row r="43" spans="1:5" ht="63.75">
      <c r="A43" t="s">
        <v>57</v>
      </c>
      <c r="E43" s="39" t="s">
        <v>3133</v>
      </c>
    </row>
    <row r="44" spans="1:16" ht="12.75">
      <c r="A44" t="s">
        <v>48</v>
      </c>
      <c s="34" t="s">
        <v>105</v>
      </c>
      <c s="34" t="s">
        <v>3086</v>
      </c>
      <c s="35" t="s">
        <v>49</v>
      </c>
      <c s="6" t="s">
        <v>3087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3134</v>
      </c>
    </row>
    <row r="47" spans="1:5" ht="63.75">
      <c r="A47" t="s">
        <v>57</v>
      </c>
      <c r="E47" s="39" t="s">
        <v>3081</v>
      </c>
    </row>
    <row r="48" spans="1:16" ht="12.75">
      <c r="A48" t="s">
        <v>48</v>
      </c>
      <c s="34" t="s">
        <v>109</v>
      </c>
      <c s="34" t="s">
        <v>3089</v>
      </c>
      <c s="35" t="s">
        <v>49</v>
      </c>
      <c s="6" t="s">
        <v>3090</v>
      </c>
      <c s="36" t="s">
        <v>53</v>
      </c>
      <c s="37">
        <v>8</v>
      </c>
      <c s="36">
        <v>0</v>
      </c>
      <c s="36">
        <f>ROUND(G48*H48,6)</f>
      </c>
      <c r="L48" s="38">
        <v>0</v>
      </c>
      <c s="32">
        <f>ROUND(ROUND(L48,2)*ROUND(G48,3),2)</f>
      </c>
      <c s="36" t="s">
        <v>385</v>
      </c>
      <c>
        <f>(M48*21)/100</f>
      </c>
      <c t="s">
        <v>27</v>
      </c>
    </row>
    <row r="49" spans="1:5" ht="25.5">
      <c r="A49" s="35" t="s">
        <v>55</v>
      </c>
      <c r="E49" s="39" t="s">
        <v>3091</v>
      </c>
    </row>
    <row r="50" spans="1:5" ht="12.75">
      <c r="A50" s="35" t="s">
        <v>56</v>
      </c>
      <c r="E50" s="40" t="s">
        <v>3115</v>
      </c>
    </row>
    <row r="51" spans="1:5" ht="63.75">
      <c r="A51" t="s">
        <v>57</v>
      </c>
      <c r="E51" s="39" t="s">
        <v>3081</v>
      </c>
    </row>
    <row r="52" spans="1:13" ht="12.75">
      <c r="A52" t="s">
        <v>46</v>
      </c>
      <c r="C52" s="31" t="s">
        <v>47</v>
      </c>
      <c r="E52" s="33" t="s">
        <v>3135</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3117</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3136</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3137</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3138</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3139</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2109</v>
      </c>
      <c s="41">
        <f>Rekapitulace!C37</f>
      </c>
      <c s="20" t="s">
        <v>0</v>
      </c>
      <c t="s">
        <v>23</v>
      </c>
      <c t="s">
        <v>27</v>
      </c>
    </row>
    <row r="4" spans="1:16" ht="32" customHeight="1">
      <c r="A4" s="24" t="s">
        <v>20</v>
      </c>
      <c s="25" t="s">
        <v>28</v>
      </c>
      <c s="27" t="s">
        <v>2109</v>
      </c>
      <c r="E4" s="26" t="s">
        <v>2110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3142</v>
      </c>
      <c r="E8" s="30" t="s">
        <v>3141</v>
      </c>
      <c r="J8" s="29">
        <f>0+J9+J22+J27+J52</f>
      </c>
      <c s="29">
        <f>0+K9+K22+K27+K52</f>
      </c>
      <c s="29">
        <f>0+L9+L22+L27+L52</f>
      </c>
      <c s="29">
        <f>0+M9+M22+M27+M52</f>
      </c>
    </row>
    <row r="9" spans="1:13" ht="12.75">
      <c r="A9" t="s">
        <v>46</v>
      </c>
      <c r="C9" s="31" t="s">
        <v>93</v>
      </c>
      <c r="E9" s="33" t="s">
        <v>2844</v>
      </c>
      <c r="J9" s="32">
        <f>0</f>
      </c>
      <c s="32">
        <f>0</f>
      </c>
      <c s="32">
        <f>0+L10+L14+L18</f>
      </c>
      <c s="32">
        <f>0+M10+M14+M18</f>
      </c>
    </row>
    <row r="10" spans="1:16" ht="12.75">
      <c r="A10" t="s">
        <v>48</v>
      </c>
      <c s="34" t="s">
        <v>77</v>
      </c>
      <c s="34" t="s">
        <v>3055</v>
      </c>
      <c s="35" t="s">
        <v>5</v>
      </c>
      <c s="6" t="s">
        <v>3056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3102</v>
      </c>
    </row>
    <row r="13" spans="1:5" ht="12.75">
      <c r="A13" t="s">
        <v>57</v>
      </c>
      <c r="E13" s="39" t="s">
        <v>3103</v>
      </c>
    </row>
    <row r="14" spans="1:16" ht="12.75">
      <c r="A14" t="s">
        <v>48</v>
      </c>
      <c s="34" t="s">
        <v>81</v>
      </c>
      <c s="34" t="s">
        <v>3058</v>
      </c>
      <c s="35" t="s">
        <v>5</v>
      </c>
      <c s="6" t="s">
        <v>3059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3127</v>
      </c>
    </row>
    <row r="17" spans="1:5" ht="12.75">
      <c r="A17" t="s">
        <v>57</v>
      </c>
      <c r="E17" s="39" t="s">
        <v>3103</v>
      </c>
    </row>
    <row r="18" spans="1:16" ht="25.5">
      <c r="A18" t="s">
        <v>48</v>
      </c>
      <c s="34" t="s">
        <v>85</v>
      </c>
      <c s="34" t="s">
        <v>3061</v>
      </c>
      <c s="35" t="s">
        <v>5</v>
      </c>
      <c s="6" t="s">
        <v>3062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3105</v>
      </c>
    </row>
    <row r="21" spans="1:5" ht="12.75">
      <c r="A21" t="s">
        <v>57</v>
      </c>
      <c r="E21" s="39" t="s">
        <v>3064</v>
      </c>
    </row>
    <row r="22" spans="1:13" ht="12.75">
      <c r="A22" t="s">
        <v>46</v>
      </c>
      <c r="C22" s="31" t="s">
        <v>622</v>
      </c>
      <c r="E22" s="33" t="s">
        <v>3065</v>
      </c>
      <c r="J22" s="32">
        <f>0</f>
      </c>
      <c s="32">
        <f>0</f>
      </c>
      <c s="32">
        <f>0+L23</f>
      </c>
      <c s="32">
        <f>0+M23</f>
      </c>
    </row>
    <row r="23" spans="1:16" ht="12.75">
      <c r="A23" t="s">
        <v>48</v>
      </c>
      <c s="34" t="s">
        <v>89</v>
      </c>
      <c s="34" t="s">
        <v>2780</v>
      </c>
      <c s="35" t="s">
        <v>5</v>
      </c>
      <c s="6" t="s">
        <v>3066</v>
      </c>
      <c s="36" t="s">
        <v>1904</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3143</v>
      </c>
    </row>
    <row r="26" spans="1:5" ht="25.5">
      <c r="A26" t="s">
        <v>57</v>
      </c>
      <c r="E26" s="39" t="s">
        <v>1228</v>
      </c>
    </row>
    <row r="27" spans="1:13" ht="12.75">
      <c r="A27" t="s">
        <v>46</v>
      </c>
      <c r="C27" s="31" t="s">
        <v>736</v>
      </c>
      <c r="E27" s="33" t="s">
        <v>3068</v>
      </c>
      <c r="J27" s="32">
        <f>0</f>
      </c>
      <c s="32">
        <f>0</f>
      </c>
      <c s="32">
        <f>0+L28+L32+L36+L40+L44+L48</f>
      </c>
      <c s="32">
        <f>0+M28+M32+M36+M40+M44+M48</f>
      </c>
    </row>
    <row r="28" spans="1:16" ht="12.75">
      <c r="A28" t="s">
        <v>48</v>
      </c>
      <c s="34" t="s">
        <v>93</v>
      </c>
      <c s="34" t="s">
        <v>3069</v>
      </c>
      <c s="35" t="s">
        <v>5</v>
      </c>
      <c s="6" t="s">
        <v>3070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3107</v>
      </c>
    </row>
    <row r="31" spans="1:5" ht="63.75">
      <c r="A31" t="s">
        <v>57</v>
      </c>
      <c r="E31" s="39" t="s">
        <v>3072</v>
      </c>
    </row>
    <row r="32" spans="1:16" ht="12.75">
      <c r="A32" t="s">
        <v>48</v>
      </c>
      <c s="34" t="s">
        <v>97</v>
      </c>
      <c s="34" t="s">
        <v>3073</v>
      </c>
      <c s="35" t="s">
        <v>5</v>
      </c>
      <c s="6" t="s">
        <v>3074</v>
      </c>
      <c s="36" t="s">
        <v>53</v>
      </c>
      <c s="37">
        <v>153.115</v>
      </c>
      <c s="36">
        <v>0</v>
      </c>
      <c s="36">
        <f>ROUND(G32*H32,6)</f>
      </c>
      <c r="L32" s="38">
        <v>0</v>
      </c>
      <c s="32">
        <f>ROUND(ROUND(L32,2)*ROUND(G32,3),2)</f>
      </c>
      <c s="36" t="s">
        <v>205</v>
      </c>
      <c>
        <f>(M32*21)/100</f>
      </c>
      <c t="s">
        <v>27</v>
      </c>
    </row>
    <row r="33" spans="1:5" ht="25.5">
      <c r="A33" s="35" t="s">
        <v>55</v>
      </c>
      <c r="E33" s="39" t="s">
        <v>3108</v>
      </c>
    </row>
    <row r="34" spans="1:5" ht="25.5">
      <c r="A34" s="35" t="s">
        <v>56</v>
      </c>
      <c r="E34" s="40" t="s">
        <v>3109</v>
      </c>
    </row>
    <row r="35" spans="1:5" ht="63.75">
      <c r="A35" t="s">
        <v>57</v>
      </c>
      <c r="E35" s="39" t="s">
        <v>3077</v>
      </c>
    </row>
    <row r="36" spans="1:16" ht="12.75">
      <c r="A36" t="s">
        <v>48</v>
      </c>
      <c s="34" t="s">
        <v>101</v>
      </c>
      <c s="34" t="s">
        <v>3078</v>
      </c>
      <c s="35" t="s">
        <v>49</v>
      </c>
      <c s="6" t="s">
        <v>3079</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3144</v>
      </c>
    </row>
    <row r="39" spans="1:5" ht="114.75">
      <c r="A39" t="s">
        <v>57</v>
      </c>
      <c r="E39" s="39" t="s">
        <v>3145</v>
      </c>
    </row>
    <row r="40" spans="1:16" ht="12.75">
      <c r="A40" t="s">
        <v>48</v>
      </c>
      <c s="34" t="s">
        <v>105</v>
      </c>
      <c s="34" t="s">
        <v>3082</v>
      </c>
      <c s="35" t="s">
        <v>49</v>
      </c>
      <c s="6" t="s">
        <v>3083</v>
      </c>
      <c s="36" t="s">
        <v>984</v>
      </c>
      <c s="37">
        <v>9</v>
      </c>
      <c s="36">
        <v>0</v>
      </c>
      <c s="36">
        <f>ROUND(G40*H40,6)</f>
      </c>
      <c r="L40" s="38">
        <v>0</v>
      </c>
      <c s="32">
        <f>ROUND(ROUND(L40,2)*ROUND(G40,3),2)</f>
      </c>
      <c s="36" t="s">
        <v>385</v>
      </c>
      <c>
        <f>(M40*21)/100</f>
      </c>
      <c t="s">
        <v>27</v>
      </c>
    </row>
    <row r="41" spans="1:5" ht="12.75">
      <c r="A41" s="35" t="s">
        <v>55</v>
      </c>
      <c r="E41" s="39" t="s">
        <v>3084</v>
      </c>
    </row>
    <row r="42" spans="1:5" ht="12.75">
      <c r="A42" s="35" t="s">
        <v>56</v>
      </c>
      <c r="E42" s="40" t="s">
        <v>3113</v>
      </c>
    </row>
    <row r="43" spans="1:5" ht="63.75">
      <c r="A43" t="s">
        <v>57</v>
      </c>
      <c r="E43" s="39" t="s">
        <v>3081</v>
      </c>
    </row>
    <row r="44" spans="1:16" ht="12.75">
      <c r="A44" t="s">
        <v>48</v>
      </c>
      <c s="34" t="s">
        <v>109</v>
      </c>
      <c s="34" t="s">
        <v>3086</v>
      </c>
      <c s="35" t="s">
        <v>49</v>
      </c>
      <c s="6" t="s">
        <v>3087</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3146</v>
      </c>
    </row>
    <row r="47" spans="1:5" ht="63.75">
      <c r="A47" t="s">
        <v>57</v>
      </c>
      <c r="E47" s="39" t="s">
        <v>3081</v>
      </c>
    </row>
    <row r="48" spans="1:16" ht="12.75">
      <c r="A48" t="s">
        <v>48</v>
      </c>
      <c s="34" t="s">
        <v>113</v>
      </c>
      <c s="34" t="s">
        <v>3089</v>
      </c>
      <c s="35" t="s">
        <v>49</v>
      </c>
      <c s="6" t="s">
        <v>3090</v>
      </c>
      <c s="36" t="s">
        <v>53</v>
      </c>
      <c s="37">
        <v>8</v>
      </c>
      <c s="36">
        <v>0</v>
      </c>
      <c s="36">
        <f>ROUND(G48*H48,6)</f>
      </c>
      <c r="L48" s="38">
        <v>0</v>
      </c>
      <c s="32">
        <f>ROUND(ROUND(L48,2)*ROUND(G48,3),2)</f>
      </c>
      <c s="36" t="s">
        <v>385</v>
      </c>
      <c>
        <f>(M48*21)/100</f>
      </c>
      <c t="s">
        <v>27</v>
      </c>
    </row>
    <row r="49" spans="1:5" ht="25.5">
      <c r="A49" s="35" t="s">
        <v>55</v>
      </c>
      <c r="E49" s="39" t="s">
        <v>3091</v>
      </c>
    </row>
    <row r="50" spans="1:5" ht="12.75">
      <c r="A50" s="35" t="s">
        <v>56</v>
      </c>
      <c r="E50" s="40" t="s">
        <v>3115</v>
      </c>
    </row>
    <row r="51" spans="1:5" ht="63.75">
      <c r="A51" t="s">
        <v>57</v>
      </c>
      <c r="E51" s="39" t="s">
        <v>3081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3147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3118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3119</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3148</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3120</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3149</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3150</v>
      </c>
      <c s="41">
        <f>Rekapitulace!C49</f>
      </c>
      <c s="20" t="s">
        <v>0</v>
      </c>
      <c t="s">
        <v>23</v>
      </c>
      <c t="s">
        <v>27</v>
      </c>
    </row>
    <row r="4" spans="1:16" ht="32" customHeight="1">
      <c r="A4" s="24" t="s">
        <v>20</v>
      </c>
      <c s="25" t="s">
        <v>28</v>
      </c>
      <c s="27" t="s">
        <v>3150</v>
      </c>
      <c r="E4" s="26" t="s">
        <v>3151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3154</v>
      </c>
      <c r="E8" s="30" t="s">
        <v>3153</v>
      </c>
      <c r="J8" s="29">
        <f>0+J9+J42+J103+J256+J261+J282+J359+J364</f>
      </c>
      <c s="29">
        <f>0+K9+K42+K103+K256+K261+K282+K359+K364</f>
      </c>
      <c s="29">
        <f>0+L9+L42+L103+L256+L261+L282+L359+L364</f>
      </c>
      <c s="29">
        <f>0+M9+M42+M103+M256+M261+M282+M359+M364</f>
      </c>
    </row>
    <row r="9" spans="1:13" ht="12.75">
      <c r="A9" t="s">
        <v>46</v>
      </c>
      <c r="C9" s="31" t="s">
        <v>49</v>
      </c>
      <c r="E9" s="33" t="s">
        <v>3155</v>
      </c>
      <c r="J9" s="32">
        <f>0</f>
      </c>
      <c s="32">
        <f>0</f>
      </c>
      <c s="32">
        <f>0+L10+L14+L18+L22+L26+L30+L34+L38</f>
      </c>
      <c s="32">
        <f>0+M10+M14+M18+M22+M26+M30+M34+M38</f>
      </c>
    </row>
    <row r="10" spans="1:16" ht="12.75">
      <c r="A10" t="s">
        <v>48</v>
      </c>
      <c s="34" t="s">
        <v>49</v>
      </c>
      <c s="34" t="s">
        <v>3156</v>
      </c>
      <c s="35" t="s">
        <v>5</v>
      </c>
      <c s="6" t="s">
        <v>3157</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3158</v>
      </c>
      <c s="35" t="s">
        <v>5</v>
      </c>
      <c s="6" t="s">
        <v>3159</v>
      </c>
      <c s="36" t="s">
        <v>3160</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3161</v>
      </c>
      <c s="35" t="s">
        <v>5</v>
      </c>
      <c s="6" t="s">
        <v>3162</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3163</v>
      </c>
      <c s="35" t="s">
        <v>5</v>
      </c>
      <c s="6" t="s">
        <v>3164</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3165</v>
      </c>
      <c s="35" t="s">
        <v>5</v>
      </c>
      <c s="6" t="s">
        <v>3166</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3167</v>
      </c>
      <c s="35" t="s">
        <v>5</v>
      </c>
      <c s="6" t="s">
        <v>3168</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3169</v>
      </c>
      <c s="35" t="s">
        <v>5</v>
      </c>
      <c s="6" t="s">
        <v>3170</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3171</v>
      </c>
      <c s="35" t="s">
        <v>5</v>
      </c>
      <c s="6" t="s">
        <v>3172</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3173</v>
      </c>
      <c r="J42" s="32">
        <f>0</f>
      </c>
      <c s="32">
        <f>0</f>
      </c>
      <c s="32">
        <f>0+L43+L47+L51+L55+L59+L63+L67+L71+L75+L79+L83+L87+L91+L95+L99</f>
      </c>
      <c s="32">
        <f>0+M43+M47+M51+M55+M59+M63+M67+M71+M75+M79+M83+M87+M91+M95+M99</f>
      </c>
    </row>
    <row r="43" spans="1:16" ht="25.5">
      <c r="A43" t="s">
        <v>48</v>
      </c>
      <c s="34" t="s">
        <v>85</v>
      </c>
      <c s="34" t="s">
        <v>3174</v>
      </c>
      <c s="35" t="s">
        <v>5</v>
      </c>
      <c s="6" t="s">
        <v>3175</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3176</v>
      </c>
      <c s="35" t="s">
        <v>5</v>
      </c>
      <c s="6" t="s">
        <v>3177</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3178</v>
      </c>
      <c s="35" t="s">
        <v>5</v>
      </c>
      <c s="6" t="s">
        <v>3179</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3180</v>
      </c>
      <c s="35" t="s">
        <v>5</v>
      </c>
      <c s="6" t="s">
        <v>3181</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3182</v>
      </c>
      <c s="35" t="s">
        <v>5</v>
      </c>
      <c s="6" t="s">
        <v>3183</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3184</v>
      </c>
      <c s="35" t="s">
        <v>5</v>
      </c>
      <c s="6" t="s">
        <v>3185</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3186</v>
      </c>
      <c s="35" t="s">
        <v>5</v>
      </c>
      <c s="6" t="s">
        <v>3187</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3188</v>
      </c>
      <c s="35" t="s">
        <v>5</v>
      </c>
      <c s="6" t="s">
        <v>3189</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3190</v>
      </c>
      <c s="35" t="s">
        <v>5</v>
      </c>
      <c s="6" t="s">
        <v>3191</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3192</v>
      </c>
      <c s="35" t="s">
        <v>5</v>
      </c>
      <c s="6" t="s">
        <v>3193</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3194</v>
      </c>
      <c s="35" t="s">
        <v>5</v>
      </c>
      <c s="6" t="s">
        <v>3195</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3196</v>
      </c>
      <c s="35" t="s">
        <v>5</v>
      </c>
      <c s="6" t="s">
        <v>3197</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3198</v>
      </c>
      <c s="35" t="s">
        <v>5</v>
      </c>
      <c s="6" t="s">
        <v>3199</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3200</v>
      </c>
      <c s="35" t="s">
        <v>5</v>
      </c>
      <c s="6" t="s">
        <v>3201</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3202</v>
      </c>
      <c s="35" t="s">
        <v>5</v>
      </c>
      <c s="6" t="s">
        <v>3203</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3204</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3205</v>
      </c>
      <c s="35" t="s">
        <v>5</v>
      </c>
      <c s="6" t="s">
        <v>3206</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3207</v>
      </c>
      <c s="35" t="s">
        <v>5</v>
      </c>
      <c s="6" t="s">
        <v>3208</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3209</v>
      </c>
      <c s="35" t="s">
        <v>5</v>
      </c>
      <c s="6" t="s">
        <v>3210</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3211</v>
      </c>
      <c s="35" t="s">
        <v>5</v>
      </c>
      <c s="6" t="s">
        <v>3212</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3213</v>
      </c>
      <c s="35" t="s">
        <v>5</v>
      </c>
      <c s="6" t="s">
        <v>3214</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3215</v>
      </c>
      <c s="35" t="s">
        <v>5</v>
      </c>
      <c s="6" t="s">
        <v>3216</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3217</v>
      </c>
      <c s="35" t="s">
        <v>5</v>
      </c>
      <c s="6" t="s">
        <v>3218</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3219</v>
      </c>
      <c s="35" t="s">
        <v>5</v>
      </c>
      <c s="6" t="s">
        <v>3220</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3221</v>
      </c>
      <c s="35" t="s">
        <v>5</v>
      </c>
      <c s="6" t="s">
        <v>3222</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3223</v>
      </c>
      <c s="35" t="s">
        <v>5</v>
      </c>
      <c s="6" t="s">
        <v>3224</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3225</v>
      </c>
      <c s="35" t="s">
        <v>5</v>
      </c>
      <c s="6" t="s">
        <v>3226</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3227</v>
      </c>
      <c s="35" t="s">
        <v>5</v>
      </c>
      <c s="6" t="s">
        <v>3228</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3229</v>
      </c>
      <c s="35" t="s">
        <v>5</v>
      </c>
      <c s="6" t="s">
        <v>3230</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3231</v>
      </c>
      <c s="35" t="s">
        <v>5</v>
      </c>
      <c s="6" t="s">
        <v>3232</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3233</v>
      </c>
      <c s="35" t="s">
        <v>5</v>
      </c>
      <c s="6" t="s">
        <v>3234</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3235</v>
      </c>
      <c s="35" t="s">
        <v>5</v>
      </c>
      <c s="6" t="s">
        <v>3236</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3237</v>
      </c>
      <c s="35" t="s">
        <v>5</v>
      </c>
      <c s="6" t="s">
        <v>3238</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3239</v>
      </c>
      <c s="35" t="s">
        <v>5</v>
      </c>
      <c s="6" t="s">
        <v>3240</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3241</v>
      </c>
      <c s="35" t="s">
        <v>5</v>
      </c>
      <c s="6" t="s">
        <v>3242</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3243</v>
      </c>
      <c s="35" t="s">
        <v>5</v>
      </c>
      <c s="6" t="s">
        <v>3244</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3245</v>
      </c>
      <c s="35" t="s">
        <v>5</v>
      </c>
      <c s="6" t="s">
        <v>3246</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3247</v>
      </c>
      <c s="35" t="s">
        <v>5</v>
      </c>
      <c s="6" t="s">
        <v>3248</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3249</v>
      </c>
      <c s="35" t="s">
        <v>5</v>
      </c>
      <c s="6" t="s">
        <v>3250</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3251</v>
      </c>
      <c s="35" t="s">
        <v>5</v>
      </c>
      <c s="6" t="s">
        <v>3252</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3253</v>
      </c>
      <c s="35" t="s">
        <v>5</v>
      </c>
      <c s="6" t="s">
        <v>3254</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3255</v>
      </c>
      <c s="35" t="s">
        <v>5</v>
      </c>
      <c s="6" t="s">
        <v>3256</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3257</v>
      </c>
      <c s="35" t="s">
        <v>5</v>
      </c>
      <c s="6" t="s">
        <v>3258</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3259</v>
      </c>
      <c s="35" t="s">
        <v>5</v>
      </c>
      <c s="6" t="s">
        <v>3260</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3261</v>
      </c>
      <c s="35" t="s">
        <v>5</v>
      </c>
      <c s="6" t="s">
        <v>3262</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3263</v>
      </c>
      <c s="35" t="s">
        <v>5</v>
      </c>
      <c s="6" t="s">
        <v>3264</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3265</v>
      </c>
      <c s="35" t="s">
        <v>5</v>
      </c>
      <c s="6" t="s">
        <v>3266</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3267</v>
      </c>
      <c s="35" t="s">
        <v>5</v>
      </c>
      <c s="6" t="s">
        <v>3268</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3269</v>
      </c>
      <c s="35" t="s">
        <v>5</v>
      </c>
      <c s="6" t="s">
        <v>3270</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3271</v>
      </c>
      <c s="35" t="s">
        <v>5</v>
      </c>
      <c s="6" t="s">
        <v>3272</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3273</v>
      </c>
      <c s="35" t="s">
        <v>5</v>
      </c>
      <c s="6" t="s">
        <v>3274</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3275</v>
      </c>
      <c s="35" t="s">
        <v>5</v>
      </c>
      <c s="6" t="s">
        <v>3276</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3277</v>
      </c>
      <c s="35" t="s">
        <v>5</v>
      </c>
      <c s="6" t="s">
        <v>3278</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3279</v>
      </c>
      <c s="35" t="s">
        <v>5</v>
      </c>
      <c s="6" t="s">
        <v>3280</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3281</v>
      </c>
      <c r="J256" s="32">
        <f>0</f>
      </c>
      <c s="32">
        <f>0</f>
      </c>
      <c s="32">
        <f>0+L257</f>
      </c>
      <c s="32">
        <f>0+M257</f>
      </c>
    </row>
    <row r="257" spans="1:16" ht="12.75">
      <c r="A257" t="s">
        <v>48</v>
      </c>
      <c s="34" t="s">
        <v>457</v>
      </c>
      <c s="34" t="s">
        <v>3282</v>
      </c>
      <c s="35" t="s">
        <v>5</v>
      </c>
      <c s="6" t="s">
        <v>3283</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3284</v>
      </c>
      <c r="J261" s="32">
        <f>0</f>
      </c>
      <c s="32">
        <f>0</f>
      </c>
      <c s="32">
        <f>0+L262+L266+L270+L274+L278</f>
      </c>
      <c s="32">
        <f>0+M262+M266+M270+M274+M278</f>
      </c>
    </row>
    <row r="262" spans="1:16" ht="12.75">
      <c r="A262" t="s">
        <v>48</v>
      </c>
      <c s="34" t="s">
        <v>460</v>
      </c>
      <c s="34" t="s">
        <v>3285</v>
      </c>
      <c s="35" t="s">
        <v>5</v>
      </c>
      <c s="6" t="s">
        <v>3286</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3287</v>
      </c>
      <c s="35" t="s">
        <v>5</v>
      </c>
      <c s="6" t="s">
        <v>3288</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3289</v>
      </c>
      <c s="35" t="s">
        <v>5</v>
      </c>
      <c s="6" t="s">
        <v>3290</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3291</v>
      </c>
      <c s="35" t="s">
        <v>5</v>
      </c>
      <c s="6" t="s">
        <v>3292</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3293</v>
      </c>
      <c s="35" t="s">
        <v>5</v>
      </c>
      <c s="6" t="s">
        <v>3294</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3295</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3296</v>
      </c>
      <c s="35" t="s">
        <v>5</v>
      </c>
      <c s="6" t="s">
        <v>3297</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3298</v>
      </c>
      <c s="35" t="s">
        <v>5</v>
      </c>
      <c s="6" t="s">
        <v>3299</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3300</v>
      </c>
      <c s="35" t="s">
        <v>5</v>
      </c>
      <c s="6" t="s">
        <v>3301</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3302</v>
      </c>
      <c s="35" t="s">
        <v>5</v>
      </c>
      <c s="6" t="s">
        <v>3303</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3304</v>
      </c>
      <c s="35" t="s">
        <v>5</v>
      </c>
      <c s="6" t="s">
        <v>3305</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3306</v>
      </c>
      <c s="35" t="s">
        <v>5</v>
      </c>
      <c s="6" t="s">
        <v>3307</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3308</v>
      </c>
      <c s="35" t="s">
        <v>5</v>
      </c>
      <c s="6" t="s">
        <v>3309</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3310</v>
      </c>
      <c s="35" t="s">
        <v>5</v>
      </c>
      <c s="6" t="s">
        <v>3311</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3312</v>
      </c>
      <c s="35" t="s">
        <v>5</v>
      </c>
      <c s="6" t="s">
        <v>3313</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3314</v>
      </c>
      <c s="35" t="s">
        <v>5</v>
      </c>
      <c s="6" t="s">
        <v>3315</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3316</v>
      </c>
      <c s="35" t="s">
        <v>5</v>
      </c>
      <c s="6" t="s">
        <v>3317</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3318</v>
      </c>
      <c s="35" t="s">
        <v>5</v>
      </c>
      <c s="6" t="s">
        <v>3319</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3320</v>
      </c>
      <c s="35" t="s">
        <v>5</v>
      </c>
      <c s="6" t="s">
        <v>3321</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3322</v>
      </c>
      <c s="35" t="s">
        <v>5</v>
      </c>
      <c s="6" t="s">
        <v>3323</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3324</v>
      </c>
      <c s="35" t="s">
        <v>5</v>
      </c>
      <c s="6" t="s">
        <v>3325</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3326</v>
      </c>
      <c s="35" t="s">
        <v>5</v>
      </c>
      <c s="6" t="s">
        <v>3327</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3328</v>
      </c>
      <c s="35" t="s">
        <v>5</v>
      </c>
      <c s="6" t="s">
        <v>3329</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3330</v>
      </c>
      <c s="35" t="s">
        <v>5</v>
      </c>
      <c s="6" t="s">
        <v>3331</v>
      </c>
      <c s="36" t="s">
        <v>3160</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3332</v>
      </c>
      <c s="35" t="s">
        <v>5</v>
      </c>
      <c s="6" t="s">
        <v>3333</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3334</v>
      </c>
      <c r="J359" s="32">
        <f>0</f>
      </c>
      <c s="32">
        <f>0</f>
      </c>
      <c s="32">
        <f>0+L360</f>
      </c>
      <c s="32">
        <f>0+M360</f>
      </c>
    </row>
    <row r="360" spans="1:16" ht="12.75">
      <c r="A360" t="s">
        <v>48</v>
      </c>
      <c s="34" t="s">
        <v>607</v>
      </c>
      <c s="34" t="s">
        <v>3335</v>
      </c>
      <c s="35" t="s">
        <v>5</v>
      </c>
      <c s="6" t="s">
        <v>3336</v>
      </c>
      <c s="36" t="s">
        <v>213</v>
      </c>
      <c s="37">
        <v>3</v>
      </c>
      <c s="36">
        <v>0</v>
      </c>
      <c s="36">
        <f>ROUND(G360*H360,6)</f>
      </c>
      <c r="L360" s="38">
        <v>0</v>
      </c>
      <c s="32">
        <f>ROUND(ROUND(L360,2)*ROUND(G360,3),2)</f>
      </c>
      <c s="36" t="s">
        <v>3337</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3342</v>
      </c>
      <c r="E8" s="30" t="s">
        <v>3341</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3343</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3344</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3345</v>
      </c>
    </row>
    <row r="21" spans="1:5" ht="12.75">
      <c r="A21" t="s">
        <v>57</v>
      </c>
      <c r="E21" s="39" t="s">
        <v>418</v>
      </c>
    </row>
    <row r="22" spans="1:13" ht="12.75">
      <c r="A22" t="s">
        <v>46</v>
      </c>
      <c r="C22" s="31" t="s">
        <v>573</v>
      </c>
      <c r="E22" s="33" t="s">
        <v>2281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3346</v>
      </c>
      <c s="35" t="s">
        <v>5</v>
      </c>
      <c s="6" t="s">
        <v>3347</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3348</v>
      </c>
    </row>
    <row r="26" spans="1:5" ht="12.75">
      <c r="A26" t="s">
        <v>57</v>
      </c>
      <c r="E26" s="39" t="s">
        <v>418</v>
      </c>
    </row>
    <row r="27" spans="1:16" ht="12.75">
      <c r="A27" t="s">
        <v>48</v>
      </c>
      <c s="34" t="s">
        <v>27</v>
      </c>
      <c s="34" t="s">
        <v>3349</v>
      </c>
      <c s="35" t="s">
        <v>5</v>
      </c>
      <c s="6" t="s">
        <v>3350</v>
      </c>
      <c s="36" t="s">
        <v>218</v>
      </c>
      <c s="37">
        <v>20</v>
      </c>
      <c s="36">
        <v>0</v>
      </c>
      <c s="36">
        <f>ROUND(G27*H27,6)</f>
      </c>
      <c r="L27" s="38">
        <v>0</v>
      </c>
      <c s="32">
        <f>ROUND(ROUND(L27,2)*ROUND(G27,3),2)</f>
      </c>
      <c s="36" t="s">
        <v>205</v>
      </c>
      <c>
        <f>(M27*21)/100</f>
      </c>
      <c t="s">
        <v>27</v>
      </c>
    </row>
    <row r="28" spans="1:5" ht="12.75">
      <c r="A28" s="35" t="s">
        <v>55</v>
      </c>
      <c r="E28" s="39" t="s">
        <v>3351</v>
      </c>
    </row>
    <row r="29" spans="1:5" ht="12.75">
      <c r="A29" s="35" t="s">
        <v>56</v>
      </c>
      <c r="E29" s="40" t="s">
        <v>5</v>
      </c>
    </row>
    <row r="30" spans="1:5" ht="12.75">
      <c r="A30" t="s">
        <v>57</v>
      </c>
      <c r="E30" s="39" t="s">
        <v>418</v>
      </c>
    </row>
    <row r="31" spans="1:16" ht="25.5">
      <c r="A31" t="s">
        <v>48</v>
      </c>
      <c s="34" t="s">
        <v>26</v>
      </c>
      <c s="34" t="s">
        <v>3352</v>
      </c>
      <c s="35" t="s">
        <v>5</v>
      </c>
      <c s="6" t="s">
        <v>3353</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3354</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3355</v>
      </c>
    </row>
    <row r="38" spans="1:5" ht="12.75">
      <c r="A38" t="s">
        <v>57</v>
      </c>
      <c r="E38" s="39" t="s">
        <v>418</v>
      </c>
    </row>
    <row r="39" spans="1:16" ht="12.75">
      <c r="A39" t="s">
        <v>48</v>
      </c>
      <c s="34" t="s">
        <v>69</v>
      </c>
      <c s="34" t="s">
        <v>3356</v>
      </c>
      <c s="35" t="s">
        <v>5</v>
      </c>
      <c s="6" t="s">
        <v>3357</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3358</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3359</v>
      </c>
    </row>
    <row r="46" spans="1:5" ht="12.75">
      <c r="A46" t="s">
        <v>57</v>
      </c>
      <c r="E46" s="39" t="s">
        <v>418</v>
      </c>
    </row>
    <row r="47" spans="1:16" ht="25.5">
      <c r="A47" t="s">
        <v>48</v>
      </c>
      <c s="34" t="s">
        <v>77</v>
      </c>
      <c s="34" t="s">
        <v>3360</v>
      </c>
      <c s="35" t="s">
        <v>5</v>
      </c>
      <c s="6" t="s">
        <v>3361</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3362</v>
      </c>
    </row>
    <row r="50" spans="1:5" ht="12.75">
      <c r="A50" t="s">
        <v>57</v>
      </c>
      <c r="E50" s="39" t="s">
        <v>418</v>
      </c>
    </row>
    <row r="51" spans="1:16" ht="25.5">
      <c r="A51" t="s">
        <v>48</v>
      </c>
      <c s="34" t="s">
        <v>81</v>
      </c>
      <c s="34" t="s">
        <v>3363</v>
      </c>
      <c s="35" t="s">
        <v>5</v>
      </c>
      <c s="6" t="s">
        <v>3364</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3351</v>
      </c>
    </row>
    <row r="54" spans="1:5" ht="12.75">
      <c r="A54" t="s">
        <v>57</v>
      </c>
      <c r="E54" s="39" t="s">
        <v>418</v>
      </c>
    </row>
    <row r="55" spans="1:16" ht="25.5">
      <c r="A55" t="s">
        <v>48</v>
      </c>
      <c s="34" t="s">
        <v>85</v>
      </c>
      <c s="34" t="s">
        <v>3365</v>
      </c>
      <c s="35" t="s">
        <v>5</v>
      </c>
      <c s="6" t="s">
        <v>3366</v>
      </c>
      <c s="36" t="s">
        <v>213</v>
      </c>
      <c s="37">
        <v>12</v>
      </c>
      <c s="36">
        <v>0</v>
      </c>
      <c s="36">
        <f>ROUND(G55*H55,6)</f>
      </c>
      <c r="L55" s="38">
        <v>0</v>
      </c>
      <c s="32">
        <f>ROUND(ROUND(L55,2)*ROUND(G55,3),2)</f>
      </c>
      <c s="36" t="s">
        <v>205</v>
      </c>
      <c>
        <f>(M55*21)/100</f>
      </c>
      <c t="s">
        <v>27</v>
      </c>
    </row>
    <row r="56" spans="1:5" ht="12.75">
      <c r="A56" s="35" t="s">
        <v>55</v>
      </c>
      <c r="E56" s="39" t="s">
        <v>3367</v>
      </c>
    </row>
    <row r="57" spans="1:5" ht="12.75">
      <c r="A57" s="35" t="s">
        <v>56</v>
      </c>
      <c r="E57" s="40" t="s">
        <v>3368</v>
      </c>
    </row>
    <row r="58" spans="1:5" ht="12.75">
      <c r="A58" t="s">
        <v>57</v>
      </c>
      <c r="E58" s="39" t="s">
        <v>418</v>
      </c>
    </row>
    <row r="59" spans="1:16" ht="25.5">
      <c r="A59" t="s">
        <v>48</v>
      </c>
      <c s="34" t="s">
        <v>89</v>
      </c>
      <c s="34" t="s">
        <v>3369</v>
      </c>
      <c s="35" t="s">
        <v>5</v>
      </c>
      <c s="6" t="s">
        <v>3370</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3371</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3372</v>
      </c>
    </row>
    <row r="67" spans="1:16" ht="38.25">
      <c r="A67" t="s">
        <v>48</v>
      </c>
      <c s="34" t="s">
        <v>97</v>
      </c>
      <c s="34" t="s">
        <v>3373</v>
      </c>
      <c s="35" t="s">
        <v>5</v>
      </c>
      <c s="6" t="s">
        <v>3374</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3375</v>
      </c>
    </row>
    <row r="70" spans="1:5" ht="51">
      <c r="A70" t="s">
        <v>57</v>
      </c>
      <c r="E70" s="39" t="s">
        <v>3372</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3376</v>
      </c>
    </row>
    <row r="73" spans="1:5" ht="12.75">
      <c r="A73" s="35" t="s">
        <v>56</v>
      </c>
      <c r="E73" s="40" t="s">
        <v>3377</v>
      </c>
    </row>
    <row r="74" spans="1:5" ht="12.75">
      <c r="A74" t="s">
        <v>57</v>
      </c>
      <c r="E74" s="39" t="s">
        <v>418</v>
      </c>
    </row>
    <row r="75" spans="1:16" ht="12.75">
      <c r="A75" t="s">
        <v>48</v>
      </c>
      <c s="34" t="s">
        <v>105</v>
      </c>
      <c s="34" t="s">
        <v>2285</v>
      </c>
      <c s="35" t="s">
        <v>5</v>
      </c>
      <c s="6" t="s">
        <v>2286</v>
      </c>
      <c s="36" t="s">
        <v>213</v>
      </c>
      <c s="37">
        <v>3</v>
      </c>
      <c s="36">
        <v>0</v>
      </c>
      <c s="36">
        <f>ROUND(G75*H75,6)</f>
      </c>
      <c r="L75" s="38">
        <v>0</v>
      </c>
      <c s="32">
        <f>ROUND(ROUND(L75,2)*ROUND(G75,3),2)</f>
      </c>
      <c s="36" t="s">
        <v>918</v>
      </c>
      <c>
        <f>(M75*21)/100</f>
      </c>
      <c t="s">
        <v>27</v>
      </c>
    </row>
    <row r="76" spans="1:5" ht="12.75">
      <c r="A76" s="35" t="s">
        <v>55</v>
      </c>
      <c r="E76" s="39" t="s">
        <v>3378</v>
      </c>
    </row>
    <row r="77" spans="1:5" ht="12.75">
      <c r="A77" s="35" t="s">
        <v>56</v>
      </c>
      <c r="E77" s="40" t="s">
        <v>3379</v>
      </c>
    </row>
    <row r="78" spans="1:5" ht="89.25">
      <c r="A78" t="s">
        <v>57</v>
      </c>
      <c r="E78" s="39" t="s">
        <v>2288</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3380</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3381</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3382</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3383</v>
      </c>
      <c s="35" t="s">
        <v>5</v>
      </c>
      <c s="6" t="s">
        <v>3384</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3385</v>
      </c>
      <c s="35" t="s">
        <v>5</v>
      </c>
      <c s="6" t="s">
        <v>3386</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3387</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3387</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3388</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3387</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3389</v>
      </c>
    </row>
    <row r="122" spans="1:5" ht="12.75">
      <c r="A122" t="s">
        <v>57</v>
      </c>
      <c r="E122" s="39" t="s">
        <v>418</v>
      </c>
    </row>
    <row r="123" spans="1:16" ht="12.75">
      <c r="A123" t="s">
        <v>48</v>
      </c>
      <c s="34" t="s">
        <v>259</v>
      </c>
      <c s="34" t="s">
        <v>3390</v>
      </c>
      <c s="35" t="s">
        <v>5</v>
      </c>
      <c s="6" t="s">
        <v>3391</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3392</v>
      </c>
      <c s="35" t="s">
        <v>5</v>
      </c>
      <c s="6" t="s">
        <v>3393</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3394</v>
      </c>
      <c s="35" t="s">
        <v>5</v>
      </c>
      <c s="6" t="s">
        <v>3395</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3396</v>
      </c>
      <c s="35" t="s">
        <v>5</v>
      </c>
      <c s="6" t="s">
        <v>3397</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3398</v>
      </c>
    </row>
    <row r="138" spans="1:5" ht="12.75">
      <c r="A138" t="s">
        <v>57</v>
      </c>
      <c r="E138" s="39" t="s">
        <v>418</v>
      </c>
    </row>
    <row r="139" spans="1:16" ht="12.75">
      <c r="A139" t="s">
        <v>48</v>
      </c>
      <c s="34" t="s">
        <v>275</v>
      </c>
      <c s="34" t="s">
        <v>3399</v>
      </c>
      <c s="35" t="s">
        <v>5</v>
      </c>
      <c s="6" t="s">
        <v>3400</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3398</v>
      </c>
    </row>
    <row r="142" spans="1:5" ht="12.75">
      <c r="A142" t="s">
        <v>57</v>
      </c>
      <c r="E142" s="39" t="s">
        <v>418</v>
      </c>
    </row>
    <row r="143" spans="1:16" ht="25.5">
      <c r="A143" t="s">
        <v>48</v>
      </c>
      <c s="34" t="s">
        <v>279</v>
      </c>
      <c s="34" t="s">
        <v>3401</v>
      </c>
      <c s="35" t="s">
        <v>5</v>
      </c>
      <c s="6" t="s">
        <v>3402</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3398</v>
      </c>
    </row>
    <row r="146" spans="1:5" ht="12.75">
      <c r="A146" t="s">
        <v>57</v>
      </c>
      <c r="E146" s="39" t="s">
        <v>418</v>
      </c>
    </row>
    <row r="147" spans="1:16" ht="12.75">
      <c r="A147" t="s">
        <v>48</v>
      </c>
      <c s="34" t="s">
        <v>282</v>
      </c>
      <c s="34" t="s">
        <v>3403</v>
      </c>
      <c s="35" t="s">
        <v>5</v>
      </c>
      <c s="6" t="s">
        <v>3404</v>
      </c>
      <c s="36" t="s">
        <v>213</v>
      </c>
      <c s="37">
        <v>20</v>
      </c>
      <c s="36">
        <v>0</v>
      </c>
      <c s="36">
        <f>ROUND(G147*H147,6)</f>
      </c>
      <c r="L147" s="38">
        <v>0</v>
      </c>
      <c s="32">
        <f>ROUND(ROUND(L147,2)*ROUND(G147,3),2)</f>
      </c>
      <c s="36" t="s">
        <v>205</v>
      </c>
      <c>
        <f>(M147*21)/100</f>
      </c>
      <c t="s">
        <v>27</v>
      </c>
    </row>
    <row r="148" spans="1:5" ht="12.75">
      <c r="A148" s="35" t="s">
        <v>55</v>
      </c>
      <c r="E148" s="39" t="s">
        <v>2345</v>
      </c>
    </row>
    <row r="149" spans="1:5" ht="12.75">
      <c r="A149" s="35" t="s">
        <v>56</v>
      </c>
      <c r="E149" s="40" t="s">
        <v>3405</v>
      </c>
    </row>
    <row r="150" spans="1:5" ht="12.75">
      <c r="A150" t="s">
        <v>57</v>
      </c>
      <c r="E150" s="39" t="s">
        <v>418</v>
      </c>
    </row>
    <row r="151" spans="1:16" ht="12.75">
      <c r="A151" t="s">
        <v>48</v>
      </c>
      <c s="34" t="s">
        <v>285</v>
      </c>
      <c s="34" t="s">
        <v>3406</v>
      </c>
      <c s="35" t="s">
        <v>5</v>
      </c>
      <c s="6" t="s">
        <v>3407</v>
      </c>
      <c s="36" t="s">
        <v>213</v>
      </c>
      <c s="37">
        <v>18</v>
      </c>
      <c s="36">
        <v>0</v>
      </c>
      <c s="36">
        <f>ROUND(G151*H151,6)</f>
      </c>
      <c r="L151" s="38">
        <v>0</v>
      </c>
      <c s="32">
        <f>ROUND(ROUND(L151,2)*ROUND(G151,3),2)</f>
      </c>
      <c s="36" t="s">
        <v>205</v>
      </c>
      <c>
        <f>(M151*21)/100</f>
      </c>
      <c t="s">
        <v>27</v>
      </c>
    </row>
    <row r="152" spans="1:5" ht="12.75">
      <c r="A152" s="35" t="s">
        <v>55</v>
      </c>
      <c r="E152" s="39" t="s">
        <v>3408</v>
      </c>
    </row>
    <row r="153" spans="1:5" ht="12.75">
      <c r="A153" s="35" t="s">
        <v>56</v>
      </c>
      <c r="E153" s="40" t="s">
        <v>3409</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3408</v>
      </c>
    </row>
    <row r="157" spans="1:5" ht="12.75">
      <c r="A157" s="35" t="s">
        <v>56</v>
      </c>
      <c r="E157" s="40" t="s">
        <v>3410</v>
      </c>
    </row>
    <row r="158" spans="1:5" ht="12.75">
      <c r="A158" t="s">
        <v>57</v>
      </c>
      <c r="E158" s="39" t="s">
        <v>418</v>
      </c>
    </row>
    <row r="159" spans="1:16" ht="12.75">
      <c r="A159" t="s">
        <v>48</v>
      </c>
      <c s="34" t="s">
        <v>292</v>
      </c>
      <c s="34" t="s">
        <v>3411</v>
      </c>
      <c s="35" t="s">
        <v>5</v>
      </c>
      <c s="6" t="s">
        <v>3412</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3368</v>
      </c>
    </row>
    <row r="162" spans="1:5" ht="12.75">
      <c r="A162" t="s">
        <v>57</v>
      </c>
      <c r="E162" s="39" t="s">
        <v>418</v>
      </c>
    </row>
    <row r="163" spans="1:16" ht="12.75">
      <c r="A163" t="s">
        <v>48</v>
      </c>
      <c s="34" t="s">
        <v>295</v>
      </c>
      <c s="34" t="s">
        <v>3413</v>
      </c>
      <c s="35" t="s">
        <v>5</v>
      </c>
      <c s="6" t="s">
        <v>3414</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3368</v>
      </c>
    </row>
    <row r="166" spans="1:5" ht="12.75">
      <c r="A166" t="s">
        <v>57</v>
      </c>
      <c r="E166" s="39" t="s">
        <v>418</v>
      </c>
    </row>
    <row r="167" spans="1:16" ht="12.75">
      <c r="A167" t="s">
        <v>48</v>
      </c>
      <c s="34" t="s">
        <v>298</v>
      </c>
      <c s="34" t="s">
        <v>3415</v>
      </c>
      <c s="35" t="s">
        <v>5</v>
      </c>
      <c s="6" t="s">
        <v>3416</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3368</v>
      </c>
    </row>
    <row r="170" spans="1:5" ht="12.75">
      <c r="A170" t="s">
        <v>57</v>
      </c>
      <c r="E170" s="39" t="s">
        <v>418</v>
      </c>
    </row>
    <row r="171" spans="1:16" ht="12.75">
      <c r="A171" t="s">
        <v>48</v>
      </c>
      <c s="34" t="s">
        <v>301</v>
      </c>
      <c s="34" t="s">
        <v>3417</v>
      </c>
      <c s="35" t="s">
        <v>5</v>
      </c>
      <c s="6" t="s">
        <v>3418</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3368</v>
      </c>
    </row>
    <row r="174" spans="1:5" ht="12.75">
      <c r="A174" t="s">
        <v>57</v>
      </c>
      <c r="E174" s="39" t="s">
        <v>418</v>
      </c>
    </row>
    <row r="175" spans="1:16" ht="12.75">
      <c r="A175" t="s">
        <v>48</v>
      </c>
      <c s="34" t="s">
        <v>304</v>
      </c>
      <c s="34" t="s">
        <v>2282</v>
      </c>
      <c s="35" t="s">
        <v>5</v>
      </c>
      <c s="6" t="s">
        <v>2283</v>
      </c>
      <c s="36" t="s">
        <v>213</v>
      </c>
      <c s="37">
        <v>2</v>
      </c>
      <c s="36">
        <v>0</v>
      </c>
      <c s="36">
        <f>ROUND(G175*H175,6)</f>
      </c>
      <c r="L175" s="38">
        <v>0</v>
      </c>
      <c s="32">
        <f>ROUND(ROUND(L175,2)*ROUND(G175,3),2)</f>
      </c>
      <c s="36" t="s">
        <v>205</v>
      </c>
      <c>
        <f>(M175*21)/100</f>
      </c>
      <c t="s">
        <v>27</v>
      </c>
    </row>
    <row r="176" spans="1:5" ht="12.75">
      <c r="A176" s="35" t="s">
        <v>55</v>
      </c>
      <c r="E176" s="39" t="s">
        <v>2284</v>
      </c>
    </row>
    <row r="177" spans="1:5" ht="12.75">
      <c r="A177" s="35" t="s">
        <v>56</v>
      </c>
      <c r="E177" s="40" t="s">
        <v>5</v>
      </c>
    </row>
    <row r="178" spans="1:5" ht="12.75">
      <c r="A178" t="s">
        <v>57</v>
      </c>
      <c r="E178" s="39" t="s">
        <v>418</v>
      </c>
    </row>
    <row r="179" spans="1:16" ht="38.25">
      <c r="A179" t="s">
        <v>48</v>
      </c>
      <c s="34" t="s">
        <v>307</v>
      </c>
      <c s="34" t="s">
        <v>3419</v>
      </c>
      <c s="35" t="s">
        <v>5</v>
      </c>
      <c s="6" t="s">
        <v>2290</v>
      </c>
      <c s="36" t="s">
        <v>213</v>
      </c>
      <c s="37">
        <v>1</v>
      </c>
      <c s="36">
        <v>0</v>
      </c>
      <c s="36">
        <f>ROUND(G179*H179,6)</f>
      </c>
      <c r="L179" s="38">
        <v>0</v>
      </c>
      <c s="32">
        <f>ROUND(ROUND(L179,2)*ROUND(G179,3),2)</f>
      </c>
      <c s="36" t="s">
        <v>918</v>
      </c>
      <c>
        <f>(M179*21)/100</f>
      </c>
      <c t="s">
        <v>27</v>
      </c>
    </row>
    <row r="180" spans="1:5" ht="12.75">
      <c r="A180" s="35" t="s">
        <v>55</v>
      </c>
      <c r="E180" s="39" t="s">
        <v>2291</v>
      </c>
    </row>
    <row r="181" spans="1:5" ht="12.75">
      <c r="A181" s="35" t="s">
        <v>56</v>
      </c>
      <c r="E181" s="40" t="s">
        <v>5</v>
      </c>
    </row>
    <row r="182" spans="1:5" ht="12.75">
      <c r="A182" t="s">
        <v>57</v>
      </c>
      <c r="E182" s="39" t="s">
        <v>418</v>
      </c>
    </row>
    <row r="183" spans="1:16" ht="12.75">
      <c r="A183" t="s">
        <v>48</v>
      </c>
      <c s="34" t="s">
        <v>310</v>
      </c>
      <c s="34" t="s">
        <v>2292</v>
      </c>
      <c s="35" t="s">
        <v>5</v>
      </c>
      <c s="6" t="s">
        <v>2293</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2294</v>
      </c>
      <c s="35" t="s">
        <v>5</v>
      </c>
      <c s="6" t="s">
        <v>2295</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3420</v>
      </c>
    </row>
    <row r="194" spans="1:5" ht="12.75">
      <c r="A194" t="s">
        <v>57</v>
      </c>
      <c r="E194" s="39" t="s">
        <v>418</v>
      </c>
    </row>
    <row r="195" spans="1:16" ht="12.75">
      <c r="A195" t="s">
        <v>48</v>
      </c>
      <c s="34" t="s">
        <v>319</v>
      </c>
      <c s="34" t="s">
        <v>2297</v>
      </c>
      <c s="35" t="s">
        <v>5</v>
      </c>
      <c s="6" t="s">
        <v>2298</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2299</v>
      </c>
    </row>
    <row r="198" spans="1:5" ht="12.75">
      <c r="A198" t="s">
        <v>57</v>
      </c>
      <c r="E198" s="39" t="s">
        <v>418</v>
      </c>
    </row>
    <row r="199" spans="1:16" ht="25.5">
      <c r="A199" t="s">
        <v>48</v>
      </c>
      <c s="34" t="s">
        <v>330</v>
      </c>
      <c s="34" t="s">
        <v>2305</v>
      </c>
      <c s="35" t="s">
        <v>5</v>
      </c>
      <c s="6" t="s">
        <v>2306</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2308</v>
      </c>
      <c s="35" t="s">
        <v>5</v>
      </c>
      <c s="6" t="s">
        <v>2309</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2311</v>
      </c>
      <c s="35" t="s">
        <v>5</v>
      </c>
      <c s="6" t="s">
        <v>2312</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2315</v>
      </c>
      <c s="35" t="s">
        <v>5</v>
      </c>
      <c s="6" t="s">
        <v>2316</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2318</v>
      </c>
      <c s="35" t="s">
        <v>5</v>
      </c>
      <c s="6" t="s">
        <v>2319</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2322</v>
      </c>
      <c s="35" t="s">
        <v>5</v>
      </c>
      <c s="6" t="s">
        <v>2323</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2324</v>
      </c>
    </row>
    <row r="234" spans="1:5" ht="12.75">
      <c r="A234" t="s">
        <v>57</v>
      </c>
      <c r="E234" s="39" t="s">
        <v>418</v>
      </c>
    </row>
    <row r="235" spans="1:16" ht="12.75">
      <c r="A235" t="s">
        <v>48</v>
      </c>
      <c s="34" t="s">
        <v>355</v>
      </c>
      <c s="34" t="s">
        <v>2326</v>
      </c>
      <c s="35" t="s">
        <v>5</v>
      </c>
      <c s="6" t="s">
        <v>2327</v>
      </c>
      <c s="36" t="s">
        <v>678</v>
      </c>
      <c s="37">
        <v>0.5</v>
      </c>
      <c s="36">
        <v>0</v>
      </c>
      <c s="36">
        <f>ROUND(G235*H235,6)</f>
      </c>
      <c r="L235" s="38">
        <v>0</v>
      </c>
      <c s="32">
        <f>ROUND(ROUND(L235,2)*ROUND(G235,3),2)</f>
      </c>
      <c s="36" t="s">
        <v>205</v>
      </c>
      <c>
        <f>(M235*21)/100</f>
      </c>
      <c t="s">
        <v>27</v>
      </c>
    </row>
    <row r="236" spans="1:5" ht="12.75">
      <c r="A236" s="35" t="s">
        <v>55</v>
      </c>
      <c r="E236" s="39" t="s">
        <v>2328</v>
      </c>
    </row>
    <row r="237" spans="1:5" ht="12.75">
      <c r="A237" s="35" t="s">
        <v>56</v>
      </c>
      <c r="E237" s="40" t="s">
        <v>5</v>
      </c>
    </row>
    <row r="238" spans="1:5" ht="12.75">
      <c r="A238" t="s">
        <v>57</v>
      </c>
      <c r="E238" s="39" t="s">
        <v>418</v>
      </c>
    </row>
    <row r="239" spans="1:16" ht="12.75">
      <c r="A239" t="s">
        <v>48</v>
      </c>
      <c s="34" t="s">
        <v>356</v>
      </c>
      <c s="34" t="s">
        <v>2343</v>
      </c>
      <c s="35" t="s">
        <v>5</v>
      </c>
      <c s="6" t="s">
        <v>2344</v>
      </c>
      <c s="36" t="s">
        <v>213</v>
      </c>
      <c s="37">
        <v>4</v>
      </c>
      <c s="36">
        <v>0</v>
      </c>
      <c s="36">
        <f>ROUND(G239*H239,6)</f>
      </c>
      <c r="L239" s="38">
        <v>0</v>
      </c>
      <c s="32">
        <f>ROUND(ROUND(L239,2)*ROUND(G239,3),2)</f>
      </c>
      <c s="36" t="s">
        <v>205</v>
      </c>
      <c>
        <f>(M239*21)/100</f>
      </c>
      <c t="s">
        <v>27</v>
      </c>
    </row>
    <row r="240" spans="1:5" ht="12.75">
      <c r="A240" s="35" t="s">
        <v>55</v>
      </c>
      <c r="E240" s="39" t="s">
        <v>2345</v>
      </c>
    </row>
    <row r="241" spans="1:5" ht="12.75">
      <c r="A241" s="35" t="s">
        <v>56</v>
      </c>
      <c r="E241" s="40" t="s">
        <v>5</v>
      </c>
    </row>
    <row r="242" spans="1:5" ht="12.75">
      <c r="A242" t="s">
        <v>57</v>
      </c>
      <c r="E242" s="39" t="s">
        <v>418</v>
      </c>
    </row>
    <row r="243" spans="1:16" ht="12.75">
      <c r="A243" t="s">
        <v>48</v>
      </c>
      <c s="34" t="s">
        <v>445</v>
      </c>
      <c s="34" t="s">
        <v>3421</v>
      </c>
      <c s="35" t="s">
        <v>5</v>
      </c>
      <c s="6" t="s">
        <v>3422</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3423</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351</v>
      </c>
    </row>
    <row r="250" spans="1:5" ht="12.75">
      <c r="A250" s="35" t="s">
        <v>56</v>
      </c>
      <c r="E250" s="40" t="s">
        <v>3424</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25.5">
      <c r="A253" s="35" t="s">
        <v>55</v>
      </c>
      <c r="E253" s="39" t="s">
        <v>351</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25.5">
      <c r="A257" s="35" t="s">
        <v>55</v>
      </c>
      <c r="E257" s="39" t="s">
        <v>351</v>
      </c>
    </row>
    <row r="258" spans="1:5" ht="12.75">
      <c r="A258" s="35" t="s">
        <v>56</v>
      </c>
      <c r="E258" s="40" t="s">
        <v>3425</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3428</v>
      </c>
      <c r="E8" s="30" t="s">
        <v>3427</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1440</v>
      </c>
      <c s="35" t="s">
        <v>5</v>
      </c>
      <c s="6" t="s">
        <v>1441</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3429</v>
      </c>
    </row>
    <row r="13" spans="1:5" ht="12.75">
      <c r="A13" t="s">
        <v>57</v>
      </c>
      <c r="E13" s="39" t="s">
        <v>418</v>
      </c>
    </row>
    <row r="14" spans="1:16" ht="12.75">
      <c r="A14" t="s">
        <v>48</v>
      </c>
      <c s="34" t="s">
        <v>270</v>
      </c>
      <c s="34" t="s">
        <v>3430</v>
      </c>
      <c s="35" t="s">
        <v>5</v>
      </c>
      <c s="6" t="s">
        <v>3431</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3432</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3433</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3434</v>
      </c>
    </row>
    <row r="25" spans="1:5" ht="12.75">
      <c r="A25" t="s">
        <v>57</v>
      </c>
      <c r="E25" s="39" t="s">
        <v>418</v>
      </c>
    </row>
    <row r="26" spans="1:13" ht="12.75">
      <c r="A26" t="s">
        <v>46</v>
      </c>
      <c r="C26" s="31" t="s">
        <v>573</v>
      </c>
      <c r="E26" s="33" t="s">
        <v>2281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3435</v>
      </c>
      <c s="35" t="s">
        <v>5</v>
      </c>
      <c s="6" t="s">
        <v>3436</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3437</v>
      </c>
    </row>
    <row r="30" spans="1:5" ht="12.75">
      <c r="A30" t="s">
        <v>57</v>
      </c>
      <c r="E30" s="39" t="s">
        <v>418</v>
      </c>
    </row>
    <row r="31" spans="1:16" ht="12.75">
      <c r="A31" t="s">
        <v>48</v>
      </c>
      <c s="34" t="s">
        <v>27</v>
      </c>
      <c s="34" t="s">
        <v>3438</v>
      </c>
      <c s="35" t="s">
        <v>5</v>
      </c>
      <c s="6" t="s">
        <v>3439</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3440</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3441</v>
      </c>
    </row>
    <row r="38" spans="1:5" ht="12.75">
      <c r="A38" t="s">
        <v>57</v>
      </c>
      <c r="E38" s="39" t="s">
        <v>418</v>
      </c>
    </row>
    <row r="39" spans="1:16" ht="12.75">
      <c r="A39" t="s">
        <v>48</v>
      </c>
      <c s="34" t="s">
        <v>65</v>
      </c>
      <c s="34" t="s">
        <v>3442</v>
      </c>
      <c s="35" t="s">
        <v>5</v>
      </c>
      <c s="6" t="s">
        <v>3443</v>
      </c>
      <c s="36" t="s">
        <v>213</v>
      </c>
      <c s="37">
        <v>6</v>
      </c>
      <c s="36">
        <v>0</v>
      </c>
      <c s="36">
        <f>ROUND(G39*H39,6)</f>
      </c>
      <c r="L39" s="38">
        <v>0</v>
      </c>
      <c s="32">
        <f>ROUND(ROUND(L39,2)*ROUND(G39,3),2)</f>
      </c>
      <c s="36" t="s">
        <v>205</v>
      </c>
      <c>
        <f>(M39*21)/100</f>
      </c>
      <c t="s">
        <v>27</v>
      </c>
    </row>
    <row r="40" spans="1:5" ht="12.75">
      <c r="A40" s="35" t="s">
        <v>55</v>
      </c>
      <c r="E40" s="39" t="s">
        <v>3444</v>
      </c>
    </row>
    <row r="41" spans="1:5" ht="12.75">
      <c r="A41" s="35" t="s">
        <v>56</v>
      </c>
      <c r="E41" s="40" t="s">
        <v>3445</v>
      </c>
    </row>
    <row r="42" spans="1:5" ht="12.75">
      <c r="A42" t="s">
        <v>57</v>
      </c>
      <c r="E42" s="39" t="s">
        <v>418</v>
      </c>
    </row>
    <row r="43" spans="1:16" ht="25.5">
      <c r="A43" t="s">
        <v>48</v>
      </c>
      <c s="34" t="s">
        <v>69</v>
      </c>
      <c s="34" t="s">
        <v>3446</v>
      </c>
      <c s="35" t="s">
        <v>5</v>
      </c>
      <c s="6" t="s">
        <v>3447</v>
      </c>
      <c s="36" t="s">
        <v>213</v>
      </c>
      <c s="37">
        <v>9</v>
      </c>
      <c s="36">
        <v>0</v>
      </c>
      <c s="36">
        <f>ROUND(G43*H43,6)</f>
      </c>
      <c r="L43" s="38">
        <v>0</v>
      </c>
      <c s="32">
        <f>ROUND(ROUND(L43,2)*ROUND(G43,3),2)</f>
      </c>
      <c s="36" t="s">
        <v>205</v>
      </c>
      <c>
        <f>(M43*21)/100</f>
      </c>
      <c t="s">
        <v>27</v>
      </c>
    </row>
    <row r="44" spans="1:5" ht="25.5">
      <c r="A44" s="35" t="s">
        <v>55</v>
      </c>
      <c r="E44" s="39" t="s">
        <v>3448</v>
      </c>
    </row>
    <row r="45" spans="1:5" ht="12.75">
      <c r="A45" s="35" t="s">
        <v>56</v>
      </c>
      <c r="E45" s="40" t="s">
        <v>3449</v>
      </c>
    </row>
    <row r="46" spans="1:5" ht="12.75">
      <c r="A46" t="s">
        <v>57</v>
      </c>
      <c r="E46" s="39" t="s">
        <v>418</v>
      </c>
    </row>
    <row r="47" spans="1:16" ht="25.5">
      <c r="A47" t="s">
        <v>48</v>
      </c>
      <c s="34" t="s">
        <v>73</v>
      </c>
      <c s="34" t="s">
        <v>3450</v>
      </c>
      <c s="35" t="s">
        <v>5</v>
      </c>
      <c s="6" t="s">
        <v>3451</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3452</v>
      </c>
    </row>
    <row r="50" spans="1:5" ht="12.75">
      <c r="A50" t="s">
        <v>57</v>
      </c>
      <c r="E50" s="39" t="s">
        <v>418</v>
      </c>
    </row>
    <row r="51" spans="1:16" ht="12.75">
      <c r="A51" t="s">
        <v>48</v>
      </c>
      <c s="34" t="s">
        <v>77</v>
      </c>
      <c s="34" t="s">
        <v>3453</v>
      </c>
      <c s="35" t="s">
        <v>5</v>
      </c>
      <c s="6" t="s">
        <v>3454</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3455</v>
      </c>
    </row>
    <row r="54" spans="1:5" ht="12.75">
      <c r="A54" t="s">
        <v>57</v>
      </c>
      <c r="E54" s="39" t="s">
        <v>418</v>
      </c>
    </row>
    <row r="55" spans="1:16" ht="25.5">
      <c r="A55" t="s">
        <v>48</v>
      </c>
      <c s="34" t="s">
        <v>81</v>
      </c>
      <c s="34" t="s">
        <v>3456</v>
      </c>
      <c s="35" t="s">
        <v>5</v>
      </c>
      <c s="6" t="s">
        <v>3457</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3458</v>
      </c>
    </row>
    <row r="58" spans="1:5" ht="12.75">
      <c r="A58" t="s">
        <v>57</v>
      </c>
      <c r="E58" s="39" t="s">
        <v>418</v>
      </c>
    </row>
    <row r="59" spans="1:16" ht="12.75">
      <c r="A59" t="s">
        <v>48</v>
      </c>
      <c s="34" t="s">
        <v>85</v>
      </c>
      <c s="34" t="s">
        <v>3346</v>
      </c>
      <c s="35" t="s">
        <v>5</v>
      </c>
      <c s="6" t="s">
        <v>3347</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3459</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3460</v>
      </c>
    </row>
    <row r="66" spans="1:5" ht="12.75">
      <c r="A66" t="s">
        <v>57</v>
      </c>
      <c r="E66" s="39" t="s">
        <v>418</v>
      </c>
    </row>
    <row r="67" spans="1:16" ht="12.75">
      <c r="A67" t="s">
        <v>48</v>
      </c>
      <c s="34" t="s">
        <v>93</v>
      </c>
      <c s="34" t="s">
        <v>2297</v>
      </c>
      <c s="35" t="s">
        <v>5</v>
      </c>
      <c s="6" t="s">
        <v>2298</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3461</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3462</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3463</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3464</v>
      </c>
    </row>
    <row r="82" spans="1:5" ht="12.75">
      <c r="A82" t="s">
        <v>57</v>
      </c>
      <c r="E82" s="39" t="s">
        <v>418</v>
      </c>
    </row>
    <row r="83" spans="1:16" ht="25.5">
      <c r="A83" t="s">
        <v>48</v>
      </c>
      <c s="34" t="s">
        <v>109</v>
      </c>
      <c s="34" t="s">
        <v>3465</v>
      </c>
      <c s="35" t="s">
        <v>5</v>
      </c>
      <c s="6" t="s">
        <v>3466</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3467</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3468</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2332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3469</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3383</v>
      </c>
      <c s="35" t="s">
        <v>5</v>
      </c>
      <c s="6" t="s">
        <v>3384</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3470</v>
      </c>
    </row>
    <row r="110" spans="1:5" ht="12.75">
      <c r="A110" t="s">
        <v>57</v>
      </c>
      <c r="E110" s="39" t="s">
        <v>418</v>
      </c>
    </row>
    <row r="111" spans="1:16" ht="12.75">
      <c r="A111" t="s">
        <v>48</v>
      </c>
      <c s="34" t="s">
        <v>137</v>
      </c>
      <c s="34" t="s">
        <v>3471</v>
      </c>
      <c s="35" t="s">
        <v>5</v>
      </c>
      <c s="6" t="s">
        <v>3472</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3473</v>
      </c>
    </row>
    <row r="114" spans="1:5" ht="12.75">
      <c r="A114" t="s">
        <v>57</v>
      </c>
      <c r="E114" s="39" t="s">
        <v>418</v>
      </c>
    </row>
    <row r="115" spans="1:16" ht="12.75">
      <c r="A115" t="s">
        <v>48</v>
      </c>
      <c s="34" t="s">
        <v>141</v>
      </c>
      <c s="34" t="s">
        <v>3403</v>
      </c>
      <c s="35" t="s">
        <v>5</v>
      </c>
      <c s="6" t="s">
        <v>3404</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3474</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3475</v>
      </c>
    </row>
    <row r="122" spans="1:5" ht="12.75">
      <c r="A122" t="s">
        <v>57</v>
      </c>
      <c r="E122" s="39" t="s">
        <v>418</v>
      </c>
    </row>
    <row r="123" spans="1:16" ht="25.5">
      <c r="A123" t="s">
        <v>48</v>
      </c>
      <c s="34" t="s">
        <v>149</v>
      </c>
      <c s="34" t="s">
        <v>2318</v>
      </c>
      <c s="35" t="s">
        <v>5</v>
      </c>
      <c s="6" t="s">
        <v>2319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3476</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3477</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351</v>
      </c>
    </row>
    <row r="138" spans="1:5" ht="12.75">
      <c r="A138" s="35" t="s">
        <v>56</v>
      </c>
      <c r="E138" s="40" t="s">
        <v>3478</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351</v>
      </c>
    </row>
    <row r="142" spans="1:5" ht="12.75">
      <c r="A142" s="35" t="s">
        <v>56</v>
      </c>
      <c r="E142" s="40" t="s">
        <v>3479</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25.5">
      <c r="A145" s="35" t="s">
        <v>55</v>
      </c>
      <c r="E145" s="39" t="s">
        <v>351</v>
      </c>
    </row>
    <row r="146" spans="1:5" ht="12.75">
      <c r="A146" s="35" t="s">
        <v>56</v>
      </c>
      <c r="E146" s="40" t="s">
        <v>3480</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25.5">
      <c r="A149" s="35" t="s">
        <v>55</v>
      </c>
      <c r="E149" s="39" t="s">
        <v>351</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25.5">
      <c r="A153" s="35" t="s">
        <v>55</v>
      </c>
      <c r="E153" s="39" t="s">
        <v>351</v>
      </c>
    </row>
    <row r="154" spans="1:5" ht="12.75">
      <c r="A154" s="35" t="s">
        <v>56</v>
      </c>
      <c r="E154" s="40" t="s">
        <v>3481</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3484</v>
      </c>
      <c r="E8" s="30" t="s">
        <v>3483</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1440</v>
      </c>
      <c s="35" t="s">
        <v>5</v>
      </c>
      <c s="6" t="s">
        <v>1441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3485</v>
      </c>
    </row>
    <row r="13" spans="1:5" ht="12.75">
      <c r="A13" t="s">
        <v>57</v>
      </c>
      <c r="E13" s="39" t="s">
        <v>418</v>
      </c>
    </row>
    <row r="14" spans="1:16" ht="12.75">
      <c r="A14" t="s">
        <v>48</v>
      </c>
      <c s="34" t="s">
        <v>275</v>
      </c>
      <c s="34" t="s">
        <v>3430</v>
      </c>
      <c s="35" t="s">
        <v>5</v>
      </c>
      <c s="6" t="s">
        <v>3431</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3485</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3486</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3487</v>
      </c>
    </row>
    <row r="25" spans="1:5" ht="12.75">
      <c r="A25" t="s">
        <v>57</v>
      </c>
      <c r="E25" s="39" t="s">
        <v>418</v>
      </c>
    </row>
    <row r="26" spans="1:13" ht="12.75">
      <c r="A26" t="s">
        <v>46</v>
      </c>
      <c r="C26" s="31" t="s">
        <v>573</v>
      </c>
      <c r="E26" s="33" t="s">
        <v>2281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3435</v>
      </c>
      <c s="35" t="s">
        <v>5</v>
      </c>
      <c s="6" t="s">
        <v>3436</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3488</v>
      </c>
    </row>
    <row r="30" spans="1:5" ht="12.75">
      <c r="A30" t="s">
        <v>57</v>
      </c>
      <c r="E30" s="39" t="s">
        <v>418</v>
      </c>
    </row>
    <row r="31" spans="1:16" ht="12.75">
      <c r="A31" t="s">
        <v>48</v>
      </c>
      <c s="34" t="s">
        <v>27</v>
      </c>
      <c s="34" t="s">
        <v>3438</v>
      </c>
      <c s="35" t="s">
        <v>5</v>
      </c>
      <c s="6" t="s">
        <v>3439</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3489</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3490</v>
      </c>
    </row>
    <row r="38" spans="1:5" ht="12.75">
      <c r="A38" t="s">
        <v>57</v>
      </c>
      <c r="E38" s="39" t="s">
        <v>418</v>
      </c>
    </row>
    <row r="39" spans="1:16" ht="12.75">
      <c r="A39" t="s">
        <v>48</v>
      </c>
      <c s="34" t="s">
        <v>65</v>
      </c>
      <c s="34" t="s">
        <v>3442</v>
      </c>
      <c s="35" t="s">
        <v>5</v>
      </c>
      <c s="6" t="s">
        <v>3443</v>
      </c>
      <c s="36" t="s">
        <v>213</v>
      </c>
      <c s="37">
        <v>3</v>
      </c>
      <c s="36">
        <v>0</v>
      </c>
      <c s="36">
        <f>ROUND(G39*H39,6)</f>
      </c>
      <c r="L39" s="38">
        <v>0</v>
      </c>
      <c s="32">
        <f>ROUND(ROUND(L39,2)*ROUND(G39,3),2)</f>
      </c>
      <c s="36" t="s">
        <v>205</v>
      </c>
      <c>
        <f>(M39*21)/100</f>
      </c>
      <c t="s">
        <v>27</v>
      </c>
    </row>
    <row r="40" spans="1:5" ht="12.75">
      <c r="A40" s="35" t="s">
        <v>55</v>
      </c>
      <c r="E40" s="39" t="s">
        <v>3444</v>
      </c>
    </row>
    <row r="41" spans="1:5" ht="12.75">
      <c r="A41" s="35" t="s">
        <v>56</v>
      </c>
      <c r="E41" s="40" t="s">
        <v>3445</v>
      </c>
    </row>
    <row r="42" spans="1:5" ht="12.75">
      <c r="A42" t="s">
        <v>57</v>
      </c>
      <c r="E42" s="39" t="s">
        <v>418</v>
      </c>
    </row>
    <row r="43" spans="1:16" ht="25.5">
      <c r="A43" t="s">
        <v>48</v>
      </c>
      <c s="34" t="s">
        <v>69</v>
      </c>
      <c s="34" t="s">
        <v>3446</v>
      </c>
      <c s="35" t="s">
        <v>5</v>
      </c>
      <c s="6" t="s">
        <v>3447</v>
      </c>
      <c s="36" t="s">
        <v>213</v>
      </c>
      <c s="37">
        <v>4</v>
      </c>
      <c s="36">
        <v>0</v>
      </c>
      <c s="36">
        <f>ROUND(G43*H43,6)</f>
      </c>
      <c r="L43" s="38">
        <v>0</v>
      </c>
      <c s="32">
        <f>ROUND(ROUND(L43,2)*ROUND(G43,3),2)</f>
      </c>
      <c s="36" t="s">
        <v>205</v>
      </c>
      <c>
        <f>(M43*21)/100</f>
      </c>
      <c t="s">
        <v>27</v>
      </c>
    </row>
    <row r="44" spans="1:5" ht="12.75">
      <c r="A44" s="35" t="s">
        <v>55</v>
      </c>
      <c r="E44" s="39" t="s">
        <v>3491</v>
      </c>
    </row>
    <row r="45" spans="1:5" ht="12.75">
      <c r="A45" s="35" t="s">
        <v>56</v>
      </c>
      <c r="E45" s="40" t="s">
        <v>3492</v>
      </c>
    </row>
    <row r="46" spans="1:5" ht="12.75">
      <c r="A46" t="s">
        <v>57</v>
      </c>
      <c r="E46" s="39" t="s">
        <v>418</v>
      </c>
    </row>
    <row r="47" spans="1:16" ht="12.75">
      <c r="A47" t="s">
        <v>48</v>
      </c>
      <c s="34" t="s">
        <v>73</v>
      </c>
      <c s="34" t="s">
        <v>3493</v>
      </c>
      <c s="35" t="s">
        <v>5</v>
      </c>
      <c s="6" t="s">
        <v>3494</v>
      </c>
      <c s="36" t="s">
        <v>213</v>
      </c>
      <c s="37">
        <v>2</v>
      </c>
      <c s="36">
        <v>0</v>
      </c>
      <c s="36">
        <f>ROUND(G47*H47,6)</f>
      </c>
      <c r="L47" s="38">
        <v>0</v>
      </c>
      <c s="32">
        <f>ROUND(ROUND(L47,2)*ROUND(G47,3),2)</f>
      </c>
      <c s="36" t="s">
        <v>205</v>
      </c>
      <c>
        <f>(M47*21)/100</f>
      </c>
      <c t="s">
        <v>27</v>
      </c>
    </row>
    <row r="48" spans="1:5" ht="12.75">
      <c r="A48" s="35" t="s">
        <v>55</v>
      </c>
      <c r="E48" s="39" t="s">
        <v>3495</v>
      </c>
    </row>
    <row r="49" spans="1:5" ht="12.75">
      <c r="A49" s="35" t="s">
        <v>56</v>
      </c>
      <c r="E49" s="40" t="s">
        <v>3496</v>
      </c>
    </row>
    <row r="50" spans="1:5" ht="12.75">
      <c r="A50" t="s">
        <v>57</v>
      </c>
      <c r="E50" s="39" t="s">
        <v>418</v>
      </c>
    </row>
    <row r="51" spans="1:16" ht="25.5">
      <c r="A51" t="s">
        <v>48</v>
      </c>
      <c s="34" t="s">
        <v>77</v>
      </c>
      <c s="34" t="s">
        <v>3450</v>
      </c>
      <c s="35" t="s">
        <v>5</v>
      </c>
      <c s="6" t="s">
        <v>3451</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3497</v>
      </c>
    </row>
    <row r="54" spans="1:5" ht="12.75">
      <c r="A54" t="s">
        <v>57</v>
      </c>
      <c r="E54" s="39" t="s">
        <v>418</v>
      </c>
    </row>
    <row r="55" spans="1:16" ht="12.75">
      <c r="A55" t="s">
        <v>48</v>
      </c>
      <c s="34" t="s">
        <v>81</v>
      </c>
      <c s="34" t="s">
        <v>3453</v>
      </c>
      <c s="35" t="s">
        <v>5</v>
      </c>
      <c s="6" t="s">
        <v>3454</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3498</v>
      </c>
    </row>
    <row r="58" spans="1:5" ht="12.75">
      <c r="A58" t="s">
        <v>57</v>
      </c>
      <c r="E58" s="39" t="s">
        <v>418</v>
      </c>
    </row>
    <row r="59" spans="1:16" ht="25.5">
      <c r="A59" t="s">
        <v>48</v>
      </c>
      <c s="34" t="s">
        <v>85</v>
      </c>
      <c s="34" t="s">
        <v>3456</v>
      </c>
      <c s="35" t="s">
        <v>5</v>
      </c>
      <c s="6" t="s">
        <v>3457</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3499</v>
      </c>
    </row>
    <row r="62" spans="1:5" ht="12.75">
      <c r="A62" t="s">
        <v>57</v>
      </c>
      <c r="E62" s="39" t="s">
        <v>418</v>
      </c>
    </row>
    <row r="63" spans="1:16" ht="12.75">
      <c r="A63" t="s">
        <v>48</v>
      </c>
      <c s="34" t="s">
        <v>89</v>
      </c>
      <c s="34" t="s">
        <v>3346</v>
      </c>
      <c s="35" t="s">
        <v>5</v>
      </c>
      <c s="6" t="s">
        <v>3347</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3459</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3500</v>
      </c>
    </row>
    <row r="70" spans="1:5" ht="12.75">
      <c r="A70" t="s">
        <v>57</v>
      </c>
      <c r="E70" s="39" t="s">
        <v>418</v>
      </c>
    </row>
    <row r="71" spans="1:16" ht="12.75">
      <c r="A71" t="s">
        <v>48</v>
      </c>
      <c s="34" t="s">
        <v>97</v>
      </c>
      <c s="34" t="s">
        <v>2297</v>
      </c>
      <c s="35" t="s">
        <v>5</v>
      </c>
      <c s="6" t="s">
        <v>2298</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3501</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3502</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3503</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3504</v>
      </c>
    </row>
    <row r="86" spans="1:5" ht="12.75">
      <c r="A86" t="s">
        <v>57</v>
      </c>
      <c r="E86" s="39" t="s">
        <v>418</v>
      </c>
    </row>
    <row r="87" spans="1:16" ht="25.5">
      <c r="A87" t="s">
        <v>48</v>
      </c>
      <c s="34" t="s">
        <v>113</v>
      </c>
      <c s="34" t="s">
        <v>3465</v>
      </c>
      <c s="35" t="s">
        <v>5</v>
      </c>
      <c s="6" t="s">
        <v>3466</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3467</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3468</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2332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3469</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3383</v>
      </c>
      <c s="35" t="s">
        <v>5</v>
      </c>
      <c s="6" t="s">
        <v>3384</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3505</v>
      </c>
    </row>
    <row r="114" spans="1:5" ht="12.75">
      <c r="A114" t="s">
        <v>57</v>
      </c>
      <c r="E114" s="39" t="s">
        <v>418</v>
      </c>
    </row>
    <row r="115" spans="1:16" ht="12.75">
      <c r="A115" t="s">
        <v>48</v>
      </c>
      <c s="34" t="s">
        <v>141</v>
      </c>
      <c s="34" t="s">
        <v>3471</v>
      </c>
      <c s="35" t="s">
        <v>5</v>
      </c>
      <c s="6" t="s">
        <v>3472</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3506</v>
      </c>
    </row>
    <row r="118" spans="1:5" ht="12.75">
      <c r="A118" t="s">
        <v>57</v>
      </c>
      <c r="E118" s="39" t="s">
        <v>418</v>
      </c>
    </row>
    <row r="119" spans="1:16" ht="12.75">
      <c r="A119" t="s">
        <v>48</v>
      </c>
      <c s="34" t="s">
        <v>145</v>
      </c>
      <c s="34" t="s">
        <v>3403</v>
      </c>
      <c s="35" t="s">
        <v>5</v>
      </c>
      <c s="6" t="s">
        <v>3404</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3507</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3508</v>
      </c>
    </row>
    <row r="126" spans="1:5" ht="12.75">
      <c r="A126" t="s">
        <v>57</v>
      </c>
      <c r="E126" s="39" t="s">
        <v>418</v>
      </c>
    </row>
    <row r="127" spans="1:16" ht="25.5">
      <c r="A127" t="s">
        <v>48</v>
      </c>
      <c s="34" t="s">
        <v>259</v>
      </c>
      <c s="34" t="s">
        <v>2318</v>
      </c>
      <c s="35" t="s">
        <v>5</v>
      </c>
      <c s="6" t="s">
        <v>2319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3476</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3509</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3510</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3511</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3512</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3513</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3516</v>
      </c>
      <c r="E8" s="30" t="s">
        <v>3515</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1440</v>
      </c>
      <c s="35" t="s">
        <v>5</v>
      </c>
      <c s="6" t="s">
        <v>1441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3485</v>
      </c>
    </row>
    <row r="13" spans="1:5" ht="12.75">
      <c r="A13" t="s">
        <v>57</v>
      </c>
      <c r="E13" s="39" t="s">
        <v>418</v>
      </c>
    </row>
    <row r="14" spans="1:16" ht="12.75">
      <c r="A14" t="s">
        <v>48</v>
      </c>
      <c s="34" t="s">
        <v>275</v>
      </c>
      <c s="34" t="s">
        <v>3430</v>
      </c>
      <c s="35" t="s">
        <v>5</v>
      </c>
      <c s="6" t="s">
        <v>3431</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3485</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3486</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3487</v>
      </c>
    </row>
    <row r="25" spans="1:5" ht="12.75">
      <c r="A25" t="s">
        <v>57</v>
      </c>
      <c r="E25" s="39" t="s">
        <v>418</v>
      </c>
    </row>
    <row r="26" spans="1:13" ht="12.75">
      <c r="A26" t="s">
        <v>46</v>
      </c>
      <c r="C26" s="31" t="s">
        <v>573</v>
      </c>
      <c r="E26" s="33" t="s">
        <v>2281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3435</v>
      </c>
      <c s="35" t="s">
        <v>5</v>
      </c>
      <c s="6" t="s">
        <v>3436</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3488</v>
      </c>
    </row>
    <row r="30" spans="1:5" ht="12.75">
      <c r="A30" t="s">
        <v>57</v>
      </c>
      <c r="E30" s="39" t="s">
        <v>418</v>
      </c>
    </row>
    <row r="31" spans="1:16" ht="12.75">
      <c r="A31" t="s">
        <v>48</v>
      </c>
      <c s="34" t="s">
        <v>27</v>
      </c>
      <c s="34" t="s">
        <v>3438</v>
      </c>
      <c s="35" t="s">
        <v>5</v>
      </c>
      <c s="6" t="s">
        <v>3439</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3489</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3490</v>
      </c>
    </row>
    <row r="38" spans="1:5" ht="12.75">
      <c r="A38" t="s">
        <v>57</v>
      </c>
      <c r="E38" s="39" t="s">
        <v>418</v>
      </c>
    </row>
    <row r="39" spans="1:16" ht="12.75">
      <c r="A39" t="s">
        <v>48</v>
      </c>
      <c s="34" t="s">
        <v>65</v>
      </c>
      <c s="34" t="s">
        <v>3442</v>
      </c>
      <c s="35" t="s">
        <v>5</v>
      </c>
      <c s="6" t="s">
        <v>3443</v>
      </c>
      <c s="36" t="s">
        <v>213</v>
      </c>
      <c s="37">
        <v>3</v>
      </c>
      <c s="36">
        <v>0</v>
      </c>
      <c s="36">
        <f>ROUND(G39*H39,6)</f>
      </c>
      <c r="L39" s="38">
        <v>0</v>
      </c>
      <c s="32">
        <f>ROUND(ROUND(L39,2)*ROUND(G39,3),2)</f>
      </c>
      <c s="36" t="s">
        <v>205</v>
      </c>
      <c>
        <f>(M39*21)/100</f>
      </c>
      <c t="s">
        <v>27</v>
      </c>
    </row>
    <row r="40" spans="1:5" ht="12.75">
      <c r="A40" s="35" t="s">
        <v>55</v>
      </c>
      <c r="E40" s="39" t="s">
        <v>3444</v>
      </c>
    </row>
    <row r="41" spans="1:5" ht="12.75">
      <c r="A41" s="35" t="s">
        <v>56</v>
      </c>
      <c r="E41" s="40" t="s">
        <v>3445</v>
      </c>
    </row>
    <row r="42" spans="1:5" ht="12.75">
      <c r="A42" t="s">
        <v>57</v>
      </c>
      <c r="E42" s="39" t="s">
        <v>418</v>
      </c>
    </row>
    <row r="43" spans="1:16" ht="25.5">
      <c r="A43" t="s">
        <v>48</v>
      </c>
      <c s="34" t="s">
        <v>69</v>
      </c>
      <c s="34" t="s">
        <v>3446</v>
      </c>
      <c s="35" t="s">
        <v>5</v>
      </c>
      <c s="6" t="s">
        <v>3447</v>
      </c>
      <c s="36" t="s">
        <v>213</v>
      </c>
      <c s="37">
        <v>4</v>
      </c>
      <c s="36">
        <v>0</v>
      </c>
      <c s="36">
        <f>ROUND(G43*H43,6)</f>
      </c>
      <c r="L43" s="38">
        <v>0</v>
      </c>
      <c s="32">
        <f>ROUND(ROUND(L43,2)*ROUND(G43,3),2)</f>
      </c>
      <c s="36" t="s">
        <v>205</v>
      </c>
      <c>
        <f>(M43*21)/100</f>
      </c>
      <c t="s">
        <v>27</v>
      </c>
    </row>
    <row r="44" spans="1:5" ht="12.75">
      <c r="A44" s="35" t="s">
        <v>55</v>
      </c>
      <c r="E44" s="39" t="s">
        <v>3491</v>
      </c>
    </row>
    <row r="45" spans="1:5" ht="12.75">
      <c r="A45" s="35" t="s">
        <v>56</v>
      </c>
      <c r="E45" s="40" t="s">
        <v>3492</v>
      </c>
    </row>
    <row r="46" spans="1:5" ht="12.75">
      <c r="A46" t="s">
        <v>57</v>
      </c>
      <c r="E46" s="39" t="s">
        <v>418</v>
      </c>
    </row>
    <row r="47" spans="1:16" ht="25.5">
      <c r="A47" t="s">
        <v>48</v>
      </c>
      <c s="34" t="s">
        <v>73</v>
      </c>
      <c s="34" t="s">
        <v>3450</v>
      </c>
      <c s="35" t="s">
        <v>5</v>
      </c>
      <c s="6" t="s">
        <v>3451</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3497</v>
      </c>
    </row>
    <row r="50" spans="1:5" ht="12.75">
      <c r="A50" t="s">
        <v>57</v>
      </c>
      <c r="E50" s="39" t="s">
        <v>418</v>
      </c>
    </row>
    <row r="51" spans="1:16" ht="12.75">
      <c r="A51" t="s">
        <v>48</v>
      </c>
      <c s="34" t="s">
        <v>77</v>
      </c>
      <c s="34" t="s">
        <v>3493</v>
      </c>
      <c s="35" t="s">
        <v>5</v>
      </c>
      <c s="6" t="s">
        <v>3494</v>
      </c>
      <c s="36" t="s">
        <v>213</v>
      </c>
      <c s="37">
        <v>2</v>
      </c>
      <c s="36">
        <v>0</v>
      </c>
      <c s="36">
        <f>ROUND(G51*H51,6)</f>
      </c>
      <c r="L51" s="38">
        <v>0</v>
      </c>
      <c s="32">
        <f>ROUND(ROUND(L51,2)*ROUND(G51,3),2)</f>
      </c>
      <c s="36" t="s">
        <v>205</v>
      </c>
      <c>
        <f>(M51*21)/100</f>
      </c>
      <c t="s">
        <v>27</v>
      </c>
    </row>
    <row r="52" spans="1:5" ht="12.75">
      <c r="A52" s="35" t="s">
        <v>55</v>
      </c>
      <c r="E52" s="39" t="s">
        <v>3495</v>
      </c>
    </row>
    <row r="53" spans="1:5" ht="12.75">
      <c r="A53" s="35" t="s">
        <v>56</v>
      </c>
      <c r="E53" s="40" t="s">
        <v>3496</v>
      </c>
    </row>
    <row r="54" spans="1:5" ht="12.75">
      <c r="A54" t="s">
        <v>57</v>
      </c>
      <c r="E54" s="39" t="s">
        <v>418</v>
      </c>
    </row>
    <row r="55" spans="1:16" ht="12.75">
      <c r="A55" t="s">
        <v>48</v>
      </c>
      <c s="34" t="s">
        <v>81</v>
      </c>
      <c s="34" t="s">
        <v>3453</v>
      </c>
      <c s="35" t="s">
        <v>5</v>
      </c>
      <c s="6" t="s">
        <v>3454</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3517</v>
      </c>
    </row>
    <row r="58" spans="1:5" ht="12.75">
      <c r="A58" t="s">
        <v>57</v>
      </c>
      <c r="E58" s="39" t="s">
        <v>418</v>
      </c>
    </row>
    <row r="59" spans="1:16" ht="25.5">
      <c r="A59" t="s">
        <v>48</v>
      </c>
      <c s="34" t="s">
        <v>85</v>
      </c>
      <c s="34" t="s">
        <v>3456</v>
      </c>
      <c s="35" t="s">
        <v>5</v>
      </c>
      <c s="6" t="s">
        <v>3457</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3499</v>
      </c>
    </row>
    <row r="62" spans="1:5" ht="12.75">
      <c r="A62" t="s">
        <v>57</v>
      </c>
      <c r="E62" s="39" t="s">
        <v>418</v>
      </c>
    </row>
    <row r="63" spans="1:16" ht="12.75">
      <c r="A63" t="s">
        <v>48</v>
      </c>
      <c s="34" t="s">
        <v>89</v>
      </c>
      <c s="34" t="s">
        <v>3346</v>
      </c>
      <c s="35" t="s">
        <v>5</v>
      </c>
      <c s="6" t="s">
        <v>3347</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3518</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3500</v>
      </c>
    </row>
    <row r="70" spans="1:5" ht="12.75">
      <c r="A70" t="s">
        <v>57</v>
      </c>
      <c r="E70" s="39" t="s">
        <v>418</v>
      </c>
    </row>
    <row r="71" spans="1:16" ht="12.75">
      <c r="A71" t="s">
        <v>48</v>
      </c>
      <c s="34" t="s">
        <v>97</v>
      </c>
      <c s="34" t="s">
        <v>2297</v>
      </c>
      <c s="35" t="s">
        <v>5</v>
      </c>
      <c s="6" t="s">
        <v>2298</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3519</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3520</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3503</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3504</v>
      </c>
    </row>
    <row r="86" spans="1:5" ht="12.75">
      <c r="A86" t="s">
        <v>57</v>
      </c>
      <c r="E86" s="39" t="s">
        <v>418</v>
      </c>
    </row>
    <row r="87" spans="1:16" ht="25.5">
      <c r="A87" t="s">
        <v>48</v>
      </c>
      <c s="34" t="s">
        <v>113</v>
      </c>
      <c s="34" t="s">
        <v>3465</v>
      </c>
      <c s="35" t="s">
        <v>5</v>
      </c>
      <c s="6" t="s">
        <v>3466</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3467</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3468</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2332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3469</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3383</v>
      </c>
      <c s="35" t="s">
        <v>5</v>
      </c>
      <c s="6" t="s">
        <v>3384</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3505</v>
      </c>
    </row>
    <row r="114" spans="1:5" ht="12.75">
      <c r="A114" t="s">
        <v>57</v>
      </c>
      <c r="E114" s="39" t="s">
        <v>418</v>
      </c>
    </row>
    <row r="115" spans="1:16" ht="12.75">
      <c r="A115" t="s">
        <v>48</v>
      </c>
      <c s="34" t="s">
        <v>141</v>
      </c>
      <c s="34" t="s">
        <v>3471</v>
      </c>
      <c s="35" t="s">
        <v>5</v>
      </c>
      <c s="6" t="s">
        <v>3472</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3506</v>
      </c>
    </row>
    <row r="118" spans="1:5" ht="12.75">
      <c r="A118" t="s">
        <v>57</v>
      </c>
      <c r="E118" s="39" t="s">
        <v>418</v>
      </c>
    </row>
    <row r="119" spans="1:16" ht="12.75">
      <c r="A119" t="s">
        <v>48</v>
      </c>
      <c s="34" t="s">
        <v>145</v>
      </c>
      <c s="34" t="s">
        <v>3403</v>
      </c>
      <c s="35" t="s">
        <v>5</v>
      </c>
      <c s="6" t="s">
        <v>3404</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3507</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3508</v>
      </c>
    </row>
    <row r="126" spans="1:5" ht="12.75">
      <c r="A126" t="s">
        <v>57</v>
      </c>
      <c r="E126" s="39" t="s">
        <v>418</v>
      </c>
    </row>
    <row r="127" spans="1:16" ht="25.5">
      <c r="A127" t="s">
        <v>48</v>
      </c>
      <c s="34" t="s">
        <v>259</v>
      </c>
      <c s="34" t="s">
        <v>2318</v>
      </c>
      <c s="35" t="s">
        <v>5</v>
      </c>
      <c s="6" t="s">
        <v>2319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3476</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3509</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3510</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3511</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3512</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3513</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3523</v>
      </c>
      <c r="E8" s="30" t="s">
        <v>3522</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1440</v>
      </c>
      <c s="35" t="s">
        <v>5</v>
      </c>
      <c s="6" t="s">
        <v>1441</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3524</v>
      </c>
    </row>
    <row r="13" spans="1:5" ht="12.75">
      <c r="A13" t="s">
        <v>57</v>
      </c>
      <c r="E13" s="39" t="s">
        <v>418</v>
      </c>
    </row>
    <row r="14" spans="1:16" ht="12.75">
      <c r="A14" t="s">
        <v>48</v>
      </c>
      <c s="34" t="s">
        <v>270</v>
      </c>
      <c s="34" t="s">
        <v>3430</v>
      </c>
      <c s="35" t="s">
        <v>5</v>
      </c>
      <c s="6" t="s">
        <v>3431</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3524</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3525</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3526</v>
      </c>
    </row>
    <row r="25" spans="1:5" ht="12.75">
      <c r="A25" t="s">
        <v>57</v>
      </c>
      <c r="E25" s="39" t="s">
        <v>418</v>
      </c>
    </row>
    <row r="26" spans="1:13" ht="12.75">
      <c r="A26" t="s">
        <v>46</v>
      </c>
      <c r="C26" s="31" t="s">
        <v>573</v>
      </c>
      <c r="E26" s="33" t="s">
        <v>2281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3435</v>
      </c>
      <c s="35" t="s">
        <v>5</v>
      </c>
      <c s="6" t="s">
        <v>3436</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3527</v>
      </c>
    </row>
    <row r="30" spans="1:5" ht="12.75">
      <c r="A30" t="s">
        <v>57</v>
      </c>
      <c r="E30" s="39" t="s">
        <v>418</v>
      </c>
    </row>
    <row r="31" spans="1:16" ht="12.75">
      <c r="A31" t="s">
        <v>48</v>
      </c>
      <c s="34" t="s">
        <v>27</v>
      </c>
      <c s="34" t="s">
        <v>3438</v>
      </c>
      <c s="35" t="s">
        <v>5</v>
      </c>
      <c s="6" t="s">
        <v>3439</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3440</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3528</v>
      </c>
    </row>
    <row r="38" spans="1:5" ht="12.75">
      <c r="A38" t="s">
        <v>57</v>
      </c>
      <c r="E38" s="39" t="s">
        <v>418</v>
      </c>
    </row>
    <row r="39" spans="1:16" ht="12.75">
      <c r="A39" t="s">
        <v>48</v>
      </c>
      <c s="34" t="s">
        <v>65</v>
      </c>
      <c s="34" t="s">
        <v>3442</v>
      </c>
      <c s="35" t="s">
        <v>5</v>
      </c>
      <c s="6" t="s">
        <v>3443</v>
      </c>
      <c s="36" t="s">
        <v>213</v>
      </c>
      <c s="37">
        <v>4</v>
      </c>
      <c s="36">
        <v>0</v>
      </c>
      <c s="36">
        <f>ROUND(G39*H39,6)</f>
      </c>
      <c r="L39" s="38">
        <v>0</v>
      </c>
      <c s="32">
        <f>ROUND(ROUND(L39,2)*ROUND(G39,3),2)</f>
      </c>
      <c s="36" t="s">
        <v>205</v>
      </c>
      <c>
        <f>(M39*21)/100</f>
      </c>
      <c t="s">
        <v>27</v>
      </c>
    </row>
    <row r="40" spans="1:5" ht="12.75">
      <c r="A40" s="35" t="s">
        <v>55</v>
      </c>
      <c r="E40" s="39" t="s">
        <v>3444</v>
      </c>
    </row>
    <row r="41" spans="1:5" ht="12.75">
      <c r="A41" s="35" t="s">
        <v>56</v>
      </c>
      <c r="E41" s="40" t="s">
        <v>3445</v>
      </c>
    </row>
    <row r="42" spans="1:5" ht="12.75">
      <c r="A42" t="s">
        <v>57</v>
      </c>
      <c r="E42" s="39" t="s">
        <v>418</v>
      </c>
    </row>
    <row r="43" spans="1:16" ht="25.5">
      <c r="A43" t="s">
        <v>48</v>
      </c>
      <c s="34" t="s">
        <v>69</v>
      </c>
      <c s="34" t="s">
        <v>3446</v>
      </c>
      <c s="35" t="s">
        <v>5</v>
      </c>
      <c s="6" t="s">
        <v>3447</v>
      </c>
      <c s="36" t="s">
        <v>213</v>
      </c>
      <c s="37">
        <v>8</v>
      </c>
      <c s="36">
        <v>0</v>
      </c>
      <c s="36">
        <f>ROUND(G43*H43,6)</f>
      </c>
      <c r="L43" s="38">
        <v>0</v>
      </c>
      <c s="32">
        <f>ROUND(ROUND(L43,2)*ROUND(G43,3),2)</f>
      </c>
      <c s="36" t="s">
        <v>205</v>
      </c>
      <c>
        <f>(M43*21)/100</f>
      </c>
      <c t="s">
        <v>27</v>
      </c>
    </row>
    <row r="44" spans="1:5" ht="25.5">
      <c r="A44" s="35" t="s">
        <v>55</v>
      </c>
      <c r="E44" s="39" t="s">
        <v>3529</v>
      </c>
    </row>
    <row r="45" spans="1:5" ht="12.75">
      <c r="A45" s="35" t="s">
        <v>56</v>
      </c>
      <c r="E45" s="40" t="s">
        <v>3530</v>
      </c>
    </row>
    <row r="46" spans="1:5" ht="12.75">
      <c r="A46" t="s">
        <v>57</v>
      </c>
      <c r="E46" s="39" t="s">
        <v>418</v>
      </c>
    </row>
    <row r="47" spans="1:16" ht="25.5">
      <c r="A47" t="s">
        <v>48</v>
      </c>
      <c s="34" t="s">
        <v>73</v>
      </c>
      <c s="34" t="s">
        <v>3450</v>
      </c>
      <c s="35" t="s">
        <v>5</v>
      </c>
      <c s="6" t="s">
        <v>3451</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3531</v>
      </c>
    </row>
    <row r="50" spans="1:5" ht="12.75">
      <c r="A50" t="s">
        <v>57</v>
      </c>
      <c r="E50" s="39" t="s">
        <v>418</v>
      </c>
    </row>
    <row r="51" spans="1:16" ht="12.75">
      <c r="A51" t="s">
        <v>48</v>
      </c>
      <c s="34" t="s">
        <v>77</v>
      </c>
      <c s="34" t="s">
        <v>3453</v>
      </c>
      <c s="35" t="s">
        <v>5</v>
      </c>
      <c s="6" t="s">
        <v>3454</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3532</v>
      </c>
    </row>
    <row r="54" spans="1:5" ht="12.75">
      <c r="A54" t="s">
        <v>57</v>
      </c>
      <c r="E54" s="39" t="s">
        <v>418</v>
      </c>
    </row>
    <row r="55" spans="1:16" ht="25.5">
      <c r="A55" t="s">
        <v>48</v>
      </c>
      <c s="34" t="s">
        <v>81</v>
      </c>
      <c s="34" t="s">
        <v>3456</v>
      </c>
      <c s="35" t="s">
        <v>5</v>
      </c>
      <c s="6" t="s">
        <v>3457</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3533</v>
      </c>
    </row>
    <row r="58" spans="1:5" ht="12.75">
      <c r="A58" t="s">
        <v>57</v>
      </c>
      <c r="E58" s="39" t="s">
        <v>418</v>
      </c>
    </row>
    <row r="59" spans="1:16" ht="12.75">
      <c r="A59" t="s">
        <v>48</v>
      </c>
      <c s="34" t="s">
        <v>85</v>
      </c>
      <c s="34" t="s">
        <v>3346</v>
      </c>
      <c s="35" t="s">
        <v>5</v>
      </c>
      <c s="6" t="s">
        <v>3347</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3534</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3535</v>
      </c>
    </row>
    <row r="66" spans="1:5" ht="12.75">
      <c r="A66" t="s">
        <v>57</v>
      </c>
      <c r="E66" s="39" t="s">
        <v>418</v>
      </c>
    </row>
    <row r="67" spans="1:16" ht="12.75">
      <c r="A67" t="s">
        <v>48</v>
      </c>
      <c s="34" t="s">
        <v>93</v>
      </c>
      <c s="34" t="s">
        <v>2297</v>
      </c>
      <c s="35" t="s">
        <v>5</v>
      </c>
      <c s="6" t="s">
        <v>2298</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3536</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3537</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3538</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3539</v>
      </c>
    </row>
    <row r="82" spans="1:5" ht="12.75">
      <c r="A82" t="s">
        <v>57</v>
      </c>
      <c r="E82" s="39" t="s">
        <v>418</v>
      </c>
    </row>
    <row r="83" spans="1:16" ht="25.5">
      <c r="A83" t="s">
        <v>48</v>
      </c>
      <c s="34" t="s">
        <v>109</v>
      </c>
      <c s="34" t="s">
        <v>3465</v>
      </c>
      <c s="35" t="s">
        <v>5</v>
      </c>
      <c s="6" t="s">
        <v>3466</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3467</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3468</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2332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3469</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3383</v>
      </c>
      <c s="35" t="s">
        <v>5</v>
      </c>
      <c s="6" t="s">
        <v>3384</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3505</v>
      </c>
    </row>
    <row r="110" spans="1:5" ht="12.75">
      <c r="A110" t="s">
        <v>57</v>
      </c>
      <c r="E110" s="39" t="s">
        <v>418</v>
      </c>
    </row>
    <row r="111" spans="1:16" ht="12.75">
      <c r="A111" t="s">
        <v>48</v>
      </c>
      <c s="34" t="s">
        <v>137</v>
      </c>
      <c s="34" t="s">
        <v>3471</v>
      </c>
      <c s="35" t="s">
        <v>5</v>
      </c>
      <c s="6" t="s">
        <v>3472</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3540</v>
      </c>
    </row>
    <row r="114" spans="1:5" ht="12.75">
      <c r="A114" t="s">
        <v>57</v>
      </c>
      <c r="E114" s="39" t="s">
        <v>418</v>
      </c>
    </row>
    <row r="115" spans="1:16" ht="12.75">
      <c r="A115" t="s">
        <v>48</v>
      </c>
      <c s="34" t="s">
        <v>141</v>
      </c>
      <c s="34" t="s">
        <v>3403</v>
      </c>
      <c s="35" t="s">
        <v>5</v>
      </c>
      <c s="6" t="s">
        <v>3404</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3541</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3508</v>
      </c>
    </row>
    <row r="122" spans="1:5" ht="12.75">
      <c r="A122" t="s">
        <v>57</v>
      </c>
      <c r="E122" s="39" t="s">
        <v>418</v>
      </c>
    </row>
    <row r="123" spans="1:16" ht="25.5">
      <c r="A123" t="s">
        <v>48</v>
      </c>
      <c s="34" t="s">
        <v>149</v>
      </c>
      <c s="34" t="s">
        <v>2318</v>
      </c>
      <c s="35" t="s">
        <v>5</v>
      </c>
      <c s="6" t="s">
        <v>2319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3476</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3509</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3542</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3543</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25.5">
      <c r="A145" s="35" t="s">
        <v>55</v>
      </c>
      <c r="E145" s="39" t="s">
        <v>351</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3544</v>
      </c>
    </row>
    <row r="151" spans="1:5" ht="102">
      <c r="A151" t="s">
        <v>57</v>
      </c>
      <c r="E151" s="39" t="s">
        <v>58</v>
      </c>
    </row>
    <row r="152" spans="1:16" ht="25.5">
      <c r="A152" t="s">
        <v>48</v>
      </c>
      <c s="34" t="s">
        <v>3545</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3546</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3549</v>
      </c>
      <c r="E8" s="30" t="s">
        <v>3548</v>
      </c>
      <c r="J8" s="29">
        <f>0+J9+J78</f>
      </c>
      <c s="29">
        <f>0+K9+K78</f>
      </c>
      <c s="29">
        <f>0+L9+L78</f>
      </c>
      <c s="29">
        <f>0+M9+M78</f>
      </c>
    </row>
    <row r="9" spans="1:13" ht="12.75">
      <c r="A9" t="s">
        <v>46</v>
      </c>
      <c r="C9" s="31" t="s">
        <v>573</v>
      </c>
      <c r="E9" s="33" t="s">
        <v>2281</v>
      </c>
      <c r="J9" s="32">
        <f>0</f>
      </c>
      <c s="32">
        <f>0</f>
      </c>
      <c s="32">
        <f>0+L10+L14+L18+L22+L26+L30+L34+L38+L42+L46+L50+L54+L58+L62+L66+L70+L74</f>
      </c>
      <c s="32">
        <f>0+M10+M14+M18+M22+M26+M30+M34+M38+M42+M46+M50+M54+M58+M62+M66+M70+M74</f>
      </c>
    </row>
    <row r="10" spans="1:16" ht="12.75">
      <c r="A10" t="s">
        <v>48</v>
      </c>
      <c s="34" t="s">
        <v>49</v>
      </c>
      <c s="34" t="s">
        <v>3550</v>
      </c>
      <c s="35" t="s">
        <v>5</v>
      </c>
      <c s="6" t="s">
        <v>3551</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3552</v>
      </c>
    </row>
    <row r="13" spans="1:5" ht="12.75">
      <c r="A13" t="s">
        <v>57</v>
      </c>
      <c r="E13" s="39" t="s">
        <v>418</v>
      </c>
    </row>
    <row r="14" spans="1:16" ht="12.75">
      <c r="A14" t="s">
        <v>48</v>
      </c>
      <c s="34" t="s">
        <v>27</v>
      </c>
      <c s="34" t="s">
        <v>3553</v>
      </c>
      <c s="35" t="s">
        <v>5</v>
      </c>
      <c s="6" t="s">
        <v>3554</v>
      </c>
      <c s="36" t="s">
        <v>213</v>
      </c>
      <c s="37">
        <v>1</v>
      </c>
      <c s="36">
        <v>0</v>
      </c>
      <c s="36">
        <f>ROUND(G14*H14,6)</f>
      </c>
      <c r="L14" s="38">
        <v>0</v>
      </c>
      <c s="32">
        <f>ROUND(ROUND(L14,2)*ROUND(G14,3),2)</f>
      </c>
      <c s="36" t="s">
        <v>205</v>
      </c>
      <c>
        <f>(M14*21)/100</f>
      </c>
      <c t="s">
        <v>27</v>
      </c>
    </row>
    <row r="15" spans="1:5" ht="12.75">
      <c r="A15" s="35" t="s">
        <v>55</v>
      </c>
      <c r="E15" s="39" t="s">
        <v>3555</v>
      </c>
    </row>
    <row r="16" spans="1:5" ht="12.75">
      <c r="A16" s="35" t="s">
        <v>56</v>
      </c>
      <c r="E16" s="40" t="s">
        <v>3556</v>
      </c>
    </row>
    <row r="17" spans="1:5" ht="12.75">
      <c r="A17" t="s">
        <v>57</v>
      </c>
      <c r="E17" s="39" t="s">
        <v>418</v>
      </c>
    </row>
    <row r="18" spans="1:16" ht="12.75">
      <c r="A18" t="s">
        <v>48</v>
      </c>
      <c s="34" t="s">
        <v>26</v>
      </c>
      <c s="34" t="s">
        <v>2297</v>
      </c>
      <c s="35" t="s">
        <v>5</v>
      </c>
      <c s="6" t="s">
        <v>2298</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3557</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3558</v>
      </c>
    </row>
    <row r="24" spans="1:5" ht="12.75">
      <c r="A24" s="35" t="s">
        <v>56</v>
      </c>
      <c r="E24" s="40" t="s">
        <v>3559</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3560</v>
      </c>
    </row>
    <row r="29" spans="1:5" ht="12.75">
      <c r="A29" t="s">
        <v>57</v>
      </c>
      <c r="E29" s="39" t="s">
        <v>418</v>
      </c>
    </row>
    <row r="30" spans="1:16" ht="25.5">
      <c r="A30" t="s">
        <v>48</v>
      </c>
      <c s="34" t="s">
        <v>73</v>
      </c>
      <c s="34" t="s">
        <v>3561</v>
      </c>
      <c s="35" t="s">
        <v>5</v>
      </c>
      <c s="6" t="s">
        <v>3562</v>
      </c>
      <c s="36" t="s">
        <v>218</v>
      </c>
      <c s="37">
        <v>143</v>
      </c>
      <c s="36">
        <v>0</v>
      </c>
      <c s="36">
        <f>ROUND(G30*H30,6)</f>
      </c>
      <c r="L30" s="38">
        <v>0</v>
      </c>
      <c s="32">
        <f>ROUND(ROUND(L30,2)*ROUND(G30,3),2)</f>
      </c>
      <c s="36" t="s">
        <v>205</v>
      </c>
      <c>
        <f>(M30*21)/100</f>
      </c>
      <c t="s">
        <v>27</v>
      </c>
    </row>
    <row r="31" spans="1:5" ht="12.75">
      <c r="A31" s="35" t="s">
        <v>55</v>
      </c>
      <c r="E31" s="39" t="s">
        <v>3563</v>
      </c>
    </row>
    <row r="32" spans="1:5" ht="12.75">
      <c r="A32" s="35" t="s">
        <v>56</v>
      </c>
      <c r="E32" s="40" t="s">
        <v>3564</v>
      </c>
    </row>
    <row r="33" spans="1:5" ht="12.75">
      <c r="A33" t="s">
        <v>57</v>
      </c>
      <c r="E33" s="39" t="s">
        <v>418</v>
      </c>
    </row>
    <row r="34" spans="1:16" ht="12.75">
      <c r="A34" t="s">
        <v>48</v>
      </c>
      <c s="34" t="s">
        <v>77</v>
      </c>
      <c s="34" t="s">
        <v>2308</v>
      </c>
      <c s="35" t="s">
        <v>5</v>
      </c>
      <c s="6" t="s">
        <v>2309</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3467</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3565</v>
      </c>
    </row>
    <row r="40" spans="1:5" ht="12.75">
      <c r="A40" s="35" t="s">
        <v>56</v>
      </c>
      <c r="E40" s="40" t="s">
        <v>3566</v>
      </c>
    </row>
    <row r="41" spans="1:5" ht="12.75">
      <c r="A41" t="s">
        <v>57</v>
      </c>
      <c r="E41" s="39" t="s">
        <v>418</v>
      </c>
    </row>
    <row r="42" spans="1:16" ht="25.5">
      <c r="A42" t="s">
        <v>48</v>
      </c>
      <c s="34" t="s">
        <v>85</v>
      </c>
      <c s="34" t="s">
        <v>3567</v>
      </c>
      <c s="35" t="s">
        <v>5</v>
      </c>
      <c s="6" t="s">
        <v>3568</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3566</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3468</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2332</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3469</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3383</v>
      </c>
      <c s="35" t="s">
        <v>5</v>
      </c>
      <c s="6" t="s">
        <v>3384</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3368</v>
      </c>
    </row>
    <row r="69" spans="1:5" ht="12.75">
      <c r="A69" t="s">
        <v>57</v>
      </c>
      <c r="E69" s="39" t="s">
        <v>418</v>
      </c>
    </row>
    <row r="70" spans="1:16" ht="12.75">
      <c r="A70" t="s">
        <v>48</v>
      </c>
      <c s="34" t="s">
        <v>113</v>
      </c>
      <c s="34" t="s">
        <v>3569</v>
      </c>
      <c s="35" t="s">
        <v>5</v>
      </c>
      <c s="6" t="s">
        <v>3570</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3571</v>
      </c>
    </row>
    <row r="73" spans="1:5" ht="12.75">
      <c r="A73" t="s">
        <v>57</v>
      </c>
      <c r="E73" s="39" t="s">
        <v>418</v>
      </c>
    </row>
    <row r="74" spans="1:16" ht="12.75">
      <c r="A74" t="s">
        <v>48</v>
      </c>
      <c s="34" t="s">
        <v>117</v>
      </c>
      <c s="34" t="s">
        <v>3572</v>
      </c>
      <c s="35" t="s">
        <v>5</v>
      </c>
      <c s="6" t="s">
        <v>3573</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3574</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25.5">
      <c r="A80" s="35" t="s">
        <v>55</v>
      </c>
      <c r="E80" s="39" t="s">
        <v>351</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25.5">
      <c r="A84" s="35" t="s">
        <v>55</v>
      </c>
      <c r="E84" s="39" t="s">
        <v>351</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3338</v>
      </c>
      <c s="41">
        <f>Rekapitulace!C51</f>
      </c>
      <c s="20" t="s">
        <v>0</v>
      </c>
      <c t="s">
        <v>23</v>
      </c>
      <c t="s">
        <v>27</v>
      </c>
    </row>
    <row r="4" spans="1:16" ht="32" customHeight="1">
      <c r="A4" s="24" t="s">
        <v>20</v>
      </c>
      <c s="25" t="s">
        <v>28</v>
      </c>
      <c s="27" t="s">
        <v>3338</v>
      </c>
      <c r="E4" s="26" t="s">
        <v>3339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3577</v>
      </c>
      <c r="E8" s="30" t="s">
        <v>3576</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1440</v>
      </c>
      <c s="35" t="s">
        <v>5</v>
      </c>
      <c s="6" t="s">
        <v>1441</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3578</v>
      </c>
    </row>
    <row r="13" spans="1:5" ht="12.75">
      <c r="A13" t="s">
        <v>57</v>
      </c>
      <c r="E13" s="39" t="s">
        <v>418</v>
      </c>
    </row>
    <row r="14" spans="1:16" ht="12.75">
      <c r="A14" t="s">
        <v>48</v>
      </c>
      <c s="34" t="s">
        <v>137</v>
      </c>
      <c s="34" t="s">
        <v>3430</v>
      </c>
      <c s="35" t="s">
        <v>5</v>
      </c>
      <c s="6" t="s">
        <v>3431</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3578</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3579</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3580</v>
      </c>
    </row>
    <row r="25" spans="1:5" ht="12.75">
      <c r="A25" t="s">
        <v>57</v>
      </c>
      <c r="E25" s="39" t="s">
        <v>418</v>
      </c>
    </row>
    <row r="26" spans="1:13" ht="12.75">
      <c r="A26" t="s">
        <v>46</v>
      </c>
      <c r="C26" s="31" t="s">
        <v>573</v>
      </c>
      <c r="E26" s="33" t="s">
        <v>2281</v>
      </c>
      <c r="J26" s="32">
        <f>0</f>
      </c>
      <c s="32">
        <f>0</f>
      </c>
      <c s="32">
        <f>0+L27+L31+L35+L39+L43+L47+L51+L55+L59+L63+L67+L71+L75+L79+L83+L87+L91+L95+L99+L103</f>
      </c>
      <c s="32">
        <f>0+M27+M31+M35+M39+M43+M47+M51+M55+M59+M63+M67+M71+M75+M79+M83+M87+M91+M95+M99+M103</f>
      </c>
    </row>
    <row r="27" spans="1:16" ht="12.75">
      <c r="A27" t="s">
        <v>48</v>
      </c>
      <c s="34" t="s">
        <v>49</v>
      </c>
      <c s="34" t="s">
        <v>3550</v>
      </c>
      <c s="35" t="s">
        <v>5</v>
      </c>
      <c s="6" t="s">
        <v>3551</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3581</v>
      </c>
    </row>
    <row r="30" spans="1:5" ht="12.75">
      <c r="A30" t="s">
        <v>57</v>
      </c>
      <c r="E30" s="39" t="s">
        <v>418</v>
      </c>
    </row>
    <row r="31" spans="1:16" ht="12.75">
      <c r="A31" t="s">
        <v>48</v>
      </c>
      <c s="34" t="s">
        <v>27</v>
      </c>
      <c s="34" t="s">
        <v>3553</v>
      </c>
      <c s="35" t="s">
        <v>5</v>
      </c>
      <c s="6" t="s">
        <v>3554</v>
      </c>
      <c s="36" t="s">
        <v>213</v>
      </c>
      <c s="37">
        <v>1</v>
      </c>
      <c s="36">
        <v>0</v>
      </c>
      <c s="36">
        <f>ROUND(G31*H31,6)</f>
      </c>
      <c r="L31" s="38">
        <v>0</v>
      </c>
      <c s="32">
        <f>ROUND(ROUND(L31,2)*ROUND(G31,3),2)</f>
      </c>
      <c s="36" t="s">
        <v>205</v>
      </c>
      <c>
        <f>(M31*21)/100</f>
      </c>
      <c t="s">
        <v>27</v>
      </c>
    </row>
    <row r="32" spans="1:5" ht="12.75">
      <c r="A32" s="35" t="s">
        <v>55</v>
      </c>
      <c r="E32" s="39" t="s">
        <v>3555</v>
      </c>
    </row>
    <row r="33" spans="1:5" ht="12.75">
      <c r="A33" s="35" t="s">
        <v>56</v>
      </c>
      <c r="E33" s="40" t="s">
        <v>3582</v>
      </c>
    </row>
    <row r="34" spans="1:5" ht="12.75">
      <c r="A34" t="s">
        <v>57</v>
      </c>
      <c r="E34" s="39" t="s">
        <v>418</v>
      </c>
    </row>
    <row r="35" spans="1:16" ht="12.75">
      <c r="A35" t="s">
        <v>48</v>
      </c>
      <c s="34" t="s">
        <v>26</v>
      </c>
      <c s="34" t="s">
        <v>3442</v>
      </c>
      <c s="35" t="s">
        <v>5</v>
      </c>
      <c s="6" t="s">
        <v>3443</v>
      </c>
      <c s="36" t="s">
        <v>213</v>
      </c>
      <c s="37">
        <v>1</v>
      </c>
      <c s="36">
        <v>0</v>
      </c>
      <c s="36">
        <f>ROUND(G35*H35,6)</f>
      </c>
      <c r="L35" s="38">
        <v>0</v>
      </c>
      <c s="32">
        <f>ROUND(ROUND(L35,2)*ROUND(G35,3),2)</f>
      </c>
      <c s="36" t="s">
        <v>205</v>
      </c>
      <c>
        <f>(M35*21)/100</f>
      </c>
      <c t="s">
        <v>27</v>
      </c>
    </row>
    <row r="36" spans="1:5" ht="12.75">
      <c r="A36" s="35" t="s">
        <v>55</v>
      </c>
      <c r="E36" s="39" t="s">
        <v>3583</v>
      </c>
    </row>
    <row r="37" spans="1:5" ht="12.75">
      <c r="A37" s="35" t="s">
        <v>56</v>
      </c>
      <c r="E37" s="40" t="s">
        <v>3445</v>
      </c>
    </row>
    <row r="38" spans="1:5" ht="12.75">
      <c r="A38" t="s">
        <v>57</v>
      </c>
      <c r="E38" s="39" t="s">
        <v>418</v>
      </c>
    </row>
    <row r="39" spans="1:16" ht="25.5">
      <c r="A39" t="s">
        <v>48</v>
      </c>
      <c s="34" t="s">
        <v>65</v>
      </c>
      <c s="34" t="s">
        <v>3446</v>
      </c>
      <c s="35" t="s">
        <v>5</v>
      </c>
      <c s="6" t="s">
        <v>3447</v>
      </c>
      <c s="36" t="s">
        <v>213</v>
      </c>
      <c s="37">
        <v>1</v>
      </c>
      <c s="36">
        <v>0</v>
      </c>
      <c s="36">
        <f>ROUND(G39*H39,6)</f>
      </c>
      <c r="L39" s="38">
        <v>0</v>
      </c>
      <c s="32">
        <f>ROUND(ROUND(L39,2)*ROUND(G39,3),2)</f>
      </c>
      <c s="36" t="s">
        <v>205</v>
      </c>
      <c>
        <f>(M39*21)/100</f>
      </c>
      <c t="s">
        <v>27</v>
      </c>
    </row>
    <row r="40" spans="1:5" ht="12.75">
      <c r="A40" s="35" t="s">
        <v>55</v>
      </c>
      <c r="E40" s="39" t="s">
        <v>3584</v>
      </c>
    </row>
    <row r="41" spans="1:5" ht="12.75">
      <c r="A41" s="35" t="s">
        <v>56</v>
      </c>
      <c r="E41" s="40" t="s">
        <v>3585</v>
      </c>
    </row>
    <row r="42" spans="1:5" ht="12.75">
      <c r="A42" t="s">
        <v>57</v>
      </c>
      <c r="E42" s="39" t="s">
        <v>418</v>
      </c>
    </row>
    <row r="43" spans="1:16" ht="12.75">
      <c r="A43" t="s">
        <v>48</v>
      </c>
      <c s="34" t="s">
        <v>69</v>
      </c>
      <c s="34" t="s">
        <v>3586</v>
      </c>
      <c s="35" t="s">
        <v>5</v>
      </c>
      <c s="6" t="s">
        <v>3587</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3588</v>
      </c>
    </row>
    <row r="46" spans="1:5" ht="63.75">
      <c r="A46" t="s">
        <v>57</v>
      </c>
      <c r="E46" s="39" t="s">
        <v>3589</v>
      </c>
    </row>
    <row r="47" spans="1:16" ht="12.75">
      <c r="A47" t="s">
        <v>48</v>
      </c>
      <c s="34" t="s">
        <v>73</v>
      </c>
      <c s="34" t="s">
        <v>2297</v>
      </c>
      <c s="35" t="s">
        <v>5</v>
      </c>
      <c s="6" t="s">
        <v>2298</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3590</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3591</v>
      </c>
    </row>
    <row r="53" spans="1:5" ht="12.75">
      <c r="A53" s="35" t="s">
        <v>56</v>
      </c>
      <c r="E53" s="40" t="s">
        <v>3558</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3592</v>
      </c>
    </row>
    <row r="58" spans="1:5" ht="12.75">
      <c r="A58" t="s">
        <v>57</v>
      </c>
      <c r="E58" s="39" t="s">
        <v>418</v>
      </c>
    </row>
    <row r="59" spans="1:16" ht="25.5">
      <c r="A59" t="s">
        <v>48</v>
      </c>
      <c s="34" t="s">
        <v>85</v>
      </c>
      <c s="34" t="s">
        <v>3561</v>
      </c>
      <c s="35" t="s">
        <v>5</v>
      </c>
      <c s="6" t="s">
        <v>3562</v>
      </c>
      <c s="36" t="s">
        <v>218</v>
      </c>
      <c s="37">
        <v>36</v>
      </c>
      <c s="36">
        <v>0</v>
      </c>
      <c s="36">
        <f>ROUND(G59*H59,6)</f>
      </c>
      <c r="L59" s="38">
        <v>0</v>
      </c>
      <c s="32">
        <f>ROUND(ROUND(L59,2)*ROUND(G59,3),2)</f>
      </c>
      <c s="36" t="s">
        <v>205</v>
      </c>
      <c>
        <f>(M59*21)/100</f>
      </c>
      <c t="s">
        <v>27</v>
      </c>
    </row>
    <row r="60" spans="1:5" ht="12.75">
      <c r="A60" s="35" t="s">
        <v>55</v>
      </c>
      <c r="E60" s="39" t="s">
        <v>3563</v>
      </c>
    </row>
    <row r="61" spans="1:5" ht="12.75">
      <c r="A61" s="35" t="s">
        <v>56</v>
      </c>
      <c r="E61" s="40" t="s">
        <v>3564</v>
      </c>
    </row>
    <row r="62" spans="1:5" ht="12.75">
      <c r="A62" t="s">
        <v>57</v>
      </c>
      <c r="E62" s="39" t="s">
        <v>418</v>
      </c>
    </row>
    <row r="63" spans="1:16" ht="25.5">
      <c r="A63" t="s">
        <v>48</v>
      </c>
      <c s="34" t="s">
        <v>89</v>
      </c>
      <c s="34" t="s">
        <v>3593</v>
      </c>
      <c s="35" t="s">
        <v>5</v>
      </c>
      <c s="6" t="s">
        <v>3594</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3467</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3468</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2332</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3469</v>
      </c>
    </row>
    <row r="78" spans="1:5" ht="12.75">
      <c r="A78" t="s">
        <v>57</v>
      </c>
      <c r="E78" s="39" t="s">
        <v>418</v>
      </c>
    </row>
    <row r="79" spans="1:16" ht="25.5">
      <c r="A79" t="s">
        <v>48</v>
      </c>
      <c s="34" t="s">
        <v>105</v>
      </c>
      <c s="34" t="s">
        <v>2336</v>
      </c>
      <c s="35" t="s">
        <v>5</v>
      </c>
      <c s="6" t="s">
        <v>2337</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3383</v>
      </c>
      <c s="35" t="s">
        <v>5</v>
      </c>
      <c s="6" t="s">
        <v>3384</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3595</v>
      </c>
    </row>
    <row r="90" spans="1:5" ht="12.75">
      <c r="A90" t="s">
        <v>57</v>
      </c>
      <c r="E90" s="39" t="s">
        <v>418</v>
      </c>
    </row>
    <row r="91" spans="1:16" ht="12.75">
      <c r="A91" t="s">
        <v>48</v>
      </c>
      <c s="34" t="s">
        <v>117</v>
      </c>
      <c s="34" t="s">
        <v>3471</v>
      </c>
      <c s="35" t="s">
        <v>5</v>
      </c>
      <c s="6" t="s">
        <v>3472</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3596</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3597</v>
      </c>
    </row>
    <row r="98" spans="1:5" ht="12.75">
      <c r="A98" t="s">
        <v>57</v>
      </c>
      <c r="E98" s="39" t="s">
        <v>418</v>
      </c>
    </row>
    <row r="99" spans="1:16" ht="25.5">
      <c r="A99" t="s">
        <v>48</v>
      </c>
      <c s="34" t="s">
        <v>125</v>
      </c>
      <c s="34" t="s">
        <v>2318</v>
      </c>
      <c s="35" t="s">
        <v>5</v>
      </c>
      <c s="6" t="s">
        <v>2319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3598</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3445</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351</v>
      </c>
    </row>
    <row r="110" spans="1:5" ht="12.75">
      <c r="A110" s="35" t="s">
        <v>56</v>
      </c>
      <c r="E110" s="40" t="s">
        <v>3599</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25.5">
      <c r="A113" s="35" t="s">
        <v>55</v>
      </c>
      <c r="E113" s="39" t="s">
        <v>351</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3600</v>
      </c>
      <c s="41">
        <f>Rekapitulace!C59</f>
      </c>
      <c s="20" t="s">
        <v>0</v>
      </c>
      <c t="s">
        <v>23</v>
      </c>
      <c t="s">
        <v>27</v>
      </c>
    </row>
    <row r="4" spans="1:16" ht="32" customHeight="1">
      <c r="A4" s="24" t="s">
        <v>20</v>
      </c>
      <c s="25" t="s">
        <v>28</v>
      </c>
      <c s="27" t="s">
        <v>3600</v>
      </c>
      <c r="E4" s="26" t="s">
        <v>3601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3603</v>
      </c>
      <c r="E8" s="30" t="s">
        <v>3601</v>
      </c>
      <c r="J8" s="29">
        <f>0+J9+J26+J67+J84</f>
      </c>
      <c s="29">
        <f>0+K9+K26+K67+K84</f>
      </c>
      <c s="29">
        <f>0+L9+L26+L67+L84</f>
      </c>
      <c s="29">
        <f>0+M9+M26+M67+M84</f>
      </c>
    </row>
    <row r="9" spans="1:13" ht="12.75">
      <c r="A9" t="s">
        <v>46</v>
      </c>
      <c r="C9" s="31" t="s">
        <v>49</v>
      </c>
      <c r="E9" s="33" t="s">
        <v>3604</v>
      </c>
      <c r="J9" s="32">
        <f>0</f>
      </c>
      <c s="32">
        <f>0</f>
      </c>
      <c s="32">
        <f>0+L10+L14+L18+L22</f>
      </c>
      <c s="32">
        <f>0+M10+M14+M18+M22</f>
      </c>
    </row>
    <row r="10" spans="1:16" ht="12.75">
      <c r="A10" t="s">
        <v>48</v>
      </c>
      <c s="34" t="s">
        <v>49</v>
      </c>
      <c s="34" t="s">
        <v>3605</v>
      </c>
      <c s="35" t="s">
        <v>5</v>
      </c>
      <c s="6" t="s">
        <v>3606</v>
      </c>
      <c s="36" t="s">
        <v>213</v>
      </c>
      <c s="37">
        <v>1</v>
      </c>
      <c s="36">
        <v>0</v>
      </c>
      <c s="36">
        <f>ROUND(G10*H10,6)</f>
      </c>
      <c r="L10" s="38">
        <v>0</v>
      </c>
      <c s="32">
        <f>ROUND(ROUND(L10,2)*ROUND(G10,3),2)</f>
      </c>
      <c s="36" t="s">
        <v>1432</v>
      </c>
      <c>
        <f>(M10*21)/100</f>
      </c>
      <c t="s">
        <v>27</v>
      </c>
    </row>
    <row r="11" spans="1:5" ht="12.75">
      <c r="A11" s="35" t="s">
        <v>55</v>
      </c>
      <c r="E11" s="39" t="s">
        <v>881</v>
      </c>
    </row>
    <row r="12" spans="1:5" ht="12.75">
      <c r="A12" s="35" t="s">
        <v>56</v>
      </c>
      <c r="E12" s="40" t="s">
        <v>352</v>
      </c>
    </row>
    <row r="13" spans="1:5" ht="12.75">
      <c r="A13" t="s">
        <v>57</v>
      </c>
      <c r="E13" s="39" t="s">
        <v>3607</v>
      </c>
    </row>
    <row r="14" spans="1:16" ht="12.75">
      <c r="A14" t="s">
        <v>48</v>
      </c>
      <c s="34" t="s">
        <v>27</v>
      </c>
      <c s="34" t="s">
        <v>3608</v>
      </c>
      <c s="35" t="s">
        <v>5</v>
      </c>
      <c s="6" t="s">
        <v>3609</v>
      </c>
      <c s="36" t="s">
        <v>213</v>
      </c>
      <c s="37">
        <v>19</v>
      </c>
      <c s="36">
        <v>0</v>
      </c>
      <c s="36">
        <f>ROUND(G14*H14,6)</f>
      </c>
      <c r="L14" s="38">
        <v>0</v>
      </c>
      <c s="32">
        <f>ROUND(ROUND(L14,2)*ROUND(G14,3),2)</f>
      </c>
      <c s="36" t="s">
        <v>1432</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3610</v>
      </c>
      <c s="35" t="s">
        <v>5</v>
      </c>
      <c s="6" t="s">
        <v>3611</v>
      </c>
      <c s="36" t="s">
        <v>213</v>
      </c>
      <c s="37">
        <v>5</v>
      </c>
      <c s="36">
        <v>0</v>
      </c>
      <c s="36">
        <f>ROUND(G18*H18,6)</f>
      </c>
      <c r="L18" s="38">
        <v>0</v>
      </c>
      <c s="32">
        <f>ROUND(ROUND(L18,2)*ROUND(G18,3),2)</f>
      </c>
      <c s="36" t="s">
        <v>1432</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3612</v>
      </c>
      <c s="35" t="s">
        <v>5</v>
      </c>
      <c s="6" t="s">
        <v>3613</v>
      </c>
      <c s="36" t="s">
        <v>213</v>
      </c>
      <c s="37">
        <v>18</v>
      </c>
      <c s="36">
        <v>0</v>
      </c>
      <c s="36">
        <f>ROUND(G22*H22,6)</f>
      </c>
      <c r="L22" s="38">
        <v>0</v>
      </c>
      <c s="32">
        <f>ROUND(ROUND(L22,2)*ROUND(G22,3),2)</f>
      </c>
      <c s="36" t="s">
        <v>1432</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3614</v>
      </c>
      <c r="J26" s="32">
        <f>0</f>
      </c>
      <c s="32">
        <f>0</f>
      </c>
      <c s="32">
        <f>0+L27+L31+L35+L39+L43+L47+L51+L55+L59+L63</f>
      </c>
      <c s="32">
        <f>0+M27+M31+M35+M39+M43+M47+M51+M55+M59+M63</f>
      </c>
    </row>
    <row r="27" spans="1:16" ht="12.75">
      <c r="A27" t="s">
        <v>48</v>
      </c>
      <c s="34" t="s">
        <v>69</v>
      </c>
      <c s="34" t="s">
        <v>3605</v>
      </c>
      <c s="35" t="s">
        <v>5</v>
      </c>
      <c s="6" t="s">
        <v>3606</v>
      </c>
      <c s="36" t="s">
        <v>213</v>
      </c>
      <c s="37">
        <v>1</v>
      </c>
      <c s="36">
        <v>0</v>
      </c>
      <c s="36">
        <f>ROUND(G27*H27,6)</f>
      </c>
      <c r="L27" s="38">
        <v>0</v>
      </c>
      <c s="32">
        <f>ROUND(ROUND(L27,2)*ROUND(G27,3),2)</f>
      </c>
      <c s="36" t="s">
        <v>1432</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3608</v>
      </c>
      <c s="35" t="s">
        <v>5</v>
      </c>
      <c s="6" t="s">
        <v>3609</v>
      </c>
      <c s="36" t="s">
        <v>213</v>
      </c>
      <c s="37">
        <v>4</v>
      </c>
      <c s="36">
        <v>0</v>
      </c>
      <c s="36">
        <f>ROUND(G31*H31,6)</f>
      </c>
      <c r="L31" s="38">
        <v>0</v>
      </c>
      <c s="32">
        <f>ROUND(ROUND(L31,2)*ROUND(G31,3),2)</f>
      </c>
      <c s="36" t="s">
        <v>1432</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3615</v>
      </c>
      <c s="35" t="s">
        <v>5</v>
      </c>
      <c s="6" t="s">
        <v>3616</v>
      </c>
      <c s="36" t="s">
        <v>213</v>
      </c>
      <c s="37">
        <v>21</v>
      </c>
      <c s="36">
        <v>0</v>
      </c>
      <c s="36">
        <f>ROUND(G35*H35,6)</f>
      </c>
      <c r="L35" s="38">
        <v>0</v>
      </c>
      <c s="32">
        <f>ROUND(ROUND(L35,2)*ROUND(G35,3),2)</f>
      </c>
      <c s="36" t="s">
        <v>1432</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3617</v>
      </c>
      <c s="35" t="s">
        <v>5</v>
      </c>
      <c s="6" t="s">
        <v>3618</v>
      </c>
      <c s="36" t="s">
        <v>213</v>
      </c>
      <c s="37">
        <v>3</v>
      </c>
      <c s="36">
        <v>0</v>
      </c>
      <c s="36">
        <f>ROUND(G39*H39,6)</f>
      </c>
      <c r="L39" s="38">
        <v>0</v>
      </c>
      <c s="32">
        <f>ROUND(ROUND(L39,2)*ROUND(G39,3),2)</f>
      </c>
      <c s="36" t="s">
        <v>1432</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3619</v>
      </c>
      <c s="35" t="s">
        <v>5</v>
      </c>
      <c s="6" t="s">
        <v>3620</v>
      </c>
      <c s="36" t="s">
        <v>213</v>
      </c>
      <c s="37">
        <v>3</v>
      </c>
      <c s="36">
        <v>0</v>
      </c>
      <c s="36">
        <f>ROUND(G43*H43,6)</f>
      </c>
      <c r="L43" s="38">
        <v>0</v>
      </c>
      <c s="32">
        <f>ROUND(ROUND(L43,2)*ROUND(G43,3),2)</f>
      </c>
      <c s="36" t="s">
        <v>1432</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3621</v>
      </c>
      <c s="35" t="s">
        <v>5</v>
      </c>
      <c s="6" t="s">
        <v>3622</v>
      </c>
      <c s="36" t="s">
        <v>213</v>
      </c>
      <c s="37">
        <v>5</v>
      </c>
      <c s="36">
        <v>0</v>
      </c>
      <c s="36">
        <f>ROUND(G47*H47,6)</f>
      </c>
      <c r="L47" s="38">
        <v>0</v>
      </c>
      <c s="32">
        <f>ROUND(ROUND(L47,2)*ROUND(G47,3),2)</f>
      </c>
      <c s="36" t="s">
        <v>1432</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3623</v>
      </c>
      <c s="35" t="s">
        <v>5</v>
      </c>
      <c s="6" t="s">
        <v>3624</v>
      </c>
      <c s="36" t="s">
        <v>213</v>
      </c>
      <c s="37">
        <v>5</v>
      </c>
      <c s="36">
        <v>0</v>
      </c>
      <c s="36">
        <f>ROUND(G51*H51,6)</f>
      </c>
      <c r="L51" s="38">
        <v>0</v>
      </c>
      <c s="32">
        <f>ROUND(ROUND(L51,2)*ROUND(G51,3),2)</f>
      </c>
      <c s="36" t="s">
        <v>1432</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3625</v>
      </c>
      <c s="35" t="s">
        <v>5</v>
      </c>
      <c s="6" t="s">
        <v>3626</v>
      </c>
      <c s="36" t="s">
        <v>213</v>
      </c>
      <c s="37">
        <v>7</v>
      </c>
      <c s="36">
        <v>0</v>
      </c>
      <c s="36">
        <f>ROUND(G55*H55,6)</f>
      </c>
      <c r="L55" s="38">
        <v>0</v>
      </c>
      <c s="32">
        <f>ROUND(ROUND(L55,2)*ROUND(G55,3),2)</f>
      </c>
      <c s="36" t="s">
        <v>1432</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3610</v>
      </c>
      <c s="35" t="s">
        <v>5</v>
      </c>
      <c s="6" t="s">
        <v>3611</v>
      </c>
      <c s="36" t="s">
        <v>213</v>
      </c>
      <c s="37">
        <v>12</v>
      </c>
      <c s="36">
        <v>0</v>
      </c>
      <c s="36">
        <f>ROUND(G59*H59,6)</f>
      </c>
      <c r="L59" s="38">
        <v>0</v>
      </c>
      <c s="32">
        <f>ROUND(ROUND(L59,2)*ROUND(G59,3),2)</f>
      </c>
      <c s="36" t="s">
        <v>1432</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3627</v>
      </c>
      <c s="35" t="s">
        <v>5</v>
      </c>
      <c s="6" t="s">
        <v>3628</v>
      </c>
      <c s="36" t="s">
        <v>218</v>
      </c>
      <c s="37">
        <v>18</v>
      </c>
      <c s="36">
        <v>0</v>
      </c>
      <c s="36">
        <f>ROUND(G63*H63,6)</f>
      </c>
      <c r="L63" s="38">
        <v>0</v>
      </c>
      <c s="32">
        <f>ROUND(ROUND(L63,2)*ROUND(G63,3),2)</f>
      </c>
      <c s="36" t="s">
        <v>1432</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3629</v>
      </c>
      <c r="J67" s="32">
        <f>0</f>
      </c>
      <c s="32">
        <f>0</f>
      </c>
      <c s="32">
        <f>0+L68+L72+L76+L80</f>
      </c>
      <c s="32">
        <f>0+M68+M72+M76+M80</f>
      </c>
    </row>
    <row r="68" spans="1:16" ht="12.75">
      <c r="A68" t="s">
        <v>48</v>
      </c>
      <c s="34" t="s">
        <v>109</v>
      </c>
      <c s="34" t="s">
        <v>3630</v>
      </c>
      <c s="35" t="s">
        <v>5</v>
      </c>
      <c s="6" t="s">
        <v>3631</v>
      </c>
      <c s="36" t="s">
        <v>463</v>
      </c>
      <c s="37">
        <v>8</v>
      </c>
      <c s="36">
        <v>0</v>
      </c>
      <c s="36">
        <f>ROUND(G68*H68,6)</f>
      </c>
      <c r="L68" s="38">
        <v>0</v>
      </c>
      <c s="32">
        <f>ROUND(ROUND(L68,2)*ROUND(G68,3),2)</f>
      </c>
      <c s="36" t="s">
        <v>1432</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3632</v>
      </c>
      <c s="35" t="s">
        <v>5</v>
      </c>
      <c s="6" t="s">
        <v>3633</v>
      </c>
      <c s="36" t="s">
        <v>213</v>
      </c>
      <c s="37">
        <v>21</v>
      </c>
      <c s="36">
        <v>0</v>
      </c>
      <c s="36">
        <f>ROUND(G72*H72,6)</f>
      </c>
      <c r="L72" s="38">
        <v>0</v>
      </c>
      <c s="32">
        <f>ROUND(ROUND(L72,2)*ROUND(G72,3),2)</f>
      </c>
      <c s="36" t="s">
        <v>1432</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3291</v>
      </c>
      <c s="35" t="s">
        <v>5</v>
      </c>
      <c s="6" t="s">
        <v>3634</v>
      </c>
      <c s="36" t="s">
        <v>213</v>
      </c>
      <c s="37">
        <v>1</v>
      </c>
      <c s="36">
        <v>0</v>
      </c>
      <c s="36">
        <f>ROUND(G76*H76,6)</f>
      </c>
      <c r="L76" s="38">
        <v>0</v>
      </c>
      <c s="32">
        <f>ROUND(ROUND(L76,2)*ROUND(G76,3),2)</f>
      </c>
      <c s="36" t="s">
        <v>1432</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3293</v>
      </c>
      <c s="35" t="s">
        <v>5</v>
      </c>
      <c s="6" t="s">
        <v>3635</v>
      </c>
      <c s="36" t="s">
        <v>463</v>
      </c>
      <c s="37">
        <v>8</v>
      </c>
      <c s="36">
        <v>0</v>
      </c>
      <c s="36">
        <f>ROUND(G80*H80,6)</f>
      </c>
      <c r="L80" s="38">
        <v>0</v>
      </c>
      <c s="32">
        <f>ROUND(ROUND(L80,2)*ROUND(G80,3),2)</f>
      </c>
      <c s="36" t="s">
        <v>1432</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887</v>
      </c>
      <c r="E8" s="30" t="s">
        <v>885</v>
      </c>
      <c r="J8" s="29">
        <f>0+J9+J86+J115</f>
      </c>
      <c s="29">
        <f>0+K9+K86+K115</f>
      </c>
      <c s="29">
        <f>0+L9+L86+L115</f>
      </c>
      <c s="29">
        <f>0+M9+M86+M115</f>
      </c>
    </row>
    <row r="9" spans="1:13" ht="12.75">
      <c r="A9" t="s">
        <v>46</v>
      </c>
      <c r="C9" s="31" t="s">
        <v>69</v>
      </c>
      <c r="E9" s="33" t="s">
        <v>888</v>
      </c>
      <c r="J9" s="32">
        <f>0</f>
      </c>
      <c s="32">
        <f>0</f>
      </c>
      <c s="32">
        <f>0+L10+L14+L18+L22+L26+L30+L34+L38+L42+L46+L50+L54+L58+L62+L66+L70+L74+L78+L82</f>
      </c>
      <c s="32">
        <f>0+M10+M14+M18+M22+M26+M30+M34+M38+M42+M46+M50+M54+M58+M62+M66+M70+M74+M78+M82</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6" ht="12.75">
      <c r="A82" t="s">
        <v>48</v>
      </c>
      <c s="34" t="s">
        <v>788</v>
      </c>
      <c s="34" t="s">
        <v>960</v>
      </c>
      <c s="35" t="s">
        <v>5</v>
      </c>
      <c s="6" t="s">
        <v>961</v>
      </c>
      <c s="36" t="s">
        <v>942</v>
      </c>
      <c s="37">
        <v>50</v>
      </c>
      <c s="36">
        <v>0</v>
      </c>
      <c s="36">
        <f>ROUND(G82*H82,6)</f>
      </c>
      <c r="L82" s="38">
        <v>0</v>
      </c>
      <c s="32">
        <f>ROUND(ROUND(L82,2)*ROUND(G82,3),2)</f>
      </c>
      <c s="36" t="s">
        <v>205</v>
      </c>
      <c>
        <f>(M82*21)/100</f>
      </c>
      <c t="s">
        <v>27</v>
      </c>
    </row>
    <row r="83" spans="1:5" ht="12.75">
      <c r="A83" s="35" t="s">
        <v>55</v>
      </c>
      <c r="E83" s="39" t="s">
        <v>962</v>
      </c>
    </row>
    <row r="84" spans="1:5" ht="12.75">
      <c r="A84" s="35" t="s">
        <v>56</v>
      </c>
      <c r="E84" s="40" t="s">
        <v>963</v>
      </c>
    </row>
    <row r="85" spans="1:5" ht="127.5">
      <c r="A85" t="s">
        <v>57</v>
      </c>
      <c r="E85" s="39" t="s">
        <v>964</v>
      </c>
    </row>
    <row r="86" spans="1:13" ht="12.75">
      <c r="A86" t="s">
        <v>46</v>
      </c>
      <c r="C86" s="31" t="s">
        <v>85</v>
      </c>
      <c r="E86" s="33" t="s">
        <v>965</v>
      </c>
      <c r="J86" s="32">
        <f>0</f>
      </c>
      <c s="32">
        <f>0</f>
      </c>
      <c s="32">
        <f>0+L87+L91+L95+L99+L103+L107+L111</f>
      </c>
      <c s="32">
        <f>0+M87+M91+M95+M99+M103+M107+M111</f>
      </c>
    </row>
    <row r="87" spans="1:16" ht="12.75">
      <c r="A87" t="s">
        <v>48</v>
      </c>
      <c s="34" t="s">
        <v>85</v>
      </c>
      <c s="34" t="s">
        <v>966</v>
      </c>
      <c s="35" t="s">
        <v>5</v>
      </c>
      <c s="6" t="s">
        <v>967</v>
      </c>
      <c s="36" t="s">
        <v>204</v>
      </c>
      <c s="37">
        <v>128.88</v>
      </c>
      <c s="36">
        <v>0</v>
      </c>
      <c s="36">
        <f>ROUND(G87*H87,6)</f>
      </c>
      <c r="L87" s="38">
        <v>0</v>
      </c>
      <c s="32">
        <f>ROUND(ROUND(L87,2)*ROUND(G87,3),2)</f>
      </c>
      <c s="36" t="s">
        <v>918</v>
      </c>
      <c>
        <f>(M87*21)/100</f>
      </c>
      <c t="s">
        <v>27</v>
      </c>
    </row>
    <row r="88" spans="1:5" ht="12.75">
      <c r="A88" s="35" t="s">
        <v>55</v>
      </c>
      <c r="E88" s="39" t="s">
        <v>968</v>
      </c>
    </row>
    <row r="89" spans="1:5" ht="51">
      <c r="A89" s="35" t="s">
        <v>56</v>
      </c>
      <c r="E89" s="40" t="s">
        <v>969</v>
      </c>
    </row>
    <row r="90" spans="1:5" ht="153">
      <c r="A90" t="s">
        <v>57</v>
      </c>
      <c r="E90" s="39" t="s">
        <v>970</v>
      </c>
    </row>
    <row r="91" spans="1:16" ht="12.75">
      <c r="A91" t="s">
        <v>48</v>
      </c>
      <c s="34" t="s">
        <v>89</v>
      </c>
      <c s="34" t="s">
        <v>971</v>
      </c>
      <c s="35" t="s">
        <v>5</v>
      </c>
      <c s="6" t="s">
        <v>972</v>
      </c>
      <c s="36" t="s">
        <v>204</v>
      </c>
      <c s="37">
        <v>32.22</v>
      </c>
      <c s="36">
        <v>0</v>
      </c>
      <c s="36">
        <f>ROUND(G91*H91,6)</f>
      </c>
      <c r="L91" s="38">
        <v>0</v>
      </c>
      <c s="32">
        <f>ROUND(ROUND(L91,2)*ROUND(G91,3),2)</f>
      </c>
      <c s="36" t="s">
        <v>918</v>
      </c>
      <c>
        <f>(M91*21)/100</f>
      </c>
      <c t="s">
        <v>27</v>
      </c>
    </row>
    <row r="92" spans="1:5" ht="12.75">
      <c r="A92" s="35" t="s">
        <v>55</v>
      </c>
      <c r="E92" s="39" t="s">
        <v>968</v>
      </c>
    </row>
    <row r="93" spans="1:5" ht="51">
      <c r="A93" s="35" t="s">
        <v>56</v>
      </c>
      <c r="E93" s="40" t="s">
        <v>973</v>
      </c>
    </row>
    <row r="94" spans="1:5" ht="153">
      <c r="A94" t="s">
        <v>57</v>
      </c>
      <c r="E94" s="39" t="s">
        <v>970</v>
      </c>
    </row>
    <row r="95" spans="1:16" ht="12.75">
      <c r="A95" t="s">
        <v>48</v>
      </c>
      <c s="34" t="s">
        <v>93</v>
      </c>
      <c s="34" t="s">
        <v>974</v>
      </c>
      <c s="35" t="s">
        <v>5</v>
      </c>
      <c s="6" t="s">
        <v>975</v>
      </c>
      <c s="36" t="s">
        <v>204</v>
      </c>
      <c s="37">
        <v>1287</v>
      </c>
      <c s="36">
        <v>0</v>
      </c>
      <c s="36">
        <f>ROUND(G95*H95,6)</f>
      </c>
      <c r="L95" s="38">
        <v>0</v>
      </c>
      <c s="32">
        <f>ROUND(ROUND(L95,2)*ROUND(G95,3),2)</f>
      </c>
      <c s="36" t="s">
        <v>205</v>
      </c>
      <c>
        <f>(M95*21)/100</f>
      </c>
      <c t="s">
        <v>27</v>
      </c>
    </row>
    <row r="96" spans="1:5" ht="12.75">
      <c r="A96" s="35" t="s">
        <v>55</v>
      </c>
      <c r="E96" s="39" t="s">
        <v>5</v>
      </c>
    </row>
    <row r="97" spans="1:5" ht="38.25">
      <c r="A97" s="35" t="s">
        <v>56</v>
      </c>
      <c r="E97" s="40" t="s">
        <v>976</v>
      </c>
    </row>
    <row r="98" spans="1:5" ht="140.25">
      <c r="A98" t="s">
        <v>57</v>
      </c>
      <c r="E98" s="39" t="s">
        <v>977</v>
      </c>
    </row>
    <row r="99" spans="1:16" ht="25.5">
      <c r="A99" t="s">
        <v>48</v>
      </c>
      <c s="34" t="s">
        <v>97</v>
      </c>
      <c s="34" t="s">
        <v>978</v>
      </c>
      <c s="35" t="s">
        <v>5</v>
      </c>
      <c s="6" t="s">
        <v>979</v>
      </c>
      <c s="36" t="s">
        <v>218</v>
      </c>
      <c s="37">
        <v>655</v>
      </c>
      <c s="36">
        <v>0</v>
      </c>
      <c s="36">
        <f>ROUND(G99*H99,6)</f>
      </c>
      <c r="L99" s="38">
        <v>0</v>
      </c>
      <c s="32">
        <f>ROUND(ROUND(L99,2)*ROUND(G99,3),2)</f>
      </c>
      <c s="36" t="s">
        <v>205</v>
      </c>
      <c>
        <f>(M99*21)/100</f>
      </c>
      <c t="s">
        <v>27</v>
      </c>
    </row>
    <row r="100" spans="1:5" ht="12.75">
      <c r="A100" s="35" t="s">
        <v>55</v>
      </c>
      <c r="E100" s="39" t="s">
        <v>5</v>
      </c>
    </row>
    <row r="101" spans="1:5" ht="12.75">
      <c r="A101" s="35" t="s">
        <v>56</v>
      </c>
      <c r="E101" s="40" t="s">
        <v>980</v>
      </c>
    </row>
    <row r="102" spans="1:5" ht="204">
      <c r="A102" t="s">
        <v>57</v>
      </c>
      <c r="E102" s="39" t="s">
        <v>981</v>
      </c>
    </row>
    <row r="103" spans="1:16" ht="12.75">
      <c r="A103" t="s">
        <v>48</v>
      </c>
      <c s="34" t="s">
        <v>779</v>
      </c>
      <c s="34" t="s">
        <v>982</v>
      </c>
      <c s="35" t="s">
        <v>5</v>
      </c>
      <c s="6" t="s">
        <v>983</v>
      </c>
      <c s="36" t="s">
        <v>984</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65.75">
      <c r="A106" t="s">
        <v>57</v>
      </c>
      <c r="E106" s="39" t="s">
        <v>985</v>
      </c>
    </row>
    <row r="107" spans="1:16" ht="12.75">
      <c r="A107" t="s">
        <v>48</v>
      </c>
      <c s="34" t="s">
        <v>782</v>
      </c>
      <c s="34" t="s">
        <v>986</v>
      </c>
      <c s="35" t="s">
        <v>5</v>
      </c>
      <c s="6" t="s">
        <v>987</v>
      </c>
      <c s="36" t="s">
        <v>984</v>
      </c>
      <c s="37">
        <v>4</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53">
      <c r="A110" t="s">
        <v>57</v>
      </c>
      <c r="E110" s="39" t="s">
        <v>988</v>
      </c>
    </row>
    <row r="111" spans="1:16" ht="25.5">
      <c r="A111" t="s">
        <v>48</v>
      </c>
      <c s="34" t="s">
        <v>785</v>
      </c>
      <c s="34" t="s">
        <v>989</v>
      </c>
      <c s="35" t="s">
        <v>5</v>
      </c>
      <c s="6" t="s">
        <v>990</v>
      </c>
      <c s="36" t="s">
        <v>991</v>
      </c>
      <c s="37">
        <v>19305</v>
      </c>
      <c s="36">
        <v>0</v>
      </c>
      <c s="36">
        <f>ROUND(G111*H111,6)</f>
      </c>
      <c r="L111" s="38">
        <v>0</v>
      </c>
      <c s="32">
        <f>ROUND(ROUND(L111,2)*ROUND(G111,3),2)</f>
      </c>
      <c s="36" t="s">
        <v>205</v>
      </c>
      <c>
        <f>(M111*21)/100</f>
      </c>
      <c t="s">
        <v>27</v>
      </c>
    </row>
    <row r="112" spans="1:5" ht="12.75">
      <c r="A112" s="35" t="s">
        <v>55</v>
      </c>
      <c r="E112" s="39" t="s">
        <v>5</v>
      </c>
    </row>
    <row r="113" spans="1:5" ht="12.75">
      <c r="A113" s="35" t="s">
        <v>56</v>
      </c>
      <c r="E113" s="40" t="s">
        <v>992</v>
      </c>
    </row>
    <row r="114" spans="1:5" ht="127.5">
      <c r="A114" t="s">
        <v>57</v>
      </c>
      <c r="E114" s="39" t="s">
        <v>993</v>
      </c>
    </row>
    <row r="115" spans="1:13" ht="12.75">
      <c r="A115" t="s">
        <v>46</v>
      </c>
      <c r="C115" s="31" t="s">
        <v>47</v>
      </c>
      <c r="E115" s="33" t="s">
        <v>17</v>
      </c>
      <c r="J115" s="32">
        <f>0</f>
      </c>
      <c s="32">
        <f>0</f>
      </c>
      <c s="32">
        <f>0+L116+L120+L124+L128+L132</f>
      </c>
      <c s="32">
        <f>0+M116+M120+M124+M128+M132</f>
      </c>
    </row>
    <row r="116" spans="1:16" ht="25.5">
      <c r="A116" t="s">
        <v>48</v>
      </c>
      <c s="34" t="s">
        <v>101</v>
      </c>
      <c s="34" t="s">
        <v>78</v>
      </c>
      <c s="35" t="s">
        <v>79</v>
      </c>
      <c s="6" t="s">
        <v>994</v>
      </c>
      <c s="36" t="s">
        <v>53</v>
      </c>
      <c s="37">
        <v>231.66</v>
      </c>
      <c s="36">
        <v>0</v>
      </c>
      <c s="36">
        <f>ROUND(G116*H116,6)</f>
      </c>
      <c r="L116" s="38">
        <v>0</v>
      </c>
      <c s="32">
        <f>ROUND(ROUND(L116,2)*ROUND(G116,3),2)</f>
      </c>
      <c s="36" t="s">
        <v>54</v>
      </c>
      <c>
        <f>(M116*21)/100</f>
      </c>
      <c t="s">
        <v>27</v>
      </c>
    </row>
    <row r="117" spans="1:5" ht="25.5">
      <c r="A117" s="35" t="s">
        <v>55</v>
      </c>
      <c r="E117" s="39" t="s">
        <v>351</v>
      </c>
    </row>
    <row r="118" spans="1:5" ht="12.75">
      <c r="A118" s="35" t="s">
        <v>56</v>
      </c>
      <c r="E118" s="40" t="s">
        <v>995</v>
      </c>
    </row>
    <row r="119" spans="1:5" ht="102">
      <c r="A119" t="s">
        <v>57</v>
      </c>
      <c r="E119" s="39" t="s">
        <v>58</v>
      </c>
    </row>
    <row r="120" spans="1:16" ht="25.5">
      <c r="A120" t="s">
        <v>48</v>
      </c>
      <c s="34" t="s">
        <v>105</v>
      </c>
      <c s="34" t="s">
        <v>94</v>
      </c>
      <c s="35" t="s">
        <v>95</v>
      </c>
      <c s="6" t="s">
        <v>96</v>
      </c>
      <c s="36" t="s">
        <v>53</v>
      </c>
      <c s="37">
        <v>283.833</v>
      </c>
      <c s="36">
        <v>0</v>
      </c>
      <c s="36">
        <f>ROUND(G120*H120,6)</f>
      </c>
      <c r="L120" s="38">
        <v>0</v>
      </c>
      <c s="32">
        <f>ROUND(ROUND(L120,2)*ROUND(G120,3),2)</f>
      </c>
      <c s="36" t="s">
        <v>54</v>
      </c>
      <c>
        <f>(M120*21)/100</f>
      </c>
      <c t="s">
        <v>27</v>
      </c>
    </row>
    <row r="121" spans="1:5" ht="25.5">
      <c r="A121" s="35" t="s">
        <v>55</v>
      </c>
      <c r="E121" s="39" t="s">
        <v>351</v>
      </c>
    </row>
    <row r="122" spans="1:5" ht="25.5">
      <c r="A122" s="35" t="s">
        <v>56</v>
      </c>
      <c r="E122" s="40" t="s">
        <v>996</v>
      </c>
    </row>
    <row r="123" spans="1:5" ht="102">
      <c r="A123" t="s">
        <v>57</v>
      </c>
      <c r="E123" s="39" t="s">
        <v>58</v>
      </c>
    </row>
    <row r="124" spans="1:16" ht="25.5">
      <c r="A124" t="s">
        <v>48</v>
      </c>
      <c s="34" t="s">
        <v>109</v>
      </c>
      <c s="34" t="s">
        <v>110</v>
      </c>
      <c s="35" t="s">
        <v>111</v>
      </c>
      <c s="6" t="s">
        <v>112</v>
      </c>
      <c s="36" t="s">
        <v>53</v>
      </c>
      <c s="37">
        <v>0.197</v>
      </c>
      <c s="36">
        <v>0</v>
      </c>
      <c s="36">
        <f>ROUND(G124*H124,6)</f>
      </c>
      <c r="L124" s="38">
        <v>0</v>
      </c>
      <c s="32">
        <f>ROUND(ROUND(L124,2)*ROUND(G124,3),2)</f>
      </c>
      <c s="36" t="s">
        <v>54</v>
      </c>
      <c>
        <f>(M124*21)/100</f>
      </c>
      <c t="s">
        <v>27</v>
      </c>
    </row>
    <row r="125" spans="1:5" ht="25.5">
      <c r="A125" s="35" t="s">
        <v>55</v>
      </c>
      <c r="E125" s="39" t="s">
        <v>351</v>
      </c>
    </row>
    <row r="126" spans="1:5" ht="12.75">
      <c r="A126" s="35" t="s">
        <v>56</v>
      </c>
      <c r="E126" s="40" t="s">
        <v>997</v>
      </c>
    </row>
    <row r="127" spans="1:5" ht="102">
      <c r="A127" t="s">
        <v>57</v>
      </c>
      <c r="E127" s="39" t="s">
        <v>58</v>
      </c>
    </row>
    <row r="128" spans="1:16" ht="25.5">
      <c r="A128" t="s">
        <v>48</v>
      </c>
      <c s="34" t="s">
        <v>113</v>
      </c>
      <c s="34" t="s">
        <v>114</v>
      </c>
      <c s="35" t="s">
        <v>115</v>
      </c>
      <c s="6" t="s">
        <v>116</v>
      </c>
      <c s="36" t="s">
        <v>53</v>
      </c>
      <c s="37">
        <v>0.421</v>
      </c>
      <c s="36">
        <v>0</v>
      </c>
      <c s="36">
        <f>ROUND(G128*H128,6)</f>
      </c>
      <c r="L128" s="38">
        <v>0</v>
      </c>
      <c s="32">
        <f>ROUND(ROUND(L128,2)*ROUND(G128,3),2)</f>
      </c>
      <c s="36" t="s">
        <v>54</v>
      </c>
      <c>
        <f>(M128*21)/100</f>
      </c>
      <c t="s">
        <v>27</v>
      </c>
    </row>
    <row r="129" spans="1:5" ht="25.5">
      <c r="A129" s="35" t="s">
        <v>55</v>
      </c>
      <c r="E129" s="39" t="s">
        <v>351</v>
      </c>
    </row>
    <row r="130" spans="1:5" ht="12.75">
      <c r="A130" s="35" t="s">
        <v>56</v>
      </c>
      <c r="E130" s="40" t="s">
        <v>998</v>
      </c>
    </row>
    <row r="131" spans="1:5" ht="102">
      <c r="A131" t="s">
        <v>57</v>
      </c>
      <c r="E131" s="39" t="s">
        <v>58</v>
      </c>
    </row>
    <row r="132" spans="1:16" ht="25.5">
      <c r="A132" t="s">
        <v>48</v>
      </c>
      <c s="34" t="s">
        <v>373</v>
      </c>
      <c s="34" t="s">
        <v>150</v>
      </c>
      <c s="35" t="s">
        <v>151</v>
      </c>
      <c s="6" t="s">
        <v>152</v>
      </c>
      <c s="36" t="s">
        <v>53</v>
      </c>
      <c s="37">
        <v>3.36</v>
      </c>
      <c s="36">
        <v>0</v>
      </c>
      <c s="36">
        <f>ROUND(G132*H132,6)</f>
      </c>
      <c r="L132" s="38">
        <v>0</v>
      </c>
      <c s="32">
        <f>ROUND(ROUND(L132,2)*ROUND(G132,3),2)</f>
      </c>
      <c s="36" t="s">
        <v>54</v>
      </c>
      <c>
        <f>(M132*21)/100</f>
      </c>
      <c t="s">
        <v>27</v>
      </c>
    </row>
    <row r="133" spans="1:5" ht="25.5">
      <c r="A133" s="35" t="s">
        <v>55</v>
      </c>
      <c r="E133" s="39" t="s">
        <v>351</v>
      </c>
    </row>
    <row r="134" spans="1:5" ht="25.5">
      <c r="A134" s="35" t="s">
        <v>56</v>
      </c>
      <c r="E134" s="40" t="s">
        <v>999</v>
      </c>
    </row>
    <row r="135" spans="1:5" ht="102">
      <c r="A135" t="s">
        <v>57</v>
      </c>
      <c r="E13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