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Prodloužení splaš..." sheetId="2" r:id="rId2"/>
    <sheet name="SO 02 - Splaškové kanaliz..." sheetId="3" r:id="rId3"/>
    <sheet name="SO 03 - Prodloužení dešťo..." sheetId="4" r:id="rId4"/>
    <sheet name="SO 04 - Dešťové kanalizač..." sheetId="5" r:id="rId5"/>
    <sheet name="SO 05 - Vedlejší rozpočto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Prodloužení splaš...'!$C$125:$K$462</definedName>
    <definedName name="_xlnm.Print_Area" localSheetId="1">'SO 01 - Prodloužení splaš...'!$C$4:$J$76,'SO 01 - Prodloužení splaš...'!$C$82:$J$107,'SO 01 - Prodloužení splaš...'!$C$113:$J$462</definedName>
    <definedName name="_xlnm.Print_Titles" localSheetId="1">'SO 01 - Prodloužení splaš...'!$125:$125</definedName>
    <definedName name="_xlnm._FilterDatabase" localSheetId="2" hidden="1">'SO 02 - Splaškové kanaliz...'!$C$125:$K$314</definedName>
    <definedName name="_xlnm.Print_Area" localSheetId="2">'SO 02 - Splaškové kanaliz...'!$C$4:$J$76,'SO 02 - Splaškové kanaliz...'!$C$82:$J$107,'SO 02 - Splaškové kanaliz...'!$C$113:$J$314</definedName>
    <definedName name="_xlnm.Print_Titles" localSheetId="2">'SO 02 - Splaškové kanaliz...'!$125:$125</definedName>
    <definedName name="_xlnm._FilterDatabase" localSheetId="3" hidden="1">'SO 03 - Prodloužení dešťo...'!$C$124:$K$424</definedName>
    <definedName name="_xlnm.Print_Area" localSheetId="3">'SO 03 - Prodloužení dešťo...'!$C$4:$J$76,'SO 03 - Prodloužení dešťo...'!$C$82:$J$106,'SO 03 - Prodloužení dešťo...'!$C$112:$J$424</definedName>
    <definedName name="_xlnm.Print_Titles" localSheetId="3">'SO 03 - Prodloužení dešťo...'!$124:$124</definedName>
    <definedName name="_xlnm._FilterDatabase" localSheetId="4" hidden="1">'SO 04 - Dešťové kanalizač...'!$C$128:$K$330</definedName>
    <definedName name="_xlnm.Print_Area" localSheetId="4">'SO 04 - Dešťové kanalizač...'!$C$4:$J$76,'SO 04 - Dešťové kanalizač...'!$C$82:$J$110,'SO 04 - Dešťové kanalizač...'!$C$116:$J$330</definedName>
    <definedName name="_xlnm.Print_Titles" localSheetId="4">'SO 04 - Dešťové kanalizač...'!$128:$128</definedName>
    <definedName name="_xlnm._FilterDatabase" localSheetId="5" hidden="1">'SO 05 - Vedlejší rozpočto...'!$C$122:$K$161</definedName>
    <definedName name="_xlnm.Print_Area" localSheetId="5">'SO 05 - Vedlejší rozpočto...'!$C$4:$J$76,'SO 05 - Vedlejší rozpočto...'!$C$82:$J$104,'SO 05 - Vedlejší rozpočto...'!$C$110:$J$161</definedName>
    <definedName name="_xlnm.Print_Titles" localSheetId="5">'SO 05 - Vedlejší rozpočto...'!$122:$122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59"/>
  <c r="BH159"/>
  <c r="BF159"/>
  <c r="BE159"/>
  <c r="T159"/>
  <c r="R159"/>
  <c r="P159"/>
  <c r="BI156"/>
  <c r="BH156"/>
  <c r="BF156"/>
  <c r="BE156"/>
  <c r="T156"/>
  <c r="R156"/>
  <c r="P156"/>
  <c r="BI152"/>
  <c r="BH152"/>
  <c r="BF152"/>
  <c r="BE152"/>
  <c r="T152"/>
  <c r="R152"/>
  <c r="P152"/>
  <c r="BI150"/>
  <c r="BH150"/>
  <c r="BF150"/>
  <c r="BE150"/>
  <c r="T150"/>
  <c r="R150"/>
  <c r="P150"/>
  <c r="BI146"/>
  <c r="BH146"/>
  <c r="BF146"/>
  <c r="BE146"/>
  <c r="T146"/>
  <c r="R146"/>
  <c r="P146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BI133"/>
  <c r="BH133"/>
  <c r="BF133"/>
  <c r="BE133"/>
  <c r="T133"/>
  <c r="T132"/>
  <c r="R133"/>
  <c r="R132"/>
  <c r="P133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91"/>
  <c r="J14"/>
  <c r="J12"/>
  <c r="J117"/>
  <c r="E7"/>
  <c r="E113"/>
  <c i="5" r="J37"/>
  <c r="J36"/>
  <c i="1" r="AY98"/>
  <c i="5" r="J35"/>
  <c i="1" r="AX98"/>
  <c i="5" r="BI329"/>
  <c r="BH329"/>
  <c r="BF329"/>
  <c r="BE329"/>
  <c r="T329"/>
  <c r="T328"/>
  <c r="R329"/>
  <c r="R328"/>
  <c r="P329"/>
  <c r="P328"/>
  <c r="BI326"/>
  <c r="BH326"/>
  <c r="BF326"/>
  <c r="BE326"/>
  <c r="T326"/>
  <c r="R326"/>
  <c r="P326"/>
  <c r="BI324"/>
  <c r="BH324"/>
  <c r="BF324"/>
  <c r="BE324"/>
  <c r="T324"/>
  <c r="R324"/>
  <c r="P324"/>
  <c r="BI320"/>
  <c r="BH320"/>
  <c r="BF320"/>
  <c r="BE320"/>
  <c r="T320"/>
  <c r="T319"/>
  <c r="R320"/>
  <c r="R319"/>
  <c r="P320"/>
  <c r="P319"/>
  <c r="BI317"/>
  <c r="BH317"/>
  <c r="BF317"/>
  <c r="BE317"/>
  <c r="T317"/>
  <c r="R317"/>
  <c r="P317"/>
  <c r="BI315"/>
  <c r="BH315"/>
  <c r="BF315"/>
  <c r="BE315"/>
  <c r="T315"/>
  <c r="R315"/>
  <c r="P315"/>
  <c r="BI311"/>
  <c r="BH311"/>
  <c r="BF311"/>
  <c r="BE311"/>
  <c r="T311"/>
  <c r="R311"/>
  <c r="P311"/>
  <c r="BI309"/>
  <c r="BH309"/>
  <c r="BF309"/>
  <c r="BE309"/>
  <c r="T309"/>
  <c r="R309"/>
  <c r="P309"/>
  <c r="BI304"/>
  <c r="BH304"/>
  <c r="BF304"/>
  <c r="BE304"/>
  <c r="T304"/>
  <c r="R304"/>
  <c r="P304"/>
  <c r="BI300"/>
  <c r="BH300"/>
  <c r="BF300"/>
  <c r="BE300"/>
  <c r="T300"/>
  <c r="R300"/>
  <c r="P300"/>
  <c r="BI296"/>
  <c r="BH296"/>
  <c r="BF296"/>
  <c r="BE296"/>
  <c r="T296"/>
  <c r="R296"/>
  <c r="P296"/>
  <c r="BI291"/>
  <c r="BH291"/>
  <c r="BF291"/>
  <c r="BE291"/>
  <c r="T291"/>
  <c r="R291"/>
  <c r="P291"/>
  <c r="BI287"/>
  <c r="BH287"/>
  <c r="BF287"/>
  <c r="BE287"/>
  <c r="T287"/>
  <c r="R287"/>
  <c r="P287"/>
  <c r="BI285"/>
  <c r="BH285"/>
  <c r="BF285"/>
  <c r="BE285"/>
  <c r="T285"/>
  <c r="R285"/>
  <c r="P285"/>
  <c r="BI281"/>
  <c r="BH281"/>
  <c r="BF281"/>
  <c r="BE281"/>
  <c r="T281"/>
  <c r="R281"/>
  <c r="P281"/>
  <c r="BI277"/>
  <c r="BH277"/>
  <c r="BF277"/>
  <c r="BE277"/>
  <c r="T277"/>
  <c r="R277"/>
  <c r="P277"/>
  <c r="BI273"/>
  <c r="BH273"/>
  <c r="BF273"/>
  <c r="BE273"/>
  <c r="T273"/>
  <c r="R273"/>
  <c r="P273"/>
  <c r="BI271"/>
  <c r="BH271"/>
  <c r="BF271"/>
  <c r="BE271"/>
  <c r="T271"/>
  <c r="R271"/>
  <c r="P271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8"/>
  <c r="BH258"/>
  <c r="BF258"/>
  <c r="BE258"/>
  <c r="T258"/>
  <c r="R258"/>
  <c r="P258"/>
  <c r="BI254"/>
  <c r="BH254"/>
  <c r="BF254"/>
  <c r="BE254"/>
  <c r="T254"/>
  <c r="R254"/>
  <c r="P254"/>
  <c r="BI252"/>
  <c r="BH252"/>
  <c r="BF252"/>
  <c r="BE252"/>
  <c r="T252"/>
  <c r="R252"/>
  <c r="P252"/>
  <c r="BI250"/>
  <c r="BH250"/>
  <c r="BF250"/>
  <c r="BE250"/>
  <c r="T250"/>
  <c r="R250"/>
  <c r="P250"/>
  <c r="BI246"/>
  <c r="BH246"/>
  <c r="BF246"/>
  <c r="BE246"/>
  <c r="T246"/>
  <c r="R246"/>
  <c r="P246"/>
  <c r="BI241"/>
  <c r="BH241"/>
  <c r="BF241"/>
  <c r="BE241"/>
  <c r="T241"/>
  <c r="R241"/>
  <c r="P241"/>
  <c r="BI237"/>
  <c r="BH237"/>
  <c r="BF237"/>
  <c r="BE237"/>
  <c r="T237"/>
  <c r="R237"/>
  <c r="P237"/>
  <c r="BI233"/>
  <c r="BH233"/>
  <c r="BF233"/>
  <c r="BE233"/>
  <c r="T233"/>
  <c r="R233"/>
  <c r="P233"/>
  <c r="BI228"/>
  <c r="BH228"/>
  <c r="BF228"/>
  <c r="BE228"/>
  <c r="T228"/>
  <c r="R228"/>
  <c r="P228"/>
  <c r="BI224"/>
  <c r="BH224"/>
  <c r="BF224"/>
  <c r="BE224"/>
  <c r="T224"/>
  <c r="R224"/>
  <c r="P224"/>
  <c r="BI219"/>
  <c r="BH219"/>
  <c r="BF219"/>
  <c r="BE219"/>
  <c r="T219"/>
  <c r="T218"/>
  <c r="R219"/>
  <c r="R218"/>
  <c r="P219"/>
  <c r="P218"/>
  <c r="BI214"/>
  <c r="BH214"/>
  <c r="BF214"/>
  <c r="BE214"/>
  <c r="T214"/>
  <c r="R214"/>
  <c r="P214"/>
  <c r="BI210"/>
  <c r="BH210"/>
  <c r="BF210"/>
  <c r="BE210"/>
  <c r="T210"/>
  <c r="R210"/>
  <c r="P210"/>
  <c r="BI208"/>
  <c r="BH208"/>
  <c r="BF208"/>
  <c r="BE208"/>
  <c r="T208"/>
  <c r="R208"/>
  <c r="P208"/>
  <c r="BI204"/>
  <c r="BH204"/>
  <c r="BF204"/>
  <c r="BE204"/>
  <c r="T204"/>
  <c r="R204"/>
  <c r="P204"/>
  <c r="BI202"/>
  <c r="BH202"/>
  <c r="BF202"/>
  <c r="BE202"/>
  <c r="T202"/>
  <c r="R202"/>
  <c r="P202"/>
  <c r="BI198"/>
  <c r="BH198"/>
  <c r="BF198"/>
  <c r="BE198"/>
  <c r="T198"/>
  <c r="R198"/>
  <c r="P198"/>
  <c r="BI196"/>
  <c r="BH196"/>
  <c r="BF196"/>
  <c r="BE196"/>
  <c r="T196"/>
  <c r="R196"/>
  <c r="P196"/>
  <c r="BI192"/>
  <c r="BH192"/>
  <c r="BF192"/>
  <c r="BE192"/>
  <c r="T192"/>
  <c r="R192"/>
  <c r="P192"/>
  <c r="BI188"/>
  <c r="BH188"/>
  <c r="BF188"/>
  <c r="BE188"/>
  <c r="T188"/>
  <c r="R188"/>
  <c r="P188"/>
  <c r="BI184"/>
  <c r="BH184"/>
  <c r="BF184"/>
  <c r="BE184"/>
  <c r="T184"/>
  <c r="R184"/>
  <c r="P184"/>
  <c r="BI180"/>
  <c r="BH180"/>
  <c r="BF180"/>
  <c r="BE180"/>
  <c r="T180"/>
  <c r="R180"/>
  <c r="P180"/>
  <c r="BI176"/>
  <c r="BH176"/>
  <c r="BF176"/>
  <c r="BE176"/>
  <c r="T176"/>
  <c r="R176"/>
  <c r="P176"/>
  <c r="BI174"/>
  <c r="BH174"/>
  <c r="BF174"/>
  <c r="BE174"/>
  <c r="T174"/>
  <c r="R174"/>
  <c r="P174"/>
  <c r="BI170"/>
  <c r="BH170"/>
  <c r="BF170"/>
  <c r="BE170"/>
  <c r="T170"/>
  <c r="R170"/>
  <c r="P170"/>
  <c r="BI166"/>
  <c r="BH166"/>
  <c r="BF166"/>
  <c r="BE166"/>
  <c r="T166"/>
  <c r="R166"/>
  <c r="P166"/>
  <c r="BI162"/>
  <c r="BH162"/>
  <c r="BF162"/>
  <c r="BE162"/>
  <c r="T162"/>
  <c r="R162"/>
  <c r="P162"/>
  <c r="BI158"/>
  <c r="BH158"/>
  <c r="BF158"/>
  <c r="BE158"/>
  <c r="T158"/>
  <c r="R158"/>
  <c r="P158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6"/>
  <c r="BH146"/>
  <c r="BF146"/>
  <c r="BE146"/>
  <c r="T146"/>
  <c r="R146"/>
  <c r="P146"/>
  <c r="BI142"/>
  <c r="BH142"/>
  <c r="BF142"/>
  <c r="BE142"/>
  <c r="T142"/>
  <c r="R142"/>
  <c r="P142"/>
  <c r="BI138"/>
  <c r="BH138"/>
  <c r="BF138"/>
  <c r="BE138"/>
  <c r="T138"/>
  <c r="R138"/>
  <c r="P138"/>
  <c r="BI136"/>
  <c r="BH136"/>
  <c r="BF136"/>
  <c r="BE136"/>
  <c r="T136"/>
  <c r="R136"/>
  <c r="P136"/>
  <c r="BI132"/>
  <c r="BH132"/>
  <c r="BF132"/>
  <c r="BE132"/>
  <c r="T132"/>
  <c r="R132"/>
  <c r="P132"/>
  <c r="F123"/>
  <c r="E121"/>
  <c r="F89"/>
  <c r="E87"/>
  <c r="J24"/>
  <c r="E24"/>
  <c r="J126"/>
  <c r="J23"/>
  <c r="J21"/>
  <c r="E21"/>
  <c r="J125"/>
  <c r="J20"/>
  <c r="J18"/>
  <c r="E18"/>
  <c r="F126"/>
  <c r="J17"/>
  <c r="J15"/>
  <c r="E15"/>
  <c r="F91"/>
  <c r="J14"/>
  <c r="J12"/>
  <c r="J123"/>
  <c r="E7"/>
  <c r="E119"/>
  <c i="4" r="J37"/>
  <c r="J36"/>
  <c i="1" r="AY97"/>
  <c i="4" r="J35"/>
  <c i="1" r="AX97"/>
  <c i="4" r="BI423"/>
  <c r="BH423"/>
  <c r="BF423"/>
  <c r="BE423"/>
  <c r="T423"/>
  <c r="T422"/>
  <c r="R423"/>
  <c r="R422"/>
  <c r="P423"/>
  <c r="P422"/>
  <c r="BI420"/>
  <c r="BH420"/>
  <c r="BF420"/>
  <c r="BE420"/>
  <c r="T420"/>
  <c r="R420"/>
  <c r="P420"/>
  <c r="BI418"/>
  <c r="BH418"/>
  <c r="BF418"/>
  <c r="BE418"/>
  <c r="T418"/>
  <c r="R418"/>
  <c r="P418"/>
  <c r="BI416"/>
  <c r="BH416"/>
  <c r="BF416"/>
  <c r="BE416"/>
  <c r="T416"/>
  <c r="R416"/>
  <c r="P416"/>
  <c r="BI412"/>
  <c r="BH412"/>
  <c r="BF412"/>
  <c r="BE412"/>
  <c r="T412"/>
  <c r="R412"/>
  <c r="P412"/>
  <c r="BI410"/>
  <c r="BH410"/>
  <c r="BF410"/>
  <c r="BE410"/>
  <c r="T410"/>
  <c r="R410"/>
  <c r="P410"/>
  <c r="BI405"/>
  <c r="BH405"/>
  <c r="BF405"/>
  <c r="BE405"/>
  <c r="T405"/>
  <c r="R405"/>
  <c r="P405"/>
  <c r="BI401"/>
  <c r="BH401"/>
  <c r="BF401"/>
  <c r="BE401"/>
  <c r="T401"/>
  <c r="R401"/>
  <c r="P401"/>
  <c r="BI396"/>
  <c r="BH396"/>
  <c r="BF396"/>
  <c r="BE396"/>
  <c r="T396"/>
  <c r="R396"/>
  <c r="P396"/>
  <c r="BI394"/>
  <c r="BH394"/>
  <c r="BF394"/>
  <c r="BE394"/>
  <c r="T394"/>
  <c r="R394"/>
  <c r="P394"/>
  <c r="BI390"/>
  <c r="BH390"/>
  <c r="BF390"/>
  <c r="BE390"/>
  <c r="T390"/>
  <c r="R390"/>
  <c r="P390"/>
  <c r="BI388"/>
  <c r="BH388"/>
  <c r="BF388"/>
  <c r="BE388"/>
  <c r="T388"/>
  <c r="R388"/>
  <c r="P388"/>
  <c r="BI384"/>
  <c r="BH384"/>
  <c r="BF384"/>
  <c r="BE384"/>
  <c r="T384"/>
  <c r="R384"/>
  <c r="P384"/>
  <c r="BI380"/>
  <c r="BH380"/>
  <c r="BF380"/>
  <c r="BE380"/>
  <c r="T380"/>
  <c r="R380"/>
  <c r="P380"/>
  <c r="BI376"/>
  <c r="BH376"/>
  <c r="BF376"/>
  <c r="BE376"/>
  <c r="T376"/>
  <c r="R376"/>
  <c r="P376"/>
  <c r="BI372"/>
  <c r="BH372"/>
  <c r="BF372"/>
  <c r="BE372"/>
  <c r="T372"/>
  <c r="R372"/>
  <c r="P372"/>
  <c r="BI368"/>
  <c r="BH368"/>
  <c r="BF368"/>
  <c r="BE368"/>
  <c r="T368"/>
  <c r="R368"/>
  <c r="P368"/>
  <c r="BI364"/>
  <c r="BH364"/>
  <c r="BF364"/>
  <c r="BE364"/>
  <c r="T364"/>
  <c r="R364"/>
  <c r="P364"/>
  <c r="BI362"/>
  <c r="BH362"/>
  <c r="BF362"/>
  <c r="BE362"/>
  <c r="T362"/>
  <c r="R362"/>
  <c r="P362"/>
  <c r="BI358"/>
  <c r="BH358"/>
  <c r="BF358"/>
  <c r="BE358"/>
  <c r="T358"/>
  <c r="R358"/>
  <c r="P358"/>
  <c r="BI354"/>
  <c r="BH354"/>
  <c r="BF354"/>
  <c r="BE354"/>
  <c r="T354"/>
  <c r="R354"/>
  <c r="P354"/>
  <c r="BI352"/>
  <c r="BH352"/>
  <c r="BF352"/>
  <c r="BE352"/>
  <c r="T352"/>
  <c r="R352"/>
  <c r="P352"/>
  <c r="BI347"/>
  <c r="BH347"/>
  <c r="BF347"/>
  <c r="BE347"/>
  <c r="T347"/>
  <c r="R347"/>
  <c r="P347"/>
  <c r="BI345"/>
  <c r="BH345"/>
  <c r="BF345"/>
  <c r="BE345"/>
  <c r="T345"/>
  <c r="R345"/>
  <c r="P345"/>
  <c r="BI341"/>
  <c r="BH341"/>
  <c r="BF341"/>
  <c r="BE341"/>
  <c r="T341"/>
  <c r="R341"/>
  <c r="P341"/>
  <c r="BI337"/>
  <c r="BH337"/>
  <c r="BF337"/>
  <c r="BE337"/>
  <c r="T337"/>
  <c r="R337"/>
  <c r="P337"/>
  <c r="BI333"/>
  <c r="BH333"/>
  <c r="BF333"/>
  <c r="BE333"/>
  <c r="T333"/>
  <c r="R333"/>
  <c r="P333"/>
  <c r="BI329"/>
  <c r="BH329"/>
  <c r="BF329"/>
  <c r="BE329"/>
  <c r="T329"/>
  <c r="R329"/>
  <c r="P329"/>
  <c r="BI327"/>
  <c r="BH327"/>
  <c r="BF327"/>
  <c r="BE327"/>
  <c r="T327"/>
  <c r="R327"/>
  <c r="P327"/>
  <c r="BI325"/>
  <c r="BH325"/>
  <c r="BF325"/>
  <c r="BE325"/>
  <c r="T325"/>
  <c r="R325"/>
  <c r="P325"/>
  <c r="BI323"/>
  <c r="BH323"/>
  <c r="BF323"/>
  <c r="BE323"/>
  <c r="T323"/>
  <c r="R323"/>
  <c r="P323"/>
  <c r="BI319"/>
  <c r="BH319"/>
  <c r="BF319"/>
  <c r="BE319"/>
  <c r="T319"/>
  <c r="R319"/>
  <c r="P319"/>
  <c r="BI317"/>
  <c r="BH317"/>
  <c r="BF317"/>
  <c r="BE317"/>
  <c r="T317"/>
  <c r="R317"/>
  <c r="P317"/>
  <c r="BI314"/>
  <c r="BH314"/>
  <c r="BF314"/>
  <c r="BE314"/>
  <c r="T314"/>
  <c r="R314"/>
  <c r="P314"/>
  <c r="BI310"/>
  <c r="BH310"/>
  <c r="BF310"/>
  <c r="BE310"/>
  <c r="T310"/>
  <c r="R310"/>
  <c r="P310"/>
  <c r="BI306"/>
  <c r="BH306"/>
  <c r="BF306"/>
  <c r="BE306"/>
  <c r="T306"/>
  <c r="R306"/>
  <c r="P306"/>
  <c r="BI302"/>
  <c r="BH302"/>
  <c r="BF302"/>
  <c r="BE302"/>
  <c r="T302"/>
  <c r="R302"/>
  <c r="P302"/>
  <c r="BI298"/>
  <c r="BH298"/>
  <c r="BF298"/>
  <c r="BE298"/>
  <c r="T298"/>
  <c r="R298"/>
  <c r="P298"/>
  <c r="BI295"/>
  <c r="BH295"/>
  <c r="BF295"/>
  <c r="BE295"/>
  <c r="T295"/>
  <c r="R295"/>
  <c r="P295"/>
  <c r="BI291"/>
  <c r="BH291"/>
  <c r="BF291"/>
  <c r="BE291"/>
  <c r="T291"/>
  <c r="R291"/>
  <c r="P291"/>
  <c r="BI287"/>
  <c r="BH287"/>
  <c r="BF287"/>
  <c r="BE287"/>
  <c r="T287"/>
  <c r="R287"/>
  <c r="P287"/>
  <c r="BI283"/>
  <c r="BH283"/>
  <c r="BF283"/>
  <c r="BE283"/>
  <c r="T283"/>
  <c r="R283"/>
  <c r="P283"/>
  <c r="BI279"/>
  <c r="BH279"/>
  <c r="BF279"/>
  <c r="BE279"/>
  <c r="T279"/>
  <c r="R279"/>
  <c r="P279"/>
  <c r="BI275"/>
  <c r="BH275"/>
  <c r="BF275"/>
  <c r="BE275"/>
  <c r="T275"/>
  <c r="R275"/>
  <c r="P275"/>
  <c r="BI271"/>
  <c r="BH271"/>
  <c r="BF271"/>
  <c r="BE271"/>
  <c r="T271"/>
  <c r="R271"/>
  <c r="P271"/>
  <c r="BI267"/>
  <c r="BH267"/>
  <c r="BF267"/>
  <c r="BE267"/>
  <c r="T267"/>
  <c r="R267"/>
  <c r="P267"/>
  <c r="BI263"/>
  <c r="BH263"/>
  <c r="BF263"/>
  <c r="BE263"/>
  <c r="T263"/>
  <c r="R263"/>
  <c r="P263"/>
  <c r="BI258"/>
  <c r="BH258"/>
  <c r="BF258"/>
  <c r="BE258"/>
  <c r="T258"/>
  <c r="R258"/>
  <c r="P258"/>
  <c r="BI254"/>
  <c r="BH254"/>
  <c r="BF254"/>
  <c r="BE254"/>
  <c r="T254"/>
  <c r="R254"/>
  <c r="P254"/>
  <c r="BI249"/>
  <c r="BH249"/>
  <c r="BF249"/>
  <c r="BE249"/>
  <c r="T249"/>
  <c r="R249"/>
  <c r="P249"/>
  <c r="BI245"/>
  <c r="BH245"/>
  <c r="BF245"/>
  <c r="BE245"/>
  <c r="T245"/>
  <c r="R245"/>
  <c r="P245"/>
  <c r="BI241"/>
  <c r="BH241"/>
  <c r="BF241"/>
  <c r="BE241"/>
  <c r="T241"/>
  <c r="R241"/>
  <c r="P241"/>
  <c r="BI236"/>
  <c r="BH236"/>
  <c r="BF236"/>
  <c r="BE236"/>
  <c r="T236"/>
  <c r="R236"/>
  <c r="P236"/>
  <c r="BI234"/>
  <c r="BH234"/>
  <c r="BF234"/>
  <c r="BE234"/>
  <c r="T234"/>
  <c r="R234"/>
  <c r="P234"/>
  <c r="BI229"/>
  <c r="BH229"/>
  <c r="BF229"/>
  <c r="BE229"/>
  <c r="T229"/>
  <c r="R229"/>
  <c r="P229"/>
  <c r="BI227"/>
  <c r="BH227"/>
  <c r="BF227"/>
  <c r="BE227"/>
  <c r="T227"/>
  <c r="R227"/>
  <c r="P227"/>
  <c r="BI222"/>
  <c r="BH222"/>
  <c r="BF222"/>
  <c r="BE222"/>
  <c r="T222"/>
  <c r="R222"/>
  <c r="P222"/>
  <c r="BI218"/>
  <c r="BH218"/>
  <c r="BF218"/>
  <c r="BE218"/>
  <c r="T218"/>
  <c r="R218"/>
  <c r="P218"/>
  <c r="BI214"/>
  <c r="BH214"/>
  <c r="BF214"/>
  <c r="BE214"/>
  <c r="T214"/>
  <c r="R214"/>
  <c r="P214"/>
  <c r="BI210"/>
  <c r="BH210"/>
  <c r="BF210"/>
  <c r="BE210"/>
  <c r="T210"/>
  <c r="R210"/>
  <c r="P210"/>
  <c r="BI204"/>
  <c r="BH204"/>
  <c r="BF204"/>
  <c r="BE204"/>
  <c r="T204"/>
  <c r="R204"/>
  <c r="P204"/>
  <c r="BI200"/>
  <c r="BH200"/>
  <c r="BF200"/>
  <c r="BE200"/>
  <c r="T200"/>
  <c r="R200"/>
  <c r="P200"/>
  <c r="BI198"/>
  <c r="BH198"/>
  <c r="BF198"/>
  <c r="BE198"/>
  <c r="T198"/>
  <c r="R198"/>
  <c r="P198"/>
  <c r="BI194"/>
  <c r="BH194"/>
  <c r="BF194"/>
  <c r="BE194"/>
  <c r="T194"/>
  <c r="R194"/>
  <c r="P194"/>
  <c r="BI192"/>
  <c r="BH192"/>
  <c r="BF192"/>
  <c r="BE192"/>
  <c r="T192"/>
  <c r="R192"/>
  <c r="P192"/>
  <c r="BI188"/>
  <c r="BH188"/>
  <c r="BF188"/>
  <c r="BE188"/>
  <c r="T188"/>
  <c r="R188"/>
  <c r="P188"/>
  <c r="BI184"/>
  <c r="BH184"/>
  <c r="BF184"/>
  <c r="BE184"/>
  <c r="T184"/>
  <c r="R184"/>
  <c r="P184"/>
  <c r="BI180"/>
  <c r="BH180"/>
  <c r="BF180"/>
  <c r="BE180"/>
  <c r="T180"/>
  <c r="R180"/>
  <c r="P180"/>
  <c r="BI175"/>
  <c r="BH175"/>
  <c r="BF175"/>
  <c r="BE175"/>
  <c r="T175"/>
  <c r="R175"/>
  <c r="P175"/>
  <c r="BI170"/>
  <c r="BH170"/>
  <c r="BF170"/>
  <c r="BE170"/>
  <c r="T170"/>
  <c r="R170"/>
  <c r="P170"/>
  <c r="BI165"/>
  <c r="BH165"/>
  <c r="BF165"/>
  <c r="BE165"/>
  <c r="T165"/>
  <c r="R165"/>
  <c r="P165"/>
  <c r="BI161"/>
  <c r="BH161"/>
  <c r="BF161"/>
  <c r="BE161"/>
  <c r="T161"/>
  <c r="R161"/>
  <c r="P161"/>
  <c r="BI157"/>
  <c r="BH157"/>
  <c r="BF157"/>
  <c r="BE157"/>
  <c r="T157"/>
  <c r="R157"/>
  <c r="P157"/>
  <c r="BI153"/>
  <c r="BH153"/>
  <c r="BF153"/>
  <c r="BE153"/>
  <c r="T153"/>
  <c r="R153"/>
  <c r="P153"/>
  <c r="BI149"/>
  <c r="BH149"/>
  <c r="BF149"/>
  <c r="BE149"/>
  <c r="T149"/>
  <c r="R149"/>
  <c r="P149"/>
  <c r="BI145"/>
  <c r="BH145"/>
  <c r="BF145"/>
  <c r="BE145"/>
  <c r="T145"/>
  <c r="R145"/>
  <c r="P145"/>
  <c r="BI140"/>
  <c r="BH140"/>
  <c r="BF140"/>
  <c r="BE140"/>
  <c r="T140"/>
  <c r="R140"/>
  <c r="P140"/>
  <c r="BI138"/>
  <c r="BH138"/>
  <c r="BF138"/>
  <c r="BE138"/>
  <c r="T138"/>
  <c r="R138"/>
  <c r="P138"/>
  <c r="BI134"/>
  <c r="BH134"/>
  <c r="BF134"/>
  <c r="BE134"/>
  <c r="T134"/>
  <c r="R134"/>
  <c r="P134"/>
  <c r="BI132"/>
  <c r="BH132"/>
  <c r="BF132"/>
  <c r="BE132"/>
  <c r="T132"/>
  <c r="R132"/>
  <c r="P132"/>
  <c r="BI128"/>
  <c r="BH128"/>
  <c r="BF128"/>
  <c r="BE128"/>
  <c r="T128"/>
  <c r="R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91"/>
  <c r="J14"/>
  <c r="J12"/>
  <c r="J89"/>
  <c r="E7"/>
  <c r="E115"/>
  <c i="3" r="J37"/>
  <c r="J36"/>
  <c i="1" r="AY96"/>
  <c i="3" r="J35"/>
  <c i="1" r="AX96"/>
  <c i="3" r="BI313"/>
  <c r="BH313"/>
  <c r="BF313"/>
  <c r="BE313"/>
  <c r="T313"/>
  <c r="T312"/>
  <c r="R313"/>
  <c r="R312"/>
  <c r="P313"/>
  <c r="P312"/>
  <c r="BI310"/>
  <c r="BH310"/>
  <c r="BF310"/>
  <c r="BE310"/>
  <c r="T310"/>
  <c r="R310"/>
  <c r="P310"/>
  <c r="BI308"/>
  <c r="BH308"/>
  <c r="BF308"/>
  <c r="BE308"/>
  <c r="T308"/>
  <c r="R308"/>
  <c r="P308"/>
  <c r="BI306"/>
  <c r="BH306"/>
  <c r="BF306"/>
  <c r="BE306"/>
  <c r="T306"/>
  <c r="R306"/>
  <c r="P306"/>
  <c r="BI302"/>
  <c r="BH302"/>
  <c r="BF302"/>
  <c r="BE302"/>
  <c r="T302"/>
  <c r="R302"/>
  <c r="P302"/>
  <c r="BI300"/>
  <c r="BH300"/>
  <c r="BF300"/>
  <c r="BE300"/>
  <c r="T300"/>
  <c r="R300"/>
  <c r="P300"/>
  <c r="BI295"/>
  <c r="BH295"/>
  <c r="BF295"/>
  <c r="BE295"/>
  <c r="T295"/>
  <c r="R295"/>
  <c r="P295"/>
  <c r="BI293"/>
  <c r="BH293"/>
  <c r="BF293"/>
  <c r="BE293"/>
  <c r="T293"/>
  <c r="R293"/>
  <c r="P293"/>
  <c r="BI289"/>
  <c r="BH289"/>
  <c r="BF289"/>
  <c r="BE289"/>
  <c r="T289"/>
  <c r="R289"/>
  <c r="P289"/>
  <c r="BI284"/>
  <c r="BH284"/>
  <c r="BF284"/>
  <c r="BE284"/>
  <c r="T284"/>
  <c r="R284"/>
  <c r="P284"/>
  <c r="BI282"/>
  <c r="BH282"/>
  <c r="BF282"/>
  <c r="BE282"/>
  <c r="T282"/>
  <c r="R282"/>
  <c r="P282"/>
  <c r="BI280"/>
  <c r="BH280"/>
  <c r="BF280"/>
  <c r="BE280"/>
  <c r="T280"/>
  <c r="R280"/>
  <c r="P280"/>
  <c r="BI278"/>
  <c r="BH278"/>
  <c r="BF278"/>
  <c r="BE278"/>
  <c r="T278"/>
  <c r="R278"/>
  <c r="P278"/>
  <c r="BI276"/>
  <c r="BH276"/>
  <c r="BF276"/>
  <c r="BE276"/>
  <c r="T276"/>
  <c r="R276"/>
  <c r="P276"/>
  <c r="BI272"/>
  <c r="BH272"/>
  <c r="BF272"/>
  <c r="BE272"/>
  <c r="T272"/>
  <c r="R272"/>
  <c r="P272"/>
  <c r="BI268"/>
  <c r="BH268"/>
  <c r="BF268"/>
  <c r="BE268"/>
  <c r="T268"/>
  <c r="R268"/>
  <c r="P268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4"/>
  <c r="BH254"/>
  <c r="BF254"/>
  <c r="BE254"/>
  <c r="T254"/>
  <c r="R254"/>
  <c r="P254"/>
  <c r="BI252"/>
  <c r="BH252"/>
  <c r="BF252"/>
  <c r="BE252"/>
  <c r="T252"/>
  <c r="R252"/>
  <c r="P252"/>
  <c r="BI250"/>
  <c r="BH250"/>
  <c r="BF250"/>
  <c r="BE250"/>
  <c r="T250"/>
  <c r="R250"/>
  <c r="P250"/>
  <c r="BI248"/>
  <c r="BH248"/>
  <c r="BF248"/>
  <c r="BE248"/>
  <c r="T248"/>
  <c r="R248"/>
  <c r="P248"/>
  <c r="BI246"/>
  <c r="BH246"/>
  <c r="BF246"/>
  <c r="BE246"/>
  <c r="T246"/>
  <c r="R246"/>
  <c r="P246"/>
  <c r="BI241"/>
  <c r="BH241"/>
  <c r="BF241"/>
  <c r="BE241"/>
  <c r="T241"/>
  <c r="T240"/>
  <c r="R241"/>
  <c r="R240"/>
  <c r="P241"/>
  <c r="P240"/>
  <c r="BI236"/>
  <c r="BH236"/>
  <c r="BF236"/>
  <c r="BE236"/>
  <c r="T236"/>
  <c r="R236"/>
  <c r="P236"/>
  <c r="BI232"/>
  <c r="BH232"/>
  <c r="BF232"/>
  <c r="BE232"/>
  <c r="T232"/>
  <c r="R232"/>
  <c r="P232"/>
  <c r="BI227"/>
  <c r="BH227"/>
  <c r="BF227"/>
  <c r="BE227"/>
  <c r="T227"/>
  <c r="T226"/>
  <c r="R227"/>
  <c r="R226"/>
  <c r="P227"/>
  <c r="P226"/>
  <c r="BI224"/>
  <c r="BH224"/>
  <c r="BF224"/>
  <c r="BE224"/>
  <c r="T224"/>
  <c r="R224"/>
  <c r="P224"/>
  <c r="BI219"/>
  <c r="BH219"/>
  <c r="BF219"/>
  <c r="BE219"/>
  <c r="T219"/>
  <c r="R219"/>
  <c r="P219"/>
  <c r="BI217"/>
  <c r="BH217"/>
  <c r="BF217"/>
  <c r="BE217"/>
  <c r="T217"/>
  <c r="R217"/>
  <c r="P217"/>
  <c r="BI211"/>
  <c r="BH211"/>
  <c r="BF211"/>
  <c r="BE211"/>
  <c r="T211"/>
  <c r="R211"/>
  <c r="P211"/>
  <c r="BI209"/>
  <c r="BH209"/>
  <c r="BF209"/>
  <c r="BE209"/>
  <c r="T209"/>
  <c r="R209"/>
  <c r="P209"/>
  <c r="BI204"/>
  <c r="BH204"/>
  <c r="BF204"/>
  <c r="BE204"/>
  <c r="T204"/>
  <c r="R204"/>
  <c r="P204"/>
  <c r="BI202"/>
  <c r="BH202"/>
  <c r="BF202"/>
  <c r="BE202"/>
  <c r="T202"/>
  <c r="R202"/>
  <c r="P202"/>
  <c r="BI197"/>
  <c r="BH197"/>
  <c r="BF197"/>
  <c r="BE197"/>
  <c r="T197"/>
  <c r="R197"/>
  <c r="P197"/>
  <c r="BI193"/>
  <c r="BH193"/>
  <c r="BF193"/>
  <c r="BE193"/>
  <c r="T193"/>
  <c r="R193"/>
  <c r="P193"/>
  <c r="BI189"/>
  <c r="BH189"/>
  <c r="BF189"/>
  <c r="BE189"/>
  <c r="T189"/>
  <c r="R189"/>
  <c r="P189"/>
  <c r="BI185"/>
  <c r="BH185"/>
  <c r="BF185"/>
  <c r="BE185"/>
  <c r="T185"/>
  <c r="R185"/>
  <c r="P185"/>
  <c r="BI178"/>
  <c r="BH178"/>
  <c r="BF178"/>
  <c r="BE178"/>
  <c r="T178"/>
  <c r="R178"/>
  <c r="P178"/>
  <c r="BI174"/>
  <c r="BH174"/>
  <c r="BF174"/>
  <c r="BE174"/>
  <c r="T174"/>
  <c r="R174"/>
  <c r="P174"/>
  <c r="BI172"/>
  <c r="BH172"/>
  <c r="BF172"/>
  <c r="BE172"/>
  <c r="T172"/>
  <c r="R172"/>
  <c r="P172"/>
  <c r="BI168"/>
  <c r="BH168"/>
  <c r="BF168"/>
  <c r="BE168"/>
  <c r="T168"/>
  <c r="R168"/>
  <c r="P168"/>
  <c r="BI163"/>
  <c r="BH163"/>
  <c r="BF163"/>
  <c r="BE163"/>
  <c r="T163"/>
  <c r="R163"/>
  <c r="P163"/>
  <c r="BI159"/>
  <c r="BH159"/>
  <c r="BF159"/>
  <c r="BE159"/>
  <c r="T159"/>
  <c r="R159"/>
  <c r="P159"/>
  <c r="BI155"/>
  <c r="BH155"/>
  <c r="BF155"/>
  <c r="BE155"/>
  <c r="T155"/>
  <c r="R155"/>
  <c r="P155"/>
  <c r="BI151"/>
  <c r="BH151"/>
  <c r="BF151"/>
  <c r="BE151"/>
  <c r="T151"/>
  <c r="R151"/>
  <c r="P151"/>
  <c r="BI147"/>
  <c r="BH147"/>
  <c r="BF147"/>
  <c r="BE147"/>
  <c r="T147"/>
  <c r="R147"/>
  <c r="P147"/>
  <c r="BI143"/>
  <c r="BH143"/>
  <c r="BF143"/>
  <c r="BE143"/>
  <c r="T143"/>
  <c r="R143"/>
  <c r="P143"/>
  <c r="BI139"/>
  <c r="BH139"/>
  <c r="BF139"/>
  <c r="BE139"/>
  <c r="T139"/>
  <c r="R139"/>
  <c r="P139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9"/>
  <c r="BH129"/>
  <c r="BF129"/>
  <c r="BE129"/>
  <c r="T129"/>
  <c r="R129"/>
  <c r="P129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122"/>
  <c r="J14"/>
  <c r="J12"/>
  <c r="J89"/>
  <c r="E7"/>
  <c r="E116"/>
  <c i="2" r="J37"/>
  <c r="J36"/>
  <c i="1" r="AY95"/>
  <c i="2" r="J35"/>
  <c i="1" r="AX95"/>
  <c i="2" r="BI461"/>
  <c r="BH461"/>
  <c r="BF461"/>
  <c r="BE461"/>
  <c r="T461"/>
  <c r="T460"/>
  <c r="R461"/>
  <c r="R460"/>
  <c r="P461"/>
  <c r="P460"/>
  <c r="BI458"/>
  <c r="BH458"/>
  <c r="BF458"/>
  <c r="BE458"/>
  <c r="T458"/>
  <c r="R458"/>
  <c r="P458"/>
  <c r="BI456"/>
  <c r="BH456"/>
  <c r="BF456"/>
  <c r="BE456"/>
  <c r="T456"/>
  <c r="R456"/>
  <c r="P456"/>
  <c r="BI454"/>
  <c r="BH454"/>
  <c r="BF454"/>
  <c r="BE454"/>
  <c r="T454"/>
  <c r="R454"/>
  <c r="P454"/>
  <c r="BI450"/>
  <c r="BH450"/>
  <c r="BF450"/>
  <c r="BE450"/>
  <c r="T450"/>
  <c r="R450"/>
  <c r="P450"/>
  <c r="BI448"/>
  <c r="BH448"/>
  <c r="BF448"/>
  <c r="BE448"/>
  <c r="T448"/>
  <c r="R448"/>
  <c r="P448"/>
  <c r="BI443"/>
  <c r="BH443"/>
  <c r="BF443"/>
  <c r="BE443"/>
  <c r="T443"/>
  <c r="R443"/>
  <c r="P443"/>
  <c r="BI439"/>
  <c r="BH439"/>
  <c r="BF439"/>
  <c r="BE439"/>
  <c r="T439"/>
  <c r="R439"/>
  <c r="P439"/>
  <c r="BI435"/>
  <c r="BH435"/>
  <c r="BF435"/>
  <c r="BE435"/>
  <c r="T435"/>
  <c r="R435"/>
  <c r="P435"/>
  <c r="BI430"/>
  <c r="BH430"/>
  <c r="BF430"/>
  <c r="BE430"/>
  <c r="T430"/>
  <c r="R430"/>
  <c r="P430"/>
  <c r="BI428"/>
  <c r="BH428"/>
  <c r="BF428"/>
  <c r="BE428"/>
  <c r="T428"/>
  <c r="R428"/>
  <c r="P428"/>
  <c r="BI424"/>
  <c r="BH424"/>
  <c r="BF424"/>
  <c r="BE424"/>
  <c r="T424"/>
  <c r="R424"/>
  <c r="P424"/>
  <c r="BI422"/>
  <c r="BH422"/>
  <c r="BF422"/>
  <c r="BE422"/>
  <c r="T422"/>
  <c r="R422"/>
  <c r="P422"/>
  <c r="BI418"/>
  <c r="BH418"/>
  <c r="BF418"/>
  <c r="BE418"/>
  <c r="T418"/>
  <c r="R418"/>
  <c r="P418"/>
  <c r="BI414"/>
  <c r="BH414"/>
  <c r="BF414"/>
  <c r="BE414"/>
  <c r="T414"/>
  <c r="R414"/>
  <c r="P414"/>
  <c r="BI410"/>
  <c r="BH410"/>
  <c r="BF410"/>
  <c r="BE410"/>
  <c r="T410"/>
  <c r="R410"/>
  <c r="P410"/>
  <c r="BI406"/>
  <c r="BH406"/>
  <c r="BF406"/>
  <c r="BE406"/>
  <c r="T406"/>
  <c r="R406"/>
  <c r="P406"/>
  <c r="BI402"/>
  <c r="BH402"/>
  <c r="BF402"/>
  <c r="BE402"/>
  <c r="T402"/>
  <c r="R402"/>
  <c r="P402"/>
  <c r="BI398"/>
  <c r="BH398"/>
  <c r="BF398"/>
  <c r="BE398"/>
  <c r="T398"/>
  <c r="R398"/>
  <c r="P398"/>
  <c r="BI394"/>
  <c r="BH394"/>
  <c r="BF394"/>
  <c r="BE394"/>
  <c r="T394"/>
  <c r="R394"/>
  <c r="P394"/>
  <c r="BI390"/>
  <c r="BH390"/>
  <c r="BF390"/>
  <c r="BE390"/>
  <c r="T390"/>
  <c r="R390"/>
  <c r="P390"/>
  <c r="BI386"/>
  <c r="BH386"/>
  <c r="BF386"/>
  <c r="BE386"/>
  <c r="T386"/>
  <c r="R386"/>
  <c r="P386"/>
  <c r="BI382"/>
  <c r="BH382"/>
  <c r="BF382"/>
  <c r="BE382"/>
  <c r="T382"/>
  <c r="R382"/>
  <c r="P382"/>
  <c r="BI380"/>
  <c r="BH380"/>
  <c r="BF380"/>
  <c r="BE380"/>
  <c r="T380"/>
  <c r="R380"/>
  <c r="P380"/>
  <c r="BI376"/>
  <c r="BH376"/>
  <c r="BF376"/>
  <c r="BE376"/>
  <c r="T376"/>
  <c r="R376"/>
  <c r="P376"/>
  <c r="BI371"/>
  <c r="BH371"/>
  <c r="BF371"/>
  <c r="BE371"/>
  <c r="T371"/>
  <c r="R371"/>
  <c r="P371"/>
  <c r="BI369"/>
  <c r="BH369"/>
  <c r="BF369"/>
  <c r="BE369"/>
  <c r="T369"/>
  <c r="R369"/>
  <c r="P369"/>
  <c r="BI365"/>
  <c r="BH365"/>
  <c r="BF365"/>
  <c r="BE365"/>
  <c r="T365"/>
  <c r="R365"/>
  <c r="P365"/>
  <c r="BI363"/>
  <c r="BH363"/>
  <c r="BF363"/>
  <c r="BE363"/>
  <c r="T363"/>
  <c r="R363"/>
  <c r="P363"/>
  <c r="BI359"/>
  <c r="BH359"/>
  <c r="BF359"/>
  <c r="BE359"/>
  <c r="T359"/>
  <c r="R359"/>
  <c r="P359"/>
  <c r="BI357"/>
  <c r="BH357"/>
  <c r="BF357"/>
  <c r="BE357"/>
  <c r="T357"/>
  <c r="R357"/>
  <c r="P357"/>
  <c r="BI353"/>
  <c r="BH353"/>
  <c r="BF353"/>
  <c r="BE353"/>
  <c r="T353"/>
  <c r="R353"/>
  <c r="P353"/>
  <c r="BI351"/>
  <c r="BH351"/>
  <c r="BF351"/>
  <c r="BE351"/>
  <c r="T351"/>
  <c r="R351"/>
  <c r="P351"/>
  <c r="BI347"/>
  <c r="BH347"/>
  <c r="BF347"/>
  <c r="BE347"/>
  <c r="T347"/>
  <c r="R347"/>
  <c r="P347"/>
  <c r="BI345"/>
  <c r="BH345"/>
  <c r="BF345"/>
  <c r="BE345"/>
  <c r="T345"/>
  <c r="R345"/>
  <c r="P345"/>
  <c r="BI343"/>
  <c r="BH343"/>
  <c r="BF343"/>
  <c r="BE343"/>
  <c r="T343"/>
  <c r="R343"/>
  <c r="P343"/>
  <c r="BI339"/>
  <c r="BH339"/>
  <c r="BF339"/>
  <c r="BE339"/>
  <c r="T339"/>
  <c r="R339"/>
  <c r="P339"/>
  <c r="BI337"/>
  <c r="BH337"/>
  <c r="BF337"/>
  <c r="BE337"/>
  <c r="T337"/>
  <c r="R337"/>
  <c r="P337"/>
  <c r="BI333"/>
  <c r="BH333"/>
  <c r="BF333"/>
  <c r="BE333"/>
  <c r="T333"/>
  <c r="R333"/>
  <c r="P333"/>
  <c r="BI331"/>
  <c r="BH331"/>
  <c r="BF331"/>
  <c r="BE331"/>
  <c r="T331"/>
  <c r="R331"/>
  <c r="P331"/>
  <c r="BI329"/>
  <c r="BH329"/>
  <c r="BF329"/>
  <c r="BE329"/>
  <c r="T329"/>
  <c r="R329"/>
  <c r="P329"/>
  <c r="BI326"/>
  <c r="BH326"/>
  <c r="BF326"/>
  <c r="BE326"/>
  <c r="T326"/>
  <c r="R326"/>
  <c r="P326"/>
  <c r="BI322"/>
  <c r="BH322"/>
  <c r="BF322"/>
  <c r="BE322"/>
  <c r="T322"/>
  <c r="R322"/>
  <c r="P322"/>
  <c r="BI318"/>
  <c r="BH318"/>
  <c r="BF318"/>
  <c r="BE318"/>
  <c r="T318"/>
  <c r="R318"/>
  <c r="P318"/>
  <c r="BI314"/>
  <c r="BH314"/>
  <c r="BF314"/>
  <c r="BE314"/>
  <c r="T314"/>
  <c r="R314"/>
  <c r="P314"/>
  <c r="BI310"/>
  <c r="BH310"/>
  <c r="BF310"/>
  <c r="BE310"/>
  <c r="T310"/>
  <c r="R310"/>
  <c r="P310"/>
  <c r="BI307"/>
  <c r="BH307"/>
  <c r="BF307"/>
  <c r="BE307"/>
  <c r="T307"/>
  <c r="R307"/>
  <c r="P307"/>
  <c r="BI303"/>
  <c r="BH303"/>
  <c r="BF303"/>
  <c r="BE303"/>
  <c r="T303"/>
  <c r="R303"/>
  <c r="P303"/>
  <c r="BI299"/>
  <c r="BH299"/>
  <c r="BF299"/>
  <c r="BE299"/>
  <c r="T299"/>
  <c r="R299"/>
  <c r="P299"/>
  <c r="BI295"/>
  <c r="BH295"/>
  <c r="BF295"/>
  <c r="BE295"/>
  <c r="T295"/>
  <c r="R295"/>
  <c r="P295"/>
  <c r="BI291"/>
  <c r="BH291"/>
  <c r="BF291"/>
  <c r="BE291"/>
  <c r="T291"/>
  <c r="R291"/>
  <c r="P291"/>
  <c r="BI287"/>
  <c r="BH287"/>
  <c r="BF287"/>
  <c r="BE287"/>
  <c r="T287"/>
  <c r="R287"/>
  <c r="P287"/>
  <c r="BI283"/>
  <c r="BH283"/>
  <c r="BF283"/>
  <c r="BE283"/>
  <c r="T283"/>
  <c r="R283"/>
  <c r="P283"/>
  <c r="BI279"/>
  <c r="BH279"/>
  <c r="BF279"/>
  <c r="BE279"/>
  <c r="T279"/>
  <c r="R279"/>
  <c r="P279"/>
  <c r="BI274"/>
  <c r="BH274"/>
  <c r="BF274"/>
  <c r="BE274"/>
  <c r="T274"/>
  <c r="R274"/>
  <c r="P274"/>
  <c r="BI270"/>
  <c r="BH270"/>
  <c r="BF270"/>
  <c r="BE270"/>
  <c r="T270"/>
  <c r="R270"/>
  <c r="P270"/>
  <c r="BI265"/>
  <c r="BH265"/>
  <c r="BF265"/>
  <c r="BE265"/>
  <c r="T265"/>
  <c r="T264"/>
  <c r="R265"/>
  <c r="R264"/>
  <c r="P265"/>
  <c r="P264"/>
  <c r="BI262"/>
  <c r="BH262"/>
  <c r="BF262"/>
  <c r="BE262"/>
  <c r="T262"/>
  <c r="R262"/>
  <c r="P262"/>
  <c r="BI258"/>
  <c r="BH258"/>
  <c r="BF258"/>
  <c r="BE258"/>
  <c r="T258"/>
  <c r="R258"/>
  <c r="P258"/>
  <c r="BI254"/>
  <c r="BH254"/>
  <c r="BF254"/>
  <c r="BE254"/>
  <c r="T254"/>
  <c r="R254"/>
  <c r="P254"/>
  <c r="BI250"/>
  <c r="BH250"/>
  <c r="BF250"/>
  <c r="BE250"/>
  <c r="T250"/>
  <c r="R250"/>
  <c r="P250"/>
  <c r="BI245"/>
  <c r="BH245"/>
  <c r="BF245"/>
  <c r="BE245"/>
  <c r="T245"/>
  <c r="R245"/>
  <c r="P245"/>
  <c r="BI243"/>
  <c r="BH243"/>
  <c r="BF243"/>
  <c r="BE243"/>
  <c r="T243"/>
  <c r="R243"/>
  <c r="P243"/>
  <c r="BI238"/>
  <c r="BH238"/>
  <c r="BF238"/>
  <c r="BE238"/>
  <c r="T238"/>
  <c r="R238"/>
  <c r="P238"/>
  <c r="BI236"/>
  <c r="BH236"/>
  <c r="BF236"/>
  <c r="BE236"/>
  <c r="T236"/>
  <c r="R236"/>
  <c r="P236"/>
  <c r="BI231"/>
  <c r="BH231"/>
  <c r="BF231"/>
  <c r="BE231"/>
  <c r="T231"/>
  <c r="R231"/>
  <c r="P231"/>
  <c r="BI227"/>
  <c r="BH227"/>
  <c r="BF227"/>
  <c r="BE227"/>
  <c r="T227"/>
  <c r="R227"/>
  <c r="P227"/>
  <c r="BI223"/>
  <c r="BH223"/>
  <c r="BF223"/>
  <c r="BE223"/>
  <c r="T223"/>
  <c r="R223"/>
  <c r="P223"/>
  <c r="BI219"/>
  <c r="BH219"/>
  <c r="BF219"/>
  <c r="BE219"/>
  <c r="T219"/>
  <c r="R219"/>
  <c r="P219"/>
  <c r="BI213"/>
  <c r="BH213"/>
  <c r="BF213"/>
  <c r="BE213"/>
  <c r="T213"/>
  <c r="R213"/>
  <c r="P213"/>
  <c r="BI209"/>
  <c r="BH209"/>
  <c r="BF209"/>
  <c r="BE209"/>
  <c r="T209"/>
  <c r="R209"/>
  <c r="P209"/>
  <c r="BI207"/>
  <c r="BH207"/>
  <c r="BF207"/>
  <c r="BE207"/>
  <c r="T207"/>
  <c r="R207"/>
  <c r="P207"/>
  <c r="BI203"/>
  <c r="BH203"/>
  <c r="BF203"/>
  <c r="BE203"/>
  <c r="T203"/>
  <c r="R203"/>
  <c r="P203"/>
  <c r="BI201"/>
  <c r="BH201"/>
  <c r="BF201"/>
  <c r="BE201"/>
  <c r="T201"/>
  <c r="R201"/>
  <c r="P201"/>
  <c r="BI197"/>
  <c r="BH197"/>
  <c r="BF197"/>
  <c r="BE197"/>
  <c r="T197"/>
  <c r="R197"/>
  <c r="P197"/>
  <c r="BI193"/>
  <c r="BH193"/>
  <c r="BF193"/>
  <c r="BE193"/>
  <c r="T193"/>
  <c r="R193"/>
  <c r="P193"/>
  <c r="BI189"/>
  <c r="BH189"/>
  <c r="BF189"/>
  <c r="BE189"/>
  <c r="T189"/>
  <c r="R189"/>
  <c r="P189"/>
  <c r="BI184"/>
  <c r="BH184"/>
  <c r="BF184"/>
  <c r="BE184"/>
  <c r="T184"/>
  <c r="R184"/>
  <c r="P184"/>
  <c r="BI179"/>
  <c r="BH179"/>
  <c r="BF179"/>
  <c r="BE179"/>
  <c r="T179"/>
  <c r="R179"/>
  <c r="P179"/>
  <c r="BI174"/>
  <c r="BH174"/>
  <c r="BF174"/>
  <c r="BE174"/>
  <c r="T174"/>
  <c r="R174"/>
  <c r="P174"/>
  <c r="BI170"/>
  <c r="BH170"/>
  <c r="BF170"/>
  <c r="BE170"/>
  <c r="T170"/>
  <c r="R170"/>
  <c r="P170"/>
  <c r="BI166"/>
  <c r="BH166"/>
  <c r="BF166"/>
  <c r="BE166"/>
  <c r="T166"/>
  <c r="R166"/>
  <c r="P166"/>
  <c r="BI162"/>
  <c r="BH162"/>
  <c r="BF162"/>
  <c r="BE162"/>
  <c r="T162"/>
  <c r="R162"/>
  <c r="P162"/>
  <c r="BI158"/>
  <c r="BH158"/>
  <c r="BF158"/>
  <c r="BE158"/>
  <c r="T158"/>
  <c r="R158"/>
  <c r="P158"/>
  <c r="BI154"/>
  <c r="BH154"/>
  <c r="BF154"/>
  <c r="BE154"/>
  <c r="T154"/>
  <c r="R154"/>
  <c r="P154"/>
  <c r="BI149"/>
  <c r="BH149"/>
  <c r="BF149"/>
  <c r="BE149"/>
  <c r="T149"/>
  <c r="R149"/>
  <c r="P149"/>
  <c r="BI147"/>
  <c r="BH147"/>
  <c r="BF147"/>
  <c r="BE147"/>
  <c r="T147"/>
  <c r="R147"/>
  <c r="P147"/>
  <c r="BI143"/>
  <c r="BH143"/>
  <c r="BF143"/>
  <c r="BE143"/>
  <c r="T143"/>
  <c r="R143"/>
  <c r="P143"/>
  <c r="BI139"/>
  <c r="BH139"/>
  <c r="BF139"/>
  <c r="BE139"/>
  <c r="T139"/>
  <c r="R139"/>
  <c r="P139"/>
  <c r="BI135"/>
  <c r="BH135"/>
  <c r="BF135"/>
  <c r="BE135"/>
  <c r="T135"/>
  <c r="R135"/>
  <c r="P135"/>
  <c r="BI133"/>
  <c r="BH133"/>
  <c r="BF133"/>
  <c r="BE133"/>
  <c r="T133"/>
  <c r="R133"/>
  <c r="P133"/>
  <c r="BI129"/>
  <c r="BH129"/>
  <c r="BF129"/>
  <c r="BE129"/>
  <c r="T129"/>
  <c r="R129"/>
  <c r="P129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122"/>
  <c r="J14"/>
  <c r="J12"/>
  <c r="J120"/>
  <c r="E7"/>
  <c r="E116"/>
  <c i="1" r="L90"/>
  <c r="AM90"/>
  <c r="AM89"/>
  <c r="L89"/>
  <c r="AM87"/>
  <c r="L87"/>
  <c r="L85"/>
  <c r="L84"/>
  <c i="2" r="BK428"/>
  <c r="BK394"/>
  <c r="BK386"/>
  <c r="J365"/>
  <c r="J337"/>
  <c r="BK303"/>
  <c r="BK270"/>
  <c r="J236"/>
  <c r="J209"/>
  <c r="J174"/>
  <c r="J158"/>
  <c r="BK135"/>
  <c r="J443"/>
  <c r="BK406"/>
  <c r="J369"/>
  <c r="J339"/>
  <c r="BK310"/>
  <c r="BK283"/>
  <c r="BK262"/>
  <c r="BK245"/>
  <c r="J203"/>
  <c r="BK184"/>
  <c r="BK149"/>
  <c r="J435"/>
  <c r="J418"/>
  <c r="J382"/>
  <c r="J351"/>
  <c r="BK326"/>
  <c r="J262"/>
  <c r="J238"/>
  <c r="BK207"/>
  <c r="J133"/>
  <c r="BK458"/>
  <c r="J450"/>
  <c r="J430"/>
  <c r="J406"/>
  <c r="BK365"/>
  <c r="J345"/>
  <c r="J329"/>
  <c r="J303"/>
  <c r="J287"/>
  <c r="J270"/>
  <c r="BK231"/>
  <c r="BK203"/>
  <c r="J184"/>
  <c r="BK158"/>
  <c i="1" r="AS94"/>
  <c i="3" r="BK197"/>
  <c r="J139"/>
  <c r="J302"/>
  <c r="J280"/>
  <c r="BK252"/>
  <c r="J232"/>
  <c r="BK217"/>
  <c r="BK189"/>
  <c r="J163"/>
  <c r="J306"/>
  <c r="J284"/>
  <c r="J268"/>
  <c r="J252"/>
  <c r="J219"/>
  <c r="J197"/>
  <c r="J168"/>
  <c r="J147"/>
  <c r="BK313"/>
  <c r="J282"/>
  <c r="BK257"/>
  <c r="BK219"/>
  <c r="BK174"/>
  <c r="BK135"/>
  <c r="BK129"/>
  <c i="4" r="J410"/>
  <c r="BK376"/>
  <c r="BK352"/>
  <c r="BK302"/>
  <c r="J271"/>
  <c r="BK245"/>
  <c r="J198"/>
  <c r="BK175"/>
  <c r="BK423"/>
  <c r="J372"/>
  <c r="BK345"/>
  <c r="BK310"/>
  <c r="BK306"/>
  <c r="BK298"/>
  <c r="J291"/>
  <c r="J283"/>
  <c r="BK279"/>
  <c r="J275"/>
  <c r="BK263"/>
  <c r="J258"/>
  <c r="J245"/>
  <c r="BK241"/>
  <c r="J236"/>
  <c r="J234"/>
  <c r="J229"/>
  <c r="J227"/>
  <c r="J222"/>
  <c r="BK218"/>
  <c r="BK210"/>
  <c r="BK204"/>
  <c r="BK194"/>
  <c r="BK184"/>
  <c r="J145"/>
  <c r="J128"/>
  <c r="J401"/>
  <c r="J388"/>
  <c r="J380"/>
  <c r="J347"/>
  <c r="J337"/>
  <c r="J317"/>
  <c r="BK254"/>
  <c r="BK227"/>
  <c r="BK198"/>
  <c r="J184"/>
  <c r="BK157"/>
  <c r="J416"/>
  <c r="J390"/>
  <c r="J376"/>
  <c r="J364"/>
  <c r="BK323"/>
  <c r="J306"/>
  <c r="BK271"/>
  <c r="BK222"/>
  <c r="J170"/>
  <c r="BK153"/>
  <c r="BK132"/>
  <c i="5" r="BK277"/>
  <c r="J263"/>
  <c r="BK219"/>
  <c r="BK184"/>
  <c r="BK170"/>
  <c r="J152"/>
  <c r="BK132"/>
  <c r="J287"/>
  <c r="J267"/>
  <c r="BK208"/>
  <c r="J170"/>
  <c r="BK150"/>
  <c r="BK324"/>
  <c r="J315"/>
  <c r="J291"/>
  <c r="BK258"/>
  <c r="BK237"/>
  <c r="J196"/>
  <c r="J174"/>
  <c r="J136"/>
  <c r="J317"/>
  <c r="J300"/>
  <c r="J265"/>
  <c r="J241"/>
  <c r="J224"/>
  <c r="J204"/>
  <c r="J166"/>
  <c r="J132"/>
  <c i="6" r="BK146"/>
  <c r="J143"/>
  <c r="J126"/>
  <c r="J133"/>
  <c r="J137"/>
  <c i="2" r="J456"/>
  <c r="BK390"/>
  <c r="J371"/>
  <c r="J353"/>
  <c r="BK331"/>
  <c r="BK299"/>
  <c r="BK250"/>
  <c r="BK213"/>
  <c r="BK179"/>
  <c r="J162"/>
  <c r="BK143"/>
  <c r="BK448"/>
  <c r="BK418"/>
  <c r="BK371"/>
  <c r="J343"/>
  <c r="BK322"/>
  <c r="J299"/>
  <c r="J274"/>
  <c r="BK236"/>
  <c r="J197"/>
  <c r="BK147"/>
  <c r="J424"/>
  <c r="BK410"/>
  <c r="J380"/>
  <c r="J331"/>
  <c r="J265"/>
  <c r="J243"/>
  <c r="J213"/>
  <c r="J143"/>
  <c r="BK461"/>
  <c r="J454"/>
  <c r="BK439"/>
  <c r="J410"/>
  <c r="J390"/>
  <c r="BK359"/>
  <c r="BK347"/>
  <c r="BK333"/>
  <c r="J322"/>
  <c r="J295"/>
  <c r="J279"/>
  <c r="J245"/>
  <c r="J223"/>
  <c r="BK197"/>
  <c r="BK174"/>
  <c r="J154"/>
  <c i="3" r="BK308"/>
  <c r="BK289"/>
  <c r="J254"/>
  <c r="BK241"/>
  <c r="BK209"/>
  <c r="BK172"/>
  <c r="BK143"/>
  <c r="BK293"/>
  <c r="BK272"/>
  <c r="BK248"/>
  <c r="BK224"/>
  <c r="BK204"/>
  <c r="J185"/>
  <c r="BK168"/>
  <c r="BK131"/>
  <c r="BK302"/>
  <c r="BK276"/>
  <c r="BK261"/>
  <c r="J248"/>
  <c r="J209"/>
  <c r="J178"/>
  <c r="J151"/>
  <c r="J133"/>
  <c r="J289"/>
  <c r="J261"/>
  <c r="J224"/>
  <c r="BK211"/>
  <c r="J159"/>
  <c r="J131"/>
  <c i="4" r="BK420"/>
  <c r="J394"/>
  <c r="J358"/>
  <c r="BK333"/>
  <c r="BK291"/>
  <c r="J254"/>
  <c r="BK214"/>
  <c r="BK180"/>
  <c r="BK128"/>
  <c r="J412"/>
  <c r="J354"/>
  <c r="BK329"/>
  <c r="J319"/>
  <c r="BK200"/>
  <c r="BK170"/>
  <c r="J140"/>
  <c r="BK410"/>
  <c r="J396"/>
  <c r="J384"/>
  <c r="BK354"/>
  <c r="BK327"/>
  <c r="J302"/>
  <c r="BK275"/>
  <c r="J241"/>
  <c r="J194"/>
  <c r="J180"/>
  <c r="BK145"/>
  <c r="J420"/>
  <c r="BK388"/>
  <c r="J368"/>
  <c r="J327"/>
  <c r="J310"/>
  <c r="BK287"/>
  <c r="BK258"/>
  <c r="J175"/>
  <c r="J157"/>
  <c r="BK138"/>
  <c i="5" r="BK271"/>
  <c r="J250"/>
  <c r="J202"/>
  <c r="BK180"/>
  <c r="BK162"/>
  <c r="J150"/>
  <c r="J304"/>
  <c r="J271"/>
  <c r="BK252"/>
  <c r="BK204"/>
  <c r="BK166"/>
  <c r="J146"/>
  <c r="BK320"/>
  <c r="BK300"/>
  <c r="BK261"/>
  <c r="J246"/>
  <c r="BK224"/>
  <c r="BK202"/>
  <c r="J180"/>
  <c r="BK329"/>
  <c r="J324"/>
  <c r="BK309"/>
  <c r="J273"/>
  <c r="BK250"/>
  <c r="J219"/>
  <c r="BK196"/>
  <c r="BK146"/>
  <c i="6" r="J150"/>
  <c r="J159"/>
  <c r="J140"/>
  <c r="BK143"/>
  <c r="BK150"/>
  <c r="BK126"/>
  <c i="2" r="BK454"/>
  <c r="J398"/>
  <c r="BK382"/>
  <c r="J363"/>
  <c r="BK351"/>
  <c r="J314"/>
  <c r="BK291"/>
  <c r="J231"/>
  <c r="BK189"/>
  <c r="BK170"/>
  <c r="J149"/>
  <c r="BK129"/>
  <c r="BK430"/>
  <c r="J394"/>
  <c r="J359"/>
  <c r="BK337"/>
  <c r="J318"/>
  <c r="BK295"/>
  <c r="BK258"/>
  <c r="BK243"/>
  <c r="J207"/>
  <c r="J193"/>
  <c r="J166"/>
  <c r="J428"/>
  <c r="BK414"/>
  <c r="BK398"/>
  <c r="BK369"/>
  <c r="BK287"/>
  <c r="J250"/>
  <c r="J219"/>
  <c r="J147"/>
  <c r="J129"/>
  <c r="J458"/>
  <c r="J448"/>
  <c r="BK424"/>
  <c r="BK402"/>
  <c r="BK363"/>
  <c r="BK353"/>
  <c r="BK339"/>
  <c r="BK318"/>
  <c r="J291"/>
  <c r="BK274"/>
  <c r="BK238"/>
  <c r="BK209"/>
  <c r="J189"/>
  <c r="J170"/>
  <c r="J135"/>
  <c i="3" r="J295"/>
  <c r="J263"/>
  <c r="BK250"/>
  <c r="BK236"/>
  <c r="J204"/>
  <c r="BK185"/>
  <c r="J129"/>
  <c r="BK284"/>
  <c r="BK268"/>
  <c r="J246"/>
  <c r="BK227"/>
  <c r="BK202"/>
  <c r="BK178"/>
  <c r="J155"/>
  <c r="BK310"/>
  <c r="BK300"/>
  <c r="BK280"/>
  <c r="J272"/>
  <c r="BK259"/>
  <c r="J236"/>
  <c r="BK193"/>
  <c r="BK159"/>
  <c r="BK139"/>
  <c r="J313"/>
  <c r="BK278"/>
  <c r="BK254"/>
  <c r="J193"/>
  <c r="BK147"/>
  <c i="4" r="J423"/>
  <c r="BK401"/>
  <c r="J362"/>
  <c r="J341"/>
  <c r="J295"/>
  <c r="J267"/>
  <c r="BK234"/>
  <c r="J192"/>
  <c r="BK140"/>
  <c r="BK418"/>
  <c r="J352"/>
  <c r="BK325"/>
  <c r="BK188"/>
  <c r="BK149"/>
  <c r="J418"/>
  <c r="BK390"/>
  <c r="BK358"/>
  <c r="J345"/>
  <c r="J325"/>
  <c r="BK295"/>
  <c r="BK267"/>
  <c r="BK236"/>
  <c r="J210"/>
  <c r="J188"/>
  <c r="BK161"/>
  <c r="J132"/>
  <c r="BK396"/>
  <c r="BK380"/>
  <c r="J333"/>
  <c r="BK319"/>
  <c r="J298"/>
  <c r="J263"/>
  <c r="J218"/>
  <c r="J161"/>
  <c i="5" r="J296"/>
  <c r="BK273"/>
  <c r="J261"/>
  <c r="J208"/>
  <c r="BK188"/>
  <c r="BK174"/>
  <c r="BK142"/>
  <c r="BK311"/>
  <c r="J281"/>
  <c r="J258"/>
  <c r="BK246"/>
  <c r="J198"/>
  <c r="J154"/>
  <c r="J142"/>
  <c r="BK317"/>
  <c r="J309"/>
  <c r="BK287"/>
  <c r="BK241"/>
  <c r="BK214"/>
  <c r="J188"/>
  <c r="J162"/>
  <c r="J329"/>
  <c r="J320"/>
  <c r="BK291"/>
  <c r="BK263"/>
  <c r="J237"/>
  <c r="J214"/>
  <c r="BK198"/>
  <c r="BK154"/>
  <c r="BK136"/>
  <c i="6" r="BK140"/>
  <c r="J156"/>
  <c r="J128"/>
  <c r="J152"/>
  <c r="J130"/>
  <c r="BK133"/>
  <c i="2" r="J439"/>
  <c r="J422"/>
  <c r="BK376"/>
  <c r="J357"/>
  <c r="BK345"/>
  <c r="J310"/>
  <c r="BK254"/>
  <c r="BK219"/>
  <c r="BK166"/>
  <c r="BK154"/>
  <c r="BK133"/>
  <c r="BK435"/>
  <c r="BK380"/>
  <c r="J347"/>
  <c r="BK329"/>
  <c r="BK307"/>
  <c r="BK279"/>
  <c r="J254"/>
  <c r="BK227"/>
  <c r="J201"/>
  <c r="J179"/>
  <c r="BK450"/>
  <c r="BK422"/>
  <c r="J402"/>
  <c r="J376"/>
  <c r="J333"/>
  <c r="BK314"/>
  <c r="J258"/>
  <c r="BK223"/>
  <c r="BK193"/>
  <c r="J139"/>
  <c r="J461"/>
  <c r="BK456"/>
  <c r="BK443"/>
  <c r="J414"/>
  <c r="J386"/>
  <c r="BK357"/>
  <c r="BK343"/>
  <c r="J326"/>
  <c r="J307"/>
  <c r="J283"/>
  <c r="BK265"/>
  <c r="J227"/>
  <c r="BK201"/>
  <c r="BK162"/>
  <c r="BK139"/>
  <c i="3" r="J300"/>
  <c r="J293"/>
  <c r="J257"/>
  <c r="BK246"/>
  <c r="J227"/>
  <c r="J189"/>
  <c r="BK151"/>
  <c r="J310"/>
  <c r="BK282"/>
  <c r="J259"/>
  <c r="J241"/>
  <c r="J211"/>
  <c r="J174"/>
  <c r="J143"/>
  <c r="J308"/>
  <c r="BK295"/>
  <c r="J278"/>
  <c r="BK263"/>
  <c r="J250"/>
  <c r="J202"/>
  <c r="J172"/>
  <c r="BK155"/>
  <c r="J135"/>
  <c r="BK306"/>
  <c r="J276"/>
  <c r="BK232"/>
  <c r="J217"/>
  <c r="BK163"/>
  <c r="BK133"/>
  <c i="4" r="BK412"/>
  <c r="BK364"/>
  <c r="BK347"/>
  <c r="J314"/>
  <c r="J287"/>
  <c r="J249"/>
  <c r="J204"/>
  <c r="J134"/>
  <c r="BK416"/>
  <c r="BK368"/>
  <c r="BK337"/>
  <c r="BK314"/>
  <c r="BK192"/>
  <c r="J153"/>
  <c r="J138"/>
  <c r="J405"/>
  <c r="BK394"/>
  <c r="BK362"/>
  <c r="BK341"/>
  <c r="J323"/>
  <c r="BK283"/>
  <c r="BK249"/>
  <c r="J214"/>
  <c r="J165"/>
  <c r="BK134"/>
  <c r="BK405"/>
  <c r="BK384"/>
  <c r="BK372"/>
  <c r="J329"/>
  <c r="BK317"/>
  <c r="J279"/>
  <c r="BK229"/>
  <c r="J200"/>
  <c r="BK165"/>
  <c r="J149"/>
  <c i="5" r="BK281"/>
  <c r="BK265"/>
  <c r="J228"/>
  <c r="BK192"/>
  <c r="J176"/>
  <c r="J158"/>
  <c r="J138"/>
  <c r="BK296"/>
  <c r="J277"/>
  <c r="BK254"/>
  <c r="BK233"/>
  <c r="J192"/>
  <c r="BK152"/>
  <c r="BK326"/>
  <c r="J311"/>
  <c r="BK304"/>
  <c r="BK285"/>
  <c r="J252"/>
  <c r="BK228"/>
  <c r="BK210"/>
  <c r="BK176"/>
  <c r="BK158"/>
  <c r="J326"/>
  <c r="BK315"/>
  <c r="J285"/>
  <c r="BK267"/>
  <c r="J254"/>
  <c r="J233"/>
  <c r="J210"/>
  <c r="J184"/>
  <c r="BK138"/>
  <c i="6" r="BK159"/>
  <c r="BK128"/>
  <c r="BK137"/>
  <c r="BK156"/>
  <c r="J146"/>
  <c r="BK152"/>
  <c r="BK130"/>
  <c i="2" l="1" r="R128"/>
  <c r="T269"/>
  <c r="R278"/>
  <c r="R309"/>
  <c r="R328"/>
  <c r="P434"/>
  <c r="P447"/>
  <c i="3" r="T128"/>
  <c r="T231"/>
  <c r="T245"/>
  <c r="R256"/>
  <c r="P288"/>
  <c r="R299"/>
  <c i="4" r="T127"/>
  <c r="P253"/>
  <c r="BK262"/>
  <c r="J262"/>
  <c r="J100"/>
  <c r="P297"/>
  <c r="R316"/>
  <c r="R400"/>
  <c r="P409"/>
  <c i="5" r="R131"/>
  <c r="R223"/>
  <c r="P232"/>
  <c r="T245"/>
  <c r="R260"/>
  <c r="R295"/>
  <c r="R308"/>
  <c r="R323"/>
  <c r="R322"/>
  <c i="6" r="R125"/>
  <c r="P136"/>
  <c r="P142"/>
  <c r="P149"/>
  <c i="2" r="P128"/>
  <c r="BK269"/>
  <c r="J269"/>
  <c r="J100"/>
  <c r="BK278"/>
  <c r="J278"/>
  <c r="J101"/>
  <c r="P309"/>
  <c r="P328"/>
  <c r="T434"/>
  <c r="R447"/>
  <c i="3" r="BK128"/>
  <c r="J128"/>
  <c r="J98"/>
  <c r="P231"/>
  <c r="BK245"/>
  <c r="J245"/>
  <c r="J102"/>
  <c r="T256"/>
  <c r="T288"/>
  <c r="T299"/>
  <c i="4" r="R127"/>
  <c r="BK253"/>
  <c r="J253"/>
  <c r="J99"/>
  <c r="P262"/>
  <c r="R297"/>
  <c r="P316"/>
  <c r="BK400"/>
  <c r="J400"/>
  <c r="J103"/>
  <c r="T409"/>
  <c i="5" r="BK131"/>
  <c r="J131"/>
  <c r="J98"/>
  <c r="BK223"/>
  <c r="J223"/>
  <c r="J100"/>
  <c r="BK232"/>
  <c r="J232"/>
  <c r="J101"/>
  <c r="R245"/>
  <c r="BK260"/>
  <c r="J260"/>
  <c r="J103"/>
  <c r="T295"/>
  <c r="T308"/>
  <c r="BK323"/>
  <c r="J323"/>
  <c r="J108"/>
  <c i="6" r="BK125"/>
  <c r="T125"/>
  <c r="R136"/>
  <c r="T142"/>
  <c r="BK155"/>
  <c r="J155"/>
  <c r="J103"/>
  <c r="P155"/>
  <c i="2" r="T128"/>
  <c r="P269"/>
  <c r="T278"/>
  <c r="T309"/>
  <c r="BK328"/>
  <c r="J328"/>
  <c r="J103"/>
  <c r="BK434"/>
  <c r="J434"/>
  <c r="J104"/>
  <c r="BK447"/>
  <c r="J447"/>
  <c r="J105"/>
  <c i="3" r="P128"/>
  <c r="BK231"/>
  <c r="J231"/>
  <c r="J100"/>
  <c r="R245"/>
  <c r="P256"/>
  <c r="R288"/>
  <c r="P299"/>
  <c i="4" r="P127"/>
  <c r="P126"/>
  <c r="P125"/>
  <c i="1" r="AU97"/>
  <c i="4" r="R253"/>
  <c r="T262"/>
  <c r="T297"/>
  <c r="BK316"/>
  <c r="J316"/>
  <c r="J102"/>
  <c r="P400"/>
  <c r="BK409"/>
  <c r="J409"/>
  <c r="J104"/>
  <c i="5" r="P131"/>
  <c r="T223"/>
  <c r="R232"/>
  <c r="BK245"/>
  <c r="J245"/>
  <c r="J102"/>
  <c r="T260"/>
  <c r="BK295"/>
  <c r="J295"/>
  <c r="J104"/>
  <c r="P308"/>
  <c r="T323"/>
  <c r="T322"/>
  <c i="6" r="BK136"/>
  <c r="J136"/>
  <c r="J100"/>
  <c r="T136"/>
  <c r="BK149"/>
  <c r="J149"/>
  <c r="J102"/>
  <c r="T149"/>
  <c r="R155"/>
  <c i="2" r="BK128"/>
  <c r="J128"/>
  <c r="J98"/>
  <c r="R269"/>
  <c r="P278"/>
  <c r="BK309"/>
  <c r="J309"/>
  <c r="J102"/>
  <c r="T328"/>
  <c r="R434"/>
  <c r="T447"/>
  <c i="3" r="R128"/>
  <c r="R127"/>
  <c r="R126"/>
  <c r="R231"/>
  <c r="P245"/>
  <c r="BK256"/>
  <c r="J256"/>
  <c r="J103"/>
  <c r="BK288"/>
  <c r="J288"/>
  <c r="J104"/>
  <c r="BK299"/>
  <c r="J299"/>
  <c r="J105"/>
  <c i="4" r="BK127"/>
  <c r="J127"/>
  <c r="J98"/>
  <c r="T253"/>
  <c r="R262"/>
  <c r="BK297"/>
  <c r="J297"/>
  <c r="J101"/>
  <c r="T316"/>
  <c r="T400"/>
  <c r="R409"/>
  <c i="5" r="T131"/>
  <c r="T130"/>
  <c r="T129"/>
  <c r="P223"/>
  <c r="T232"/>
  <c r="P245"/>
  <c r="P260"/>
  <c r="P295"/>
  <c r="BK308"/>
  <c r="J308"/>
  <c r="J105"/>
  <c r="P323"/>
  <c r="P322"/>
  <c i="6" r="P125"/>
  <c r="P124"/>
  <c r="P123"/>
  <c i="1" r="AU99"/>
  <c i="6" r="BK142"/>
  <c r="J142"/>
  <c r="J101"/>
  <c r="R142"/>
  <c r="R149"/>
  <c r="T155"/>
  <c i="2" r="BK460"/>
  <c r="J460"/>
  <c r="J106"/>
  <c r="BK264"/>
  <c r="J264"/>
  <c r="J99"/>
  <c i="3" r="BK226"/>
  <c r="J226"/>
  <c r="J99"/>
  <c r="BK240"/>
  <c r="J240"/>
  <c r="J101"/>
  <c i="5" r="BK218"/>
  <c r="J218"/>
  <c r="J99"/>
  <c r="BK328"/>
  <c r="J328"/>
  <c r="J109"/>
  <c i="4" r="BK422"/>
  <c r="J422"/>
  <c r="J105"/>
  <c i="6" r="BK132"/>
  <c r="J132"/>
  <c r="J99"/>
  <c i="3" r="BK312"/>
  <c r="J312"/>
  <c r="J106"/>
  <c i="5" r="BK319"/>
  <c r="J319"/>
  <c r="J106"/>
  <c r="BK322"/>
  <c r="J322"/>
  <c r="J107"/>
  <c i="6" r="J89"/>
  <c r="J92"/>
  <c r="BG128"/>
  <c r="BG146"/>
  <c r="BG159"/>
  <c r="E85"/>
  <c r="J91"/>
  <c r="F119"/>
  <c r="BG150"/>
  <c r="BG133"/>
  <c r="BG140"/>
  <c r="BG152"/>
  <c r="F92"/>
  <c r="BG126"/>
  <c r="BG130"/>
  <c r="BG137"/>
  <c r="BG143"/>
  <c r="BG156"/>
  <c i="5" r="E85"/>
  <c r="J91"/>
  <c r="F125"/>
  <c r="BG132"/>
  <c r="BG136"/>
  <c r="BG142"/>
  <c r="BG192"/>
  <c r="BG196"/>
  <c r="BG208"/>
  <c r="BG261"/>
  <c r="BG265"/>
  <c r="BG296"/>
  <c r="BG311"/>
  <c r="BG324"/>
  <c r="BG326"/>
  <c r="BG329"/>
  <c r="J89"/>
  <c r="J92"/>
  <c r="BG154"/>
  <c r="BG174"/>
  <c r="BG210"/>
  <c r="BG219"/>
  <c r="BG224"/>
  <c r="BG233"/>
  <c r="BG237"/>
  <c r="BG241"/>
  <c r="BG250"/>
  <c r="BG258"/>
  <c r="BG281"/>
  <c r="BG285"/>
  <c r="BG287"/>
  <c r="BG300"/>
  <c r="BG304"/>
  <c r="BG309"/>
  <c r="BG315"/>
  <c r="F92"/>
  <c r="BG138"/>
  <c r="BG162"/>
  <c r="BG166"/>
  <c r="BG202"/>
  <c r="BG204"/>
  <c r="BG214"/>
  <c r="BG228"/>
  <c r="BG252"/>
  <c r="BG254"/>
  <c r="BG146"/>
  <c r="BG150"/>
  <c r="BG152"/>
  <c r="BG158"/>
  <c r="BG170"/>
  <c r="BG176"/>
  <c r="BG180"/>
  <c r="BG184"/>
  <c r="BG188"/>
  <c r="BG198"/>
  <c r="BG246"/>
  <c r="BG263"/>
  <c r="BG267"/>
  <c r="BG271"/>
  <c r="BG273"/>
  <c r="BG277"/>
  <c r="BG291"/>
  <c r="BG317"/>
  <c r="BG320"/>
  <c i="4" r="J91"/>
  <c r="F121"/>
  <c r="BG128"/>
  <c r="BG134"/>
  <c r="BG149"/>
  <c r="BG170"/>
  <c r="BG218"/>
  <c r="BG258"/>
  <c r="BG267"/>
  <c r="BG283"/>
  <c r="BG295"/>
  <c r="BG306"/>
  <c r="BG317"/>
  <c r="BG319"/>
  <c r="BG327"/>
  <c r="BG362"/>
  <c r="BG368"/>
  <c r="BG376"/>
  <c r="BG380"/>
  <c r="BG384"/>
  <c r="BG394"/>
  <c r="BG401"/>
  <c r="E85"/>
  <c r="J122"/>
  <c r="BG132"/>
  <c r="BG153"/>
  <c r="BG157"/>
  <c r="BG161"/>
  <c r="BG180"/>
  <c r="BG184"/>
  <c r="BG194"/>
  <c r="BG210"/>
  <c r="BG236"/>
  <c r="BG245"/>
  <c r="BG249"/>
  <c r="BG263"/>
  <c r="BG271"/>
  <c r="BG279"/>
  <c r="BG291"/>
  <c r="BG314"/>
  <c r="BG325"/>
  <c r="BG337"/>
  <c r="BG341"/>
  <c r="BG352"/>
  <c r="BG354"/>
  <c r="BG358"/>
  <c r="BG388"/>
  <c r="BG390"/>
  <c r="BG396"/>
  <c r="BG405"/>
  <c r="BG423"/>
  <c r="F92"/>
  <c r="J119"/>
  <c r="BG138"/>
  <c r="BG140"/>
  <c r="BG145"/>
  <c r="BG165"/>
  <c r="BG188"/>
  <c r="BG192"/>
  <c r="BG198"/>
  <c r="BG200"/>
  <c r="BG204"/>
  <c r="BG214"/>
  <c r="BG222"/>
  <c r="BG227"/>
  <c r="BG254"/>
  <c r="BG275"/>
  <c r="BG287"/>
  <c r="BG302"/>
  <c r="BG310"/>
  <c r="BG323"/>
  <c r="BG333"/>
  <c r="BG364"/>
  <c r="BG372"/>
  <c r="BG410"/>
  <c r="BG412"/>
  <c r="BG416"/>
  <c r="BG420"/>
  <c r="BG175"/>
  <c r="BG229"/>
  <c r="BG234"/>
  <c r="BG241"/>
  <c r="BG298"/>
  <c r="BG329"/>
  <c r="BG345"/>
  <c r="BG347"/>
  <c r="BG418"/>
  <c i="3" r="E85"/>
  <c r="F92"/>
  <c r="J120"/>
  <c r="J123"/>
  <c r="BG131"/>
  <c r="BG143"/>
  <c r="BG159"/>
  <c r="BG209"/>
  <c r="BG217"/>
  <c r="BG227"/>
  <c r="BG254"/>
  <c r="BG300"/>
  <c r="BG302"/>
  <c r="BG310"/>
  <c r="BG313"/>
  <c r="F91"/>
  <c r="BG133"/>
  <c r="BG135"/>
  <c r="BG147"/>
  <c r="BG151"/>
  <c r="BG155"/>
  <c r="BG189"/>
  <c r="BG193"/>
  <c r="BG224"/>
  <c r="BG248"/>
  <c r="BG259"/>
  <c r="BG261"/>
  <c r="BG272"/>
  <c r="BG276"/>
  <c r="BG278"/>
  <c r="BG284"/>
  <c r="BG293"/>
  <c r="BG306"/>
  <c r="BG308"/>
  <c r="J91"/>
  <c r="BG163"/>
  <c r="BG172"/>
  <c r="BG174"/>
  <c r="BG178"/>
  <c r="BG197"/>
  <c r="BG211"/>
  <c r="BG219"/>
  <c r="BG246"/>
  <c r="BG250"/>
  <c r="BG263"/>
  <c r="BG268"/>
  <c r="BG280"/>
  <c r="BG282"/>
  <c r="BG289"/>
  <c r="BG129"/>
  <c r="BG139"/>
  <c r="BG168"/>
  <c r="BG185"/>
  <c r="BG202"/>
  <c r="BG204"/>
  <c r="BG232"/>
  <c r="BG236"/>
  <c r="BG241"/>
  <c r="BG252"/>
  <c r="BG257"/>
  <c r="BG295"/>
  <c i="2" r="J91"/>
  <c r="BG133"/>
  <c r="BG135"/>
  <c r="BG158"/>
  <c r="BG170"/>
  <c r="BG179"/>
  <c r="BG197"/>
  <c r="BG207"/>
  <c r="BG223"/>
  <c r="BG227"/>
  <c r="BG236"/>
  <c r="BG243"/>
  <c r="BG274"/>
  <c r="BG283"/>
  <c r="BG314"/>
  <c r="BG318"/>
  <c r="BG326"/>
  <c r="BG339"/>
  <c r="BG345"/>
  <c r="BG351"/>
  <c r="BG357"/>
  <c r="BG359"/>
  <c r="BG386"/>
  <c r="BG422"/>
  <c r="BG428"/>
  <c r="BG435"/>
  <c r="BG450"/>
  <c r="BG454"/>
  <c r="BG456"/>
  <c r="BG458"/>
  <c r="BG461"/>
  <c r="J89"/>
  <c r="F92"/>
  <c r="BG154"/>
  <c r="BG189"/>
  <c r="BG203"/>
  <c r="BG219"/>
  <c r="BG310"/>
  <c r="BG322"/>
  <c r="BG331"/>
  <c r="BG365"/>
  <c r="BG380"/>
  <c r="BG394"/>
  <c r="BG398"/>
  <c r="BG406"/>
  <c r="BG410"/>
  <c r="BG418"/>
  <c r="BG424"/>
  <c r="BG430"/>
  <c r="BG448"/>
  <c r="E85"/>
  <c r="F91"/>
  <c r="J92"/>
  <c r="BG143"/>
  <c r="BG162"/>
  <c r="BG193"/>
  <c r="BG201"/>
  <c r="BG238"/>
  <c r="BG254"/>
  <c r="BG258"/>
  <c r="BG270"/>
  <c r="BG279"/>
  <c r="BG287"/>
  <c r="BG291"/>
  <c r="BG303"/>
  <c r="BG307"/>
  <c r="BG333"/>
  <c r="BG337"/>
  <c r="BG369"/>
  <c r="BG376"/>
  <c r="BG402"/>
  <c r="BG414"/>
  <c r="BG439"/>
  <c r="BG443"/>
  <c r="BG129"/>
  <c r="BG139"/>
  <c r="BG147"/>
  <c r="BG149"/>
  <c r="BG166"/>
  <c r="BG174"/>
  <c r="BG184"/>
  <c r="BG209"/>
  <c r="BG213"/>
  <c r="BG231"/>
  <c r="BG245"/>
  <c r="BG250"/>
  <c r="BG262"/>
  <c r="BG265"/>
  <c r="BG295"/>
  <c r="BG299"/>
  <c r="BG329"/>
  <c r="BG343"/>
  <c r="BG347"/>
  <c r="BG353"/>
  <c r="BG363"/>
  <c r="BG371"/>
  <c r="BG382"/>
  <c r="BG390"/>
  <c r="F34"/>
  <c i="1" r="BA95"/>
  <c i="3" r="F34"/>
  <c i="1" r="BA96"/>
  <c i="3" r="F36"/>
  <c i="1" r="BC96"/>
  <c i="4" r="J34"/>
  <c i="1" r="AW97"/>
  <c i="5" r="J34"/>
  <c i="1" r="AW98"/>
  <c i="5" r="F37"/>
  <c i="1" r="BD98"/>
  <c i="2" r="J34"/>
  <c i="1" r="AW95"/>
  <c i="2" r="F36"/>
  <c i="1" r="BC95"/>
  <c i="4" r="F33"/>
  <c i="1" r="AZ97"/>
  <c i="4" r="J33"/>
  <c i="1" r="AV97"/>
  <c i="4" r="F36"/>
  <c i="1" r="BC97"/>
  <c i="5" r="F36"/>
  <c i="1" r="BC98"/>
  <c i="6" r="J34"/>
  <c i="1" r="AW99"/>
  <c i="6" r="F33"/>
  <c i="1" r="AZ99"/>
  <c i="2" r="F37"/>
  <c i="1" r="BD95"/>
  <c i="3" r="J34"/>
  <c i="1" r="AW96"/>
  <c i="3" r="J33"/>
  <c i="1" r="AV96"/>
  <c i="4" r="F37"/>
  <c i="1" r="BD97"/>
  <c i="5" r="J33"/>
  <c i="1" r="AV98"/>
  <c i="6" r="F34"/>
  <c i="1" r="BA99"/>
  <c i="6" r="F37"/>
  <c i="1" r="BD99"/>
  <c i="2" r="F33"/>
  <c i="1" r="AZ95"/>
  <c i="2" r="J33"/>
  <c i="1" r="AV95"/>
  <c i="3" r="F37"/>
  <c i="1" r="BD96"/>
  <c i="3" r="F33"/>
  <c i="1" r="AZ96"/>
  <c i="4" r="F34"/>
  <c i="1" r="BA97"/>
  <c i="5" r="F33"/>
  <c i="1" r="AZ98"/>
  <c i="5" r="F34"/>
  <c i="1" r="BA98"/>
  <c i="6" r="J33"/>
  <c i="1" r="AV99"/>
  <c i="6" r="F36"/>
  <c i="1" r="BC99"/>
  <c i="6" l="1" r="R124"/>
  <c r="R123"/>
  <c i="5" r="P130"/>
  <c r="P129"/>
  <c i="1" r="AU98"/>
  <c i="6" r="BK124"/>
  <c r="BK123"/>
  <c r="J123"/>
  <c r="J96"/>
  <c i="4" r="R126"/>
  <c r="R125"/>
  <c r="T126"/>
  <c r="T125"/>
  <c i="2" r="T127"/>
  <c r="T126"/>
  <c r="R127"/>
  <c r="R126"/>
  <c i="3" r="P127"/>
  <c r="P126"/>
  <c i="1" r="AU96"/>
  <c i="6" r="T124"/>
  <c r="T123"/>
  <c i="2" r="P127"/>
  <c r="P126"/>
  <c i="1" r="AU95"/>
  <c i="5" r="R130"/>
  <c r="R129"/>
  <c i="3" r="T127"/>
  <c r="T126"/>
  <c i="2" r="BK127"/>
  <c r="J127"/>
  <c r="J97"/>
  <c i="4" r="BK126"/>
  <c r="BK125"/>
  <c r="J125"/>
  <c r="J96"/>
  <c i="5" r="BK130"/>
  <c r="J130"/>
  <c r="J97"/>
  <c i="6" r="J125"/>
  <c r="J98"/>
  <c i="3" r="BK127"/>
  <c r="J127"/>
  <c r="J97"/>
  <c i="5" r="BK129"/>
  <c r="J129"/>
  <c i="2" r="F35"/>
  <c i="1" r="BB95"/>
  <c r="AT97"/>
  <c r="AT98"/>
  <c i="5" r="F35"/>
  <c i="1" r="BB98"/>
  <c r="AT99"/>
  <c r="BA94"/>
  <c r="W30"/>
  <c r="AT96"/>
  <c i="4" r="F35"/>
  <c i="1" r="BB97"/>
  <c r="BD94"/>
  <c r="W33"/>
  <c r="AT95"/>
  <c i="3" r="F35"/>
  <c i="1" r="BB96"/>
  <c i="5" r="J30"/>
  <c i="1" r="AG98"/>
  <c i="6" r="F35"/>
  <c i="1" r="BB99"/>
  <c r="BC94"/>
  <c r="AY94"/>
  <c r="AZ94"/>
  <c r="W29"/>
  <c i="3" l="1" r="BK126"/>
  <c r="J126"/>
  <c r="J96"/>
  <c i="6" r="J124"/>
  <c r="J97"/>
  <c i="4" r="J126"/>
  <c r="J97"/>
  <c i="2" r="BK126"/>
  <c r="J126"/>
  <c r="J96"/>
  <c i="1" r="AN98"/>
  <c i="5" r="J39"/>
  <c r="J96"/>
  <c i="1" r="AU94"/>
  <c i="4" r="J30"/>
  <c r="J39"/>
  <c i="1" r="AW94"/>
  <c r="AK30"/>
  <c i="6" r="J30"/>
  <c i="1" r="AG99"/>
  <c r="AV94"/>
  <c r="AK29"/>
  <c r="BB94"/>
  <c r="W31"/>
  <c r="W32"/>
  <c l="1" r="AG97"/>
  <c i="6" r="J39"/>
  <c i="1" r="AN97"/>
  <c r="AN99"/>
  <c i="2" r="J30"/>
  <c i="1" r="AG95"/>
  <c r="AN95"/>
  <c i="3" r="J30"/>
  <c i="1" r="AG96"/>
  <c r="AN96"/>
  <c r="AT94"/>
  <c r="AX94"/>
  <c i="2" l="1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<sst xmlns="http://schemas.openxmlformats.org/spreadsheetml/2006/main">
  <si>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</si>
  <si>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</si>
  <si>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</si>
  <si>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</si>
  <si>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</si>
  <si>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{e9ee3ea8-5e57-48d3-910c-3e496002c760}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</si>
  <si>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</si>
  <si>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</si>
  <si>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</si>
  <si>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</si>
  <si>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</si>
  <si>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</si>
  <si>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</si>
  <si>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</si>
  <si>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</si>
  <si>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</si>
  <si>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</si>
  <si>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Prachatice ON - odkanalizování výpravní budovy</t>
  </si>
  <si>
    <t>KSO:</t>
  </si>
  <si>
    <t>CC-CZ:</t>
  </si>
  <si>
    <t>Místo:</t>
  </si>
  <si>
    <t xml:space="preserve"> </t>
  </si>
  <si>
    <t>Datum:</t>
  </si>
  <si>
    <t>9. 6. 2022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</si>
  <si>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</si>
  <si>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</si>
  <si>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</si>
  <si>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</si>
  <si>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</si>
  <si>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</si>
  <si>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</si>
  <si>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</si>
  <si>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</si>
  <si>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</si>
  <si>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</si>
  <si>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</si>
  <si>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</si>
  <si>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</si>
  <si>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</si>
  <si>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</si>
  <si>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</si>
  <si>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</si>
  <si>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</si>
  <si>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</si>
  <si>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</si>
  <si>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</si>
  <si>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</si>
  <si>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</si>
  <si>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</si>
  <si>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</si>
  <si>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</si>
  <si>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</si>
  <si>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</si>
  <si>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</si>
  <si>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</si>
  <si>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</si>
  <si>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</si>
  <si>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</si>
  <si>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</si>
  <si>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</si>
  <si>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</si>
  <si>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</si>
  <si>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</si>
  <si>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</si>
  <si>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</si>
  <si>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</si>
  <si>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</si>
  <si>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</si>
  <si>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</si>
  <si>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</si>
  <si>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</si>
  <si>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</si>
  <si>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</si>
  <si>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</si>
  <si>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</si>
  <si>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</si>
  <si>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</si>
  <si>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</si>
  <si>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</si>
  <si>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Prodloužení splaškové kanalizace</t>
  </si>
  <si>
    <t>STA</t>
  </si>
  <si>
    <t>1</t>
  </si>
  <si>
    <t>{b5ddf98d-ba51-4bae-9cfe-c3ff549e3fd1}</t>
  </si>
  <si>
    <t>2</t>
  </si>
  <si>
    <t>SO 02</t>
  </si>
  <si>
    <t>Splaškové kanalizační přípojky</t>
  </si>
  <si>
    <t>{f9699c8e-f0af-42f8-916b-9a69db18f741}</t>
  </si>
  <si>
    <t>SO 03</t>
  </si>
  <si>
    <t>Prodloužení dešťové kanalizace</t>
  </si>
  <si>
    <t>{29bd7a81-cbf6-4b87-8244-e5b5e7ca463a}</t>
  </si>
  <si>
    <t>SO 04</t>
  </si>
  <si>
    <t>Dešťové kanalizační přípojky</t>
  </si>
  <si>
    <t>{6f525254-f40e-47e9-be3e-eb81fdc27341}</t>
  </si>
  <si>
    <t>SO 05</t>
  </si>
  <si>
    <t>Vedlejší rozpočtové náklady</t>
  </si>
  <si>
    <t>{4625e340-5ff8-4e9b-b698-529177f8059c}</t>
  </si>
  <si>
    <t>KRYCÍ LIST SOUPISU PRACÍ</t>
  </si>
  <si>
    <t>Objekt:</t>
  </si>
  <si>
    <t>SO 01 - Prodloužení splaškové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</si>
  <si>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</si>
  <si>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</si>
  <si>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</si>
  <si>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</si>
  <si>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</si>
  <si>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</si>
  <si>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</si>
  <si>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</si>
  <si>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</si>
  <si>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</si>
  <si>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</si>
  <si>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</si>
  <si>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</si>
  <si>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</si>
  <si>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</si>
  <si>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</si>
  <si>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</si>
  <si>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</si>
  <si>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</si>
  <si>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</si>
  <si>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</si>
  <si>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</si>
  <si>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</si>
  <si>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</si>
  <si>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</si>
  <si>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</si>
  <si>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</si>
  <si>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</si>
  <si>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</si>
  <si>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</si>
  <si>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</si>
  <si>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</si>
  <si>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</si>
  <si>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</si>
  <si>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</si>
  <si>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m2</t>
  </si>
  <si>
    <t>4</t>
  </si>
  <si>
    <t>PP</t>
  </si>
  <si>
    <t>VV</t>
  </si>
  <si>
    <t>99,6-13,95</t>
  </si>
  <si>
    <t>Součet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</si>
  <si>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</si>
  <si>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</si>
  <si>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3</t>
  </si>
  <si>
    <t>113154123</t>
  </si>
  <si>
    <t>Frézování živičného podkladu nebo krytu s naložením na dopravní prostředek plochy do 500 m2 bez překážek v trase pruhu šířky přes 0,5 m do 1 m, tloušťky vrstvy 50 mm</t>
  </si>
  <si>
    <t>6</t>
  </si>
  <si>
    <t>136,20-22,9</t>
  </si>
  <si>
    <t>115101201</t>
  </si>
  <si>
    <t>Čerpání vody na dopravní výšku do 10 m s uvažovaným průměrným přítokem do 500 l/min</t>
  </si>
  <si>
    <t>hod</t>
  </si>
  <si>
    <t>8</t>
  </si>
  <si>
    <t>81,7*0,2</t>
  </si>
  <si>
    <t>5</t>
  </si>
  <si>
    <t>115101301</t>
  </si>
  <si>
    <t>Pohotovost záložní čerpací soupravy pro dopravní výšku do 10 m s uvažovaným průměrným přítokem do 500 l/min</t>
  </si>
  <si>
    <t>den</t>
  </si>
  <si>
    <t>10</t>
  </si>
  <si>
    <t>16,34/8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</si>
  <si>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</si>
  <si>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</si>
  <si>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m</t>
  </si>
  <si>
    <t>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</si>
  <si>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</si>
  <si>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7</t>
  </si>
  <si>
    <t>119001405</t>
  </si>
  <si>
    <t>14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</si>
  <si>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</si>
  <si>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"plynovodní přípojka" 1</t>
  </si>
  <si>
    <t>"vodovodní přípojka" 1</t>
  </si>
  <si>
    <t>119001406</t>
  </si>
  <si>
    <t>16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</si>
  <si>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</si>
  <si>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1*2</t>
  </si>
  <si>
    <t>9</t>
  </si>
  <si>
    <t>119001421</t>
  </si>
  <si>
    <t>18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</si>
  <si>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</si>
  <si>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131151204</t>
  </si>
  <si>
    <t>Hloubení zapažených jam a zářezů strojně s urovnáním dna do předepsaného profilu a spádu v hornině třídy těžitelnosti I skupiny 1 a 2 přes 100 do 500 m3</t>
  </si>
  <si>
    <t>m3</t>
  </si>
  <si>
    <t>22</t>
  </si>
  <si>
    <t>2*2*(2,5+2,25+2,2+1,8)*0,5</t>
  </si>
  <si>
    <t>11</t>
  </si>
  <si>
    <t>131251204</t>
  </si>
  <si>
    <t>Hloubení zapažených jam a zářezů strojně s urovnáním dna do předepsaného profilu a spádu v hornině třídy těžitelnosti I skupiny 3 přes 100 do 500 m3</t>
  </si>
  <si>
    <t>24</t>
  </si>
  <si>
    <t>2*2*(2,5+2,25+2,2+1,8)*0,3</t>
  </si>
  <si>
    <t>131351204</t>
  </si>
  <si>
    <t>Hloubení zapažených jam a zářezů strojně s urovnáním dna do předepsaného profilu a spádu v hornině třídy těžitelnosti II skupiny 4 přes 100 do 500 m3</t>
  </si>
  <si>
    <t>26</t>
  </si>
  <si>
    <t>2*2*(2,5+2,25+2,2+1,8)*0,2</t>
  </si>
  <si>
    <t>13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</si>
  <si>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</si>
  <si>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</si>
  <si>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28</t>
  </si>
  <si>
    <t>"sběrače + odbočky" 184,95*0,5</t>
  </si>
  <si>
    <t>"konstrukce" -(81,7*0,9*0,4)*0,5</t>
  </si>
  <si>
    <t>132254204</t>
  </si>
  <si>
    <t>Hloubení zapažených rýh šířky přes 800 do 2 000 mm strojně s urovnáním dna do předepsaného profilu a spádu v hornině třídy těžitelnosti I skupiny 3 přes 100 do 500 m3</t>
  </si>
  <si>
    <t>30</t>
  </si>
  <si>
    <t>"sběrače + odbočky" 184,95*0,3</t>
  </si>
  <si>
    <t>"konstrukce" -((81,7*0,9)*0,4)*0,3</t>
  </si>
  <si>
    <t>132354204</t>
  </si>
  <si>
    <t>Hloubení zapažených rýh šířky přes 800 do 2 000 mm strojně s urovnáním dna do předepsaného profilu a spádu v hornině třídy těžitelnosti II skupiny 4 přes 100 do 500 m3</t>
  </si>
  <si>
    <t>32</t>
  </si>
  <si>
    <t>"sběrače + odbočky" 184,95*0,2</t>
  </si>
  <si>
    <t>"konstrukce" -((81,7*0,9)*0,4)*0,2</t>
  </si>
  <si>
    <t>151101102</t>
  </si>
  <si>
    <t>Zřízení pažení a rozepření stěn rýh pro podzemní vedení příložné pro jakoukoliv mezerovitost, hloubky přes 2 do 4 m</t>
  </si>
  <si>
    <t>34</t>
  </si>
  <si>
    <t>410,89/2</t>
  </si>
  <si>
    <t>17</t>
  </si>
  <si>
    <t>151101112</t>
  </si>
  <si>
    <t>Odstranění pažení a rozepření stěn rýh pro podzemní vedení s uložením materiálu na vzdálenost do 3 m od kraje výkopu příložné, hloubky přes 2 do 4 m</t>
  </si>
  <si>
    <t>36</t>
  </si>
  <si>
    <t>205,445</t>
  </si>
  <si>
    <t>151101201</t>
  </si>
  <si>
    <t>Zřízení pažení stěn výkopu bez rozepření nebo vzepření příložné, hloubky do 4 m</t>
  </si>
  <si>
    <t>38</t>
  </si>
  <si>
    <t>2*(2,9+2,65+2,6+2,2)*4</t>
  </si>
  <si>
    <t>19</t>
  </si>
  <si>
    <t>151101211</t>
  </si>
  <si>
    <t>Odstranění pažení stěn výkopu bez rozepření nebo vzepření s uložením pažin na vzdálenost do 3 m od okraje výkopu příložné, hloubky do 4 m</t>
  </si>
  <si>
    <t>40</t>
  </si>
  <si>
    <t>20</t>
  </si>
  <si>
    <t>151101301</t>
  </si>
  <si>
    <t>Zřízení rozepření zapažených stěn výkopů s potřebným přepažováním při pažení příložném, hloubky do 4 m</t>
  </si>
  <si>
    <t>42</t>
  </si>
  <si>
    <t>2*2*(2,9+2,65+2,6+2,2)</t>
  </si>
  <si>
    <t>151101311</t>
  </si>
  <si>
    <t>Odstranění rozepření stěn výkopů s uložením materiálu na vzdálenost do 3 m od okraje výkopu pažení příložného, hloubky do 4 m</t>
  </si>
  <si>
    <t>44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</si>
  <si>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</si>
  <si>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</si>
  <si>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46</t>
  </si>
  <si>
    <t>132,522*2 "mezideponie a zpět"</t>
  </si>
  <si>
    <t>23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</si>
  <si>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</si>
  <si>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</si>
  <si>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48</t>
  </si>
  <si>
    <t>"sběrače - obsyp potrubí + nové šachty" (0,9*0,65-0,062)*81,7+1,208*(2,5+2,25+2,2+1,8)</t>
  </si>
  <si>
    <t>"aktivní zóna komunikace" 85,65*0,5</t>
  </si>
  <si>
    <t>"4. tř." -38,108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</si>
  <si>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</si>
  <si>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</si>
  <si>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50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</si>
  <si>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</si>
  <si>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58,016*20 "Přepočtené koeficientem množství</t>
  </si>
  <si>
    <t>25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</si>
  <si>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</si>
  <si>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</si>
  <si>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52</t>
  </si>
  <si>
    <t>38,108</t>
  </si>
  <si>
    <t>162751139</t>
  </si>
  <si>
    <t xml:space="preserve"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</t>
  </si>
  <si>
    <t>54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</si>
  <si>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</si>
  <si>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38,108*20 "Přepočtené koeficientem množství</t>
  </si>
  <si>
    <t>27</t>
  </si>
  <si>
    <t>167151111</t>
  </si>
  <si>
    <t>Nakládání, skládání a překládání neulehlého výkopku nebo sypaniny strojně nakládání, množství přes 100 m3, z hornin třídy těžitelnosti I, skupiny 1 až 3</t>
  </si>
  <si>
    <t>56</t>
  </si>
  <si>
    <t>"na skládku" 58,016</t>
  </si>
  <si>
    <t>"na mezideponii a zpět" 132,522*2</t>
  </si>
  <si>
    <t>167151112</t>
  </si>
  <si>
    <t>Nakládání, skládání a překládání neulehlého výkopku nebo sypaniny strojně nakládání, množství přes 100 m3, z hornin třídy těžitelnosti II, skupiny 4 a 5</t>
  </si>
  <si>
    <t>58</t>
  </si>
  <si>
    <t>29</t>
  </si>
  <si>
    <t>171201201</t>
  </si>
  <si>
    <t>Uložení sypaniny na skládky nebo meziskládky bez hutnění s upravením uložené sypaniny do předepsaného tvaru</t>
  </si>
  <si>
    <t>60</t>
  </si>
  <si>
    <t>"skládka" 58,016+38,108</t>
  </si>
  <si>
    <t>"mezideponie" 132,522</t>
  </si>
  <si>
    <t>171201231</t>
  </si>
  <si>
    <t>Poplatek za uložení stavebního odpadu na recyklační skládce (skládkovné) zeminy a kamení zatříděného do Katalogu odpadů pod kódem 17 05 04</t>
  </si>
  <si>
    <t>t</t>
  </si>
  <si>
    <t>62</t>
  </si>
  <si>
    <t>31</t>
  </si>
  <si>
    <t>174101101</t>
  </si>
  <si>
    <t>Zásyp sypaninou z jakékoliv horniny strojně s uložením výkopku ve vrstvách se zhutněním jam, šachet, rýh nebo kolem objektů v těchto vykopávkách</t>
  </si>
  <si>
    <t>64</t>
  </si>
  <si>
    <t>132,522</t>
  </si>
  <si>
    <t>"aktivní zóna komunikace" (85,65)*0,5</t>
  </si>
  <si>
    <t>M</t>
  </si>
  <si>
    <t>58331200</t>
  </si>
  <si>
    <t>štěrkopísek netříděný</t>
  </si>
  <si>
    <t>66</t>
  </si>
  <si>
    <t>42,825*2 "Přepočtené koeficientem množství</t>
  </si>
  <si>
    <t>33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</si>
  <si>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</si>
  <si>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</si>
  <si>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68</t>
  </si>
  <si>
    <t>(0,9*0,55-0,062)*81,7</t>
  </si>
  <si>
    <t>58337302</t>
  </si>
  <si>
    <t>štěrkopísek frakce 0/16</t>
  </si>
  <si>
    <t>70</t>
  </si>
  <si>
    <t>35,376*2 "Přepočtené koeficientem množství</t>
  </si>
  <si>
    <t>35</t>
  </si>
  <si>
    <t>184818233</t>
  </si>
  <si>
    <t>Ochrana kmene bedněním před poškozením stavebním provozem zřízení včetně odstranění výšky bednění do 2 m průměru kmene přes 500 do 700 mm</t>
  </si>
  <si>
    <t>kus</t>
  </si>
  <si>
    <t>72</t>
  </si>
  <si>
    <t>Zakládání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</si>
  <si>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</si>
  <si>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</si>
  <si>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74</t>
  </si>
  <si>
    <t>81,7*0,5 "předpoklad 50% délky trasy výkopu"</t>
  </si>
  <si>
    <t>Svislé a kompletní konstrukce</t>
  </si>
  <si>
    <t>37</t>
  </si>
  <si>
    <t>359901111</t>
  </si>
  <si>
    <t>Vyčištění stok jakékoliv výšky</t>
  </si>
  <si>
    <t>76</t>
  </si>
  <si>
    <t>81,7</t>
  </si>
  <si>
    <t>359901211</t>
  </si>
  <si>
    <t>Monitoring stok (kamerový systém) jakékoli výšky nová kanalizace</t>
  </si>
  <si>
    <t>78</t>
  </si>
  <si>
    <t>Vodorovné konstrukce</t>
  </si>
  <si>
    <t>39</t>
  </si>
  <si>
    <t>451573111</t>
  </si>
  <si>
    <t>Lože pod potrubí, stoky a drobné objekty v otevřeném výkopu z písku a štěrkopísku do 63 mm</t>
  </si>
  <si>
    <t>80</t>
  </si>
  <si>
    <t>81,7*0,9*0,1</t>
  </si>
  <si>
    <t>452112111</t>
  </si>
  <si>
    <t>Osazení betonových dílců prstenců nebo rámů pod poklopy a mříže, výšky do 100 mm</t>
  </si>
  <si>
    <t>82</t>
  </si>
  <si>
    <t>4+3+1</t>
  </si>
  <si>
    <t>41</t>
  </si>
  <si>
    <t>59224185</t>
  </si>
  <si>
    <t>prstenec šachtový vyrovnávací betonový 625x120x60mm</t>
  </si>
  <si>
    <t>84</t>
  </si>
  <si>
    <t>1*1,01 "Přepočtené koeficientem množství</t>
  </si>
  <si>
    <t>59224187</t>
  </si>
  <si>
    <t>prstenec šachtový vyrovnávací betonový 625x120x100mm</t>
  </si>
  <si>
    <t>86</t>
  </si>
  <si>
    <t>4*1,01 "Přepočtené koeficientem množství</t>
  </si>
  <si>
    <t>43</t>
  </si>
  <si>
    <t>59224176</t>
  </si>
  <si>
    <t>prstenec šachtový vyrovnávací betonový 625x120x80mm</t>
  </si>
  <si>
    <t>88</t>
  </si>
  <si>
    <t>3*1,01 "Přepočtené koeficientem množství</t>
  </si>
  <si>
    <t>452321131</t>
  </si>
  <si>
    <t>Podkladní a zajišťovací konstrukce z betonu železového v otevřeném výkopu desky pod potrubí, stoky a drobné objekty z betonu tř. C 12/15</t>
  </si>
  <si>
    <t>90</t>
  </si>
  <si>
    <t>1,5*1,5*0,15*2+2*2*0,15*2</t>
  </si>
  <si>
    <t>45</t>
  </si>
  <si>
    <t>452351101</t>
  </si>
  <si>
    <t>Bednění podkladních a zajišťovacích konstrukcí v otevřeném výkopu desek nebo sedlových loží pod potrubí, stoky a drobné objekty</t>
  </si>
  <si>
    <t>92</t>
  </si>
  <si>
    <t>1,5*0,15*4*2+2*0,15*4*2</t>
  </si>
  <si>
    <t>452368211</t>
  </si>
  <si>
    <t>Výztuž podkladních desek, bloků nebo pražců v otevřeném výkopu ze svařovaných sítí typu Kari</t>
  </si>
  <si>
    <t>94</t>
  </si>
  <si>
    <t>Komunikace pozemní</t>
  </si>
  <si>
    <t>47</t>
  </si>
  <si>
    <t>564851111</t>
  </si>
  <si>
    <t>Podklad ze štěrkodrti ŠD s rozprostřením a zhutněním plochy přes 100 m2, po zhutnění tl. 150 mm</t>
  </si>
  <si>
    <t>96</t>
  </si>
  <si>
    <t>85,65*2</t>
  </si>
  <si>
    <t>565155101</t>
  </si>
  <si>
    <t>Asfaltový beton vrstva podkladní ACP 16 (obalované kamenivo střednězrnné - OKS) s rozprostřením a zhutněním v pruhu šířky do 1,5 m, po zhutnění tl. 70 mm</t>
  </si>
  <si>
    <t>98</t>
  </si>
  <si>
    <t>85,65</t>
  </si>
  <si>
    <t>49</t>
  </si>
  <si>
    <t>573111111</t>
  </si>
  <si>
    <t>Postřik infiltrační PI z asfaltu silničního s posypem kamenivem, v množství 0,60 kg/m2</t>
  </si>
  <si>
    <t>100</t>
  </si>
  <si>
    <t>573211107</t>
  </si>
  <si>
    <t>Postřik spojovací PS bez posypu kamenivem z asfaltu silničního, v množství 0,30 kg/m2</t>
  </si>
  <si>
    <t>102</t>
  </si>
  <si>
    <t>113,3</t>
  </si>
  <si>
    <t>51</t>
  </si>
  <si>
    <t>577144111</t>
  </si>
  <si>
    <t>Asfaltový beton vrstva obrusná ACO 11 (ABS) s rozprostřením a se zhutněním z nemodifikovaného asfaltu v pruhu šířky do 3 m tř. I, po zhutnění tl. 50 mm</t>
  </si>
  <si>
    <t>104</t>
  </si>
  <si>
    <t>Trubní vedení</t>
  </si>
  <si>
    <t>721170979</t>
  </si>
  <si>
    <t>Opravy odpadního potrubí plastového krácení trub DN 400</t>
  </si>
  <si>
    <t>106</t>
  </si>
  <si>
    <t>53</t>
  </si>
  <si>
    <t>871360320</t>
  </si>
  <si>
    <t>Montáž kanalizačního potrubí z plastů z polypropylenu PP hladkého plnostěnného SN 12 DN 250</t>
  </si>
  <si>
    <t>108</t>
  </si>
  <si>
    <t>28617027</t>
  </si>
  <si>
    <t>trubka kanalizační PP plnostěnná třívrstvá DN 250x1000mm SN12</t>
  </si>
  <si>
    <t>110</t>
  </si>
  <si>
    <t>81,7*1,015 "Přepočtené koeficientem množství</t>
  </si>
  <si>
    <t>55</t>
  </si>
  <si>
    <t>871390320</t>
  </si>
  <si>
    <t>Montáž kanalizačního potrubí z plastů z polypropylenu PP hladkého plnostěnného SN 12 DN 400</t>
  </si>
  <si>
    <t>112</t>
  </si>
  <si>
    <t>28617041</t>
  </si>
  <si>
    <t>trubka kanalizační PP plnostěnná třívrstvá DN 400x6000mm SN12</t>
  </si>
  <si>
    <t>114</t>
  </si>
  <si>
    <t>0,5*1,015 "Přepočtené koeficientem množství</t>
  </si>
  <si>
    <t>57</t>
  </si>
  <si>
    <t>871395811</t>
  </si>
  <si>
    <t>Bourání stávajícího potrubí z PVC nebo polypropylenu PP v otevřeném výkopu DN přes 250 do 400</t>
  </si>
  <si>
    <t>116</t>
  </si>
  <si>
    <t>877360310</t>
  </si>
  <si>
    <t>Montáž tvarovek na kanalizačním plastovém potrubí z polypropylenu PP hladkého plnostěnného kolen DN 250</t>
  </si>
  <si>
    <t>118</t>
  </si>
  <si>
    <t>59</t>
  </si>
  <si>
    <t>28617184</t>
  </si>
  <si>
    <t>koleno kanalizační PP SN16 45° DN 250</t>
  </si>
  <si>
    <t>120</t>
  </si>
  <si>
    <t>877360320</t>
  </si>
  <si>
    <t>Montáž tvarovek na kanalizačním plastovém potrubí z polypropylenu PP hladkého plnostěnného odboček DN 250</t>
  </si>
  <si>
    <t>122</t>
  </si>
  <si>
    <t>61</t>
  </si>
  <si>
    <t>28617210</t>
  </si>
  <si>
    <t>odbočka kanalizační PP SN16 45° DN 250/150</t>
  </si>
  <si>
    <t>124</t>
  </si>
  <si>
    <t>2*1,01 "Přepočtené koeficientem množství</t>
  </si>
  <si>
    <t>877365231</t>
  </si>
  <si>
    <t>Montáž tvarovek na kanalizačním potrubí z trub z plastu z tvrdého PVC nebo z polypropylenu v otevřeném výkopu víček DN 250</t>
  </si>
  <si>
    <t>126</t>
  </si>
  <si>
    <t>63</t>
  </si>
  <si>
    <t>28611592</t>
  </si>
  <si>
    <t>zátka kanalizace plastové KG DN 250</t>
  </si>
  <si>
    <t>128</t>
  </si>
  <si>
    <t>877390320</t>
  </si>
  <si>
    <t>Montáž tvarovek na kanalizačním plastovém potrubí z polypropylenu PP hladkého plnostěnného odboček DN 400</t>
  </si>
  <si>
    <t>130</t>
  </si>
  <si>
    <t>65</t>
  </si>
  <si>
    <t>28617221</t>
  </si>
  <si>
    <t>odbočka kanalizační PP SN16 45° DN 400/250</t>
  </si>
  <si>
    <t>132</t>
  </si>
  <si>
    <t>877390330</t>
  </si>
  <si>
    <t>Montáž tvarovek na kanalizačním plastovém potrubí z polypropylenu PP hladkého plnostěnného spojek nebo redukcí DN 400</t>
  </si>
  <si>
    <t>134</t>
  </si>
  <si>
    <t>67</t>
  </si>
  <si>
    <t>28617222</t>
  </si>
  <si>
    <t>spojka pružná přechodová DN400 + vyrovnávací kroužky</t>
  </si>
  <si>
    <t>136</t>
  </si>
  <si>
    <t>P</t>
  </si>
  <si>
    <t>Poznámka k položce:_x000d_
Poznámka k položce: materiál: syntetická pryž EPDM/SBR dle EN 681-1 + nerez ocel AISI 304 (1.4301) předpokládá se použití standardní spojky pro běžné spojování všech typů trub DN 385-410 bez vyrovnávacích kroužků Skutečná dimeneze a materiál stávajícího potrubí nejsou známy a musí být ověřeny ve výkopu. V případě potřeby budou spojky doplněny sadou vyrovnávacích kroužků dle potřeby</t>
  </si>
  <si>
    <t>894138001</t>
  </si>
  <si>
    <t>Šachty kanalizační zděné Příplatek k cenám šachet na stokách kruhových a vejčitých za každých dalších 0,60 m výšky</t>
  </si>
  <si>
    <t>138</t>
  </si>
  <si>
    <t>69</t>
  </si>
  <si>
    <t>894411121</t>
  </si>
  <si>
    <t>Zřízení šachet kanalizačních z betonových dílců výšky vstupu do 1,50 m s obložením dna betonem tř. C 25/30, na potrubí DN přes 200 do 300</t>
  </si>
  <si>
    <t>140</t>
  </si>
  <si>
    <t>59224312</t>
  </si>
  <si>
    <t>kónus šachetní betonový kapsové plastové stupadlo 100x62,5x58/12 cm</t>
  </si>
  <si>
    <t>142</t>
  </si>
  <si>
    <t>71</t>
  </si>
  <si>
    <t>59224075</t>
  </si>
  <si>
    <t>deska betonová zákrytová k ukončení šachet 1200/625x165mm</t>
  </si>
  <si>
    <t>144</t>
  </si>
  <si>
    <t>59224029</t>
  </si>
  <si>
    <t>dno betonové šachtové betonový žlab i nástupnice DN1000 KOM V max 400</t>
  </si>
  <si>
    <t>146</t>
  </si>
  <si>
    <t>73</t>
  </si>
  <si>
    <t>59224428</t>
  </si>
  <si>
    <t>dno betonové INFRA šachty DN 1200 kanalizační výšky 1480mm se sklolaminátovou vložkou pro dvě potrubí DN1 250-250/DN2 300-300</t>
  </si>
  <si>
    <t>148</t>
  </si>
  <si>
    <t>59224348</t>
  </si>
  <si>
    <t>těsnění elastomerové pro spojení šachetních dílů DN 1000</t>
  </si>
  <si>
    <t>150</t>
  </si>
  <si>
    <t>5*1,01 "Přepočtené koeficientem množství</t>
  </si>
  <si>
    <t>75</t>
  </si>
  <si>
    <t>59224341</t>
  </si>
  <si>
    <t>těsnění elastomerové pro spojení šachetních dílů DN 1200</t>
  </si>
  <si>
    <t>152</t>
  </si>
  <si>
    <t>59224051</t>
  </si>
  <si>
    <t>skruž pro kanalizační šachty se zabudovanými stupadly 100x50x12cm</t>
  </si>
  <si>
    <t>154</t>
  </si>
  <si>
    <t>77</t>
  </si>
  <si>
    <t>59224050</t>
  </si>
  <si>
    <t>skruž pro kanalizační šachty se zabudovanými stupadly 100x25x12cm</t>
  </si>
  <si>
    <t>156</t>
  </si>
  <si>
    <t>59224052</t>
  </si>
  <si>
    <t>skruž pro kanalizační šachty se zabudovanými stupadly 100x100x12cm</t>
  </si>
  <si>
    <t>158</t>
  </si>
  <si>
    <t>79</t>
  </si>
  <si>
    <t>59224424</t>
  </si>
  <si>
    <t>skruž betonové šachty DN 1200 kanalizační 120x50x13,5cm, stupadla poplastovaná</t>
  </si>
  <si>
    <t>160</t>
  </si>
  <si>
    <t>899304111</t>
  </si>
  <si>
    <t>Osazení poklopů železobetonových včetně rámů jakékoliv hmotnosti</t>
  </si>
  <si>
    <t>162</t>
  </si>
  <si>
    <t>81</t>
  </si>
  <si>
    <t>59224660</t>
  </si>
  <si>
    <t>poklop šachtový betonová výplň+litina 785(610)x16mm D400 bez odvětrání</t>
  </si>
  <si>
    <t>164</t>
  </si>
  <si>
    <t>899712111</t>
  </si>
  <si>
    <t>Orientační tabulky na vodovodních a kanalizačních řadech na zdivu</t>
  </si>
  <si>
    <t>166</t>
  </si>
  <si>
    <t>83</t>
  </si>
  <si>
    <t>899722113</t>
  </si>
  <si>
    <t>Krytí potrubí z plastů výstražnou fólií z PVC šířky 34 cm</t>
  </si>
  <si>
    <t>168</t>
  </si>
  <si>
    <t>Ostatní konstrukce a práce, bourání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</si>
  <si>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</si>
  <si>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</si>
  <si>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170</t>
  </si>
  <si>
    <t>90,5</t>
  </si>
  <si>
    <t>85</t>
  </si>
  <si>
    <t>919735112</t>
  </si>
  <si>
    <t>Řezání stávajícího živičného krytu nebo podkladu hloubky přes 50 do 100 mm</t>
  </si>
  <si>
    <t>172</t>
  </si>
  <si>
    <t>90,1</t>
  </si>
  <si>
    <t>919492815</t>
  </si>
  <si>
    <t>Vyplnění potrubí zátkovací suspenzí (cementopoppílkovou směsí)</t>
  </si>
  <si>
    <t>174</t>
  </si>
  <si>
    <t>40,85*0,009 "zátkování drenáže"</t>
  </si>
  <si>
    <t>997</t>
  </si>
  <si>
    <t>Přesun sutě</t>
  </si>
  <si>
    <t>87</t>
  </si>
  <si>
    <t>997013501</t>
  </si>
  <si>
    <t>Odvoz suti a vybouraných hmot na skládku nebo meziskládku se složením, na vzdálenost do 1 km</t>
  </si>
  <si>
    <t>176</t>
  </si>
  <si>
    <t>997013509</t>
  </si>
  <si>
    <t>Odvoz suti a vybouraných hmot na skládku nebo meziskládku se složením, na vzdálenost Příplatek k ceně za každý další i započatý 1 km přes 1 km</t>
  </si>
  <si>
    <t>178</t>
  </si>
  <si>
    <t>69,589*20 "Přepočtené koeficientem množství</t>
  </si>
  <si>
    <t>89</t>
  </si>
  <si>
    <t>997013813</t>
  </si>
  <si>
    <t>Poplatek za uložení stavebního odpadu na skládce (skládkovné) z plastických hmot zatříděného do Katalogu odpadů pod kódem 17 02 03</t>
  </si>
  <si>
    <t>180</t>
  </si>
  <si>
    <t>997013873</t>
  </si>
  <si>
    <t>182</t>
  </si>
  <si>
    <t>91</t>
  </si>
  <si>
    <t>997013875</t>
  </si>
  <si>
    <t>Poplatek za uložení stavebního odpadu na recyklační skládce (skládkovné) asfaltového bez obsahu dehtu zatříděného do Katalogu odpadů pod kódem 17 03 02</t>
  </si>
  <si>
    <t>184</t>
  </si>
  <si>
    <t>998</t>
  </si>
  <si>
    <t>Přesun hmot</t>
  </si>
  <si>
    <t>998276101</t>
  </si>
  <si>
    <t>Přesun hmot pro trubní vedení hloubené z trub z plastických hmot nebo sklolaminátových pro vodovody nebo kanalizace v otevřeném výkopu dopravní vzdálenost do 15 m</t>
  </si>
  <si>
    <t>186</t>
  </si>
  <si>
    <t>SO 02 - Splaškové kanalizační přípojky</t>
  </si>
  <si>
    <t>17,4*0,2</t>
  </si>
  <si>
    <t>3,48/8</t>
  </si>
  <si>
    <t>1*1</t>
  </si>
  <si>
    <t>(17,4*0,9*1,3)*0,5</t>
  </si>
  <si>
    <t>(17,4*0,9*1,3)*0,3</t>
  </si>
  <si>
    <t>(17,4*0,9*1,3)*0,2</t>
  </si>
  <si>
    <t>139951123</t>
  </si>
  <si>
    <t>Bourání konstrukcí v hloubených vykopávkách strojně s přemístěním suti na hromady na vzdálenost do 20 m nebo s naložením na dopravní prostředek z betonu železového nebo předpjatého</t>
  </si>
  <si>
    <t>Poznámka k položce:_x000d_
Poznámka k položce: - ubourání stávající žumpy</t>
  </si>
  <si>
    <t>3*2*0,25+(3+2)*2*0,5*0,3</t>
  </si>
  <si>
    <t>151101101</t>
  </si>
  <si>
    <t>Zřízení pažení a rozepření stěn rýh pro podzemní vedení příložné pro jakoukoliv mezerovitost, hloubky do 2 m</t>
  </si>
  <si>
    <t>17,4*1,75*2</t>
  </si>
  <si>
    <t>151101111</t>
  </si>
  <si>
    <t>Odstranění pažení a rozepření stěn rýh pro podzemní vedení s uložením materiálu na vzdálenost do 3 m od kraje výkopu příložné, hloubky do 2 m</t>
  </si>
  <si>
    <t>8,367*2 "mezideponie a zpět"</t>
  </si>
  <si>
    <t>17,4*0,9*0,6+0,9*0,9*1*2</t>
  </si>
  <si>
    <t>13,95*0,5 "výměna zeminy"</t>
  </si>
  <si>
    <t>-6 "zasypání stávajícího septiku"</t>
  </si>
  <si>
    <t>-4,072 "třída horniny II. skupiny"</t>
  </si>
  <si>
    <t>7,919*20 "Přepočtené koeficientem množství</t>
  </si>
  <si>
    <t>4,072</t>
  </si>
  <si>
    <t>4,072*20 "Přepočtené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</si>
  <si>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</si>
  <si>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</si>
  <si>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7,919 "skládka"</t>
  </si>
  <si>
    <t>8,367*2 "mezideponie"</t>
  </si>
  <si>
    <t>167151102</t>
  </si>
  <si>
    <t>Nakládání, skládání a překládání neulehlého výkopku nebo sypaniny strojně nakládání, množství do 100 m3, z horniny třídy těžitelnosti II, skupiny 4 a 5</t>
  </si>
  <si>
    <t>7,919+4,072 "skládka"</t>
  </si>
  <si>
    <t>8,367 "mezideponie"</t>
  </si>
  <si>
    <t>174151101</t>
  </si>
  <si>
    <t>20,358-(11,991+6,975)</t>
  </si>
  <si>
    <t>18,7*0,5 "výměna zeminy"</t>
  </si>
  <si>
    <t>6 "zasypání stávající žumpy"</t>
  </si>
  <si>
    <t>17,4*(0,9*0,45-0,02) "potrubí PVC KG DN150"</t>
  </si>
  <si>
    <t>(0,9*0,9-0,126)*1*2</t>
  </si>
  <si>
    <t>17,4*0,5 "předpoklad 50% délky trasy výkopu"</t>
  </si>
  <si>
    <t>17,4</t>
  </si>
  <si>
    <t>17,4*0,9*0,15</t>
  </si>
  <si>
    <t>721170976</t>
  </si>
  <si>
    <t>Opravy odpadního potrubí plastového krácení trub DN 150</t>
  </si>
  <si>
    <t>871315221</t>
  </si>
  <si>
    <t>Kanalizační potrubí z tvrdého PVC v otevřeném výkopu ve sklonu do 20 %, hladkého plnostěnného jednovrstvého, tuhost třídy SN 8 DN 160</t>
  </si>
  <si>
    <t>877315211</t>
  </si>
  <si>
    <t>Montáž tvarovek na kanalizačním potrubí z trub z plastu z tvrdého PVC nebo z polypropylenu v otevřeném výkopu jednoosých DN 160</t>
  </si>
  <si>
    <t>28611358</t>
  </si>
  <si>
    <t>pružná spojka pro kanalizaci ze syntetické pryže pro napojení potrubí DN150</t>
  </si>
  <si>
    <t xml:space="preserve">Poznámka k položce:_x000d_
Poznámka k položce: Materiál: syntetická pryž EPDM/SBR                nerez ocel AISI 304 (1.4301)</t>
  </si>
  <si>
    <t>28611359</t>
  </si>
  <si>
    <t>koleno kanalizace PVC KG 160x15°</t>
  </si>
  <si>
    <t>28611361</t>
  </si>
  <si>
    <t>koleno kanalizační PVC KG 160x45°</t>
  </si>
  <si>
    <t>894812001</t>
  </si>
  <si>
    <t>Revizní a čistící šachta z polypropylenu PP pro hladké trouby DN 400 šachtové dno (DN šachty / DN trubního vedení) DN 400/150 přímý tok</t>
  </si>
  <si>
    <t>894812032</t>
  </si>
  <si>
    <t>Revizní a čistící šachta z polypropylenu PP pro hladké trouby DN 400 roura šachtová korugovaná bez hrdla, světlé hloubky 1500 mm</t>
  </si>
  <si>
    <t>894812041</t>
  </si>
  <si>
    <t>Revizní a čistící šachta z polypropylenu PP pro hladké trouby DN 400 roura šachtová korugovaná Příplatek k cenám 2031 - 2035 za uříznutí šachtové roury</t>
  </si>
  <si>
    <t>894812063</t>
  </si>
  <si>
    <t>Revizní a čistící šachta z polypropylenu PP pro hladké trouby DN 400 poklop litinový (pro třídu zatížení) plný do teleskopické trubky (D400)</t>
  </si>
  <si>
    <t>4,10*2+11,7+8,55</t>
  </si>
  <si>
    <t>8,7*0,009 "zátkování drenáže"</t>
  </si>
  <si>
    <t>15,431*40 "Přepočtené koeficientem množství</t>
  </si>
  <si>
    <t>997013862</t>
  </si>
  <si>
    <t>Poplatek za uložení stavebního odpadu na recyklační skládce (skládkovné) z armovaného betonu zatříděného do Katalogu odpadů pod kódem 17 01 01</t>
  </si>
  <si>
    <t>SO 03 - Prodloužení dešťové kanalizace</t>
  </si>
  <si>
    <t>67,15</t>
  </si>
  <si>
    <t>96,35</t>
  </si>
  <si>
    <t>2*2*(1,8+1,9+2,0+2,1)*0,5</t>
  </si>
  <si>
    <t>2*2*(1,8+1,9+2,0+2,1)*0,3</t>
  </si>
  <si>
    <t>2*2*(1,8+1,9+2,0+2,1)*0,2</t>
  </si>
  <si>
    <t>"sběrače + odbočky" (183,21-65,84*0,4)*0,5</t>
  </si>
  <si>
    <t>"sběrače + odbočky" (183,21-65,84*0,4)*0,3</t>
  </si>
  <si>
    <t>"konstrukce" -(81,7*0,9*0,4)*0,3</t>
  </si>
  <si>
    <t>"sběrače + odbočky" (183,21-65,84*0,4)*0,2</t>
  </si>
  <si>
    <t>"konstrukce" -(81,7*0,9*0,4)*0,2</t>
  </si>
  <si>
    <t>407,11/2</t>
  </si>
  <si>
    <t>203,555</t>
  </si>
  <si>
    <t>2*(2,23+2,29+2,38+2,51)*4</t>
  </si>
  <si>
    <t>2*2*(2,23+2,29+2,38+2,51)</t>
  </si>
  <si>
    <t>67,904*2 "mezideponie a zpět"</t>
  </si>
  <si>
    <t>"sběrače - obsyp potrubí + nové šachty" (0,9*0,7-0,078)*83,0+1,208*(2,23+2,29+2,38+2,51)</t>
  </si>
  <si>
    <t>"aktivní zóna komunikace" 67,15*0,5</t>
  </si>
  <si>
    <t>"4. tř." -31,733</t>
  </si>
  <si>
    <t>59,025*20 "Přepočtené koeficientem množství</t>
  </si>
  <si>
    <t>31,733</t>
  </si>
  <si>
    <t>31,733*20 "Přepočtené koeficientem množství</t>
  </si>
  <si>
    <t>"na skládku" 59,025</t>
  </si>
  <si>
    <t>"na mezideponii a zpět" 67,904*2</t>
  </si>
  <si>
    <t>"skládka" 59,025+31,733</t>
  </si>
  <si>
    <t>"mezideponie" 67,904</t>
  </si>
  <si>
    <t>67,904</t>
  </si>
  <si>
    <t>"aktivní zóna komunikace" (67,15)*0,5</t>
  </si>
  <si>
    <t>33,575*2 "Přepočtené koeficientem množství</t>
  </si>
  <si>
    <t>(0,9*0,6-0,078)*83,0</t>
  </si>
  <si>
    <t>38,346*2 "Přepočtené koeficientem množství</t>
  </si>
  <si>
    <t>83,0*0,9*0,1</t>
  </si>
  <si>
    <t>2+2+2+1</t>
  </si>
  <si>
    <t>59224184</t>
  </si>
  <si>
    <t>prstenec šachtový vyrovnávací betonový 625x120x40mm</t>
  </si>
  <si>
    <t>1,5*1,5*0,15*4</t>
  </si>
  <si>
    <t>1,5*0,15*4*4</t>
  </si>
  <si>
    <t>67,15*2</t>
  </si>
  <si>
    <t>871370320</t>
  </si>
  <si>
    <t>Montáž kanalizačního potrubí z plastů z polypropylenu PP hladkého plnostěnného SN 12 DN 300</t>
  </si>
  <si>
    <t>28617028</t>
  </si>
  <si>
    <t>trubka kanalizační PP plnostěnná třívrstvá DN 300x1000mm SN12</t>
  </si>
  <si>
    <t>83,5*1,015 "Přepočtené koeficientem množství</t>
  </si>
  <si>
    <t>Opravy odpadního potrubí plastového krácení trub DN 300</t>
  </si>
  <si>
    <t>877370310</t>
  </si>
  <si>
    <t>Montáž tvarovek na kanalizačním plastovém potrubí z polypropylenu PP hladkého plnostěnného kolen DN 300</t>
  </si>
  <si>
    <t>28617185</t>
  </si>
  <si>
    <t>koleno kanalizační PP SN16 45° DN 300</t>
  </si>
  <si>
    <t>877370320</t>
  </si>
  <si>
    <t>Montáž tvarovek na kanalizačním plastovém potrubí z polypropylenu PP hladkého plnostěnného odboček DN 300</t>
  </si>
  <si>
    <t>2+1</t>
  </si>
  <si>
    <t>28617217</t>
  </si>
  <si>
    <t>odbočka kanalizační PP SN16 45° DN 300/300</t>
  </si>
  <si>
    <t>28617214</t>
  </si>
  <si>
    <t>odbočka kanalizační PP SN16 45° DN 300/150</t>
  </si>
  <si>
    <t>877370330</t>
  </si>
  <si>
    <t>Montáž tvarovek na kanalizačním plastovém potrubí z polypropylenu PP hladkého plnostěnného spojek nebo redukcí DN 300</t>
  </si>
  <si>
    <t>28617215</t>
  </si>
  <si>
    <t>spojka pružná přechodová DN300 + vyrovnávací kroužky</t>
  </si>
  <si>
    <t>Poznámka k položce:_x000d_
Poznámka k položce: materiál: syntetická pryž EPDM/SBR dle EN 681-1 + nerez ocel AISI 304 (1.4301) předpokládá se použití standardní spojky pro běžné spojování všech typů trub DN 305-335 bez vyrovnávacích kroužků Skutečná dimeneze a materiál stávajícího potrubí nejsou známy a musí být ověřeny ve výkopu. V případě potřeby budou spojky doplněny sadou vyrovnávacích kroužků dle potřeby</t>
  </si>
  <si>
    <t>877375231</t>
  </si>
  <si>
    <t>Montáž tvarovek na kanalizačním potrubí z trub z plastu z tvrdého PVC nebo z polypropylenu v otevřeném výkopu víček DN 315</t>
  </si>
  <si>
    <t>28611962</t>
  </si>
  <si>
    <t>zátka hrdlová kanalizační plastová PP SN16 DN 315</t>
  </si>
  <si>
    <t>10*1,01 "Přepočtené koeficientem množství</t>
  </si>
  <si>
    <t>59224661</t>
  </si>
  <si>
    <t>poklop šachtový betonová výplň+litina 785(610)x160mm, s odvětráním</t>
  </si>
  <si>
    <t>95,3</t>
  </si>
  <si>
    <t>92,5</t>
  </si>
  <si>
    <t>55,429*20 "Přepočtené koeficientem množství</t>
  </si>
  <si>
    <t>SO 04 - Dešťové kanalizační přípojky</t>
  </si>
  <si>
    <t>PSV - Práce a dodávky PSV</t>
  </si>
  <si>
    <t xml:space="preserve">    721 - Zdravotechnika - vnitřní kanalizace</t>
  </si>
  <si>
    <t>HZS - Hodinové zúčtovací sazby</t>
  </si>
  <si>
    <t>12,75</t>
  </si>
  <si>
    <t>23,75</t>
  </si>
  <si>
    <t>18,85*0,2</t>
  </si>
  <si>
    <t>3,77/8</t>
  </si>
  <si>
    <t>1*3</t>
  </si>
  <si>
    <t>(18,85*0,8*1,1)*0,5</t>
  </si>
  <si>
    <t>(18,85*0,8*1,1)*0,3</t>
  </si>
  <si>
    <t>(18,85*0,8*1,1)*0,2</t>
  </si>
  <si>
    <t>18,85*1,5*2</t>
  </si>
  <si>
    <t>16,588-3,318</t>
  </si>
  <si>
    <t>13,27*20 "Přepočtené koeficientem množství</t>
  </si>
  <si>
    <t>3,318</t>
  </si>
  <si>
    <t>3,318*20 "Přepočtené koeficientem množství</t>
  </si>
  <si>
    <t>13,27</t>
  </si>
  <si>
    <t>13,27+3,318</t>
  </si>
  <si>
    <t>12,75*0,5 "výměna zeminy"</t>
  </si>
  <si>
    <t>18,85*(0,8*0,45-0,02) "potrubí PVC KG DN150"</t>
  </si>
  <si>
    <t>6,409*2 "Přepočtené koeficientem množství</t>
  </si>
  <si>
    <t>18,85*0,5 "předpoklad 50% délky trasy výkopu"</t>
  </si>
  <si>
    <t>18,85</t>
  </si>
  <si>
    <t>18,85*0,8*0,15</t>
  </si>
  <si>
    <t>452313151</t>
  </si>
  <si>
    <t>Podkladní a zajišťovací konstrukce z betonu prostého v otevřeném výkopu bloky pro potrubí z betonu tř. C 20/25</t>
  </si>
  <si>
    <t>0,2*0,2*0,45*2+0,4*0,4*0,2*2</t>
  </si>
  <si>
    <t>452353101</t>
  </si>
  <si>
    <t>Bednění podkladních a zajišťovacích konstrukcí v otevřeném výkopu bloků pro potrubí</t>
  </si>
  <si>
    <t>(0,2*0,2+0,2*0,45)*2*2+0,4*0,2*4*2</t>
  </si>
  <si>
    <t>12,75*2</t>
  </si>
  <si>
    <t>871265221</t>
  </si>
  <si>
    <t>Kanalizační potrubí z tvrdého PVC v otevřeném výkopu ve sklonu do 20 %, hladkého plnostěnného jednovrstvého, tuhost třídy SN 8 DN 110</t>
  </si>
  <si>
    <t>877265211</t>
  </si>
  <si>
    <t>Montáž tvarovek na kanalizačním potrubí z trub z plastu z tvrdého PVC nebo z polypropylenu v otevřeném výkopu jednoosých DN 110</t>
  </si>
  <si>
    <t>28611353</t>
  </si>
  <si>
    <t>koleno kanalizační PVC KG 110x87°</t>
  </si>
  <si>
    <t>28611504</t>
  </si>
  <si>
    <t>redukce kanalizační PVC 160/110</t>
  </si>
  <si>
    <t>877315221</t>
  </si>
  <si>
    <t>Montáž tvarovek na kanalizačním potrubí z trub z plastu z tvrdého PVC nebo z polypropylenu v otevřeném výkopu dvouosých DN 160</t>
  </si>
  <si>
    <t>28611390</t>
  </si>
  <si>
    <t>odbočka kanalizační plastová s hrdlem KG 150/110/45°</t>
  </si>
  <si>
    <t>4,3+5,1*2</t>
  </si>
  <si>
    <t>4,3+8,8+5,1*2</t>
  </si>
  <si>
    <t>9,425*0,009 "zátkování drenáže"</t>
  </si>
  <si>
    <t>11,146*20 "Přepočtené koeficientem množství</t>
  </si>
  <si>
    <t>PSV</t>
  </si>
  <si>
    <t>Práce a dodávky PSV</t>
  </si>
  <si>
    <t>721</t>
  </si>
  <si>
    <t>Zdravotechnika - vnitřní kanalizace</t>
  </si>
  <si>
    <t>721242105</t>
  </si>
  <si>
    <t>Lapače střešních splavenin polypropylenové (PP) se svislým odtokem DN 110</t>
  </si>
  <si>
    <t>998721101</t>
  </si>
  <si>
    <t>Přesun hmot pro vnitřní kanalizace stanovený z hmotnosti přesunovaného materiálu vodorovná dopravní vzdálenost do 50 m v objektech výšky do 6 m</t>
  </si>
  <si>
    <t>HZS</t>
  </si>
  <si>
    <t>Hodinové zúčtovací sazby</t>
  </si>
  <si>
    <t>HZS2152</t>
  </si>
  <si>
    <t>Hodinová zúčtovací sazba klempíř odborný</t>
  </si>
  <si>
    <t>512</t>
  </si>
  <si>
    <t>-838297526</t>
  </si>
  <si>
    <t xml:space="preserve">Hodinové zúčtovací sazby profesí PSV  provádění stavebních konstrukcí klempíř odborný</t>
  </si>
  <si>
    <t>SO 05 -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</si>
  <si>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</si>
  <si>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</si>
  <si>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</si>
  <si>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</si>
  <si>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</si>
  <si>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</si>
  <si>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</si>
  <si>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</si>
  <si>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</si>
  <si>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</si>
  <si>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012103000</t>
  </si>
  <si>
    <t>Geodetické práce před výstavbou</t>
  </si>
  <si>
    <t>kpl</t>
  </si>
  <si>
    <t>012303000</t>
  </si>
  <si>
    <t>Geodetické práce po výstavbě</t>
  </si>
  <si>
    <t>013254000</t>
  </si>
  <si>
    <t>Dokumentace skutečného provedení stavby</t>
  </si>
  <si>
    <t>VRN2</t>
  </si>
  <si>
    <t>Příprava staveniště</t>
  </si>
  <si>
    <t>020001000</t>
  </si>
  <si>
    <t>1024</t>
  </si>
  <si>
    <t>1330875891</t>
  </si>
  <si>
    <t>Poznámka k položce:_x000d_
- vytýčení inženýrských sítí</t>
  </si>
  <si>
    <t>VRN3</t>
  </si>
  <si>
    <t>Zařízení staveniště</t>
  </si>
  <si>
    <t>035103001</t>
  </si>
  <si>
    <t>Pronájem ploch</t>
  </si>
  <si>
    <t>183479101</t>
  </si>
  <si>
    <t xml:space="preserve">Poznámka k položce:_x000d_
- užívání veřejných ploch a prostranství,  včetně nákladů na uvedení dotčených ploch do původního stavu</t>
  </si>
  <si>
    <t>030001000</t>
  </si>
  <si>
    <t>VRN4</t>
  </si>
  <si>
    <t>Inženýrská činnost</t>
  </si>
  <si>
    <t>041903000</t>
  </si>
  <si>
    <t>Dozor jiné osoby</t>
  </si>
  <si>
    <t>Poznámka k položce:_x000d_
Poznámka k položce: - dozor hydrogeologa</t>
  </si>
  <si>
    <t>043134000</t>
  </si>
  <si>
    <t>Zkoušky zatěžovací</t>
  </si>
  <si>
    <t>Poznámka k položce:_x000d_
Poznámka k položce: - statická zkouška po cca 25-30m výkopu - skutečný počet prováděných zkoušek určí technický dozor stavebníka při provádění stavby v závislosti na skutečně zjištěných geologických podmínkách a především rozdílnosti zastižených zemin použitých do zásypu rýhy po pokládce potrubí.</t>
  </si>
  <si>
    <t>VRN7</t>
  </si>
  <si>
    <t>Provozní vlivy</t>
  </si>
  <si>
    <t>070001000</t>
  </si>
  <si>
    <t>1662612529</t>
  </si>
  <si>
    <t>072103011</t>
  </si>
  <si>
    <t>Zajištění DIO komunikace II. a III. třídy</t>
  </si>
  <si>
    <t>2038278482</t>
  </si>
  <si>
    <t xml:space="preserve">Zajištění DIO komunikace II. a III. třídy </t>
  </si>
  <si>
    <t>Poznámka k položce:_x000d_
- položka zahrnuje veškeré práce, činnosti a materiál pro návrh, projednání, provedení, údržbu a ostranění dopravně inženýrských opatření pro provedení stavby tzn.: - návrh dopravně inženýrských opatření autorizovaným inženýrem pro dopravní stavby - projednání návrhu DIO s dotčenými orgány státní správy a organizacemi - realizace DIO před zahájením stavby - údržba, přemísťování, úpravy atd. DIO po dobu trvání stavby - odstranění DIO a uvedení dopravního režimu místa stavby do původního stavu</t>
  </si>
  <si>
    <t>VRN9</t>
  </si>
  <si>
    <t>Ostatní náklady</t>
  </si>
  <si>
    <t>091002000</t>
  </si>
  <si>
    <t>Ostatní náklady související s objektem</t>
  </si>
  <si>
    <t>-1529858530</t>
  </si>
  <si>
    <t>Poznámka k položce:_x000d_
- vyčerpání a vyčištění stávající jímky před zasypáním, odvoz a likvidace odpadní vody na ČOV Prachatice</t>
  </si>
  <si>
    <t>092002000</t>
  </si>
  <si>
    <t>Ostatní náklady související s provozem</t>
  </si>
  <si>
    <t>1579047647</t>
  </si>
  <si>
    <t>Poznámka k položce:_x000d_
- provozní řád kanalizací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</si>
</sst>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37</v>
      </c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48</v>
      </c>
      <c r="AI60" s="41"/>
      <c r="AJ60" s="41"/>
      <c r="AK60" s="41"/>
      <c r="AL60" s="41"/>
      <c r="AM60" s="64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48</v>
      </c>
      <c r="AI75" s="41"/>
      <c r="AJ75" s="41"/>
      <c r="AK75" s="41"/>
      <c r="AL75" s="41"/>
      <c r="AM75" s="64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E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Prachatice ON - odkanalizování výpravní budovy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9" t="str">
        <f>IF(AN8= "","",AN8)</f>
        <v>9. 6. 2022</v>
      </c>
      <c r="AN87" s="79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80" t="str">
        <f>IF(E17="","",E17)</f>
        <v xml:space="preserve"> </v>
      </c>
      <c r="AN89" s="71"/>
      <c r="AO89" s="71"/>
      <c r="AP89" s="71"/>
      <c r="AQ89" s="39"/>
      <c r="AR89" s="43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80" t="str">
        <f>IF(E20="","",E20)</f>
        <v xml:space="preserve"> 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7"/>
    </row>
    <row r="92" s="2" customFormat="1" ht="29.28" customHeight="1">
      <c r="A92" s="37"/>
      <c r="B92" s="38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3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7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Prodloužení splaš...'!J30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Prodloužení splaš...'!P126</f>
        <v>0</v>
      </c>
      <c r="AV95" s="128">
        <f>'SO 01 - Prodloužení splaš...'!J33</f>
        <v>0</v>
      </c>
      <c r="AW95" s="128">
        <f>'SO 01 - Prodloužení splaš...'!J34</f>
        <v>0</v>
      </c>
      <c r="AX95" s="128">
        <f>'SO 01 - Prodloužení splaš...'!J35</f>
        <v>0</v>
      </c>
      <c r="AY95" s="128">
        <f>'SO 01 - Prodloužení splaš...'!J36</f>
        <v>0</v>
      </c>
      <c r="AZ95" s="128">
        <f>'SO 01 - Prodloužení splaš...'!F33</f>
        <v>0</v>
      </c>
      <c r="BA95" s="128">
        <f>'SO 01 - Prodloužení splaš...'!F34</f>
        <v>0</v>
      </c>
      <c r="BB95" s="128">
        <f>'SO 01 - Prodloužení splaš...'!F35</f>
        <v>0</v>
      </c>
      <c r="BC95" s="128">
        <f>'SO 01 - Prodloužení splaš...'!F36</f>
        <v>0</v>
      </c>
      <c r="BD95" s="130">
        <f>'SO 01 - Prodloužení splaš...'!F37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Splaškové kanaliz...'!J30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02 - Splaškové kanaliz...'!P126</f>
        <v>0</v>
      </c>
      <c r="AV96" s="128">
        <f>'SO 02 - Splaškové kanaliz...'!J33</f>
        <v>0</v>
      </c>
      <c r="AW96" s="128">
        <f>'SO 02 - Splaškové kanaliz...'!J34</f>
        <v>0</v>
      </c>
      <c r="AX96" s="128">
        <f>'SO 02 - Splaškové kanaliz...'!J35</f>
        <v>0</v>
      </c>
      <c r="AY96" s="128">
        <f>'SO 02 - Splaškové kanaliz...'!J36</f>
        <v>0</v>
      </c>
      <c r="AZ96" s="128">
        <f>'SO 02 - Splaškové kanaliz...'!F33</f>
        <v>0</v>
      </c>
      <c r="BA96" s="128">
        <f>'SO 02 - Splaškové kanaliz...'!F34</f>
        <v>0</v>
      </c>
      <c r="BB96" s="128">
        <f>'SO 02 - Splaškové kanaliz...'!F35</f>
        <v>0</v>
      </c>
      <c r="BC96" s="128">
        <f>'SO 02 - Splaškové kanaliz...'!F36</f>
        <v>0</v>
      </c>
      <c r="BD96" s="130">
        <f>'SO 02 - Splaškové kanaliz...'!F37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Prodloužení dešťo...'!J30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03 - Prodloužení dešťo...'!P125</f>
        <v>0</v>
      </c>
      <c r="AV97" s="128">
        <f>'SO 03 - Prodloužení dešťo...'!J33</f>
        <v>0</v>
      </c>
      <c r="AW97" s="128">
        <f>'SO 03 - Prodloužení dešťo...'!J34</f>
        <v>0</v>
      </c>
      <c r="AX97" s="128">
        <f>'SO 03 - Prodloužení dešťo...'!J35</f>
        <v>0</v>
      </c>
      <c r="AY97" s="128">
        <f>'SO 03 - Prodloužení dešťo...'!J36</f>
        <v>0</v>
      </c>
      <c r="AZ97" s="128">
        <f>'SO 03 - Prodloužení dešťo...'!F33</f>
        <v>0</v>
      </c>
      <c r="BA97" s="128">
        <f>'SO 03 - Prodloužení dešťo...'!F34</f>
        <v>0</v>
      </c>
      <c r="BB97" s="128">
        <f>'SO 03 - Prodloužení dešťo...'!F35</f>
        <v>0</v>
      </c>
      <c r="BC97" s="128">
        <f>'SO 03 - Prodloužení dešťo...'!F36</f>
        <v>0</v>
      </c>
      <c r="BD97" s="130">
        <f>'SO 03 - Prodloužení dešťo...'!F37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04 - Dešťové kanalizač...'!J30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'SO 04 - Dešťové kanalizač...'!P129</f>
        <v>0</v>
      </c>
      <c r="AV98" s="128">
        <f>'SO 04 - Dešťové kanalizač...'!J33</f>
        <v>0</v>
      </c>
      <c r="AW98" s="128">
        <f>'SO 04 - Dešťové kanalizač...'!J34</f>
        <v>0</v>
      </c>
      <c r="AX98" s="128">
        <f>'SO 04 - Dešťové kanalizač...'!J35</f>
        <v>0</v>
      </c>
      <c r="AY98" s="128">
        <f>'SO 04 - Dešťové kanalizač...'!J36</f>
        <v>0</v>
      </c>
      <c r="AZ98" s="128">
        <f>'SO 04 - Dešťové kanalizač...'!F33</f>
        <v>0</v>
      </c>
      <c r="BA98" s="128">
        <f>'SO 04 - Dešťové kanalizač...'!F34</f>
        <v>0</v>
      </c>
      <c r="BB98" s="128">
        <f>'SO 04 - Dešťové kanalizač...'!F35</f>
        <v>0</v>
      </c>
      <c r="BC98" s="128">
        <f>'SO 04 - Dešťové kanalizač...'!F36</f>
        <v>0</v>
      </c>
      <c r="BD98" s="130">
        <f>'SO 04 - Dešťové kanalizač...'!F37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05 - Vedlejší rozpočto...'!J30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32">
        <v>0</v>
      </c>
      <c r="AT99" s="133">
        <f>ROUND(SUM(AV99:AW99),2)</f>
        <v>0</v>
      </c>
      <c r="AU99" s="134">
        <f>'SO 05 - Vedlejší rozpočto...'!P123</f>
        <v>0</v>
      </c>
      <c r="AV99" s="133">
        <f>'SO 05 - Vedlejší rozpočto...'!J33</f>
        <v>0</v>
      </c>
      <c r="AW99" s="133">
        <f>'SO 05 - Vedlejší rozpočto...'!J34</f>
        <v>0</v>
      </c>
      <c r="AX99" s="133">
        <f>'SO 05 - Vedlejší rozpočto...'!J35</f>
        <v>0</v>
      </c>
      <c r="AY99" s="133">
        <f>'SO 05 - Vedlejší rozpočto...'!J36</f>
        <v>0</v>
      </c>
      <c r="AZ99" s="133">
        <f>'SO 05 - Vedlejší rozpočto...'!F33</f>
        <v>0</v>
      </c>
      <c r="BA99" s="133">
        <f>'SO 05 - Vedlejší rozpočto...'!F34</f>
        <v>0</v>
      </c>
      <c r="BB99" s="133">
        <f>'SO 05 - Vedlejší rozpočto...'!F35</f>
        <v>0</v>
      </c>
      <c r="BC99" s="133">
        <f>'SO 05 - Vedlejší rozpočto...'!F36</f>
        <v>0</v>
      </c>
      <c r="BD99" s="135">
        <f>'SO 05 - Vedlejší rozpočto...'!F37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6lmmlOOQK+5c/esfYbIlOzoBalryXbfFLoF4gh4jbOTxpHNwZZ6j8i+hWFgBadkByfTQ+SPVJFebI9rsaip18g==" hashValue="/Lh34mmpHkM9Dxq64y3rgU/ZV5/TOm0ciokVwMV6t0jauAPeOz3zMn0ZUfjH89KETqfwkBXZ6SqsZrizmy22b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Prodloužení splaš...'!C2" display="/"/>
    <hyperlink ref="A96" location="'SO 02 - Splaškové kanaliz...'!C2" display="/"/>
    <hyperlink ref="A97" location="'SO 03 - Prodloužení dešťo...'!C2" display="/"/>
    <hyperlink ref="A98" location="'SO 04 - Dešťové kanalizač...'!C2" display="/"/>
    <hyperlink ref="A99" location="'SO 05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Prachatice ON - odkanalizování výpravní budovy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97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98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9. 6. 2022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tr">
        <f>IF('Rekapitulace stavby'!AN10="","",'Rekapitulace stavby'!AN10)</f>
        <v/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tr">
        <f>IF('Rekapitulace stavby'!E11="","",'Rekapitulace stavby'!E11)</f>
        <v xml:space="preserve"> </v>
      </c>
      <c r="F15" s="37"/>
      <c r="G15" s="37"/>
      <c r="H15" s="37"/>
      <c r="I15" s="140" t="s">
        <v>26</v>
      </c>
      <c r="J15" s="143" t="str">
        <f>IF('Rekapitulace stavby'!AN11="","",'Rekapitulace stavby'!AN11)</f>
        <v/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tr">
        <f>IF('Rekapitulace stavby'!AN16="","",'Rekapitulace stavby'!AN16)</f>
        <v/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tr">
        <f>IF('Rekapitulace stavby'!E17="","",'Rekapitulace stavby'!E17)</f>
        <v xml:space="preserve"> </v>
      </c>
      <c r="F21" s="37"/>
      <c r="G21" s="37"/>
      <c r="H21" s="37"/>
      <c r="I21" s="140" t="s">
        <v>26</v>
      </c>
      <c r="J21" s="143" t="str">
        <f>IF('Rekapitulace stavby'!AN17="","",'Rekapitulace stavby'!AN17)</f>
        <v/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26</v>
      </c>
      <c r="J24" s="143" t="str">
        <f>IF('Rekapitulace stavby'!AN20="","",'Rekapitulace stavby'!AN20)</f>
        <v/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ROUND(J126,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ROUND((SUM(BE126:BE462)),  2)</f>
        <v>0</v>
      </c>
      <c r="G33" s="37"/>
      <c r="H33" s="37"/>
      <c r="I33" s="155">
        <v>0.20999999999999999</v>
      </c>
      <c r="J33" s="154">
        <f>ROUND(((SUM(BE126:BE462))*I33),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ROUND((SUM(BF126:BF462)),  2)</f>
        <v>0</v>
      </c>
      <c r="G34" s="37"/>
      <c r="H34" s="37"/>
      <c r="I34" s="155">
        <v>0.14999999999999999</v>
      </c>
      <c r="J34" s="154">
        <f>ROUND(((SUM(BF126:BF462))*I34),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ROUND((SUM(BG126:BG462)),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ROUND((SUM(BH126:BH462)),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ROUND((SUM(BI126:BI462)),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Prachatice ON - odkanalizování výpravní budovy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01 - Prodloužení splaškové kanalizace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9. 6. 2022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39"/>
      <c r="J96" s="110">
        <f>J126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J264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J269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J278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J309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J328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J434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112</v>
      </c>
      <c r="E105" s="188"/>
      <c r="F105" s="188"/>
      <c r="G105" s="188"/>
      <c r="H105" s="188"/>
      <c r="I105" s="188"/>
      <c r="J105" s="189">
        <f>J447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113</v>
      </c>
      <c r="E106" s="188"/>
      <c r="F106" s="188"/>
      <c r="G106" s="188"/>
      <c r="H106" s="188"/>
      <c r="I106" s="188"/>
      <c r="J106" s="189">
        <f>J460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114</v>
      </c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4" t="str">
        <f>E7</f>
        <v>Prachatice ON - odkanalizování výpravní budovy</v>
      </c>
      <c r="F116" s="31"/>
      <c r="G116" s="31"/>
      <c r="H116" s="31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97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6" t="str">
        <f>E9</f>
        <v>SO 01 - Prodloužení splaškové kanalizace</v>
      </c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9" t="str">
        <f>IF(J12="","",J12)</f>
        <v>9. 6. 2022</v>
      </c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 xml:space="preserve"> </v>
      </c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 xml:space="preserve"> </v>
      </c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1"/>
      <c r="B125" s="192"/>
      <c r="C125" s="193" t="s">
        <v>115</v>
      </c>
      <c r="D125" s="194" t="s">
        <v>58</v>
      </c>
      <c r="E125" s="194" t="s">
        <v>54</v>
      </c>
      <c r="F125" s="194" t="s">
        <v>55</v>
      </c>
      <c r="G125" s="194" t="s">
        <v>116</v>
      </c>
      <c r="H125" s="194" t="s">
        <v>117</v>
      </c>
      <c r="I125" s="194" t="s">
        <v>118</v>
      </c>
      <c r="J125" s="195" t="s">
        <v>101</v>
      </c>
      <c r="K125" s="196" t="s">
        <v>119</v>
      </c>
      <c r="L125" s="197"/>
      <c r="M125" s="100" t="s">
        <v>1</v>
      </c>
      <c r="N125" s="101" t="s">
        <v>37</v>
      </c>
      <c r="O125" s="101" t="s">
        <v>120</v>
      </c>
      <c r="P125" s="101" t="s">
        <v>121</v>
      </c>
      <c r="Q125" s="101" t="s">
        <v>122</v>
      </c>
      <c r="R125" s="101" t="s">
        <v>123</v>
      </c>
      <c r="S125" s="101" t="s">
        <v>124</v>
      </c>
      <c r="T125" s="102" t="s">
        <v>125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7"/>
      <c r="B126" s="38"/>
      <c r="C126" s="107" t="s">
        <v>126</v>
      </c>
      <c r="D126" s="39"/>
      <c r="E126" s="39"/>
      <c r="F126" s="39"/>
      <c r="G126" s="39"/>
      <c r="H126" s="39"/>
      <c r="I126" s="39"/>
      <c r="J126" s="198">
        <f>BK126</f>
        <v>0</v>
      </c>
      <c r="K126" s="39"/>
      <c r="L126" s="43"/>
      <c r="M126" s="103"/>
      <c r="N126" s="199"/>
      <c r="O126" s="104"/>
      <c r="P126" s="200">
        <f>P127</f>
        <v>0</v>
      </c>
      <c r="Q126" s="104"/>
      <c r="R126" s="200">
        <f>R127</f>
        <v>287.51137476999997</v>
      </c>
      <c r="S126" s="104"/>
      <c r="T126" s="201">
        <f>T127</f>
        <v>69.588499999999996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103</v>
      </c>
      <c r="BK126" s="202">
        <f>BK127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127</v>
      </c>
      <c r="F127" s="206" t="s">
        <v>128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P128+P264+P269+P278+P309+P328+P434+P447+P460</f>
        <v>0</v>
      </c>
      <c r="Q127" s="211"/>
      <c r="R127" s="212">
        <f>R128+R264+R269+R278+R309+R328+R434+R447+R460</f>
        <v>287.51137476999997</v>
      </c>
      <c r="S127" s="211"/>
      <c r="T127" s="213">
        <f>T128+T264+T269+T278+T309+T328+T434+T447+T460</f>
        <v>69.588499999999996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73</v>
      </c>
      <c r="AY127" s="214" t="s">
        <v>129</v>
      </c>
      <c r="BK127" s="216">
        <f>BK128+BK264+BK269+BK278+BK309+BK328+BK434+BK447+BK460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81</v>
      </c>
      <c r="F128" s="217" t="s">
        <v>130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SUM(P129:P263)</f>
        <v>0</v>
      </c>
      <c r="Q128" s="211"/>
      <c r="R128" s="212">
        <f>SUM(R129:R263)</f>
        <v>156.89227345000001</v>
      </c>
      <c r="S128" s="211"/>
      <c r="T128" s="213">
        <f>SUM(T129:T263)</f>
        <v>69.558499999999995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81</v>
      </c>
      <c r="AY128" s="214" t="s">
        <v>129</v>
      </c>
      <c r="BK128" s="216">
        <f>SUM(BK129:BK263)</f>
        <v>0</v>
      </c>
    </row>
    <row r="129" s="2" customFormat="1" ht="66.75" customHeight="1">
      <c r="A129" s="37"/>
      <c r="B129" s="38"/>
      <c r="C129" s="219" t="s">
        <v>81</v>
      </c>
      <c r="D129" s="219" t="s">
        <v>131</v>
      </c>
      <c r="E129" s="220" t="s">
        <v>132</v>
      </c>
      <c r="F129" s="221" t="s">
        <v>133</v>
      </c>
      <c r="G129" s="222" t="s">
        <v>134</v>
      </c>
      <c r="H129" s="223">
        <v>85.650000000000006</v>
      </c>
      <c r="I129" s="224"/>
      <c r="J129" s="225">
        <f>ROUND(I129*H129,2)</f>
        <v>0</v>
      </c>
      <c r="K129" s="226"/>
      <c r="L129" s="43"/>
      <c r="M129" s="227" t="s">
        <v>1</v>
      </c>
      <c r="N129" s="228" t="s">
        <v>40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0.44</v>
      </c>
      <c r="T129" s="230">
        <f>S129*H129</f>
        <v>37.686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135</v>
      </c>
      <c r="AT129" s="231" t="s">
        <v>131</v>
      </c>
      <c r="AU129" s="231" t="s">
        <v>83</v>
      </c>
      <c r="AY129" s="16" t="s">
        <v>129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135</v>
      </c>
      <c r="BK129" s="232">
        <f>ROUND(I129*H129,2)</f>
        <v>0</v>
      </c>
      <c r="BL129" s="16" t="s">
        <v>135</v>
      </c>
      <c r="BM129" s="231" t="s">
        <v>83</v>
      </c>
    </row>
    <row r="130" s="2" customFormat="1">
      <c r="A130" s="37"/>
      <c r="B130" s="38"/>
      <c r="C130" s="39"/>
      <c r="D130" s="233" t="s">
        <v>136</v>
      </c>
      <c r="E130" s="39"/>
      <c r="F130" s="234" t="s">
        <v>133</v>
      </c>
      <c r="G130" s="39"/>
      <c r="H130" s="39"/>
      <c r="I130" s="235"/>
      <c r="J130" s="39"/>
      <c r="K130" s="39"/>
      <c r="L130" s="43"/>
      <c r="M130" s="236"/>
      <c r="N130" s="237"/>
      <c r="O130" s="91"/>
      <c r="P130" s="91"/>
      <c r="Q130" s="91"/>
      <c r="R130" s="91"/>
      <c r="S130" s="91"/>
      <c r="T130" s="9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136</v>
      </c>
      <c r="AU130" s="16" t="s">
        <v>83</v>
      </c>
    </row>
    <row r="131" s="13" customFormat="1">
      <c r="A131" s="13"/>
      <c r="B131" s="238"/>
      <c r="C131" s="239"/>
      <c r="D131" s="233" t="s">
        <v>137</v>
      </c>
      <c r="E131" s="240" t="s">
        <v>1</v>
      </c>
      <c r="F131" s="241" t="s">
        <v>138</v>
      </c>
      <c r="G131" s="239"/>
      <c r="H131" s="242">
        <v>85.650000000000006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137</v>
      </c>
      <c r="AU131" s="248" t="s">
        <v>83</v>
      </c>
      <c r="AV131" s="13" t="s">
        <v>83</v>
      </c>
      <c r="AW131" s="13" t="s">
        <v>30</v>
      </c>
      <c r="AX131" s="13" t="s">
        <v>73</v>
      </c>
      <c r="AY131" s="248" t="s">
        <v>129</v>
      </c>
    </row>
    <row r="132" s="14" customFormat="1">
      <c r="A132" s="14"/>
      <c r="B132" s="249"/>
      <c r="C132" s="250"/>
      <c r="D132" s="233" t="s">
        <v>137</v>
      </c>
      <c r="E132" s="251" t="s">
        <v>1</v>
      </c>
      <c r="F132" s="252" t="s">
        <v>139</v>
      </c>
      <c r="G132" s="250"/>
      <c r="H132" s="253">
        <v>85.650000000000006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137</v>
      </c>
      <c r="AU132" s="259" t="s">
        <v>83</v>
      </c>
      <c r="AV132" s="14" t="s">
        <v>135</v>
      </c>
      <c r="AW132" s="14" t="s">
        <v>30</v>
      </c>
      <c r="AX132" s="14" t="s">
        <v>81</v>
      </c>
      <c r="AY132" s="259" t="s">
        <v>129</v>
      </c>
    </row>
    <row r="133" s="2" customFormat="1" ht="66.75" customHeight="1">
      <c r="A133" s="37"/>
      <c r="B133" s="38"/>
      <c r="C133" s="219" t="s">
        <v>83</v>
      </c>
      <c r="D133" s="219" t="s">
        <v>131</v>
      </c>
      <c r="E133" s="220" t="s">
        <v>140</v>
      </c>
      <c r="F133" s="221" t="s">
        <v>141</v>
      </c>
      <c r="G133" s="222" t="s">
        <v>134</v>
      </c>
      <c r="H133" s="223">
        <v>85.650000000000006</v>
      </c>
      <c r="I133" s="224"/>
      <c r="J133" s="225">
        <f>ROUND(I133*H133,2)</f>
        <v>0</v>
      </c>
      <c r="K133" s="226"/>
      <c r="L133" s="43"/>
      <c r="M133" s="227" t="s">
        <v>1</v>
      </c>
      <c r="N133" s="228" t="s">
        <v>40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0.22</v>
      </c>
      <c r="T133" s="230">
        <f>S133*H133</f>
        <v>18.843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135</v>
      </c>
      <c r="AT133" s="231" t="s">
        <v>131</v>
      </c>
      <c r="AU133" s="231" t="s">
        <v>83</v>
      </c>
      <c r="AY133" s="16" t="s">
        <v>129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135</v>
      </c>
      <c r="BK133" s="232">
        <f>ROUND(I133*H133,2)</f>
        <v>0</v>
      </c>
      <c r="BL133" s="16" t="s">
        <v>135</v>
      </c>
      <c r="BM133" s="231" t="s">
        <v>135</v>
      </c>
    </row>
    <row r="134" s="2" customFormat="1">
      <c r="A134" s="37"/>
      <c r="B134" s="38"/>
      <c r="C134" s="39"/>
      <c r="D134" s="233" t="s">
        <v>136</v>
      </c>
      <c r="E134" s="39"/>
      <c r="F134" s="234" t="s">
        <v>141</v>
      </c>
      <c r="G134" s="39"/>
      <c r="H134" s="39"/>
      <c r="I134" s="235"/>
      <c r="J134" s="39"/>
      <c r="K134" s="39"/>
      <c r="L134" s="43"/>
      <c r="M134" s="236"/>
      <c r="N134" s="237"/>
      <c r="O134" s="91"/>
      <c r="P134" s="91"/>
      <c r="Q134" s="91"/>
      <c r="R134" s="91"/>
      <c r="S134" s="91"/>
      <c r="T134" s="92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83</v>
      </c>
    </row>
    <row r="135" s="2" customFormat="1" ht="49.05" customHeight="1">
      <c r="A135" s="37"/>
      <c r="B135" s="38"/>
      <c r="C135" s="219" t="s">
        <v>142</v>
      </c>
      <c r="D135" s="219" t="s">
        <v>131</v>
      </c>
      <c r="E135" s="220" t="s">
        <v>143</v>
      </c>
      <c r="F135" s="221" t="s">
        <v>144</v>
      </c>
      <c r="G135" s="222" t="s">
        <v>134</v>
      </c>
      <c r="H135" s="223">
        <v>113.3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40</v>
      </c>
      <c r="O135" s="91"/>
      <c r="P135" s="229">
        <f>O135*H135</f>
        <v>0</v>
      </c>
      <c r="Q135" s="229">
        <v>5.0000000000000002E-05</v>
      </c>
      <c r="R135" s="229">
        <f>Q135*H135</f>
        <v>0.0056649999999999999</v>
      </c>
      <c r="S135" s="229">
        <v>0.11500000000000001</v>
      </c>
      <c r="T135" s="230">
        <f>S135*H135</f>
        <v>13.029500000000001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135</v>
      </c>
      <c r="AT135" s="231" t="s">
        <v>131</v>
      </c>
      <c r="AU135" s="231" t="s">
        <v>83</v>
      </c>
      <c r="AY135" s="16" t="s">
        <v>129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135</v>
      </c>
      <c r="BK135" s="232">
        <f>ROUND(I135*H135,2)</f>
        <v>0</v>
      </c>
      <c r="BL135" s="16" t="s">
        <v>135</v>
      </c>
      <c r="BM135" s="231" t="s">
        <v>145</v>
      </c>
    </row>
    <row r="136" s="2" customFormat="1">
      <c r="A136" s="37"/>
      <c r="B136" s="38"/>
      <c r="C136" s="39"/>
      <c r="D136" s="233" t="s">
        <v>136</v>
      </c>
      <c r="E136" s="39"/>
      <c r="F136" s="234" t="s">
        <v>144</v>
      </c>
      <c r="G136" s="39"/>
      <c r="H136" s="39"/>
      <c r="I136" s="235"/>
      <c r="J136" s="39"/>
      <c r="K136" s="39"/>
      <c r="L136" s="43"/>
      <c r="M136" s="236"/>
      <c r="N136" s="237"/>
      <c r="O136" s="91"/>
      <c r="P136" s="91"/>
      <c r="Q136" s="91"/>
      <c r="R136" s="91"/>
      <c r="S136" s="91"/>
      <c r="T136" s="9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136</v>
      </c>
      <c r="AU136" s="16" t="s">
        <v>83</v>
      </c>
    </row>
    <row r="137" s="13" customFormat="1">
      <c r="A137" s="13"/>
      <c r="B137" s="238"/>
      <c r="C137" s="239"/>
      <c r="D137" s="233" t="s">
        <v>137</v>
      </c>
      <c r="E137" s="240" t="s">
        <v>1</v>
      </c>
      <c r="F137" s="241" t="s">
        <v>146</v>
      </c>
      <c r="G137" s="239"/>
      <c r="H137" s="242">
        <v>113.3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137</v>
      </c>
      <c r="AU137" s="248" t="s">
        <v>83</v>
      </c>
      <c r="AV137" s="13" t="s">
        <v>83</v>
      </c>
      <c r="AW137" s="13" t="s">
        <v>30</v>
      </c>
      <c r="AX137" s="13" t="s">
        <v>73</v>
      </c>
      <c r="AY137" s="248" t="s">
        <v>129</v>
      </c>
    </row>
    <row r="138" s="14" customFormat="1">
      <c r="A138" s="14"/>
      <c r="B138" s="249"/>
      <c r="C138" s="250"/>
      <c r="D138" s="233" t="s">
        <v>137</v>
      </c>
      <c r="E138" s="251" t="s">
        <v>1</v>
      </c>
      <c r="F138" s="252" t="s">
        <v>139</v>
      </c>
      <c r="G138" s="250"/>
      <c r="H138" s="253">
        <v>113.3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137</v>
      </c>
      <c r="AU138" s="259" t="s">
        <v>83</v>
      </c>
      <c r="AV138" s="14" t="s">
        <v>135</v>
      </c>
      <c r="AW138" s="14" t="s">
        <v>30</v>
      </c>
      <c r="AX138" s="14" t="s">
        <v>81</v>
      </c>
      <c r="AY138" s="259" t="s">
        <v>129</v>
      </c>
    </row>
    <row r="139" s="2" customFormat="1" ht="24.15" customHeight="1">
      <c r="A139" s="37"/>
      <c r="B139" s="38"/>
      <c r="C139" s="219" t="s">
        <v>135</v>
      </c>
      <c r="D139" s="219" t="s">
        <v>131</v>
      </c>
      <c r="E139" s="220" t="s">
        <v>147</v>
      </c>
      <c r="F139" s="221" t="s">
        <v>148</v>
      </c>
      <c r="G139" s="222" t="s">
        <v>149</v>
      </c>
      <c r="H139" s="223">
        <v>16.34</v>
      </c>
      <c r="I139" s="224"/>
      <c r="J139" s="225">
        <f>ROUND(I139*H139,2)</f>
        <v>0</v>
      </c>
      <c r="K139" s="226"/>
      <c r="L139" s="43"/>
      <c r="M139" s="227" t="s">
        <v>1</v>
      </c>
      <c r="N139" s="228" t="s">
        <v>40</v>
      </c>
      <c r="O139" s="91"/>
      <c r="P139" s="229">
        <f>O139*H139</f>
        <v>0</v>
      </c>
      <c r="Q139" s="229">
        <v>3.0000000000000001E-05</v>
      </c>
      <c r="R139" s="229">
        <f>Q139*H139</f>
        <v>0.00049019999999999999</v>
      </c>
      <c r="S139" s="229">
        <v>0</v>
      </c>
      <c r="T139" s="23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135</v>
      </c>
      <c r="AT139" s="231" t="s">
        <v>131</v>
      </c>
      <c r="AU139" s="231" t="s">
        <v>83</v>
      </c>
      <c r="AY139" s="16" t="s">
        <v>129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135</v>
      </c>
      <c r="BK139" s="232">
        <f>ROUND(I139*H139,2)</f>
        <v>0</v>
      </c>
      <c r="BL139" s="16" t="s">
        <v>135</v>
      </c>
      <c r="BM139" s="231" t="s">
        <v>150</v>
      </c>
    </row>
    <row r="140" s="2" customFormat="1">
      <c r="A140" s="37"/>
      <c r="B140" s="38"/>
      <c r="C140" s="39"/>
      <c r="D140" s="233" t="s">
        <v>136</v>
      </c>
      <c r="E140" s="39"/>
      <c r="F140" s="234" t="s">
        <v>148</v>
      </c>
      <c r="G140" s="39"/>
      <c r="H140" s="39"/>
      <c r="I140" s="235"/>
      <c r="J140" s="39"/>
      <c r="K140" s="39"/>
      <c r="L140" s="43"/>
      <c r="M140" s="236"/>
      <c r="N140" s="237"/>
      <c r="O140" s="91"/>
      <c r="P140" s="91"/>
      <c r="Q140" s="91"/>
      <c r="R140" s="91"/>
      <c r="S140" s="91"/>
      <c r="T140" s="9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136</v>
      </c>
      <c r="AU140" s="16" t="s">
        <v>83</v>
      </c>
    </row>
    <row r="141" s="13" customFormat="1">
      <c r="A141" s="13"/>
      <c r="B141" s="238"/>
      <c r="C141" s="239"/>
      <c r="D141" s="233" t="s">
        <v>137</v>
      </c>
      <c r="E141" s="240" t="s">
        <v>1</v>
      </c>
      <c r="F141" s="241" t="s">
        <v>151</v>
      </c>
      <c r="G141" s="239"/>
      <c r="H141" s="242">
        <v>16.34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137</v>
      </c>
      <c r="AU141" s="248" t="s">
        <v>83</v>
      </c>
      <c r="AV141" s="13" t="s">
        <v>83</v>
      </c>
      <c r="AW141" s="13" t="s">
        <v>30</v>
      </c>
      <c r="AX141" s="13" t="s">
        <v>73</v>
      </c>
      <c r="AY141" s="248" t="s">
        <v>129</v>
      </c>
    </row>
    <row r="142" s="14" customFormat="1">
      <c r="A142" s="14"/>
      <c r="B142" s="249"/>
      <c r="C142" s="250"/>
      <c r="D142" s="233" t="s">
        <v>137</v>
      </c>
      <c r="E142" s="251" t="s">
        <v>1</v>
      </c>
      <c r="F142" s="252" t="s">
        <v>139</v>
      </c>
      <c r="G142" s="250"/>
      <c r="H142" s="253">
        <v>16.34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137</v>
      </c>
      <c r="AU142" s="259" t="s">
        <v>83</v>
      </c>
      <c r="AV142" s="14" t="s">
        <v>135</v>
      </c>
      <c r="AW142" s="14" t="s">
        <v>30</v>
      </c>
      <c r="AX142" s="14" t="s">
        <v>81</v>
      </c>
      <c r="AY142" s="259" t="s">
        <v>129</v>
      </c>
    </row>
    <row r="143" s="2" customFormat="1" ht="37.8" customHeight="1">
      <c r="A143" s="37"/>
      <c r="B143" s="38"/>
      <c r="C143" s="219" t="s">
        <v>152</v>
      </c>
      <c r="D143" s="219" t="s">
        <v>131</v>
      </c>
      <c r="E143" s="220" t="s">
        <v>153</v>
      </c>
      <c r="F143" s="221" t="s">
        <v>154</v>
      </c>
      <c r="G143" s="222" t="s">
        <v>155</v>
      </c>
      <c r="H143" s="223">
        <v>2.0430000000000001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40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135</v>
      </c>
      <c r="AT143" s="231" t="s">
        <v>131</v>
      </c>
      <c r="AU143" s="231" t="s">
        <v>83</v>
      </c>
      <c r="AY143" s="16" t="s">
        <v>129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135</v>
      </c>
      <c r="BK143" s="232">
        <f>ROUND(I143*H143,2)</f>
        <v>0</v>
      </c>
      <c r="BL143" s="16" t="s">
        <v>135</v>
      </c>
      <c r="BM143" s="231" t="s">
        <v>156</v>
      </c>
    </row>
    <row r="144" s="2" customFormat="1">
      <c r="A144" s="37"/>
      <c r="B144" s="38"/>
      <c r="C144" s="39"/>
      <c r="D144" s="233" t="s">
        <v>136</v>
      </c>
      <c r="E144" s="39"/>
      <c r="F144" s="234" t="s">
        <v>154</v>
      </c>
      <c r="G144" s="39"/>
      <c r="H144" s="39"/>
      <c r="I144" s="235"/>
      <c r="J144" s="39"/>
      <c r="K144" s="39"/>
      <c r="L144" s="43"/>
      <c r="M144" s="236"/>
      <c r="N144" s="237"/>
      <c r="O144" s="91"/>
      <c r="P144" s="91"/>
      <c r="Q144" s="91"/>
      <c r="R144" s="91"/>
      <c r="S144" s="91"/>
      <c r="T144" s="9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136</v>
      </c>
      <c r="AU144" s="16" t="s">
        <v>83</v>
      </c>
    </row>
    <row r="145" s="13" customFormat="1">
      <c r="A145" s="13"/>
      <c r="B145" s="238"/>
      <c r="C145" s="239"/>
      <c r="D145" s="233" t="s">
        <v>137</v>
      </c>
      <c r="E145" s="240" t="s">
        <v>1</v>
      </c>
      <c r="F145" s="241" t="s">
        <v>157</v>
      </c>
      <c r="G145" s="239"/>
      <c r="H145" s="242">
        <v>2.0430000000000001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137</v>
      </c>
      <c r="AU145" s="248" t="s">
        <v>83</v>
      </c>
      <c r="AV145" s="13" t="s">
        <v>83</v>
      </c>
      <c r="AW145" s="13" t="s">
        <v>30</v>
      </c>
      <c r="AX145" s="13" t="s">
        <v>73</v>
      </c>
      <c r="AY145" s="248" t="s">
        <v>129</v>
      </c>
    </row>
    <row r="146" s="14" customFormat="1">
      <c r="A146" s="14"/>
      <c r="B146" s="249"/>
      <c r="C146" s="250"/>
      <c r="D146" s="233" t="s">
        <v>137</v>
      </c>
      <c r="E146" s="251" t="s">
        <v>1</v>
      </c>
      <c r="F146" s="252" t="s">
        <v>139</v>
      </c>
      <c r="G146" s="250"/>
      <c r="H146" s="253">
        <v>2.0430000000000001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137</v>
      </c>
      <c r="AU146" s="259" t="s">
        <v>83</v>
      </c>
      <c r="AV146" s="14" t="s">
        <v>135</v>
      </c>
      <c r="AW146" s="14" t="s">
        <v>30</v>
      </c>
      <c r="AX146" s="14" t="s">
        <v>81</v>
      </c>
      <c r="AY146" s="259" t="s">
        <v>129</v>
      </c>
    </row>
    <row r="147" s="2" customFormat="1" ht="66.75" customHeight="1">
      <c r="A147" s="37"/>
      <c r="B147" s="38"/>
      <c r="C147" s="219" t="s">
        <v>145</v>
      </c>
      <c r="D147" s="219" t="s">
        <v>131</v>
      </c>
      <c r="E147" s="220" t="s">
        <v>158</v>
      </c>
      <c r="F147" s="221" t="s">
        <v>159</v>
      </c>
      <c r="G147" s="222" t="s">
        <v>160</v>
      </c>
      <c r="H147" s="223">
        <v>1.7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40</v>
      </c>
      <c r="O147" s="91"/>
      <c r="P147" s="229">
        <f>O147*H147</f>
        <v>0</v>
      </c>
      <c r="Q147" s="229">
        <v>0.0086800000000000002</v>
      </c>
      <c r="R147" s="229">
        <f>Q147*H147</f>
        <v>0.014756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135</v>
      </c>
      <c r="AT147" s="231" t="s">
        <v>131</v>
      </c>
      <c r="AU147" s="231" t="s">
        <v>83</v>
      </c>
      <c r="AY147" s="16" t="s">
        <v>129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135</v>
      </c>
      <c r="BK147" s="232">
        <f>ROUND(I147*H147,2)</f>
        <v>0</v>
      </c>
      <c r="BL147" s="16" t="s">
        <v>135</v>
      </c>
      <c r="BM147" s="231" t="s">
        <v>161</v>
      </c>
    </row>
    <row r="148" s="2" customFormat="1">
      <c r="A148" s="37"/>
      <c r="B148" s="38"/>
      <c r="C148" s="39"/>
      <c r="D148" s="233" t="s">
        <v>136</v>
      </c>
      <c r="E148" s="39"/>
      <c r="F148" s="234" t="s">
        <v>162</v>
      </c>
      <c r="G148" s="39"/>
      <c r="H148" s="39"/>
      <c r="I148" s="235"/>
      <c r="J148" s="39"/>
      <c r="K148" s="39"/>
      <c r="L148" s="43"/>
      <c r="M148" s="236"/>
      <c r="N148" s="237"/>
      <c r="O148" s="91"/>
      <c r="P148" s="91"/>
      <c r="Q148" s="91"/>
      <c r="R148" s="91"/>
      <c r="S148" s="91"/>
      <c r="T148" s="9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136</v>
      </c>
      <c r="AU148" s="16" t="s">
        <v>83</v>
      </c>
    </row>
    <row r="149" s="2" customFormat="1" ht="66.75" customHeight="1">
      <c r="A149" s="37"/>
      <c r="B149" s="38"/>
      <c r="C149" s="219" t="s">
        <v>163</v>
      </c>
      <c r="D149" s="219" t="s">
        <v>131</v>
      </c>
      <c r="E149" s="220" t="s">
        <v>164</v>
      </c>
      <c r="F149" s="221" t="s">
        <v>159</v>
      </c>
      <c r="G149" s="222" t="s">
        <v>160</v>
      </c>
      <c r="H149" s="223">
        <v>2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40</v>
      </c>
      <c r="O149" s="91"/>
      <c r="P149" s="229">
        <f>O149*H149</f>
        <v>0</v>
      </c>
      <c r="Q149" s="229">
        <v>0.036900000000000002</v>
      </c>
      <c r="R149" s="229">
        <f>Q149*H149</f>
        <v>0.073800000000000004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135</v>
      </c>
      <c r="AT149" s="231" t="s">
        <v>131</v>
      </c>
      <c r="AU149" s="231" t="s">
        <v>83</v>
      </c>
      <c r="AY149" s="16" t="s">
        <v>129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135</v>
      </c>
      <c r="BK149" s="232">
        <f>ROUND(I149*H149,2)</f>
        <v>0</v>
      </c>
      <c r="BL149" s="16" t="s">
        <v>135</v>
      </c>
      <c r="BM149" s="231" t="s">
        <v>165</v>
      </c>
    </row>
    <row r="150" s="2" customFormat="1">
      <c r="A150" s="37"/>
      <c r="B150" s="38"/>
      <c r="C150" s="39"/>
      <c r="D150" s="233" t="s">
        <v>136</v>
      </c>
      <c r="E150" s="39"/>
      <c r="F150" s="234" t="s">
        <v>166</v>
      </c>
      <c r="G150" s="39"/>
      <c r="H150" s="39"/>
      <c r="I150" s="235"/>
      <c r="J150" s="39"/>
      <c r="K150" s="39"/>
      <c r="L150" s="43"/>
      <c r="M150" s="236"/>
      <c r="N150" s="237"/>
      <c r="O150" s="91"/>
      <c r="P150" s="91"/>
      <c r="Q150" s="91"/>
      <c r="R150" s="91"/>
      <c r="S150" s="91"/>
      <c r="T150" s="92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136</v>
      </c>
      <c r="AU150" s="16" t="s">
        <v>83</v>
      </c>
    </row>
    <row r="151" s="13" customFormat="1">
      <c r="A151" s="13"/>
      <c r="B151" s="238"/>
      <c r="C151" s="239"/>
      <c r="D151" s="233" t="s">
        <v>137</v>
      </c>
      <c r="E151" s="240" t="s">
        <v>1</v>
      </c>
      <c r="F151" s="241" t="s">
        <v>167</v>
      </c>
      <c r="G151" s="239"/>
      <c r="H151" s="242">
        <v>1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137</v>
      </c>
      <c r="AU151" s="248" t="s">
        <v>83</v>
      </c>
      <c r="AV151" s="13" t="s">
        <v>83</v>
      </c>
      <c r="AW151" s="13" t="s">
        <v>30</v>
      </c>
      <c r="AX151" s="13" t="s">
        <v>73</v>
      </c>
      <c r="AY151" s="248" t="s">
        <v>129</v>
      </c>
    </row>
    <row r="152" s="13" customFormat="1">
      <c r="A152" s="13"/>
      <c r="B152" s="238"/>
      <c r="C152" s="239"/>
      <c r="D152" s="233" t="s">
        <v>137</v>
      </c>
      <c r="E152" s="240" t="s">
        <v>1</v>
      </c>
      <c r="F152" s="241" t="s">
        <v>168</v>
      </c>
      <c r="G152" s="239"/>
      <c r="H152" s="242">
        <v>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137</v>
      </c>
      <c r="AU152" s="248" t="s">
        <v>83</v>
      </c>
      <c r="AV152" s="13" t="s">
        <v>83</v>
      </c>
      <c r="AW152" s="13" t="s">
        <v>30</v>
      </c>
      <c r="AX152" s="13" t="s">
        <v>73</v>
      </c>
      <c r="AY152" s="248" t="s">
        <v>129</v>
      </c>
    </row>
    <row r="153" s="14" customFormat="1">
      <c r="A153" s="14"/>
      <c r="B153" s="249"/>
      <c r="C153" s="250"/>
      <c r="D153" s="233" t="s">
        <v>137</v>
      </c>
      <c r="E153" s="251" t="s">
        <v>1</v>
      </c>
      <c r="F153" s="252" t="s">
        <v>139</v>
      </c>
      <c r="G153" s="250"/>
      <c r="H153" s="253">
        <v>2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137</v>
      </c>
      <c r="AU153" s="259" t="s">
        <v>83</v>
      </c>
      <c r="AV153" s="14" t="s">
        <v>135</v>
      </c>
      <c r="AW153" s="14" t="s">
        <v>30</v>
      </c>
      <c r="AX153" s="14" t="s">
        <v>81</v>
      </c>
      <c r="AY153" s="259" t="s">
        <v>129</v>
      </c>
    </row>
    <row r="154" s="2" customFormat="1" ht="66.75" customHeight="1">
      <c r="A154" s="37"/>
      <c r="B154" s="38"/>
      <c r="C154" s="219" t="s">
        <v>150</v>
      </c>
      <c r="D154" s="219" t="s">
        <v>131</v>
      </c>
      <c r="E154" s="220" t="s">
        <v>169</v>
      </c>
      <c r="F154" s="221" t="s">
        <v>159</v>
      </c>
      <c r="G154" s="222" t="s">
        <v>160</v>
      </c>
      <c r="H154" s="223">
        <v>2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40</v>
      </c>
      <c r="O154" s="91"/>
      <c r="P154" s="229">
        <f>O154*H154</f>
        <v>0</v>
      </c>
      <c r="Q154" s="229">
        <v>0.0086800000000000002</v>
      </c>
      <c r="R154" s="229">
        <f>Q154*H154</f>
        <v>0.01736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135</v>
      </c>
      <c r="AT154" s="231" t="s">
        <v>131</v>
      </c>
      <c r="AU154" s="231" t="s">
        <v>83</v>
      </c>
      <c r="AY154" s="16" t="s">
        <v>129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135</v>
      </c>
      <c r="BK154" s="232">
        <f>ROUND(I154*H154,2)</f>
        <v>0</v>
      </c>
      <c r="BL154" s="16" t="s">
        <v>135</v>
      </c>
      <c r="BM154" s="231" t="s">
        <v>170</v>
      </c>
    </row>
    <row r="155" s="2" customFormat="1">
      <c r="A155" s="37"/>
      <c r="B155" s="38"/>
      <c r="C155" s="39"/>
      <c r="D155" s="233" t="s">
        <v>136</v>
      </c>
      <c r="E155" s="39"/>
      <c r="F155" s="234" t="s">
        <v>171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136</v>
      </c>
      <c r="AU155" s="16" t="s">
        <v>83</v>
      </c>
    </row>
    <row r="156" s="13" customFormat="1">
      <c r="A156" s="13"/>
      <c r="B156" s="238"/>
      <c r="C156" s="239"/>
      <c r="D156" s="233" t="s">
        <v>137</v>
      </c>
      <c r="E156" s="240" t="s">
        <v>1</v>
      </c>
      <c r="F156" s="241" t="s">
        <v>172</v>
      </c>
      <c r="G156" s="239"/>
      <c r="H156" s="242">
        <v>2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137</v>
      </c>
      <c r="AU156" s="248" t="s">
        <v>83</v>
      </c>
      <c r="AV156" s="13" t="s">
        <v>83</v>
      </c>
      <c r="AW156" s="13" t="s">
        <v>30</v>
      </c>
      <c r="AX156" s="13" t="s">
        <v>73</v>
      </c>
      <c r="AY156" s="248" t="s">
        <v>129</v>
      </c>
    </row>
    <row r="157" s="14" customFormat="1">
      <c r="A157" s="14"/>
      <c r="B157" s="249"/>
      <c r="C157" s="250"/>
      <c r="D157" s="233" t="s">
        <v>137</v>
      </c>
      <c r="E157" s="251" t="s">
        <v>1</v>
      </c>
      <c r="F157" s="252" t="s">
        <v>139</v>
      </c>
      <c r="G157" s="250"/>
      <c r="H157" s="253">
        <v>2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137</v>
      </c>
      <c r="AU157" s="259" t="s">
        <v>83</v>
      </c>
      <c r="AV157" s="14" t="s">
        <v>135</v>
      </c>
      <c r="AW157" s="14" t="s">
        <v>30</v>
      </c>
      <c r="AX157" s="14" t="s">
        <v>81</v>
      </c>
      <c r="AY157" s="259" t="s">
        <v>129</v>
      </c>
    </row>
    <row r="158" s="2" customFormat="1" ht="66.75" customHeight="1">
      <c r="A158" s="37"/>
      <c r="B158" s="38"/>
      <c r="C158" s="219" t="s">
        <v>173</v>
      </c>
      <c r="D158" s="219" t="s">
        <v>131</v>
      </c>
      <c r="E158" s="220" t="s">
        <v>174</v>
      </c>
      <c r="F158" s="221" t="s">
        <v>159</v>
      </c>
      <c r="G158" s="222" t="s">
        <v>160</v>
      </c>
      <c r="H158" s="223">
        <v>1</v>
      </c>
      <c r="I158" s="224"/>
      <c r="J158" s="225">
        <f>ROUND(I158*H158,2)</f>
        <v>0</v>
      </c>
      <c r="K158" s="226"/>
      <c r="L158" s="43"/>
      <c r="M158" s="227" t="s">
        <v>1</v>
      </c>
      <c r="N158" s="228" t="s">
        <v>40</v>
      </c>
      <c r="O158" s="91"/>
      <c r="P158" s="229">
        <f>O158*H158</f>
        <v>0</v>
      </c>
      <c r="Q158" s="229">
        <v>0.036900000000000002</v>
      </c>
      <c r="R158" s="229">
        <f>Q158*H158</f>
        <v>0.036900000000000002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135</v>
      </c>
      <c r="AT158" s="231" t="s">
        <v>131</v>
      </c>
      <c r="AU158" s="231" t="s">
        <v>83</v>
      </c>
      <c r="AY158" s="16" t="s">
        <v>129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135</v>
      </c>
      <c r="BK158" s="232">
        <f>ROUND(I158*H158,2)</f>
        <v>0</v>
      </c>
      <c r="BL158" s="16" t="s">
        <v>135</v>
      </c>
      <c r="BM158" s="231" t="s">
        <v>175</v>
      </c>
    </row>
    <row r="159" s="2" customFormat="1">
      <c r="A159" s="37"/>
      <c r="B159" s="38"/>
      <c r="C159" s="39"/>
      <c r="D159" s="233" t="s">
        <v>136</v>
      </c>
      <c r="E159" s="39"/>
      <c r="F159" s="234" t="s">
        <v>176</v>
      </c>
      <c r="G159" s="39"/>
      <c r="H159" s="39"/>
      <c r="I159" s="235"/>
      <c r="J159" s="39"/>
      <c r="K159" s="39"/>
      <c r="L159" s="43"/>
      <c r="M159" s="236"/>
      <c r="N159" s="237"/>
      <c r="O159" s="91"/>
      <c r="P159" s="91"/>
      <c r="Q159" s="91"/>
      <c r="R159" s="91"/>
      <c r="S159" s="91"/>
      <c r="T159" s="9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83</v>
      </c>
    </row>
    <row r="160" s="13" customFormat="1">
      <c r="A160" s="13"/>
      <c r="B160" s="238"/>
      <c r="C160" s="239"/>
      <c r="D160" s="233" t="s">
        <v>137</v>
      </c>
      <c r="E160" s="240" t="s">
        <v>1</v>
      </c>
      <c r="F160" s="241" t="s">
        <v>81</v>
      </c>
      <c r="G160" s="239"/>
      <c r="H160" s="242">
        <v>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137</v>
      </c>
      <c r="AU160" s="248" t="s">
        <v>83</v>
      </c>
      <c r="AV160" s="13" t="s">
        <v>83</v>
      </c>
      <c r="AW160" s="13" t="s">
        <v>30</v>
      </c>
      <c r="AX160" s="13" t="s">
        <v>73</v>
      </c>
      <c r="AY160" s="248" t="s">
        <v>129</v>
      </c>
    </row>
    <row r="161" s="14" customFormat="1">
      <c r="A161" s="14"/>
      <c r="B161" s="249"/>
      <c r="C161" s="250"/>
      <c r="D161" s="233" t="s">
        <v>137</v>
      </c>
      <c r="E161" s="251" t="s">
        <v>1</v>
      </c>
      <c r="F161" s="252" t="s">
        <v>139</v>
      </c>
      <c r="G161" s="250"/>
      <c r="H161" s="253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137</v>
      </c>
      <c r="AU161" s="259" t="s">
        <v>83</v>
      </c>
      <c r="AV161" s="14" t="s">
        <v>135</v>
      </c>
      <c r="AW161" s="14" t="s">
        <v>30</v>
      </c>
      <c r="AX161" s="14" t="s">
        <v>81</v>
      </c>
      <c r="AY161" s="259" t="s">
        <v>129</v>
      </c>
    </row>
    <row r="162" s="2" customFormat="1" ht="44.25" customHeight="1">
      <c r="A162" s="37"/>
      <c r="B162" s="38"/>
      <c r="C162" s="219" t="s">
        <v>156</v>
      </c>
      <c r="D162" s="219" t="s">
        <v>131</v>
      </c>
      <c r="E162" s="220" t="s">
        <v>177</v>
      </c>
      <c r="F162" s="221" t="s">
        <v>178</v>
      </c>
      <c r="G162" s="222" t="s">
        <v>179</v>
      </c>
      <c r="H162" s="223">
        <v>17.5</v>
      </c>
      <c r="I162" s="224"/>
      <c r="J162" s="225">
        <f>ROUND(I162*H162,2)</f>
        <v>0</v>
      </c>
      <c r="K162" s="226"/>
      <c r="L162" s="43"/>
      <c r="M162" s="227" t="s">
        <v>1</v>
      </c>
      <c r="N162" s="228" t="s">
        <v>40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135</v>
      </c>
      <c r="AT162" s="231" t="s">
        <v>131</v>
      </c>
      <c r="AU162" s="231" t="s">
        <v>83</v>
      </c>
      <c r="AY162" s="16" t="s">
        <v>129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135</v>
      </c>
      <c r="BK162" s="232">
        <f>ROUND(I162*H162,2)</f>
        <v>0</v>
      </c>
      <c r="BL162" s="16" t="s">
        <v>135</v>
      </c>
      <c r="BM162" s="231" t="s">
        <v>180</v>
      </c>
    </row>
    <row r="163" s="2" customFormat="1">
      <c r="A163" s="37"/>
      <c r="B163" s="38"/>
      <c r="C163" s="39"/>
      <c r="D163" s="233" t="s">
        <v>136</v>
      </c>
      <c r="E163" s="39"/>
      <c r="F163" s="234" t="s">
        <v>178</v>
      </c>
      <c r="G163" s="39"/>
      <c r="H163" s="39"/>
      <c r="I163" s="235"/>
      <c r="J163" s="39"/>
      <c r="K163" s="39"/>
      <c r="L163" s="43"/>
      <c r="M163" s="236"/>
      <c r="N163" s="237"/>
      <c r="O163" s="91"/>
      <c r="P163" s="91"/>
      <c r="Q163" s="91"/>
      <c r="R163" s="91"/>
      <c r="S163" s="91"/>
      <c r="T163" s="92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136</v>
      </c>
      <c r="AU163" s="16" t="s">
        <v>83</v>
      </c>
    </row>
    <row r="164" s="13" customFormat="1">
      <c r="A164" s="13"/>
      <c r="B164" s="238"/>
      <c r="C164" s="239"/>
      <c r="D164" s="233" t="s">
        <v>137</v>
      </c>
      <c r="E164" s="240" t="s">
        <v>1</v>
      </c>
      <c r="F164" s="241" t="s">
        <v>181</v>
      </c>
      <c r="G164" s="239"/>
      <c r="H164" s="242">
        <v>17.5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137</v>
      </c>
      <c r="AU164" s="248" t="s">
        <v>83</v>
      </c>
      <c r="AV164" s="13" t="s">
        <v>83</v>
      </c>
      <c r="AW164" s="13" t="s">
        <v>30</v>
      </c>
      <c r="AX164" s="13" t="s">
        <v>73</v>
      </c>
      <c r="AY164" s="248" t="s">
        <v>129</v>
      </c>
    </row>
    <row r="165" s="14" customFormat="1">
      <c r="A165" s="14"/>
      <c r="B165" s="249"/>
      <c r="C165" s="250"/>
      <c r="D165" s="233" t="s">
        <v>137</v>
      </c>
      <c r="E165" s="251" t="s">
        <v>1</v>
      </c>
      <c r="F165" s="252" t="s">
        <v>139</v>
      </c>
      <c r="G165" s="250"/>
      <c r="H165" s="253">
        <v>17.5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137</v>
      </c>
      <c r="AU165" s="259" t="s">
        <v>83</v>
      </c>
      <c r="AV165" s="14" t="s">
        <v>135</v>
      </c>
      <c r="AW165" s="14" t="s">
        <v>30</v>
      </c>
      <c r="AX165" s="14" t="s">
        <v>81</v>
      </c>
      <c r="AY165" s="259" t="s">
        <v>129</v>
      </c>
    </row>
    <row r="166" s="2" customFormat="1" ht="44.25" customHeight="1">
      <c r="A166" s="37"/>
      <c r="B166" s="38"/>
      <c r="C166" s="219" t="s">
        <v>182</v>
      </c>
      <c r="D166" s="219" t="s">
        <v>131</v>
      </c>
      <c r="E166" s="220" t="s">
        <v>183</v>
      </c>
      <c r="F166" s="221" t="s">
        <v>184</v>
      </c>
      <c r="G166" s="222" t="s">
        <v>179</v>
      </c>
      <c r="H166" s="223">
        <v>10.5</v>
      </c>
      <c r="I166" s="224"/>
      <c r="J166" s="225">
        <f>ROUND(I166*H166,2)</f>
        <v>0</v>
      </c>
      <c r="K166" s="226"/>
      <c r="L166" s="43"/>
      <c r="M166" s="227" t="s">
        <v>1</v>
      </c>
      <c r="N166" s="228" t="s">
        <v>40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135</v>
      </c>
      <c r="AT166" s="231" t="s">
        <v>131</v>
      </c>
      <c r="AU166" s="231" t="s">
        <v>83</v>
      </c>
      <c r="AY166" s="16" t="s">
        <v>129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135</v>
      </c>
      <c r="BK166" s="232">
        <f>ROUND(I166*H166,2)</f>
        <v>0</v>
      </c>
      <c r="BL166" s="16" t="s">
        <v>135</v>
      </c>
      <c r="BM166" s="231" t="s">
        <v>185</v>
      </c>
    </row>
    <row r="167" s="2" customFormat="1">
      <c r="A167" s="37"/>
      <c r="B167" s="38"/>
      <c r="C167" s="39"/>
      <c r="D167" s="233" t="s">
        <v>136</v>
      </c>
      <c r="E167" s="39"/>
      <c r="F167" s="234" t="s">
        <v>184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136</v>
      </c>
      <c r="AU167" s="16" t="s">
        <v>83</v>
      </c>
    </row>
    <row r="168" s="13" customFormat="1">
      <c r="A168" s="13"/>
      <c r="B168" s="238"/>
      <c r="C168" s="239"/>
      <c r="D168" s="233" t="s">
        <v>137</v>
      </c>
      <c r="E168" s="240" t="s">
        <v>1</v>
      </c>
      <c r="F168" s="241" t="s">
        <v>186</v>
      </c>
      <c r="G168" s="239"/>
      <c r="H168" s="242">
        <v>10.5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137</v>
      </c>
      <c r="AU168" s="248" t="s">
        <v>83</v>
      </c>
      <c r="AV168" s="13" t="s">
        <v>83</v>
      </c>
      <c r="AW168" s="13" t="s">
        <v>30</v>
      </c>
      <c r="AX168" s="13" t="s">
        <v>73</v>
      </c>
      <c r="AY168" s="248" t="s">
        <v>129</v>
      </c>
    </row>
    <row r="169" s="14" customFormat="1">
      <c r="A169" s="14"/>
      <c r="B169" s="249"/>
      <c r="C169" s="250"/>
      <c r="D169" s="233" t="s">
        <v>137</v>
      </c>
      <c r="E169" s="251" t="s">
        <v>1</v>
      </c>
      <c r="F169" s="252" t="s">
        <v>139</v>
      </c>
      <c r="G169" s="250"/>
      <c r="H169" s="253">
        <v>10.5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137</v>
      </c>
      <c r="AU169" s="259" t="s">
        <v>83</v>
      </c>
      <c r="AV169" s="14" t="s">
        <v>135</v>
      </c>
      <c r="AW169" s="14" t="s">
        <v>30</v>
      </c>
      <c r="AX169" s="14" t="s">
        <v>81</v>
      </c>
      <c r="AY169" s="259" t="s">
        <v>129</v>
      </c>
    </row>
    <row r="170" s="2" customFormat="1" ht="44.25" customHeight="1">
      <c r="A170" s="37"/>
      <c r="B170" s="38"/>
      <c r="C170" s="219" t="s">
        <v>161</v>
      </c>
      <c r="D170" s="219" t="s">
        <v>131</v>
      </c>
      <c r="E170" s="220" t="s">
        <v>187</v>
      </c>
      <c r="F170" s="221" t="s">
        <v>188</v>
      </c>
      <c r="G170" s="222" t="s">
        <v>179</v>
      </c>
      <c r="H170" s="223">
        <v>7</v>
      </c>
      <c r="I170" s="224"/>
      <c r="J170" s="225">
        <f>ROUND(I170*H170,2)</f>
        <v>0</v>
      </c>
      <c r="K170" s="226"/>
      <c r="L170" s="43"/>
      <c r="M170" s="227" t="s">
        <v>1</v>
      </c>
      <c r="N170" s="228" t="s">
        <v>40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135</v>
      </c>
      <c r="AT170" s="231" t="s">
        <v>131</v>
      </c>
      <c r="AU170" s="231" t="s">
        <v>83</v>
      </c>
      <c r="AY170" s="16" t="s">
        <v>129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135</v>
      </c>
      <c r="BK170" s="232">
        <f>ROUND(I170*H170,2)</f>
        <v>0</v>
      </c>
      <c r="BL170" s="16" t="s">
        <v>135</v>
      </c>
      <c r="BM170" s="231" t="s">
        <v>189</v>
      </c>
    </row>
    <row r="171" s="2" customFormat="1">
      <c r="A171" s="37"/>
      <c r="B171" s="38"/>
      <c r="C171" s="39"/>
      <c r="D171" s="233" t="s">
        <v>136</v>
      </c>
      <c r="E171" s="39"/>
      <c r="F171" s="234" t="s">
        <v>188</v>
      </c>
      <c r="G171" s="39"/>
      <c r="H171" s="39"/>
      <c r="I171" s="235"/>
      <c r="J171" s="39"/>
      <c r="K171" s="39"/>
      <c r="L171" s="43"/>
      <c r="M171" s="236"/>
      <c r="N171" s="237"/>
      <c r="O171" s="91"/>
      <c r="P171" s="91"/>
      <c r="Q171" s="91"/>
      <c r="R171" s="91"/>
      <c r="S171" s="91"/>
      <c r="T171" s="92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136</v>
      </c>
      <c r="AU171" s="16" t="s">
        <v>83</v>
      </c>
    </row>
    <row r="172" s="13" customFormat="1">
      <c r="A172" s="13"/>
      <c r="B172" s="238"/>
      <c r="C172" s="239"/>
      <c r="D172" s="233" t="s">
        <v>137</v>
      </c>
      <c r="E172" s="240" t="s">
        <v>1</v>
      </c>
      <c r="F172" s="241" t="s">
        <v>190</v>
      </c>
      <c r="G172" s="239"/>
      <c r="H172" s="242">
        <v>7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137</v>
      </c>
      <c r="AU172" s="248" t="s">
        <v>83</v>
      </c>
      <c r="AV172" s="13" t="s">
        <v>83</v>
      </c>
      <c r="AW172" s="13" t="s">
        <v>30</v>
      </c>
      <c r="AX172" s="13" t="s">
        <v>73</v>
      </c>
      <c r="AY172" s="248" t="s">
        <v>129</v>
      </c>
    </row>
    <row r="173" s="14" customFormat="1">
      <c r="A173" s="14"/>
      <c r="B173" s="249"/>
      <c r="C173" s="250"/>
      <c r="D173" s="233" t="s">
        <v>137</v>
      </c>
      <c r="E173" s="251" t="s">
        <v>1</v>
      </c>
      <c r="F173" s="252" t="s">
        <v>139</v>
      </c>
      <c r="G173" s="250"/>
      <c r="H173" s="253">
        <v>7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137</v>
      </c>
      <c r="AU173" s="259" t="s">
        <v>83</v>
      </c>
      <c r="AV173" s="14" t="s">
        <v>135</v>
      </c>
      <c r="AW173" s="14" t="s">
        <v>30</v>
      </c>
      <c r="AX173" s="14" t="s">
        <v>81</v>
      </c>
      <c r="AY173" s="259" t="s">
        <v>129</v>
      </c>
    </row>
    <row r="174" s="2" customFormat="1" ht="55.5" customHeight="1">
      <c r="A174" s="37"/>
      <c r="B174" s="38"/>
      <c r="C174" s="219" t="s">
        <v>191</v>
      </c>
      <c r="D174" s="219" t="s">
        <v>131</v>
      </c>
      <c r="E174" s="220" t="s">
        <v>192</v>
      </c>
      <c r="F174" s="221" t="s">
        <v>193</v>
      </c>
      <c r="G174" s="222" t="s">
        <v>179</v>
      </c>
      <c r="H174" s="223">
        <v>77.769000000000005</v>
      </c>
      <c r="I174" s="224"/>
      <c r="J174" s="225">
        <f>ROUND(I174*H174,2)</f>
        <v>0</v>
      </c>
      <c r="K174" s="226"/>
      <c r="L174" s="43"/>
      <c r="M174" s="227" t="s">
        <v>1</v>
      </c>
      <c r="N174" s="228" t="s">
        <v>40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135</v>
      </c>
      <c r="AT174" s="231" t="s">
        <v>131</v>
      </c>
      <c r="AU174" s="231" t="s">
        <v>83</v>
      </c>
      <c r="AY174" s="16" t="s">
        <v>129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135</v>
      </c>
      <c r="BK174" s="232">
        <f>ROUND(I174*H174,2)</f>
        <v>0</v>
      </c>
      <c r="BL174" s="16" t="s">
        <v>135</v>
      </c>
      <c r="BM174" s="231" t="s">
        <v>194</v>
      </c>
    </row>
    <row r="175" s="2" customFormat="1">
      <c r="A175" s="37"/>
      <c r="B175" s="38"/>
      <c r="C175" s="39"/>
      <c r="D175" s="233" t="s">
        <v>136</v>
      </c>
      <c r="E175" s="39"/>
      <c r="F175" s="234" t="s">
        <v>193</v>
      </c>
      <c r="G175" s="39"/>
      <c r="H175" s="39"/>
      <c r="I175" s="235"/>
      <c r="J175" s="39"/>
      <c r="K175" s="39"/>
      <c r="L175" s="43"/>
      <c r="M175" s="236"/>
      <c r="N175" s="237"/>
      <c r="O175" s="91"/>
      <c r="P175" s="91"/>
      <c r="Q175" s="91"/>
      <c r="R175" s="91"/>
      <c r="S175" s="91"/>
      <c r="T175" s="9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136</v>
      </c>
      <c r="AU175" s="16" t="s">
        <v>83</v>
      </c>
    </row>
    <row r="176" s="13" customFormat="1">
      <c r="A176" s="13"/>
      <c r="B176" s="238"/>
      <c r="C176" s="239"/>
      <c r="D176" s="233" t="s">
        <v>137</v>
      </c>
      <c r="E176" s="240" t="s">
        <v>1</v>
      </c>
      <c r="F176" s="241" t="s">
        <v>195</v>
      </c>
      <c r="G176" s="239"/>
      <c r="H176" s="242">
        <v>92.474999999999994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137</v>
      </c>
      <c r="AU176" s="248" t="s">
        <v>83</v>
      </c>
      <c r="AV176" s="13" t="s">
        <v>83</v>
      </c>
      <c r="AW176" s="13" t="s">
        <v>30</v>
      </c>
      <c r="AX176" s="13" t="s">
        <v>73</v>
      </c>
      <c r="AY176" s="248" t="s">
        <v>129</v>
      </c>
    </row>
    <row r="177" s="13" customFormat="1">
      <c r="A177" s="13"/>
      <c r="B177" s="238"/>
      <c r="C177" s="239"/>
      <c r="D177" s="233" t="s">
        <v>137</v>
      </c>
      <c r="E177" s="240" t="s">
        <v>1</v>
      </c>
      <c r="F177" s="241" t="s">
        <v>196</v>
      </c>
      <c r="G177" s="239"/>
      <c r="H177" s="242">
        <v>-14.706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137</v>
      </c>
      <c r="AU177" s="248" t="s">
        <v>83</v>
      </c>
      <c r="AV177" s="13" t="s">
        <v>83</v>
      </c>
      <c r="AW177" s="13" t="s">
        <v>30</v>
      </c>
      <c r="AX177" s="13" t="s">
        <v>73</v>
      </c>
      <c r="AY177" s="248" t="s">
        <v>129</v>
      </c>
    </row>
    <row r="178" s="14" customFormat="1">
      <c r="A178" s="14"/>
      <c r="B178" s="249"/>
      <c r="C178" s="250"/>
      <c r="D178" s="233" t="s">
        <v>137</v>
      </c>
      <c r="E178" s="251" t="s">
        <v>1</v>
      </c>
      <c r="F178" s="252" t="s">
        <v>139</v>
      </c>
      <c r="G178" s="250"/>
      <c r="H178" s="253">
        <v>77.768999999999991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137</v>
      </c>
      <c r="AU178" s="259" t="s">
        <v>83</v>
      </c>
      <c r="AV178" s="14" t="s">
        <v>135</v>
      </c>
      <c r="AW178" s="14" t="s">
        <v>30</v>
      </c>
      <c r="AX178" s="14" t="s">
        <v>81</v>
      </c>
      <c r="AY178" s="259" t="s">
        <v>129</v>
      </c>
    </row>
    <row r="179" s="2" customFormat="1" ht="49.05" customHeight="1">
      <c r="A179" s="37"/>
      <c r="B179" s="38"/>
      <c r="C179" s="219" t="s">
        <v>165</v>
      </c>
      <c r="D179" s="219" t="s">
        <v>131</v>
      </c>
      <c r="E179" s="220" t="s">
        <v>197</v>
      </c>
      <c r="F179" s="221" t="s">
        <v>198</v>
      </c>
      <c r="G179" s="222" t="s">
        <v>179</v>
      </c>
      <c r="H179" s="223">
        <v>46.661000000000001</v>
      </c>
      <c r="I179" s="224"/>
      <c r="J179" s="225">
        <f>ROUND(I179*H179,2)</f>
        <v>0</v>
      </c>
      <c r="K179" s="226"/>
      <c r="L179" s="43"/>
      <c r="M179" s="227" t="s">
        <v>1</v>
      </c>
      <c r="N179" s="228" t="s">
        <v>40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135</v>
      </c>
      <c r="AT179" s="231" t="s">
        <v>131</v>
      </c>
      <c r="AU179" s="231" t="s">
        <v>83</v>
      </c>
      <c r="AY179" s="16" t="s">
        <v>129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135</v>
      </c>
      <c r="BK179" s="232">
        <f>ROUND(I179*H179,2)</f>
        <v>0</v>
      </c>
      <c r="BL179" s="16" t="s">
        <v>135</v>
      </c>
      <c r="BM179" s="231" t="s">
        <v>199</v>
      </c>
    </row>
    <row r="180" s="2" customFormat="1">
      <c r="A180" s="37"/>
      <c r="B180" s="38"/>
      <c r="C180" s="39"/>
      <c r="D180" s="233" t="s">
        <v>136</v>
      </c>
      <c r="E180" s="39"/>
      <c r="F180" s="234" t="s">
        <v>198</v>
      </c>
      <c r="G180" s="39"/>
      <c r="H180" s="39"/>
      <c r="I180" s="235"/>
      <c r="J180" s="39"/>
      <c r="K180" s="39"/>
      <c r="L180" s="43"/>
      <c r="M180" s="236"/>
      <c r="N180" s="237"/>
      <c r="O180" s="91"/>
      <c r="P180" s="91"/>
      <c r="Q180" s="91"/>
      <c r="R180" s="91"/>
      <c r="S180" s="91"/>
      <c r="T180" s="92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136</v>
      </c>
      <c r="AU180" s="16" t="s">
        <v>83</v>
      </c>
    </row>
    <row r="181" s="13" customFormat="1">
      <c r="A181" s="13"/>
      <c r="B181" s="238"/>
      <c r="C181" s="239"/>
      <c r="D181" s="233" t="s">
        <v>137</v>
      </c>
      <c r="E181" s="240" t="s">
        <v>1</v>
      </c>
      <c r="F181" s="241" t="s">
        <v>200</v>
      </c>
      <c r="G181" s="239"/>
      <c r="H181" s="242">
        <v>55.484999999999999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137</v>
      </c>
      <c r="AU181" s="248" t="s">
        <v>83</v>
      </c>
      <c r="AV181" s="13" t="s">
        <v>83</v>
      </c>
      <c r="AW181" s="13" t="s">
        <v>30</v>
      </c>
      <c r="AX181" s="13" t="s">
        <v>73</v>
      </c>
      <c r="AY181" s="248" t="s">
        <v>129</v>
      </c>
    </row>
    <row r="182" s="13" customFormat="1">
      <c r="A182" s="13"/>
      <c r="B182" s="238"/>
      <c r="C182" s="239"/>
      <c r="D182" s="233" t="s">
        <v>137</v>
      </c>
      <c r="E182" s="240" t="s">
        <v>1</v>
      </c>
      <c r="F182" s="241" t="s">
        <v>201</v>
      </c>
      <c r="G182" s="239"/>
      <c r="H182" s="242">
        <v>-8.8239999999999998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137</v>
      </c>
      <c r="AU182" s="248" t="s">
        <v>83</v>
      </c>
      <c r="AV182" s="13" t="s">
        <v>83</v>
      </c>
      <c r="AW182" s="13" t="s">
        <v>30</v>
      </c>
      <c r="AX182" s="13" t="s">
        <v>73</v>
      </c>
      <c r="AY182" s="248" t="s">
        <v>129</v>
      </c>
    </row>
    <row r="183" s="14" customFormat="1">
      <c r="A183" s="14"/>
      <c r="B183" s="249"/>
      <c r="C183" s="250"/>
      <c r="D183" s="233" t="s">
        <v>137</v>
      </c>
      <c r="E183" s="251" t="s">
        <v>1</v>
      </c>
      <c r="F183" s="252" t="s">
        <v>139</v>
      </c>
      <c r="G183" s="250"/>
      <c r="H183" s="253">
        <v>46.661000000000001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137</v>
      </c>
      <c r="AU183" s="259" t="s">
        <v>83</v>
      </c>
      <c r="AV183" s="14" t="s">
        <v>135</v>
      </c>
      <c r="AW183" s="14" t="s">
        <v>30</v>
      </c>
      <c r="AX183" s="14" t="s">
        <v>81</v>
      </c>
      <c r="AY183" s="259" t="s">
        <v>129</v>
      </c>
    </row>
    <row r="184" s="2" customFormat="1" ht="49.05" customHeight="1">
      <c r="A184" s="37"/>
      <c r="B184" s="38"/>
      <c r="C184" s="219" t="s">
        <v>8</v>
      </c>
      <c r="D184" s="219" t="s">
        <v>131</v>
      </c>
      <c r="E184" s="220" t="s">
        <v>202</v>
      </c>
      <c r="F184" s="221" t="s">
        <v>203</v>
      </c>
      <c r="G184" s="222" t="s">
        <v>179</v>
      </c>
      <c r="H184" s="223">
        <v>31.108000000000001</v>
      </c>
      <c r="I184" s="224"/>
      <c r="J184" s="225">
        <f>ROUND(I184*H184,2)</f>
        <v>0</v>
      </c>
      <c r="K184" s="226"/>
      <c r="L184" s="43"/>
      <c r="M184" s="227" t="s">
        <v>1</v>
      </c>
      <c r="N184" s="228" t="s">
        <v>40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1" t="s">
        <v>135</v>
      </c>
      <c r="AT184" s="231" t="s">
        <v>131</v>
      </c>
      <c r="AU184" s="231" t="s">
        <v>83</v>
      </c>
      <c r="AY184" s="16" t="s">
        <v>129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6" t="s">
        <v>135</v>
      </c>
      <c r="BK184" s="232">
        <f>ROUND(I184*H184,2)</f>
        <v>0</v>
      </c>
      <c r="BL184" s="16" t="s">
        <v>135</v>
      </c>
      <c r="BM184" s="231" t="s">
        <v>204</v>
      </c>
    </row>
    <row r="185" s="2" customFormat="1">
      <c r="A185" s="37"/>
      <c r="B185" s="38"/>
      <c r="C185" s="39"/>
      <c r="D185" s="233" t="s">
        <v>136</v>
      </c>
      <c r="E185" s="39"/>
      <c r="F185" s="234" t="s">
        <v>203</v>
      </c>
      <c r="G185" s="39"/>
      <c r="H185" s="39"/>
      <c r="I185" s="235"/>
      <c r="J185" s="39"/>
      <c r="K185" s="39"/>
      <c r="L185" s="43"/>
      <c r="M185" s="236"/>
      <c r="N185" s="237"/>
      <c r="O185" s="91"/>
      <c r="P185" s="91"/>
      <c r="Q185" s="91"/>
      <c r="R185" s="91"/>
      <c r="S185" s="91"/>
      <c r="T185" s="9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83</v>
      </c>
    </row>
    <row r="186" s="13" customFormat="1">
      <c r="A186" s="13"/>
      <c r="B186" s="238"/>
      <c r="C186" s="239"/>
      <c r="D186" s="233" t="s">
        <v>137</v>
      </c>
      <c r="E186" s="240" t="s">
        <v>1</v>
      </c>
      <c r="F186" s="241" t="s">
        <v>205</v>
      </c>
      <c r="G186" s="239"/>
      <c r="H186" s="242">
        <v>36.990000000000002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137</v>
      </c>
      <c r="AU186" s="248" t="s">
        <v>83</v>
      </c>
      <c r="AV186" s="13" t="s">
        <v>83</v>
      </c>
      <c r="AW186" s="13" t="s">
        <v>30</v>
      </c>
      <c r="AX186" s="13" t="s">
        <v>73</v>
      </c>
      <c r="AY186" s="248" t="s">
        <v>129</v>
      </c>
    </row>
    <row r="187" s="13" customFormat="1">
      <c r="A187" s="13"/>
      <c r="B187" s="238"/>
      <c r="C187" s="239"/>
      <c r="D187" s="233" t="s">
        <v>137</v>
      </c>
      <c r="E187" s="240" t="s">
        <v>1</v>
      </c>
      <c r="F187" s="241" t="s">
        <v>206</v>
      </c>
      <c r="G187" s="239"/>
      <c r="H187" s="242">
        <v>-5.8819999999999997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137</v>
      </c>
      <c r="AU187" s="248" t="s">
        <v>83</v>
      </c>
      <c r="AV187" s="13" t="s">
        <v>83</v>
      </c>
      <c r="AW187" s="13" t="s">
        <v>30</v>
      </c>
      <c r="AX187" s="13" t="s">
        <v>73</v>
      </c>
      <c r="AY187" s="248" t="s">
        <v>129</v>
      </c>
    </row>
    <row r="188" s="14" customFormat="1">
      <c r="A188" s="14"/>
      <c r="B188" s="249"/>
      <c r="C188" s="250"/>
      <c r="D188" s="233" t="s">
        <v>137</v>
      </c>
      <c r="E188" s="251" t="s">
        <v>1</v>
      </c>
      <c r="F188" s="252" t="s">
        <v>139</v>
      </c>
      <c r="G188" s="250"/>
      <c r="H188" s="253">
        <v>31.108000000000004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137</v>
      </c>
      <c r="AU188" s="259" t="s">
        <v>83</v>
      </c>
      <c r="AV188" s="14" t="s">
        <v>135</v>
      </c>
      <c r="AW188" s="14" t="s">
        <v>30</v>
      </c>
      <c r="AX188" s="14" t="s">
        <v>81</v>
      </c>
      <c r="AY188" s="259" t="s">
        <v>129</v>
      </c>
    </row>
    <row r="189" s="2" customFormat="1" ht="37.8" customHeight="1">
      <c r="A189" s="37"/>
      <c r="B189" s="38"/>
      <c r="C189" s="219" t="s">
        <v>170</v>
      </c>
      <c r="D189" s="219" t="s">
        <v>131</v>
      </c>
      <c r="E189" s="220" t="s">
        <v>207</v>
      </c>
      <c r="F189" s="221" t="s">
        <v>208</v>
      </c>
      <c r="G189" s="222" t="s">
        <v>134</v>
      </c>
      <c r="H189" s="223">
        <v>205.44499999999999</v>
      </c>
      <c r="I189" s="224"/>
      <c r="J189" s="225">
        <f>ROUND(I189*H189,2)</f>
        <v>0</v>
      </c>
      <c r="K189" s="226"/>
      <c r="L189" s="43"/>
      <c r="M189" s="227" t="s">
        <v>1</v>
      </c>
      <c r="N189" s="228" t="s">
        <v>40</v>
      </c>
      <c r="O189" s="91"/>
      <c r="P189" s="229">
        <f>O189*H189</f>
        <v>0</v>
      </c>
      <c r="Q189" s="229">
        <v>0.00084999999999999995</v>
      </c>
      <c r="R189" s="229">
        <f>Q189*H189</f>
        <v>0.17462824999999999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135</v>
      </c>
      <c r="AT189" s="231" t="s">
        <v>131</v>
      </c>
      <c r="AU189" s="231" t="s">
        <v>83</v>
      </c>
      <c r="AY189" s="16" t="s">
        <v>129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135</v>
      </c>
      <c r="BK189" s="232">
        <f>ROUND(I189*H189,2)</f>
        <v>0</v>
      </c>
      <c r="BL189" s="16" t="s">
        <v>135</v>
      </c>
      <c r="BM189" s="231" t="s">
        <v>209</v>
      </c>
    </row>
    <row r="190" s="2" customFormat="1">
      <c r="A190" s="37"/>
      <c r="B190" s="38"/>
      <c r="C190" s="39"/>
      <c r="D190" s="233" t="s">
        <v>136</v>
      </c>
      <c r="E190" s="39"/>
      <c r="F190" s="234" t="s">
        <v>208</v>
      </c>
      <c r="G190" s="39"/>
      <c r="H190" s="39"/>
      <c r="I190" s="235"/>
      <c r="J190" s="39"/>
      <c r="K190" s="39"/>
      <c r="L190" s="43"/>
      <c r="M190" s="236"/>
      <c r="N190" s="237"/>
      <c r="O190" s="91"/>
      <c r="P190" s="91"/>
      <c r="Q190" s="91"/>
      <c r="R190" s="91"/>
      <c r="S190" s="91"/>
      <c r="T190" s="9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136</v>
      </c>
      <c r="AU190" s="16" t="s">
        <v>83</v>
      </c>
    </row>
    <row r="191" s="13" customFormat="1">
      <c r="A191" s="13"/>
      <c r="B191" s="238"/>
      <c r="C191" s="239"/>
      <c r="D191" s="233" t="s">
        <v>137</v>
      </c>
      <c r="E191" s="240" t="s">
        <v>1</v>
      </c>
      <c r="F191" s="241" t="s">
        <v>210</v>
      </c>
      <c r="G191" s="239"/>
      <c r="H191" s="242">
        <v>205.44499999999999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137</v>
      </c>
      <c r="AU191" s="248" t="s">
        <v>83</v>
      </c>
      <c r="AV191" s="13" t="s">
        <v>83</v>
      </c>
      <c r="AW191" s="13" t="s">
        <v>30</v>
      </c>
      <c r="AX191" s="13" t="s">
        <v>73</v>
      </c>
      <c r="AY191" s="248" t="s">
        <v>129</v>
      </c>
    </row>
    <row r="192" s="14" customFormat="1">
      <c r="A192" s="14"/>
      <c r="B192" s="249"/>
      <c r="C192" s="250"/>
      <c r="D192" s="233" t="s">
        <v>137</v>
      </c>
      <c r="E192" s="251" t="s">
        <v>1</v>
      </c>
      <c r="F192" s="252" t="s">
        <v>139</v>
      </c>
      <c r="G192" s="250"/>
      <c r="H192" s="253">
        <v>205.44499999999999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137</v>
      </c>
      <c r="AU192" s="259" t="s">
        <v>83</v>
      </c>
      <c r="AV192" s="14" t="s">
        <v>135</v>
      </c>
      <c r="AW192" s="14" t="s">
        <v>30</v>
      </c>
      <c r="AX192" s="14" t="s">
        <v>81</v>
      </c>
      <c r="AY192" s="259" t="s">
        <v>129</v>
      </c>
    </row>
    <row r="193" s="2" customFormat="1" ht="44.25" customHeight="1">
      <c r="A193" s="37"/>
      <c r="B193" s="38"/>
      <c r="C193" s="219" t="s">
        <v>211</v>
      </c>
      <c r="D193" s="219" t="s">
        <v>131</v>
      </c>
      <c r="E193" s="220" t="s">
        <v>212</v>
      </c>
      <c r="F193" s="221" t="s">
        <v>213</v>
      </c>
      <c r="G193" s="222" t="s">
        <v>134</v>
      </c>
      <c r="H193" s="223">
        <v>205.44499999999999</v>
      </c>
      <c r="I193" s="224"/>
      <c r="J193" s="225">
        <f>ROUND(I193*H193,2)</f>
        <v>0</v>
      </c>
      <c r="K193" s="226"/>
      <c r="L193" s="43"/>
      <c r="M193" s="227" t="s">
        <v>1</v>
      </c>
      <c r="N193" s="228" t="s">
        <v>40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135</v>
      </c>
      <c r="AT193" s="231" t="s">
        <v>131</v>
      </c>
      <c r="AU193" s="231" t="s">
        <v>83</v>
      </c>
      <c r="AY193" s="16" t="s">
        <v>129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135</v>
      </c>
      <c r="BK193" s="232">
        <f>ROUND(I193*H193,2)</f>
        <v>0</v>
      </c>
      <c r="BL193" s="16" t="s">
        <v>135</v>
      </c>
      <c r="BM193" s="231" t="s">
        <v>214</v>
      </c>
    </row>
    <row r="194" s="2" customFormat="1">
      <c r="A194" s="37"/>
      <c r="B194" s="38"/>
      <c r="C194" s="39"/>
      <c r="D194" s="233" t="s">
        <v>136</v>
      </c>
      <c r="E194" s="39"/>
      <c r="F194" s="234" t="s">
        <v>213</v>
      </c>
      <c r="G194" s="39"/>
      <c r="H194" s="39"/>
      <c r="I194" s="235"/>
      <c r="J194" s="39"/>
      <c r="K194" s="39"/>
      <c r="L194" s="43"/>
      <c r="M194" s="236"/>
      <c r="N194" s="237"/>
      <c r="O194" s="91"/>
      <c r="P194" s="91"/>
      <c r="Q194" s="91"/>
      <c r="R194" s="91"/>
      <c r="S194" s="91"/>
      <c r="T194" s="92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136</v>
      </c>
      <c r="AU194" s="16" t="s">
        <v>83</v>
      </c>
    </row>
    <row r="195" s="13" customFormat="1">
      <c r="A195" s="13"/>
      <c r="B195" s="238"/>
      <c r="C195" s="239"/>
      <c r="D195" s="233" t="s">
        <v>137</v>
      </c>
      <c r="E195" s="240" t="s">
        <v>1</v>
      </c>
      <c r="F195" s="241" t="s">
        <v>215</v>
      </c>
      <c r="G195" s="239"/>
      <c r="H195" s="242">
        <v>205.44499999999999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137</v>
      </c>
      <c r="AU195" s="248" t="s">
        <v>83</v>
      </c>
      <c r="AV195" s="13" t="s">
        <v>83</v>
      </c>
      <c r="AW195" s="13" t="s">
        <v>30</v>
      </c>
      <c r="AX195" s="13" t="s">
        <v>73</v>
      </c>
      <c r="AY195" s="248" t="s">
        <v>129</v>
      </c>
    </row>
    <row r="196" s="14" customFormat="1">
      <c r="A196" s="14"/>
      <c r="B196" s="249"/>
      <c r="C196" s="250"/>
      <c r="D196" s="233" t="s">
        <v>137</v>
      </c>
      <c r="E196" s="251" t="s">
        <v>1</v>
      </c>
      <c r="F196" s="252" t="s">
        <v>139</v>
      </c>
      <c r="G196" s="250"/>
      <c r="H196" s="253">
        <v>205.44499999999999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137</v>
      </c>
      <c r="AU196" s="259" t="s">
        <v>83</v>
      </c>
      <c r="AV196" s="14" t="s">
        <v>135</v>
      </c>
      <c r="AW196" s="14" t="s">
        <v>30</v>
      </c>
      <c r="AX196" s="14" t="s">
        <v>81</v>
      </c>
      <c r="AY196" s="259" t="s">
        <v>129</v>
      </c>
    </row>
    <row r="197" s="2" customFormat="1" ht="24.15" customHeight="1">
      <c r="A197" s="37"/>
      <c r="B197" s="38"/>
      <c r="C197" s="219" t="s">
        <v>175</v>
      </c>
      <c r="D197" s="219" t="s">
        <v>131</v>
      </c>
      <c r="E197" s="220" t="s">
        <v>216</v>
      </c>
      <c r="F197" s="221" t="s">
        <v>217</v>
      </c>
      <c r="G197" s="222" t="s">
        <v>134</v>
      </c>
      <c r="H197" s="223">
        <v>82.799999999999997</v>
      </c>
      <c r="I197" s="224"/>
      <c r="J197" s="225">
        <f>ROUND(I197*H197,2)</f>
        <v>0</v>
      </c>
      <c r="K197" s="226"/>
      <c r="L197" s="43"/>
      <c r="M197" s="227" t="s">
        <v>1</v>
      </c>
      <c r="N197" s="228" t="s">
        <v>40</v>
      </c>
      <c r="O197" s="91"/>
      <c r="P197" s="229">
        <f>O197*H197</f>
        <v>0</v>
      </c>
      <c r="Q197" s="229">
        <v>0.00069999999999999999</v>
      </c>
      <c r="R197" s="229">
        <f>Q197*H197</f>
        <v>0.057959999999999998</v>
      </c>
      <c r="S197" s="229">
        <v>0</v>
      </c>
      <c r="T197" s="23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135</v>
      </c>
      <c r="AT197" s="231" t="s">
        <v>131</v>
      </c>
      <c r="AU197" s="231" t="s">
        <v>83</v>
      </c>
      <c r="AY197" s="16" t="s">
        <v>129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135</v>
      </c>
      <c r="BK197" s="232">
        <f>ROUND(I197*H197,2)</f>
        <v>0</v>
      </c>
      <c r="BL197" s="16" t="s">
        <v>135</v>
      </c>
      <c r="BM197" s="231" t="s">
        <v>218</v>
      </c>
    </row>
    <row r="198" s="2" customFormat="1">
      <c r="A198" s="37"/>
      <c r="B198" s="38"/>
      <c r="C198" s="39"/>
      <c r="D198" s="233" t="s">
        <v>136</v>
      </c>
      <c r="E198" s="39"/>
      <c r="F198" s="234" t="s">
        <v>217</v>
      </c>
      <c r="G198" s="39"/>
      <c r="H198" s="39"/>
      <c r="I198" s="235"/>
      <c r="J198" s="39"/>
      <c r="K198" s="39"/>
      <c r="L198" s="43"/>
      <c r="M198" s="236"/>
      <c r="N198" s="237"/>
      <c r="O198" s="91"/>
      <c r="P198" s="91"/>
      <c r="Q198" s="91"/>
      <c r="R198" s="91"/>
      <c r="S198" s="91"/>
      <c r="T198" s="9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136</v>
      </c>
      <c r="AU198" s="16" t="s">
        <v>83</v>
      </c>
    </row>
    <row r="199" s="13" customFormat="1">
      <c r="A199" s="13"/>
      <c r="B199" s="238"/>
      <c r="C199" s="239"/>
      <c r="D199" s="233" t="s">
        <v>137</v>
      </c>
      <c r="E199" s="240" t="s">
        <v>1</v>
      </c>
      <c r="F199" s="241" t="s">
        <v>219</v>
      </c>
      <c r="G199" s="239"/>
      <c r="H199" s="242">
        <v>82.799999999999997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137</v>
      </c>
      <c r="AU199" s="248" t="s">
        <v>83</v>
      </c>
      <c r="AV199" s="13" t="s">
        <v>83</v>
      </c>
      <c r="AW199" s="13" t="s">
        <v>30</v>
      </c>
      <c r="AX199" s="13" t="s">
        <v>73</v>
      </c>
      <c r="AY199" s="248" t="s">
        <v>129</v>
      </c>
    </row>
    <row r="200" s="14" customFormat="1">
      <c r="A200" s="14"/>
      <c r="B200" s="249"/>
      <c r="C200" s="250"/>
      <c r="D200" s="233" t="s">
        <v>137</v>
      </c>
      <c r="E200" s="251" t="s">
        <v>1</v>
      </c>
      <c r="F200" s="252" t="s">
        <v>139</v>
      </c>
      <c r="G200" s="250"/>
      <c r="H200" s="253">
        <v>82.799999999999997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137</v>
      </c>
      <c r="AU200" s="259" t="s">
        <v>83</v>
      </c>
      <c r="AV200" s="14" t="s">
        <v>135</v>
      </c>
      <c r="AW200" s="14" t="s">
        <v>30</v>
      </c>
      <c r="AX200" s="14" t="s">
        <v>81</v>
      </c>
      <c r="AY200" s="259" t="s">
        <v>129</v>
      </c>
    </row>
    <row r="201" s="2" customFormat="1" ht="44.25" customHeight="1">
      <c r="A201" s="37"/>
      <c r="B201" s="38"/>
      <c r="C201" s="219" t="s">
        <v>220</v>
      </c>
      <c r="D201" s="219" t="s">
        <v>131</v>
      </c>
      <c r="E201" s="220" t="s">
        <v>221</v>
      </c>
      <c r="F201" s="221" t="s">
        <v>222</v>
      </c>
      <c r="G201" s="222" t="s">
        <v>134</v>
      </c>
      <c r="H201" s="223">
        <v>82.799999999999997</v>
      </c>
      <c r="I201" s="224"/>
      <c r="J201" s="225">
        <f>ROUND(I201*H201,2)</f>
        <v>0</v>
      </c>
      <c r="K201" s="226"/>
      <c r="L201" s="43"/>
      <c r="M201" s="227" t="s">
        <v>1</v>
      </c>
      <c r="N201" s="228" t="s">
        <v>40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135</v>
      </c>
      <c r="AT201" s="231" t="s">
        <v>131</v>
      </c>
      <c r="AU201" s="231" t="s">
        <v>83</v>
      </c>
      <c r="AY201" s="16" t="s">
        <v>129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135</v>
      </c>
      <c r="BK201" s="232">
        <f>ROUND(I201*H201,2)</f>
        <v>0</v>
      </c>
      <c r="BL201" s="16" t="s">
        <v>135</v>
      </c>
      <c r="BM201" s="231" t="s">
        <v>223</v>
      </c>
    </row>
    <row r="202" s="2" customFormat="1">
      <c r="A202" s="37"/>
      <c r="B202" s="38"/>
      <c r="C202" s="39"/>
      <c r="D202" s="233" t="s">
        <v>136</v>
      </c>
      <c r="E202" s="39"/>
      <c r="F202" s="234" t="s">
        <v>222</v>
      </c>
      <c r="G202" s="39"/>
      <c r="H202" s="39"/>
      <c r="I202" s="235"/>
      <c r="J202" s="39"/>
      <c r="K202" s="39"/>
      <c r="L202" s="43"/>
      <c r="M202" s="236"/>
      <c r="N202" s="237"/>
      <c r="O202" s="91"/>
      <c r="P202" s="91"/>
      <c r="Q202" s="91"/>
      <c r="R202" s="91"/>
      <c r="S202" s="91"/>
      <c r="T202" s="9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136</v>
      </c>
      <c r="AU202" s="16" t="s">
        <v>83</v>
      </c>
    </row>
    <row r="203" s="2" customFormat="1" ht="33" customHeight="1">
      <c r="A203" s="37"/>
      <c r="B203" s="38"/>
      <c r="C203" s="219" t="s">
        <v>224</v>
      </c>
      <c r="D203" s="219" t="s">
        <v>131</v>
      </c>
      <c r="E203" s="220" t="s">
        <v>225</v>
      </c>
      <c r="F203" s="221" t="s">
        <v>226</v>
      </c>
      <c r="G203" s="222" t="s">
        <v>179</v>
      </c>
      <c r="H203" s="223">
        <v>41.399999999999999</v>
      </c>
      <c r="I203" s="224"/>
      <c r="J203" s="225">
        <f>ROUND(I203*H203,2)</f>
        <v>0</v>
      </c>
      <c r="K203" s="226"/>
      <c r="L203" s="43"/>
      <c r="M203" s="227" t="s">
        <v>1</v>
      </c>
      <c r="N203" s="228" t="s">
        <v>40</v>
      </c>
      <c r="O203" s="91"/>
      <c r="P203" s="229">
        <f>O203*H203</f>
        <v>0</v>
      </c>
      <c r="Q203" s="229">
        <v>0.00046000000000000001</v>
      </c>
      <c r="R203" s="229">
        <f>Q203*H203</f>
        <v>0.019043999999999998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135</v>
      </c>
      <c r="AT203" s="231" t="s">
        <v>131</v>
      </c>
      <c r="AU203" s="231" t="s">
        <v>83</v>
      </c>
      <c r="AY203" s="16" t="s">
        <v>129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135</v>
      </c>
      <c r="BK203" s="232">
        <f>ROUND(I203*H203,2)</f>
        <v>0</v>
      </c>
      <c r="BL203" s="16" t="s">
        <v>135</v>
      </c>
      <c r="BM203" s="231" t="s">
        <v>227</v>
      </c>
    </row>
    <row r="204" s="2" customFormat="1">
      <c r="A204" s="37"/>
      <c r="B204" s="38"/>
      <c r="C204" s="39"/>
      <c r="D204" s="233" t="s">
        <v>136</v>
      </c>
      <c r="E204" s="39"/>
      <c r="F204" s="234" t="s">
        <v>226</v>
      </c>
      <c r="G204" s="39"/>
      <c r="H204" s="39"/>
      <c r="I204" s="235"/>
      <c r="J204" s="39"/>
      <c r="K204" s="39"/>
      <c r="L204" s="43"/>
      <c r="M204" s="236"/>
      <c r="N204" s="237"/>
      <c r="O204" s="91"/>
      <c r="P204" s="91"/>
      <c r="Q204" s="91"/>
      <c r="R204" s="91"/>
      <c r="S204" s="91"/>
      <c r="T204" s="9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136</v>
      </c>
      <c r="AU204" s="16" t="s">
        <v>83</v>
      </c>
    </row>
    <row r="205" s="13" customFormat="1">
      <c r="A205" s="13"/>
      <c r="B205" s="238"/>
      <c r="C205" s="239"/>
      <c r="D205" s="233" t="s">
        <v>137</v>
      </c>
      <c r="E205" s="240" t="s">
        <v>1</v>
      </c>
      <c r="F205" s="241" t="s">
        <v>228</v>
      </c>
      <c r="G205" s="239"/>
      <c r="H205" s="242">
        <v>41.399999999999999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137</v>
      </c>
      <c r="AU205" s="248" t="s">
        <v>83</v>
      </c>
      <c r="AV205" s="13" t="s">
        <v>83</v>
      </c>
      <c r="AW205" s="13" t="s">
        <v>30</v>
      </c>
      <c r="AX205" s="13" t="s">
        <v>73</v>
      </c>
      <c r="AY205" s="248" t="s">
        <v>129</v>
      </c>
    </row>
    <row r="206" s="14" customFormat="1">
      <c r="A206" s="14"/>
      <c r="B206" s="249"/>
      <c r="C206" s="250"/>
      <c r="D206" s="233" t="s">
        <v>137</v>
      </c>
      <c r="E206" s="251" t="s">
        <v>1</v>
      </c>
      <c r="F206" s="252" t="s">
        <v>139</v>
      </c>
      <c r="G206" s="250"/>
      <c r="H206" s="253">
        <v>41.399999999999999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137</v>
      </c>
      <c r="AU206" s="259" t="s">
        <v>83</v>
      </c>
      <c r="AV206" s="14" t="s">
        <v>135</v>
      </c>
      <c r="AW206" s="14" t="s">
        <v>30</v>
      </c>
      <c r="AX206" s="14" t="s">
        <v>81</v>
      </c>
      <c r="AY206" s="259" t="s">
        <v>129</v>
      </c>
    </row>
    <row r="207" s="2" customFormat="1" ht="37.8" customHeight="1">
      <c r="A207" s="37"/>
      <c r="B207" s="38"/>
      <c r="C207" s="219" t="s">
        <v>7</v>
      </c>
      <c r="D207" s="219" t="s">
        <v>131</v>
      </c>
      <c r="E207" s="220" t="s">
        <v>229</v>
      </c>
      <c r="F207" s="221" t="s">
        <v>230</v>
      </c>
      <c r="G207" s="222" t="s">
        <v>179</v>
      </c>
      <c r="H207" s="223">
        <v>41.399999999999999</v>
      </c>
      <c r="I207" s="224"/>
      <c r="J207" s="225">
        <f>ROUND(I207*H207,2)</f>
        <v>0</v>
      </c>
      <c r="K207" s="226"/>
      <c r="L207" s="43"/>
      <c r="M207" s="227" t="s">
        <v>1</v>
      </c>
      <c r="N207" s="228" t="s">
        <v>40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135</v>
      </c>
      <c r="AT207" s="231" t="s">
        <v>131</v>
      </c>
      <c r="AU207" s="231" t="s">
        <v>83</v>
      </c>
      <c r="AY207" s="16" t="s">
        <v>129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135</v>
      </c>
      <c r="BK207" s="232">
        <f>ROUND(I207*H207,2)</f>
        <v>0</v>
      </c>
      <c r="BL207" s="16" t="s">
        <v>135</v>
      </c>
      <c r="BM207" s="231" t="s">
        <v>231</v>
      </c>
    </row>
    <row r="208" s="2" customFormat="1">
      <c r="A208" s="37"/>
      <c r="B208" s="38"/>
      <c r="C208" s="39"/>
      <c r="D208" s="233" t="s">
        <v>136</v>
      </c>
      <c r="E208" s="39"/>
      <c r="F208" s="234" t="s">
        <v>230</v>
      </c>
      <c r="G208" s="39"/>
      <c r="H208" s="39"/>
      <c r="I208" s="235"/>
      <c r="J208" s="39"/>
      <c r="K208" s="39"/>
      <c r="L208" s="43"/>
      <c r="M208" s="236"/>
      <c r="N208" s="237"/>
      <c r="O208" s="91"/>
      <c r="P208" s="91"/>
      <c r="Q208" s="91"/>
      <c r="R208" s="91"/>
      <c r="S208" s="91"/>
      <c r="T208" s="92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136</v>
      </c>
      <c r="AU208" s="16" t="s">
        <v>83</v>
      </c>
    </row>
    <row r="209" s="2" customFormat="1" ht="62.7" customHeight="1">
      <c r="A209" s="37"/>
      <c r="B209" s="38"/>
      <c r="C209" s="219" t="s">
        <v>180</v>
      </c>
      <c r="D209" s="219" t="s">
        <v>131</v>
      </c>
      <c r="E209" s="220" t="s">
        <v>232</v>
      </c>
      <c r="F209" s="221" t="s">
        <v>233</v>
      </c>
      <c r="G209" s="222" t="s">
        <v>179</v>
      </c>
      <c r="H209" s="223">
        <v>265.04399999999998</v>
      </c>
      <c r="I209" s="224"/>
      <c r="J209" s="225">
        <f>ROUND(I209*H209,2)</f>
        <v>0</v>
      </c>
      <c r="K209" s="226"/>
      <c r="L209" s="43"/>
      <c r="M209" s="227" t="s">
        <v>1</v>
      </c>
      <c r="N209" s="228" t="s">
        <v>40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135</v>
      </c>
      <c r="AT209" s="231" t="s">
        <v>131</v>
      </c>
      <c r="AU209" s="231" t="s">
        <v>83</v>
      </c>
      <c r="AY209" s="16" t="s">
        <v>129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135</v>
      </c>
      <c r="BK209" s="232">
        <f>ROUND(I209*H209,2)</f>
        <v>0</v>
      </c>
      <c r="BL209" s="16" t="s">
        <v>135</v>
      </c>
      <c r="BM209" s="231" t="s">
        <v>234</v>
      </c>
    </row>
    <row r="210" s="2" customFormat="1">
      <c r="A210" s="37"/>
      <c r="B210" s="38"/>
      <c r="C210" s="39"/>
      <c r="D210" s="233" t="s">
        <v>136</v>
      </c>
      <c r="E210" s="39"/>
      <c r="F210" s="234" t="s">
        <v>233</v>
      </c>
      <c r="G210" s="39"/>
      <c r="H210" s="39"/>
      <c r="I210" s="235"/>
      <c r="J210" s="39"/>
      <c r="K210" s="39"/>
      <c r="L210" s="43"/>
      <c r="M210" s="236"/>
      <c r="N210" s="237"/>
      <c r="O210" s="91"/>
      <c r="P210" s="91"/>
      <c r="Q210" s="91"/>
      <c r="R210" s="91"/>
      <c r="S210" s="91"/>
      <c r="T210" s="9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136</v>
      </c>
      <c r="AU210" s="16" t="s">
        <v>83</v>
      </c>
    </row>
    <row r="211" s="13" customFormat="1">
      <c r="A211" s="13"/>
      <c r="B211" s="238"/>
      <c r="C211" s="239"/>
      <c r="D211" s="233" t="s">
        <v>137</v>
      </c>
      <c r="E211" s="240" t="s">
        <v>1</v>
      </c>
      <c r="F211" s="241" t="s">
        <v>235</v>
      </c>
      <c r="G211" s="239"/>
      <c r="H211" s="242">
        <v>265.04399999999998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137</v>
      </c>
      <c r="AU211" s="248" t="s">
        <v>83</v>
      </c>
      <c r="AV211" s="13" t="s">
        <v>83</v>
      </c>
      <c r="AW211" s="13" t="s">
        <v>30</v>
      </c>
      <c r="AX211" s="13" t="s">
        <v>73</v>
      </c>
      <c r="AY211" s="248" t="s">
        <v>129</v>
      </c>
    </row>
    <row r="212" s="14" customFormat="1">
      <c r="A212" s="14"/>
      <c r="B212" s="249"/>
      <c r="C212" s="250"/>
      <c r="D212" s="233" t="s">
        <v>137</v>
      </c>
      <c r="E212" s="251" t="s">
        <v>1</v>
      </c>
      <c r="F212" s="252" t="s">
        <v>139</v>
      </c>
      <c r="G212" s="250"/>
      <c r="H212" s="253">
        <v>265.04399999999998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137</v>
      </c>
      <c r="AU212" s="259" t="s">
        <v>83</v>
      </c>
      <c r="AV212" s="14" t="s">
        <v>135</v>
      </c>
      <c r="AW212" s="14" t="s">
        <v>30</v>
      </c>
      <c r="AX212" s="14" t="s">
        <v>81</v>
      </c>
      <c r="AY212" s="259" t="s">
        <v>129</v>
      </c>
    </row>
    <row r="213" s="2" customFormat="1" ht="62.7" customHeight="1">
      <c r="A213" s="37"/>
      <c r="B213" s="38"/>
      <c r="C213" s="219" t="s">
        <v>236</v>
      </c>
      <c r="D213" s="219" t="s">
        <v>131</v>
      </c>
      <c r="E213" s="220" t="s">
        <v>237</v>
      </c>
      <c r="F213" s="221" t="s">
        <v>238</v>
      </c>
      <c r="G213" s="222" t="s">
        <v>179</v>
      </c>
      <c r="H213" s="223">
        <v>58.015999999999998</v>
      </c>
      <c r="I213" s="224"/>
      <c r="J213" s="225">
        <f>ROUND(I213*H213,2)</f>
        <v>0</v>
      </c>
      <c r="K213" s="226"/>
      <c r="L213" s="43"/>
      <c r="M213" s="227" t="s">
        <v>1</v>
      </c>
      <c r="N213" s="228" t="s">
        <v>40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135</v>
      </c>
      <c r="AT213" s="231" t="s">
        <v>131</v>
      </c>
      <c r="AU213" s="231" t="s">
        <v>83</v>
      </c>
      <c r="AY213" s="16" t="s">
        <v>129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135</v>
      </c>
      <c r="BK213" s="232">
        <f>ROUND(I213*H213,2)</f>
        <v>0</v>
      </c>
      <c r="BL213" s="16" t="s">
        <v>135</v>
      </c>
      <c r="BM213" s="231" t="s">
        <v>239</v>
      </c>
    </row>
    <row r="214" s="2" customFormat="1">
      <c r="A214" s="37"/>
      <c r="B214" s="38"/>
      <c r="C214" s="39"/>
      <c r="D214" s="233" t="s">
        <v>136</v>
      </c>
      <c r="E214" s="39"/>
      <c r="F214" s="234" t="s">
        <v>238</v>
      </c>
      <c r="G214" s="39"/>
      <c r="H214" s="39"/>
      <c r="I214" s="235"/>
      <c r="J214" s="39"/>
      <c r="K214" s="39"/>
      <c r="L214" s="43"/>
      <c r="M214" s="236"/>
      <c r="N214" s="237"/>
      <c r="O214" s="91"/>
      <c r="P214" s="91"/>
      <c r="Q214" s="91"/>
      <c r="R214" s="91"/>
      <c r="S214" s="91"/>
      <c r="T214" s="9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136</v>
      </c>
      <c r="AU214" s="16" t="s">
        <v>83</v>
      </c>
    </row>
    <row r="215" s="13" customFormat="1">
      <c r="A215" s="13"/>
      <c r="B215" s="238"/>
      <c r="C215" s="239"/>
      <c r="D215" s="233" t="s">
        <v>137</v>
      </c>
      <c r="E215" s="240" t="s">
        <v>1</v>
      </c>
      <c r="F215" s="241" t="s">
        <v>240</v>
      </c>
      <c r="G215" s="239"/>
      <c r="H215" s="242">
        <v>53.298999999999999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137</v>
      </c>
      <c r="AU215" s="248" t="s">
        <v>83</v>
      </c>
      <c r="AV215" s="13" t="s">
        <v>83</v>
      </c>
      <c r="AW215" s="13" t="s">
        <v>30</v>
      </c>
      <c r="AX215" s="13" t="s">
        <v>73</v>
      </c>
      <c r="AY215" s="248" t="s">
        <v>129</v>
      </c>
    </row>
    <row r="216" s="13" customFormat="1">
      <c r="A216" s="13"/>
      <c r="B216" s="238"/>
      <c r="C216" s="239"/>
      <c r="D216" s="233" t="s">
        <v>137</v>
      </c>
      <c r="E216" s="240" t="s">
        <v>1</v>
      </c>
      <c r="F216" s="241" t="s">
        <v>241</v>
      </c>
      <c r="G216" s="239"/>
      <c r="H216" s="242">
        <v>42.825000000000003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137</v>
      </c>
      <c r="AU216" s="248" t="s">
        <v>83</v>
      </c>
      <c r="AV216" s="13" t="s">
        <v>83</v>
      </c>
      <c r="AW216" s="13" t="s">
        <v>30</v>
      </c>
      <c r="AX216" s="13" t="s">
        <v>73</v>
      </c>
      <c r="AY216" s="248" t="s">
        <v>129</v>
      </c>
    </row>
    <row r="217" s="13" customFormat="1">
      <c r="A217" s="13"/>
      <c r="B217" s="238"/>
      <c r="C217" s="239"/>
      <c r="D217" s="233" t="s">
        <v>137</v>
      </c>
      <c r="E217" s="240" t="s">
        <v>1</v>
      </c>
      <c r="F217" s="241" t="s">
        <v>242</v>
      </c>
      <c r="G217" s="239"/>
      <c r="H217" s="242">
        <v>-38.107999999999997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137</v>
      </c>
      <c r="AU217" s="248" t="s">
        <v>83</v>
      </c>
      <c r="AV217" s="13" t="s">
        <v>83</v>
      </c>
      <c r="AW217" s="13" t="s">
        <v>30</v>
      </c>
      <c r="AX217" s="13" t="s">
        <v>73</v>
      </c>
      <c r="AY217" s="248" t="s">
        <v>129</v>
      </c>
    </row>
    <row r="218" s="14" customFormat="1">
      <c r="A218" s="14"/>
      <c r="B218" s="249"/>
      <c r="C218" s="250"/>
      <c r="D218" s="233" t="s">
        <v>137</v>
      </c>
      <c r="E218" s="251" t="s">
        <v>1</v>
      </c>
      <c r="F218" s="252" t="s">
        <v>139</v>
      </c>
      <c r="G218" s="250"/>
      <c r="H218" s="253">
        <v>58.015999999999998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137</v>
      </c>
      <c r="AU218" s="259" t="s">
        <v>83</v>
      </c>
      <c r="AV218" s="14" t="s">
        <v>135</v>
      </c>
      <c r="AW218" s="14" t="s">
        <v>30</v>
      </c>
      <c r="AX218" s="14" t="s">
        <v>81</v>
      </c>
      <c r="AY218" s="259" t="s">
        <v>129</v>
      </c>
    </row>
    <row r="219" s="2" customFormat="1" ht="66.75" customHeight="1">
      <c r="A219" s="37"/>
      <c r="B219" s="38"/>
      <c r="C219" s="219" t="s">
        <v>185</v>
      </c>
      <c r="D219" s="219" t="s">
        <v>131</v>
      </c>
      <c r="E219" s="220" t="s">
        <v>243</v>
      </c>
      <c r="F219" s="221" t="s">
        <v>244</v>
      </c>
      <c r="G219" s="222" t="s">
        <v>179</v>
      </c>
      <c r="H219" s="223">
        <v>1160.3199999999999</v>
      </c>
      <c r="I219" s="224"/>
      <c r="J219" s="225">
        <f>ROUND(I219*H219,2)</f>
        <v>0</v>
      </c>
      <c r="K219" s="226"/>
      <c r="L219" s="43"/>
      <c r="M219" s="227" t="s">
        <v>1</v>
      </c>
      <c r="N219" s="228" t="s">
        <v>40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135</v>
      </c>
      <c r="AT219" s="231" t="s">
        <v>131</v>
      </c>
      <c r="AU219" s="231" t="s">
        <v>83</v>
      </c>
      <c r="AY219" s="16" t="s">
        <v>129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135</v>
      </c>
      <c r="BK219" s="232">
        <f>ROUND(I219*H219,2)</f>
        <v>0</v>
      </c>
      <c r="BL219" s="16" t="s">
        <v>135</v>
      </c>
      <c r="BM219" s="231" t="s">
        <v>245</v>
      </c>
    </row>
    <row r="220" s="2" customFormat="1">
      <c r="A220" s="37"/>
      <c r="B220" s="38"/>
      <c r="C220" s="39"/>
      <c r="D220" s="233" t="s">
        <v>136</v>
      </c>
      <c r="E220" s="39"/>
      <c r="F220" s="234" t="s">
        <v>246</v>
      </c>
      <c r="G220" s="39"/>
      <c r="H220" s="39"/>
      <c r="I220" s="235"/>
      <c r="J220" s="39"/>
      <c r="K220" s="39"/>
      <c r="L220" s="43"/>
      <c r="M220" s="236"/>
      <c r="N220" s="237"/>
      <c r="O220" s="91"/>
      <c r="P220" s="91"/>
      <c r="Q220" s="91"/>
      <c r="R220" s="91"/>
      <c r="S220" s="91"/>
      <c r="T220" s="9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83</v>
      </c>
    </row>
    <row r="221" s="13" customFormat="1">
      <c r="A221" s="13"/>
      <c r="B221" s="238"/>
      <c r="C221" s="239"/>
      <c r="D221" s="233" t="s">
        <v>137</v>
      </c>
      <c r="E221" s="240" t="s">
        <v>1</v>
      </c>
      <c r="F221" s="241" t="s">
        <v>247</v>
      </c>
      <c r="G221" s="239"/>
      <c r="H221" s="242">
        <v>1160.3199999999999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137</v>
      </c>
      <c r="AU221" s="248" t="s">
        <v>83</v>
      </c>
      <c r="AV221" s="13" t="s">
        <v>83</v>
      </c>
      <c r="AW221" s="13" t="s">
        <v>30</v>
      </c>
      <c r="AX221" s="13" t="s">
        <v>73</v>
      </c>
      <c r="AY221" s="248" t="s">
        <v>129</v>
      </c>
    </row>
    <row r="222" s="14" customFormat="1">
      <c r="A222" s="14"/>
      <c r="B222" s="249"/>
      <c r="C222" s="250"/>
      <c r="D222" s="233" t="s">
        <v>137</v>
      </c>
      <c r="E222" s="251" t="s">
        <v>1</v>
      </c>
      <c r="F222" s="252" t="s">
        <v>139</v>
      </c>
      <c r="G222" s="250"/>
      <c r="H222" s="253">
        <v>1160.3199999999999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137</v>
      </c>
      <c r="AU222" s="259" t="s">
        <v>83</v>
      </c>
      <c r="AV222" s="14" t="s">
        <v>135</v>
      </c>
      <c r="AW222" s="14" t="s">
        <v>30</v>
      </c>
      <c r="AX222" s="14" t="s">
        <v>81</v>
      </c>
      <c r="AY222" s="259" t="s">
        <v>129</v>
      </c>
    </row>
    <row r="223" s="2" customFormat="1" ht="62.7" customHeight="1">
      <c r="A223" s="37"/>
      <c r="B223" s="38"/>
      <c r="C223" s="219" t="s">
        <v>248</v>
      </c>
      <c r="D223" s="219" t="s">
        <v>131</v>
      </c>
      <c r="E223" s="220" t="s">
        <v>249</v>
      </c>
      <c r="F223" s="221" t="s">
        <v>250</v>
      </c>
      <c r="G223" s="222" t="s">
        <v>179</v>
      </c>
      <c r="H223" s="223">
        <v>38.107999999999997</v>
      </c>
      <c r="I223" s="224"/>
      <c r="J223" s="225">
        <f>ROUND(I223*H223,2)</f>
        <v>0</v>
      </c>
      <c r="K223" s="226"/>
      <c r="L223" s="43"/>
      <c r="M223" s="227" t="s">
        <v>1</v>
      </c>
      <c r="N223" s="228" t="s">
        <v>40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135</v>
      </c>
      <c r="AT223" s="231" t="s">
        <v>131</v>
      </c>
      <c r="AU223" s="231" t="s">
        <v>83</v>
      </c>
      <c r="AY223" s="16" t="s">
        <v>129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135</v>
      </c>
      <c r="BK223" s="232">
        <f>ROUND(I223*H223,2)</f>
        <v>0</v>
      </c>
      <c r="BL223" s="16" t="s">
        <v>135</v>
      </c>
      <c r="BM223" s="231" t="s">
        <v>251</v>
      </c>
    </row>
    <row r="224" s="2" customFormat="1">
      <c r="A224" s="37"/>
      <c r="B224" s="38"/>
      <c r="C224" s="39"/>
      <c r="D224" s="233" t="s">
        <v>136</v>
      </c>
      <c r="E224" s="39"/>
      <c r="F224" s="234" t="s">
        <v>250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136</v>
      </c>
      <c r="AU224" s="16" t="s">
        <v>83</v>
      </c>
    </row>
    <row r="225" s="13" customFormat="1">
      <c r="A225" s="13"/>
      <c r="B225" s="238"/>
      <c r="C225" s="239"/>
      <c r="D225" s="233" t="s">
        <v>137</v>
      </c>
      <c r="E225" s="240" t="s">
        <v>1</v>
      </c>
      <c r="F225" s="241" t="s">
        <v>252</v>
      </c>
      <c r="G225" s="239"/>
      <c r="H225" s="242">
        <v>38.107999999999997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137</v>
      </c>
      <c r="AU225" s="248" t="s">
        <v>83</v>
      </c>
      <c r="AV225" s="13" t="s">
        <v>83</v>
      </c>
      <c r="AW225" s="13" t="s">
        <v>30</v>
      </c>
      <c r="AX225" s="13" t="s">
        <v>73</v>
      </c>
      <c r="AY225" s="248" t="s">
        <v>129</v>
      </c>
    </row>
    <row r="226" s="14" customFormat="1">
      <c r="A226" s="14"/>
      <c r="B226" s="249"/>
      <c r="C226" s="250"/>
      <c r="D226" s="233" t="s">
        <v>137</v>
      </c>
      <c r="E226" s="251" t="s">
        <v>1</v>
      </c>
      <c r="F226" s="252" t="s">
        <v>139</v>
      </c>
      <c r="G226" s="250"/>
      <c r="H226" s="253">
        <v>38.107999999999997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137</v>
      </c>
      <c r="AU226" s="259" t="s">
        <v>83</v>
      </c>
      <c r="AV226" s="14" t="s">
        <v>135</v>
      </c>
      <c r="AW226" s="14" t="s">
        <v>30</v>
      </c>
      <c r="AX226" s="14" t="s">
        <v>81</v>
      </c>
      <c r="AY226" s="259" t="s">
        <v>129</v>
      </c>
    </row>
    <row r="227" s="2" customFormat="1" ht="66.75" customHeight="1">
      <c r="A227" s="37"/>
      <c r="B227" s="38"/>
      <c r="C227" s="219" t="s">
        <v>189</v>
      </c>
      <c r="D227" s="219" t="s">
        <v>131</v>
      </c>
      <c r="E227" s="220" t="s">
        <v>253</v>
      </c>
      <c r="F227" s="221" t="s">
        <v>254</v>
      </c>
      <c r="G227" s="222" t="s">
        <v>179</v>
      </c>
      <c r="H227" s="223">
        <v>762.15999999999997</v>
      </c>
      <c r="I227" s="224"/>
      <c r="J227" s="225">
        <f>ROUND(I227*H227,2)</f>
        <v>0</v>
      </c>
      <c r="K227" s="226"/>
      <c r="L227" s="43"/>
      <c r="M227" s="227" t="s">
        <v>1</v>
      </c>
      <c r="N227" s="228" t="s">
        <v>40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135</v>
      </c>
      <c r="AT227" s="231" t="s">
        <v>131</v>
      </c>
      <c r="AU227" s="231" t="s">
        <v>83</v>
      </c>
      <c r="AY227" s="16" t="s">
        <v>129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135</v>
      </c>
      <c r="BK227" s="232">
        <f>ROUND(I227*H227,2)</f>
        <v>0</v>
      </c>
      <c r="BL227" s="16" t="s">
        <v>135</v>
      </c>
      <c r="BM227" s="231" t="s">
        <v>255</v>
      </c>
    </row>
    <row r="228" s="2" customFormat="1">
      <c r="A228" s="37"/>
      <c r="B228" s="38"/>
      <c r="C228" s="39"/>
      <c r="D228" s="233" t="s">
        <v>136</v>
      </c>
      <c r="E228" s="39"/>
      <c r="F228" s="234" t="s">
        <v>256</v>
      </c>
      <c r="G228" s="39"/>
      <c r="H228" s="39"/>
      <c r="I228" s="235"/>
      <c r="J228" s="39"/>
      <c r="K228" s="39"/>
      <c r="L228" s="43"/>
      <c r="M228" s="236"/>
      <c r="N228" s="237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136</v>
      </c>
      <c r="AU228" s="16" t="s">
        <v>83</v>
      </c>
    </row>
    <row r="229" s="13" customFormat="1">
      <c r="A229" s="13"/>
      <c r="B229" s="238"/>
      <c r="C229" s="239"/>
      <c r="D229" s="233" t="s">
        <v>137</v>
      </c>
      <c r="E229" s="240" t="s">
        <v>1</v>
      </c>
      <c r="F229" s="241" t="s">
        <v>257</v>
      </c>
      <c r="G229" s="239"/>
      <c r="H229" s="242">
        <v>762.15999999999997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137</v>
      </c>
      <c r="AU229" s="248" t="s">
        <v>83</v>
      </c>
      <c r="AV229" s="13" t="s">
        <v>83</v>
      </c>
      <c r="AW229" s="13" t="s">
        <v>30</v>
      </c>
      <c r="AX229" s="13" t="s">
        <v>73</v>
      </c>
      <c r="AY229" s="248" t="s">
        <v>129</v>
      </c>
    </row>
    <row r="230" s="14" customFormat="1">
      <c r="A230" s="14"/>
      <c r="B230" s="249"/>
      <c r="C230" s="250"/>
      <c r="D230" s="233" t="s">
        <v>137</v>
      </c>
      <c r="E230" s="251" t="s">
        <v>1</v>
      </c>
      <c r="F230" s="252" t="s">
        <v>139</v>
      </c>
      <c r="G230" s="250"/>
      <c r="H230" s="253">
        <v>762.15999999999997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137</v>
      </c>
      <c r="AU230" s="259" t="s">
        <v>83</v>
      </c>
      <c r="AV230" s="14" t="s">
        <v>135</v>
      </c>
      <c r="AW230" s="14" t="s">
        <v>30</v>
      </c>
      <c r="AX230" s="14" t="s">
        <v>81</v>
      </c>
      <c r="AY230" s="259" t="s">
        <v>129</v>
      </c>
    </row>
    <row r="231" s="2" customFormat="1" ht="44.25" customHeight="1">
      <c r="A231" s="37"/>
      <c r="B231" s="38"/>
      <c r="C231" s="219" t="s">
        <v>258</v>
      </c>
      <c r="D231" s="219" t="s">
        <v>131</v>
      </c>
      <c r="E231" s="220" t="s">
        <v>259</v>
      </c>
      <c r="F231" s="221" t="s">
        <v>260</v>
      </c>
      <c r="G231" s="222" t="s">
        <v>179</v>
      </c>
      <c r="H231" s="223">
        <v>323.06</v>
      </c>
      <c r="I231" s="224"/>
      <c r="J231" s="225">
        <f>ROUND(I231*H231,2)</f>
        <v>0</v>
      </c>
      <c r="K231" s="226"/>
      <c r="L231" s="43"/>
      <c r="M231" s="227" t="s">
        <v>1</v>
      </c>
      <c r="N231" s="228" t="s">
        <v>40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135</v>
      </c>
      <c r="AT231" s="231" t="s">
        <v>131</v>
      </c>
      <c r="AU231" s="231" t="s">
        <v>83</v>
      </c>
      <c r="AY231" s="16" t="s">
        <v>129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135</v>
      </c>
      <c r="BK231" s="232">
        <f>ROUND(I231*H231,2)</f>
        <v>0</v>
      </c>
      <c r="BL231" s="16" t="s">
        <v>135</v>
      </c>
      <c r="BM231" s="231" t="s">
        <v>261</v>
      </c>
    </row>
    <row r="232" s="2" customFormat="1">
      <c r="A232" s="37"/>
      <c r="B232" s="38"/>
      <c r="C232" s="39"/>
      <c r="D232" s="233" t="s">
        <v>136</v>
      </c>
      <c r="E232" s="39"/>
      <c r="F232" s="234" t="s">
        <v>260</v>
      </c>
      <c r="G232" s="39"/>
      <c r="H232" s="39"/>
      <c r="I232" s="235"/>
      <c r="J232" s="39"/>
      <c r="K232" s="39"/>
      <c r="L232" s="43"/>
      <c r="M232" s="236"/>
      <c r="N232" s="237"/>
      <c r="O232" s="91"/>
      <c r="P232" s="91"/>
      <c r="Q232" s="91"/>
      <c r="R232" s="91"/>
      <c r="S232" s="91"/>
      <c r="T232" s="9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136</v>
      </c>
      <c r="AU232" s="16" t="s">
        <v>83</v>
      </c>
    </row>
    <row r="233" s="13" customFormat="1">
      <c r="A233" s="13"/>
      <c r="B233" s="238"/>
      <c r="C233" s="239"/>
      <c r="D233" s="233" t="s">
        <v>137</v>
      </c>
      <c r="E233" s="240" t="s">
        <v>1</v>
      </c>
      <c r="F233" s="241" t="s">
        <v>262</v>
      </c>
      <c r="G233" s="239"/>
      <c r="H233" s="242">
        <v>58.015999999999998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137</v>
      </c>
      <c r="AU233" s="248" t="s">
        <v>83</v>
      </c>
      <c r="AV233" s="13" t="s">
        <v>83</v>
      </c>
      <c r="AW233" s="13" t="s">
        <v>30</v>
      </c>
      <c r="AX233" s="13" t="s">
        <v>73</v>
      </c>
      <c r="AY233" s="248" t="s">
        <v>129</v>
      </c>
    </row>
    <row r="234" s="13" customFormat="1">
      <c r="A234" s="13"/>
      <c r="B234" s="238"/>
      <c r="C234" s="239"/>
      <c r="D234" s="233" t="s">
        <v>137</v>
      </c>
      <c r="E234" s="240" t="s">
        <v>1</v>
      </c>
      <c r="F234" s="241" t="s">
        <v>263</v>
      </c>
      <c r="G234" s="239"/>
      <c r="H234" s="242">
        <v>265.04399999999998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137</v>
      </c>
      <c r="AU234" s="248" t="s">
        <v>83</v>
      </c>
      <c r="AV234" s="13" t="s">
        <v>83</v>
      </c>
      <c r="AW234" s="13" t="s">
        <v>30</v>
      </c>
      <c r="AX234" s="13" t="s">
        <v>73</v>
      </c>
      <c r="AY234" s="248" t="s">
        <v>129</v>
      </c>
    </row>
    <row r="235" s="14" customFormat="1">
      <c r="A235" s="14"/>
      <c r="B235" s="249"/>
      <c r="C235" s="250"/>
      <c r="D235" s="233" t="s">
        <v>137</v>
      </c>
      <c r="E235" s="251" t="s">
        <v>1</v>
      </c>
      <c r="F235" s="252" t="s">
        <v>139</v>
      </c>
      <c r="G235" s="250"/>
      <c r="H235" s="253">
        <v>323.06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137</v>
      </c>
      <c r="AU235" s="259" t="s">
        <v>83</v>
      </c>
      <c r="AV235" s="14" t="s">
        <v>135</v>
      </c>
      <c r="AW235" s="14" t="s">
        <v>30</v>
      </c>
      <c r="AX235" s="14" t="s">
        <v>81</v>
      </c>
      <c r="AY235" s="259" t="s">
        <v>129</v>
      </c>
    </row>
    <row r="236" s="2" customFormat="1" ht="44.25" customHeight="1">
      <c r="A236" s="37"/>
      <c r="B236" s="38"/>
      <c r="C236" s="219" t="s">
        <v>194</v>
      </c>
      <c r="D236" s="219" t="s">
        <v>131</v>
      </c>
      <c r="E236" s="220" t="s">
        <v>264</v>
      </c>
      <c r="F236" s="221" t="s">
        <v>265</v>
      </c>
      <c r="G236" s="222" t="s">
        <v>179</v>
      </c>
      <c r="H236" s="223">
        <v>38.107999999999997</v>
      </c>
      <c r="I236" s="224"/>
      <c r="J236" s="225">
        <f>ROUND(I236*H236,2)</f>
        <v>0</v>
      </c>
      <c r="K236" s="226"/>
      <c r="L236" s="43"/>
      <c r="M236" s="227" t="s">
        <v>1</v>
      </c>
      <c r="N236" s="228" t="s">
        <v>40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135</v>
      </c>
      <c r="AT236" s="231" t="s">
        <v>131</v>
      </c>
      <c r="AU236" s="231" t="s">
        <v>83</v>
      </c>
      <c r="AY236" s="16" t="s">
        <v>129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135</v>
      </c>
      <c r="BK236" s="232">
        <f>ROUND(I236*H236,2)</f>
        <v>0</v>
      </c>
      <c r="BL236" s="16" t="s">
        <v>135</v>
      </c>
      <c r="BM236" s="231" t="s">
        <v>266</v>
      </c>
    </row>
    <row r="237" s="2" customFormat="1">
      <c r="A237" s="37"/>
      <c r="B237" s="38"/>
      <c r="C237" s="39"/>
      <c r="D237" s="233" t="s">
        <v>136</v>
      </c>
      <c r="E237" s="39"/>
      <c r="F237" s="234" t="s">
        <v>265</v>
      </c>
      <c r="G237" s="39"/>
      <c r="H237" s="39"/>
      <c r="I237" s="235"/>
      <c r="J237" s="39"/>
      <c r="K237" s="39"/>
      <c r="L237" s="43"/>
      <c r="M237" s="236"/>
      <c r="N237" s="237"/>
      <c r="O237" s="91"/>
      <c r="P237" s="91"/>
      <c r="Q237" s="91"/>
      <c r="R237" s="91"/>
      <c r="S237" s="91"/>
      <c r="T237" s="9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136</v>
      </c>
      <c r="AU237" s="16" t="s">
        <v>83</v>
      </c>
    </row>
    <row r="238" s="2" customFormat="1" ht="37.8" customHeight="1">
      <c r="A238" s="37"/>
      <c r="B238" s="38"/>
      <c r="C238" s="219" t="s">
        <v>267</v>
      </c>
      <c r="D238" s="219" t="s">
        <v>131</v>
      </c>
      <c r="E238" s="220" t="s">
        <v>268</v>
      </c>
      <c r="F238" s="221" t="s">
        <v>269</v>
      </c>
      <c r="G238" s="222" t="s">
        <v>179</v>
      </c>
      <c r="H238" s="223">
        <v>228.64599999999999</v>
      </c>
      <c r="I238" s="224"/>
      <c r="J238" s="225">
        <f>ROUND(I238*H238,2)</f>
        <v>0</v>
      </c>
      <c r="K238" s="226"/>
      <c r="L238" s="43"/>
      <c r="M238" s="227" t="s">
        <v>1</v>
      </c>
      <c r="N238" s="228" t="s">
        <v>40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1" t="s">
        <v>135</v>
      </c>
      <c r="AT238" s="231" t="s">
        <v>131</v>
      </c>
      <c r="AU238" s="231" t="s">
        <v>83</v>
      </c>
      <c r="AY238" s="16" t="s">
        <v>129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6" t="s">
        <v>135</v>
      </c>
      <c r="BK238" s="232">
        <f>ROUND(I238*H238,2)</f>
        <v>0</v>
      </c>
      <c r="BL238" s="16" t="s">
        <v>135</v>
      </c>
      <c r="BM238" s="231" t="s">
        <v>270</v>
      </c>
    </row>
    <row r="239" s="2" customFormat="1">
      <c r="A239" s="37"/>
      <c r="B239" s="38"/>
      <c r="C239" s="39"/>
      <c r="D239" s="233" t="s">
        <v>136</v>
      </c>
      <c r="E239" s="39"/>
      <c r="F239" s="234" t="s">
        <v>269</v>
      </c>
      <c r="G239" s="39"/>
      <c r="H239" s="39"/>
      <c r="I239" s="235"/>
      <c r="J239" s="39"/>
      <c r="K239" s="39"/>
      <c r="L239" s="43"/>
      <c r="M239" s="236"/>
      <c r="N239" s="237"/>
      <c r="O239" s="91"/>
      <c r="P239" s="91"/>
      <c r="Q239" s="91"/>
      <c r="R239" s="91"/>
      <c r="S239" s="91"/>
      <c r="T239" s="92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136</v>
      </c>
      <c r="AU239" s="16" t="s">
        <v>83</v>
      </c>
    </row>
    <row r="240" s="13" customFormat="1">
      <c r="A240" s="13"/>
      <c r="B240" s="238"/>
      <c r="C240" s="239"/>
      <c r="D240" s="233" t="s">
        <v>137</v>
      </c>
      <c r="E240" s="240" t="s">
        <v>1</v>
      </c>
      <c r="F240" s="241" t="s">
        <v>271</v>
      </c>
      <c r="G240" s="239"/>
      <c r="H240" s="242">
        <v>96.123999999999995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137</v>
      </c>
      <c r="AU240" s="248" t="s">
        <v>83</v>
      </c>
      <c r="AV240" s="13" t="s">
        <v>83</v>
      </c>
      <c r="AW240" s="13" t="s">
        <v>30</v>
      </c>
      <c r="AX240" s="13" t="s">
        <v>73</v>
      </c>
      <c r="AY240" s="248" t="s">
        <v>129</v>
      </c>
    </row>
    <row r="241" s="13" customFormat="1">
      <c r="A241" s="13"/>
      <c r="B241" s="238"/>
      <c r="C241" s="239"/>
      <c r="D241" s="233" t="s">
        <v>137</v>
      </c>
      <c r="E241" s="240" t="s">
        <v>1</v>
      </c>
      <c r="F241" s="241" t="s">
        <v>272</v>
      </c>
      <c r="G241" s="239"/>
      <c r="H241" s="242">
        <v>132.52199999999999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137</v>
      </c>
      <c r="AU241" s="248" t="s">
        <v>83</v>
      </c>
      <c r="AV241" s="13" t="s">
        <v>83</v>
      </c>
      <c r="AW241" s="13" t="s">
        <v>30</v>
      </c>
      <c r="AX241" s="13" t="s">
        <v>73</v>
      </c>
      <c r="AY241" s="248" t="s">
        <v>129</v>
      </c>
    </row>
    <row r="242" s="14" customFormat="1">
      <c r="A242" s="14"/>
      <c r="B242" s="249"/>
      <c r="C242" s="250"/>
      <c r="D242" s="233" t="s">
        <v>137</v>
      </c>
      <c r="E242" s="251" t="s">
        <v>1</v>
      </c>
      <c r="F242" s="252" t="s">
        <v>139</v>
      </c>
      <c r="G242" s="250"/>
      <c r="H242" s="253">
        <v>228.64599999999999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137</v>
      </c>
      <c r="AU242" s="259" t="s">
        <v>83</v>
      </c>
      <c r="AV242" s="14" t="s">
        <v>135</v>
      </c>
      <c r="AW242" s="14" t="s">
        <v>30</v>
      </c>
      <c r="AX242" s="14" t="s">
        <v>81</v>
      </c>
      <c r="AY242" s="259" t="s">
        <v>129</v>
      </c>
    </row>
    <row r="243" s="2" customFormat="1" ht="44.25" customHeight="1">
      <c r="A243" s="37"/>
      <c r="B243" s="38"/>
      <c r="C243" s="219" t="s">
        <v>199</v>
      </c>
      <c r="D243" s="219" t="s">
        <v>131</v>
      </c>
      <c r="E243" s="220" t="s">
        <v>273</v>
      </c>
      <c r="F243" s="221" t="s">
        <v>274</v>
      </c>
      <c r="G243" s="222" t="s">
        <v>275</v>
      </c>
      <c r="H243" s="223">
        <v>192.24799999999999</v>
      </c>
      <c r="I243" s="224"/>
      <c r="J243" s="225">
        <f>ROUND(I243*H243,2)</f>
        <v>0</v>
      </c>
      <c r="K243" s="226"/>
      <c r="L243" s="43"/>
      <c r="M243" s="227" t="s">
        <v>1</v>
      </c>
      <c r="N243" s="228" t="s">
        <v>40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135</v>
      </c>
      <c r="AT243" s="231" t="s">
        <v>131</v>
      </c>
      <c r="AU243" s="231" t="s">
        <v>83</v>
      </c>
      <c r="AY243" s="16" t="s">
        <v>129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135</v>
      </c>
      <c r="BK243" s="232">
        <f>ROUND(I243*H243,2)</f>
        <v>0</v>
      </c>
      <c r="BL243" s="16" t="s">
        <v>135</v>
      </c>
      <c r="BM243" s="231" t="s">
        <v>276</v>
      </c>
    </row>
    <row r="244" s="2" customFormat="1">
      <c r="A244" s="37"/>
      <c r="B244" s="38"/>
      <c r="C244" s="39"/>
      <c r="D244" s="233" t="s">
        <v>136</v>
      </c>
      <c r="E244" s="39"/>
      <c r="F244" s="234" t="s">
        <v>274</v>
      </c>
      <c r="G244" s="39"/>
      <c r="H244" s="39"/>
      <c r="I244" s="235"/>
      <c r="J244" s="39"/>
      <c r="K244" s="39"/>
      <c r="L244" s="43"/>
      <c r="M244" s="236"/>
      <c r="N244" s="237"/>
      <c r="O244" s="91"/>
      <c r="P244" s="91"/>
      <c r="Q244" s="91"/>
      <c r="R244" s="91"/>
      <c r="S244" s="91"/>
      <c r="T244" s="92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136</v>
      </c>
      <c r="AU244" s="16" t="s">
        <v>83</v>
      </c>
    </row>
    <row r="245" s="2" customFormat="1" ht="44.25" customHeight="1">
      <c r="A245" s="37"/>
      <c r="B245" s="38"/>
      <c r="C245" s="219" t="s">
        <v>277</v>
      </c>
      <c r="D245" s="219" t="s">
        <v>131</v>
      </c>
      <c r="E245" s="220" t="s">
        <v>278</v>
      </c>
      <c r="F245" s="221" t="s">
        <v>279</v>
      </c>
      <c r="G245" s="222" t="s">
        <v>179</v>
      </c>
      <c r="H245" s="223">
        <v>175.34700000000001</v>
      </c>
      <c r="I245" s="224"/>
      <c r="J245" s="225">
        <f>ROUND(I245*H245,2)</f>
        <v>0</v>
      </c>
      <c r="K245" s="226"/>
      <c r="L245" s="43"/>
      <c r="M245" s="227" t="s">
        <v>1</v>
      </c>
      <c r="N245" s="228" t="s">
        <v>40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135</v>
      </c>
      <c r="AT245" s="231" t="s">
        <v>131</v>
      </c>
      <c r="AU245" s="231" t="s">
        <v>83</v>
      </c>
      <c r="AY245" s="16" t="s">
        <v>129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135</v>
      </c>
      <c r="BK245" s="232">
        <f>ROUND(I245*H245,2)</f>
        <v>0</v>
      </c>
      <c r="BL245" s="16" t="s">
        <v>135</v>
      </c>
      <c r="BM245" s="231" t="s">
        <v>280</v>
      </c>
    </row>
    <row r="246" s="2" customFormat="1">
      <c r="A246" s="37"/>
      <c r="B246" s="38"/>
      <c r="C246" s="39"/>
      <c r="D246" s="233" t="s">
        <v>136</v>
      </c>
      <c r="E246" s="39"/>
      <c r="F246" s="234" t="s">
        <v>279</v>
      </c>
      <c r="G246" s="39"/>
      <c r="H246" s="39"/>
      <c r="I246" s="235"/>
      <c r="J246" s="39"/>
      <c r="K246" s="39"/>
      <c r="L246" s="43"/>
      <c r="M246" s="236"/>
      <c r="N246" s="237"/>
      <c r="O246" s="91"/>
      <c r="P246" s="91"/>
      <c r="Q246" s="91"/>
      <c r="R246" s="91"/>
      <c r="S246" s="91"/>
      <c r="T246" s="92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136</v>
      </c>
      <c r="AU246" s="16" t="s">
        <v>83</v>
      </c>
    </row>
    <row r="247" s="13" customFormat="1">
      <c r="A247" s="13"/>
      <c r="B247" s="238"/>
      <c r="C247" s="239"/>
      <c r="D247" s="233" t="s">
        <v>137</v>
      </c>
      <c r="E247" s="240" t="s">
        <v>1</v>
      </c>
      <c r="F247" s="241" t="s">
        <v>281</v>
      </c>
      <c r="G247" s="239"/>
      <c r="H247" s="242">
        <v>132.52199999999999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137</v>
      </c>
      <c r="AU247" s="248" t="s">
        <v>83</v>
      </c>
      <c r="AV247" s="13" t="s">
        <v>83</v>
      </c>
      <c r="AW247" s="13" t="s">
        <v>30</v>
      </c>
      <c r="AX247" s="13" t="s">
        <v>73</v>
      </c>
      <c r="AY247" s="248" t="s">
        <v>129</v>
      </c>
    </row>
    <row r="248" s="13" customFormat="1">
      <c r="A248" s="13"/>
      <c r="B248" s="238"/>
      <c r="C248" s="239"/>
      <c r="D248" s="233" t="s">
        <v>137</v>
      </c>
      <c r="E248" s="240" t="s">
        <v>1</v>
      </c>
      <c r="F248" s="241" t="s">
        <v>282</v>
      </c>
      <c r="G248" s="239"/>
      <c r="H248" s="242">
        <v>42.825000000000003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137</v>
      </c>
      <c r="AU248" s="248" t="s">
        <v>83</v>
      </c>
      <c r="AV248" s="13" t="s">
        <v>83</v>
      </c>
      <c r="AW248" s="13" t="s">
        <v>30</v>
      </c>
      <c r="AX248" s="13" t="s">
        <v>73</v>
      </c>
      <c r="AY248" s="248" t="s">
        <v>129</v>
      </c>
    </row>
    <row r="249" s="14" customFormat="1">
      <c r="A249" s="14"/>
      <c r="B249" s="249"/>
      <c r="C249" s="250"/>
      <c r="D249" s="233" t="s">
        <v>137</v>
      </c>
      <c r="E249" s="251" t="s">
        <v>1</v>
      </c>
      <c r="F249" s="252" t="s">
        <v>139</v>
      </c>
      <c r="G249" s="250"/>
      <c r="H249" s="253">
        <v>175.34699999999998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137</v>
      </c>
      <c r="AU249" s="259" t="s">
        <v>83</v>
      </c>
      <c r="AV249" s="14" t="s">
        <v>135</v>
      </c>
      <c r="AW249" s="14" t="s">
        <v>30</v>
      </c>
      <c r="AX249" s="14" t="s">
        <v>81</v>
      </c>
      <c r="AY249" s="259" t="s">
        <v>129</v>
      </c>
    </row>
    <row r="250" s="2" customFormat="1" ht="16.5" customHeight="1">
      <c r="A250" s="37"/>
      <c r="B250" s="38"/>
      <c r="C250" s="260" t="s">
        <v>204</v>
      </c>
      <c r="D250" s="260" t="s">
        <v>283</v>
      </c>
      <c r="E250" s="261" t="s">
        <v>284</v>
      </c>
      <c r="F250" s="262" t="s">
        <v>285</v>
      </c>
      <c r="G250" s="263" t="s">
        <v>275</v>
      </c>
      <c r="H250" s="264">
        <v>85.650000000000006</v>
      </c>
      <c r="I250" s="265"/>
      <c r="J250" s="266">
        <f>ROUND(I250*H250,2)</f>
        <v>0</v>
      </c>
      <c r="K250" s="267"/>
      <c r="L250" s="268"/>
      <c r="M250" s="269" t="s">
        <v>1</v>
      </c>
      <c r="N250" s="270" t="s">
        <v>40</v>
      </c>
      <c r="O250" s="91"/>
      <c r="P250" s="229">
        <f>O250*H250</f>
        <v>0</v>
      </c>
      <c r="Q250" s="229">
        <v>1</v>
      </c>
      <c r="R250" s="229">
        <f>Q250*H250</f>
        <v>85.650000000000006</v>
      </c>
      <c r="S250" s="229">
        <v>0</v>
      </c>
      <c r="T250" s="23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150</v>
      </c>
      <c r="AT250" s="231" t="s">
        <v>283</v>
      </c>
      <c r="AU250" s="231" t="s">
        <v>83</v>
      </c>
      <c r="AY250" s="16" t="s">
        <v>129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135</v>
      </c>
      <c r="BK250" s="232">
        <f>ROUND(I250*H250,2)</f>
        <v>0</v>
      </c>
      <c r="BL250" s="16" t="s">
        <v>135</v>
      </c>
      <c r="BM250" s="231" t="s">
        <v>286</v>
      </c>
    </row>
    <row r="251" s="2" customFormat="1">
      <c r="A251" s="37"/>
      <c r="B251" s="38"/>
      <c r="C251" s="39"/>
      <c r="D251" s="233" t="s">
        <v>136</v>
      </c>
      <c r="E251" s="39"/>
      <c r="F251" s="234" t="s">
        <v>285</v>
      </c>
      <c r="G251" s="39"/>
      <c r="H251" s="39"/>
      <c r="I251" s="235"/>
      <c r="J251" s="39"/>
      <c r="K251" s="39"/>
      <c r="L251" s="43"/>
      <c r="M251" s="236"/>
      <c r="N251" s="237"/>
      <c r="O251" s="91"/>
      <c r="P251" s="91"/>
      <c r="Q251" s="91"/>
      <c r="R251" s="91"/>
      <c r="S251" s="91"/>
      <c r="T251" s="9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136</v>
      </c>
      <c r="AU251" s="16" t="s">
        <v>83</v>
      </c>
    </row>
    <row r="252" s="13" customFormat="1">
      <c r="A252" s="13"/>
      <c r="B252" s="238"/>
      <c r="C252" s="239"/>
      <c r="D252" s="233" t="s">
        <v>137</v>
      </c>
      <c r="E252" s="240" t="s">
        <v>1</v>
      </c>
      <c r="F252" s="241" t="s">
        <v>287</v>
      </c>
      <c r="G252" s="239"/>
      <c r="H252" s="242">
        <v>85.650000000000006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137</v>
      </c>
      <c r="AU252" s="248" t="s">
        <v>83</v>
      </c>
      <c r="AV252" s="13" t="s">
        <v>83</v>
      </c>
      <c r="AW252" s="13" t="s">
        <v>30</v>
      </c>
      <c r="AX252" s="13" t="s">
        <v>73</v>
      </c>
      <c r="AY252" s="248" t="s">
        <v>129</v>
      </c>
    </row>
    <row r="253" s="14" customFormat="1">
      <c r="A253" s="14"/>
      <c r="B253" s="249"/>
      <c r="C253" s="250"/>
      <c r="D253" s="233" t="s">
        <v>137</v>
      </c>
      <c r="E253" s="251" t="s">
        <v>1</v>
      </c>
      <c r="F253" s="252" t="s">
        <v>139</v>
      </c>
      <c r="G253" s="250"/>
      <c r="H253" s="253">
        <v>85.650000000000006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9" t="s">
        <v>137</v>
      </c>
      <c r="AU253" s="259" t="s">
        <v>83</v>
      </c>
      <c r="AV253" s="14" t="s">
        <v>135</v>
      </c>
      <c r="AW253" s="14" t="s">
        <v>30</v>
      </c>
      <c r="AX253" s="14" t="s">
        <v>81</v>
      </c>
      <c r="AY253" s="259" t="s">
        <v>129</v>
      </c>
    </row>
    <row r="254" s="2" customFormat="1" ht="66.75" customHeight="1">
      <c r="A254" s="37"/>
      <c r="B254" s="38"/>
      <c r="C254" s="219" t="s">
        <v>288</v>
      </c>
      <c r="D254" s="219" t="s">
        <v>131</v>
      </c>
      <c r="E254" s="220" t="s">
        <v>289</v>
      </c>
      <c r="F254" s="221" t="s">
        <v>290</v>
      </c>
      <c r="G254" s="222" t="s">
        <v>179</v>
      </c>
      <c r="H254" s="223">
        <v>35.375999999999998</v>
      </c>
      <c r="I254" s="224"/>
      <c r="J254" s="225">
        <f>ROUND(I254*H254,2)</f>
        <v>0</v>
      </c>
      <c r="K254" s="226"/>
      <c r="L254" s="43"/>
      <c r="M254" s="227" t="s">
        <v>1</v>
      </c>
      <c r="N254" s="228" t="s">
        <v>40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135</v>
      </c>
      <c r="AT254" s="231" t="s">
        <v>131</v>
      </c>
      <c r="AU254" s="231" t="s">
        <v>83</v>
      </c>
      <c r="AY254" s="16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135</v>
      </c>
      <c r="BK254" s="232">
        <f>ROUND(I254*H254,2)</f>
        <v>0</v>
      </c>
      <c r="BL254" s="16" t="s">
        <v>135</v>
      </c>
      <c r="BM254" s="231" t="s">
        <v>291</v>
      </c>
    </row>
    <row r="255" s="2" customFormat="1">
      <c r="A255" s="37"/>
      <c r="B255" s="38"/>
      <c r="C255" s="39"/>
      <c r="D255" s="233" t="s">
        <v>136</v>
      </c>
      <c r="E255" s="39"/>
      <c r="F255" s="234" t="s">
        <v>290</v>
      </c>
      <c r="G255" s="39"/>
      <c r="H255" s="39"/>
      <c r="I255" s="235"/>
      <c r="J255" s="39"/>
      <c r="K255" s="39"/>
      <c r="L255" s="43"/>
      <c r="M255" s="236"/>
      <c r="N255" s="237"/>
      <c r="O255" s="91"/>
      <c r="P255" s="91"/>
      <c r="Q255" s="91"/>
      <c r="R255" s="91"/>
      <c r="S255" s="91"/>
      <c r="T255" s="9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136</v>
      </c>
      <c r="AU255" s="16" t="s">
        <v>83</v>
      </c>
    </row>
    <row r="256" s="13" customFormat="1">
      <c r="A256" s="13"/>
      <c r="B256" s="238"/>
      <c r="C256" s="239"/>
      <c r="D256" s="233" t="s">
        <v>137</v>
      </c>
      <c r="E256" s="240" t="s">
        <v>1</v>
      </c>
      <c r="F256" s="241" t="s">
        <v>292</v>
      </c>
      <c r="G256" s="239"/>
      <c r="H256" s="242">
        <v>35.375999999999998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137</v>
      </c>
      <c r="AU256" s="248" t="s">
        <v>83</v>
      </c>
      <c r="AV256" s="13" t="s">
        <v>83</v>
      </c>
      <c r="AW256" s="13" t="s">
        <v>30</v>
      </c>
      <c r="AX256" s="13" t="s">
        <v>73</v>
      </c>
      <c r="AY256" s="248" t="s">
        <v>129</v>
      </c>
    </row>
    <row r="257" s="14" customFormat="1">
      <c r="A257" s="14"/>
      <c r="B257" s="249"/>
      <c r="C257" s="250"/>
      <c r="D257" s="233" t="s">
        <v>137</v>
      </c>
      <c r="E257" s="251" t="s">
        <v>1</v>
      </c>
      <c r="F257" s="252" t="s">
        <v>139</v>
      </c>
      <c r="G257" s="250"/>
      <c r="H257" s="253">
        <v>35.375999999999998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137</v>
      </c>
      <c r="AU257" s="259" t="s">
        <v>83</v>
      </c>
      <c r="AV257" s="14" t="s">
        <v>135</v>
      </c>
      <c r="AW257" s="14" t="s">
        <v>30</v>
      </c>
      <c r="AX257" s="14" t="s">
        <v>81</v>
      </c>
      <c r="AY257" s="259" t="s">
        <v>129</v>
      </c>
    </row>
    <row r="258" s="2" customFormat="1" ht="16.5" customHeight="1">
      <c r="A258" s="37"/>
      <c r="B258" s="38"/>
      <c r="C258" s="260" t="s">
        <v>209</v>
      </c>
      <c r="D258" s="260" t="s">
        <v>283</v>
      </c>
      <c r="E258" s="261" t="s">
        <v>293</v>
      </c>
      <c r="F258" s="262" t="s">
        <v>294</v>
      </c>
      <c r="G258" s="263" t="s">
        <v>275</v>
      </c>
      <c r="H258" s="264">
        <v>70.751999999999995</v>
      </c>
      <c r="I258" s="265"/>
      <c r="J258" s="266">
        <f>ROUND(I258*H258,2)</f>
        <v>0</v>
      </c>
      <c r="K258" s="267"/>
      <c r="L258" s="268"/>
      <c r="M258" s="269" t="s">
        <v>1</v>
      </c>
      <c r="N258" s="270" t="s">
        <v>40</v>
      </c>
      <c r="O258" s="91"/>
      <c r="P258" s="229">
        <f>O258*H258</f>
        <v>0</v>
      </c>
      <c r="Q258" s="229">
        <v>1</v>
      </c>
      <c r="R258" s="229">
        <f>Q258*H258</f>
        <v>70.751999999999995</v>
      </c>
      <c r="S258" s="229">
        <v>0</v>
      </c>
      <c r="T258" s="23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1" t="s">
        <v>150</v>
      </c>
      <c r="AT258" s="231" t="s">
        <v>283</v>
      </c>
      <c r="AU258" s="231" t="s">
        <v>83</v>
      </c>
      <c r="AY258" s="16" t="s">
        <v>129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6" t="s">
        <v>135</v>
      </c>
      <c r="BK258" s="232">
        <f>ROUND(I258*H258,2)</f>
        <v>0</v>
      </c>
      <c r="BL258" s="16" t="s">
        <v>135</v>
      </c>
      <c r="BM258" s="231" t="s">
        <v>295</v>
      </c>
    </row>
    <row r="259" s="2" customFormat="1">
      <c r="A259" s="37"/>
      <c r="B259" s="38"/>
      <c r="C259" s="39"/>
      <c r="D259" s="233" t="s">
        <v>136</v>
      </c>
      <c r="E259" s="39"/>
      <c r="F259" s="234" t="s">
        <v>294</v>
      </c>
      <c r="G259" s="39"/>
      <c r="H259" s="39"/>
      <c r="I259" s="235"/>
      <c r="J259" s="39"/>
      <c r="K259" s="39"/>
      <c r="L259" s="43"/>
      <c r="M259" s="236"/>
      <c r="N259" s="237"/>
      <c r="O259" s="91"/>
      <c r="P259" s="91"/>
      <c r="Q259" s="91"/>
      <c r="R259" s="91"/>
      <c r="S259" s="91"/>
      <c r="T259" s="92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136</v>
      </c>
      <c r="AU259" s="16" t="s">
        <v>83</v>
      </c>
    </row>
    <row r="260" s="13" customFormat="1">
      <c r="A260" s="13"/>
      <c r="B260" s="238"/>
      <c r="C260" s="239"/>
      <c r="D260" s="233" t="s">
        <v>137</v>
      </c>
      <c r="E260" s="240" t="s">
        <v>1</v>
      </c>
      <c r="F260" s="241" t="s">
        <v>296</v>
      </c>
      <c r="G260" s="239"/>
      <c r="H260" s="242">
        <v>70.751999999999995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137</v>
      </c>
      <c r="AU260" s="248" t="s">
        <v>83</v>
      </c>
      <c r="AV260" s="13" t="s">
        <v>83</v>
      </c>
      <c r="AW260" s="13" t="s">
        <v>30</v>
      </c>
      <c r="AX260" s="13" t="s">
        <v>73</v>
      </c>
      <c r="AY260" s="248" t="s">
        <v>129</v>
      </c>
    </row>
    <row r="261" s="14" customFormat="1">
      <c r="A261" s="14"/>
      <c r="B261" s="249"/>
      <c r="C261" s="250"/>
      <c r="D261" s="233" t="s">
        <v>137</v>
      </c>
      <c r="E261" s="251" t="s">
        <v>1</v>
      </c>
      <c r="F261" s="252" t="s">
        <v>139</v>
      </c>
      <c r="G261" s="250"/>
      <c r="H261" s="253">
        <v>70.751999999999995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137</v>
      </c>
      <c r="AU261" s="259" t="s">
        <v>83</v>
      </c>
      <c r="AV261" s="14" t="s">
        <v>135</v>
      </c>
      <c r="AW261" s="14" t="s">
        <v>30</v>
      </c>
      <c r="AX261" s="14" t="s">
        <v>81</v>
      </c>
      <c r="AY261" s="259" t="s">
        <v>129</v>
      </c>
    </row>
    <row r="262" s="2" customFormat="1" ht="44.25" customHeight="1">
      <c r="A262" s="37"/>
      <c r="B262" s="38"/>
      <c r="C262" s="219" t="s">
        <v>297</v>
      </c>
      <c r="D262" s="219" t="s">
        <v>131</v>
      </c>
      <c r="E262" s="220" t="s">
        <v>298</v>
      </c>
      <c r="F262" s="221" t="s">
        <v>299</v>
      </c>
      <c r="G262" s="222" t="s">
        <v>300</v>
      </c>
      <c r="H262" s="223">
        <v>3</v>
      </c>
      <c r="I262" s="224"/>
      <c r="J262" s="225">
        <f>ROUND(I262*H262,2)</f>
        <v>0</v>
      </c>
      <c r="K262" s="226"/>
      <c r="L262" s="43"/>
      <c r="M262" s="227" t="s">
        <v>1</v>
      </c>
      <c r="N262" s="228" t="s">
        <v>40</v>
      </c>
      <c r="O262" s="91"/>
      <c r="P262" s="229">
        <f>O262*H262</f>
        <v>0</v>
      </c>
      <c r="Q262" s="229">
        <v>0.02989</v>
      </c>
      <c r="R262" s="229">
        <f>Q262*H262</f>
        <v>0.08967</v>
      </c>
      <c r="S262" s="229">
        <v>0</v>
      </c>
      <c r="T262" s="23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1" t="s">
        <v>135</v>
      </c>
      <c r="AT262" s="231" t="s">
        <v>131</v>
      </c>
      <c r="AU262" s="231" t="s">
        <v>83</v>
      </c>
      <c r="AY262" s="16" t="s">
        <v>129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6" t="s">
        <v>135</v>
      </c>
      <c r="BK262" s="232">
        <f>ROUND(I262*H262,2)</f>
        <v>0</v>
      </c>
      <c r="BL262" s="16" t="s">
        <v>135</v>
      </c>
      <c r="BM262" s="231" t="s">
        <v>301</v>
      </c>
    </row>
    <row r="263" s="2" customFormat="1">
      <c r="A263" s="37"/>
      <c r="B263" s="38"/>
      <c r="C263" s="39"/>
      <c r="D263" s="233" t="s">
        <v>136</v>
      </c>
      <c r="E263" s="39"/>
      <c r="F263" s="234" t="s">
        <v>299</v>
      </c>
      <c r="G263" s="39"/>
      <c r="H263" s="39"/>
      <c r="I263" s="235"/>
      <c r="J263" s="39"/>
      <c r="K263" s="39"/>
      <c r="L263" s="43"/>
      <c r="M263" s="236"/>
      <c r="N263" s="237"/>
      <c r="O263" s="91"/>
      <c r="P263" s="91"/>
      <c r="Q263" s="91"/>
      <c r="R263" s="91"/>
      <c r="S263" s="91"/>
      <c r="T263" s="92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136</v>
      </c>
      <c r="AU263" s="16" t="s">
        <v>83</v>
      </c>
    </row>
    <row r="264" s="12" customFormat="1" ht="22.8" customHeight="1">
      <c r="A264" s="12"/>
      <c r="B264" s="203"/>
      <c r="C264" s="204"/>
      <c r="D264" s="205" t="s">
        <v>72</v>
      </c>
      <c r="E264" s="217" t="s">
        <v>83</v>
      </c>
      <c r="F264" s="217" t="s">
        <v>302</v>
      </c>
      <c r="G264" s="204"/>
      <c r="H264" s="204"/>
      <c r="I264" s="207"/>
      <c r="J264" s="218">
        <f>BK264</f>
        <v>0</v>
      </c>
      <c r="K264" s="204"/>
      <c r="L264" s="209"/>
      <c r="M264" s="210"/>
      <c r="N264" s="211"/>
      <c r="O264" s="211"/>
      <c r="P264" s="212">
        <f>SUM(P265:P268)</f>
        <v>0</v>
      </c>
      <c r="Q264" s="211"/>
      <c r="R264" s="212">
        <f>SUM(R265:R268)</f>
        <v>8.3615865000000014</v>
      </c>
      <c r="S264" s="211"/>
      <c r="T264" s="213">
        <f>SUM(T265:T268)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81</v>
      </c>
      <c r="AT264" s="215" t="s">
        <v>72</v>
      </c>
      <c r="AU264" s="215" t="s">
        <v>81</v>
      </c>
      <c r="AY264" s="214" t="s">
        <v>129</v>
      </c>
      <c r="BK264" s="216">
        <f>SUM(BK265:BK268)</f>
        <v>0</v>
      </c>
    </row>
    <row r="265" s="2" customFormat="1" ht="55.5" customHeight="1">
      <c r="A265" s="37"/>
      <c r="B265" s="38"/>
      <c r="C265" s="219" t="s">
        <v>214</v>
      </c>
      <c r="D265" s="219" t="s">
        <v>131</v>
      </c>
      <c r="E265" s="220" t="s">
        <v>303</v>
      </c>
      <c r="F265" s="221" t="s">
        <v>304</v>
      </c>
      <c r="G265" s="222" t="s">
        <v>160</v>
      </c>
      <c r="H265" s="223">
        <v>40.850000000000001</v>
      </c>
      <c r="I265" s="224"/>
      <c r="J265" s="225">
        <f>ROUND(I265*H265,2)</f>
        <v>0</v>
      </c>
      <c r="K265" s="226"/>
      <c r="L265" s="43"/>
      <c r="M265" s="227" t="s">
        <v>1</v>
      </c>
      <c r="N265" s="228" t="s">
        <v>40</v>
      </c>
      <c r="O265" s="91"/>
      <c r="P265" s="229">
        <f>O265*H265</f>
        <v>0</v>
      </c>
      <c r="Q265" s="229">
        <v>0.20469000000000001</v>
      </c>
      <c r="R265" s="229">
        <f>Q265*H265</f>
        <v>8.3615865000000014</v>
      </c>
      <c r="S265" s="229">
        <v>0</v>
      </c>
      <c r="T265" s="23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1" t="s">
        <v>135</v>
      </c>
      <c r="AT265" s="231" t="s">
        <v>131</v>
      </c>
      <c r="AU265" s="231" t="s">
        <v>83</v>
      </c>
      <c r="AY265" s="16" t="s">
        <v>129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6" t="s">
        <v>135</v>
      </c>
      <c r="BK265" s="232">
        <f>ROUND(I265*H265,2)</f>
        <v>0</v>
      </c>
      <c r="BL265" s="16" t="s">
        <v>135</v>
      </c>
      <c r="BM265" s="231" t="s">
        <v>305</v>
      </c>
    </row>
    <row r="266" s="2" customFormat="1">
      <c r="A266" s="37"/>
      <c r="B266" s="38"/>
      <c r="C266" s="39"/>
      <c r="D266" s="233" t="s">
        <v>136</v>
      </c>
      <c r="E266" s="39"/>
      <c r="F266" s="234" t="s">
        <v>304</v>
      </c>
      <c r="G266" s="39"/>
      <c r="H266" s="39"/>
      <c r="I266" s="235"/>
      <c r="J266" s="39"/>
      <c r="K266" s="39"/>
      <c r="L266" s="43"/>
      <c r="M266" s="236"/>
      <c r="N266" s="237"/>
      <c r="O266" s="91"/>
      <c r="P266" s="91"/>
      <c r="Q266" s="91"/>
      <c r="R266" s="91"/>
      <c r="S266" s="91"/>
      <c r="T266" s="9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136</v>
      </c>
      <c r="AU266" s="16" t="s">
        <v>83</v>
      </c>
    </row>
    <row r="267" s="13" customFormat="1">
      <c r="A267" s="13"/>
      <c r="B267" s="238"/>
      <c r="C267" s="239"/>
      <c r="D267" s="233" t="s">
        <v>137</v>
      </c>
      <c r="E267" s="240" t="s">
        <v>1</v>
      </c>
      <c r="F267" s="241" t="s">
        <v>306</v>
      </c>
      <c r="G267" s="239"/>
      <c r="H267" s="242">
        <v>40.850000000000001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137</v>
      </c>
      <c r="AU267" s="248" t="s">
        <v>83</v>
      </c>
      <c r="AV267" s="13" t="s">
        <v>83</v>
      </c>
      <c r="AW267" s="13" t="s">
        <v>30</v>
      </c>
      <c r="AX267" s="13" t="s">
        <v>73</v>
      </c>
      <c r="AY267" s="248" t="s">
        <v>129</v>
      </c>
    </row>
    <row r="268" s="14" customFormat="1">
      <c r="A268" s="14"/>
      <c r="B268" s="249"/>
      <c r="C268" s="250"/>
      <c r="D268" s="233" t="s">
        <v>137</v>
      </c>
      <c r="E268" s="251" t="s">
        <v>1</v>
      </c>
      <c r="F268" s="252" t="s">
        <v>139</v>
      </c>
      <c r="G268" s="250"/>
      <c r="H268" s="253">
        <v>40.850000000000001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9" t="s">
        <v>137</v>
      </c>
      <c r="AU268" s="259" t="s">
        <v>83</v>
      </c>
      <c r="AV268" s="14" t="s">
        <v>135</v>
      </c>
      <c r="AW268" s="14" t="s">
        <v>30</v>
      </c>
      <c r="AX268" s="14" t="s">
        <v>81</v>
      </c>
      <c r="AY268" s="259" t="s">
        <v>129</v>
      </c>
    </row>
    <row r="269" s="12" customFormat="1" ht="22.8" customHeight="1">
      <c r="A269" s="12"/>
      <c r="B269" s="203"/>
      <c r="C269" s="204"/>
      <c r="D269" s="205" t="s">
        <v>72</v>
      </c>
      <c r="E269" s="217" t="s">
        <v>142</v>
      </c>
      <c r="F269" s="217" t="s">
        <v>307</v>
      </c>
      <c r="G269" s="204"/>
      <c r="H269" s="204"/>
      <c r="I269" s="207"/>
      <c r="J269" s="218">
        <f>BK269</f>
        <v>0</v>
      </c>
      <c r="K269" s="204"/>
      <c r="L269" s="209"/>
      <c r="M269" s="210"/>
      <c r="N269" s="211"/>
      <c r="O269" s="211"/>
      <c r="P269" s="212">
        <f>SUM(P270:P277)</f>
        <v>0</v>
      </c>
      <c r="Q269" s="211"/>
      <c r="R269" s="212">
        <f>SUM(R270:R277)</f>
        <v>0</v>
      </c>
      <c r="S269" s="211"/>
      <c r="T269" s="213">
        <f>SUM(T270:T277)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4" t="s">
        <v>81</v>
      </c>
      <c r="AT269" s="215" t="s">
        <v>72</v>
      </c>
      <c r="AU269" s="215" t="s">
        <v>81</v>
      </c>
      <c r="AY269" s="214" t="s">
        <v>129</v>
      </c>
      <c r="BK269" s="216">
        <f>SUM(BK270:BK277)</f>
        <v>0</v>
      </c>
    </row>
    <row r="270" s="2" customFormat="1" ht="16.5" customHeight="1">
      <c r="A270" s="37"/>
      <c r="B270" s="38"/>
      <c r="C270" s="219" t="s">
        <v>308</v>
      </c>
      <c r="D270" s="219" t="s">
        <v>131</v>
      </c>
      <c r="E270" s="220" t="s">
        <v>309</v>
      </c>
      <c r="F270" s="221" t="s">
        <v>310</v>
      </c>
      <c r="G270" s="222" t="s">
        <v>160</v>
      </c>
      <c r="H270" s="223">
        <v>81.700000000000003</v>
      </c>
      <c r="I270" s="224"/>
      <c r="J270" s="225">
        <f>ROUND(I270*H270,2)</f>
        <v>0</v>
      </c>
      <c r="K270" s="226"/>
      <c r="L270" s="43"/>
      <c r="M270" s="227" t="s">
        <v>1</v>
      </c>
      <c r="N270" s="228" t="s">
        <v>40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1" t="s">
        <v>135</v>
      </c>
      <c r="AT270" s="231" t="s">
        <v>131</v>
      </c>
      <c r="AU270" s="231" t="s">
        <v>83</v>
      </c>
      <c r="AY270" s="16" t="s">
        <v>129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6" t="s">
        <v>135</v>
      </c>
      <c r="BK270" s="232">
        <f>ROUND(I270*H270,2)</f>
        <v>0</v>
      </c>
      <c r="BL270" s="16" t="s">
        <v>135</v>
      </c>
      <c r="BM270" s="231" t="s">
        <v>311</v>
      </c>
    </row>
    <row r="271" s="2" customFormat="1">
      <c r="A271" s="37"/>
      <c r="B271" s="38"/>
      <c r="C271" s="39"/>
      <c r="D271" s="233" t="s">
        <v>136</v>
      </c>
      <c r="E271" s="39"/>
      <c r="F271" s="234" t="s">
        <v>310</v>
      </c>
      <c r="G271" s="39"/>
      <c r="H271" s="39"/>
      <c r="I271" s="235"/>
      <c r="J271" s="39"/>
      <c r="K271" s="39"/>
      <c r="L271" s="43"/>
      <c r="M271" s="236"/>
      <c r="N271" s="237"/>
      <c r="O271" s="91"/>
      <c r="P271" s="91"/>
      <c r="Q271" s="91"/>
      <c r="R271" s="91"/>
      <c r="S271" s="91"/>
      <c r="T271" s="92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136</v>
      </c>
      <c r="AU271" s="16" t="s">
        <v>83</v>
      </c>
    </row>
    <row r="272" s="13" customFormat="1">
      <c r="A272" s="13"/>
      <c r="B272" s="238"/>
      <c r="C272" s="239"/>
      <c r="D272" s="233" t="s">
        <v>137</v>
      </c>
      <c r="E272" s="240" t="s">
        <v>1</v>
      </c>
      <c r="F272" s="241" t="s">
        <v>312</v>
      </c>
      <c r="G272" s="239"/>
      <c r="H272" s="242">
        <v>81.700000000000003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137</v>
      </c>
      <c r="AU272" s="248" t="s">
        <v>83</v>
      </c>
      <c r="AV272" s="13" t="s">
        <v>83</v>
      </c>
      <c r="AW272" s="13" t="s">
        <v>30</v>
      </c>
      <c r="AX272" s="13" t="s">
        <v>73</v>
      </c>
      <c r="AY272" s="248" t="s">
        <v>129</v>
      </c>
    </row>
    <row r="273" s="14" customFormat="1">
      <c r="A273" s="14"/>
      <c r="B273" s="249"/>
      <c r="C273" s="250"/>
      <c r="D273" s="233" t="s">
        <v>137</v>
      </c>
      <c r="E273" s="251" t="s">
        <v>1</v>
      </c>
      <c r="F273" s="252" t="s">
        <v>139</v>
      </c>
      <c r="G273" s="250"/>
      <c r="H273" s="253">
        <v>81.700000000000003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137</v>
      </c>
      <c r="AU273" s="259" t="s">
        <v>83</v>
      </c>
      <c r="AV273" s="14" t="s">
        <v>135</v>
      </c>
      <c r="AW273" s="14" t="s">
        <v>30</v>
      </c>
      <c r="AX273" s="14" t="s">
        <v>81</v>
      </c>
      <c r="AY273" s="259" t="s">
        <v>129</v>
      </c>
    </row>
    <row r="274" s="2" customFormat="1" ht="24.15" customHeight="1">
      <c r="A274" s="37"/>
      <c r="B274" s="38"/>
      <c r="C274" s="219" t="s">
        <v>218</v>
      </c>
      <c r="D274" s="219" t="s">
        <v>131</v>
      </c>
      <c r="E274" s="220" t="s">
        <v>313</v>
      </c>
      <c r="F274" s="221" t="s">
        <v>314</v>
      </c>
      <c r="G274" s="222" t="s">
        <v>160</v>
      </c>
      <c r="H274" s="223">
        <v>81.700000000000003</v>
      </c>
      <c r="I274" s="224"/>
      <c r="J274" s="225">
        <f>ROUND(I274*H274,2)</f>
        <v>0</v>
      </c>
      <c r="K274" s="226"/>
      <c r="L274" s="43"/>
      <c r="M274" s="227" t="s">
        <v>1</v>
      </c>
      <c r="N274" s="228" t="s">
        <v>40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1" t="s">
        <v>135</v>
      </c>
      <c r="AT274" s="231" t="s">
        <v>131</v>
      </c>
      <c r="AU274" s="231" t="s">
        <v>83</v>
      </c>
      <c r="AY274" s="16" t="s">
        <v>129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6" t="s">
        <v>135</v>
      </c>
      <c r="BK274" s="232">
        <f>ROUND(I274*H274,2)</f>
        <v>0</v>
      </c>
      <c r="BL274" s="16" t="s">
        <v>135</v>
      </c>
      <c r="BM274" s="231" t="s">
        <v>315</v>
      </c>
    </row>
    <row r="275" s="2" customFormat="1">
      <c r="A275" s="37"/>
      <c r="B275" s="38"/>
      <c r="C275" s="39"/>
      <c r="D275" s="233" t="s">
        <v>136</v>
      </c>
      <c r="E275" s="39"/>
      <c r="F275" s="234" t="s">
        <v>314</v>
      </c>
      <c r="G275" s="39"/>
      <c r="H275" s="39"/>
      <c r="I275" s="235"/>
      <c r="J275" s="39"/>
      <c r="K275" s="39"/>
      <c r="L275" s="43"/>
      <c r="M275" s="236"/>
      <c r="N275" s="237"/>
      <c r="O275" s="91"/>
      <c r="P275" s="91"/>
      <c r="Q275" s="91"/>
      <c r="R275" s="91"/>
      <c r="S275" s="91"/>
      <c r="T275" s="92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136</v>
      </c>
      <c r="AU275" s="16" t="s">
        <v>83</v>
      </c>
    </row>
    <row r="276" s="13" customFormat="1">
      <c r="A276" s="13"/>
      <c r="B276" s="238"/>
      <c r="C276" s="239"/>
      <c r="D276" s="233" t="s">
        <v>137</v>
      </c>
      <c r="E276" s="240" t="s">
        <v>1</v>
      </c>
      <c r="F276" s="241" t="s">
        <v>312</v>
      </c>
      <c r="G276" s="239"/>
      <c r="H276" s="242">
        <v>81.700000000000003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137</v>
      </c>
      <c r="AU276" s="248" t="s">
        <v>83</v>
      </c>
      <c r="AV276" s="13" t="s">
        <v>83</v>
      </c>
      <c r="AW276" s="13" t="s">
        <v>30</v>
      </c>
      <c r="AX276" s="13" t="s">
        <v>73</v>
      </c>
      <c r="AY276" s="248" t="s">
        <v>129</v>
      </c>
    </row>
    <row r="277" s="14" customFormat="1">
      <c r="A277" s="14"/>
      <c r="B277" s="249"/>
      <c r="C277" s="250"/>
      <c r="D277" s="233" t="s">
        <v>137</v>
      </c>
      <c r="E277" s="251" t="s">
        <v>1</v>
      </c>
      <c r="F277" s="252" t="s">
        <v>139</v>
      </c>
      <c r="G277" s="250"/>
      <c r="H277" s="253">
        <v>81.700000000000003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137</v>
      </c>
      <c r="AU277" s="259" t="s">
        <v>83</v>
      </c>
      <c r="AV277" s="14" t="s">
        <v>135</v>
      </c>
      <c r="AW277" s="14" t="s">
        <v>30</v>
      </c>
      <c r="AX277" s="14" t="s">
        <v>81</v>
      </c>
      <c r="AY277" s="259" t="s">
        <v>129</v>
      </c>
    </row>
    <row r="278" s="12" customFormat="1" ht="22.8" customHeight="1">
      <c r="A278" s="12"/>
      <c r="B278" s="203"/>
      <c r="C278" s="204"/>
      <c r="D278" s="205" t="s">
        <v>72</v>
      </c>
      <c r="E278" s="217" t="s">
        <v>135</v>
      </c>
      <c r="F278" s="217" t="s">
        <v>316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SUM(P279:P308)</f>
        <v>0</v>
      </c>
      <c r="Q278" s="211"/>
      <c r="R278" s="212">
        <f>SUM(R279:R308)</f>
        <v>18.7421331</v>
      </c>
      <c r="S278" s="211"/>
      <c r="T278" s="213">
        <f>SUM(T279:T308)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81</v>
      </c>
      <c r="AT278" s="215" t="s">
        <v>72</v>
      </c>
      <c r="AU278" s="215" t="s">
        <v>81</v>
      </c>
      <c r="AY278" s="214" t="s">
        <v>129</v>
      </c>
      <c r="BK278" s="216">
        <f>SUM(BK279:BK308)</f>
        <v>0</v>
      </c>
    </row>
    <row r="279" s="2" customFormat="1" ht="33" customHeight="1">
      <c r="A279" s="37"/>
      <c r="B279" s="38"/>
      <c r="C279" s="219" t="s">
        <v>317</v>
      </c>
      <c r="D279" s="219" t="s">
        <v>131</v>
      </c>
      <c r="E279" s="220" t="s">
        <v>318</v>
      </c>
      <c r="F279" s="221" t="s">
        <v>319</v>
      </c>
      <c r="G279" s="222" t="s">
        <v>179</v>
      </c>
      <c r="H279" s="223">
        <v>7.3529999999999998</v>
      </c>
      <c r="I279" s="224"/>
      <c r="J279" s="225">
        <f>ROUND(I279*H279,2)</f>
        <v>0</v>
      </c>
      <c r="K279" s="226"/>
      <c r="L279" s="43"/>
      <c r="M279" s="227" t="s">
        <v>1</v>
      </c>
      <c r="N279" s="228" t="s">
        <v>40</v>
      </c>
      <c r="O279" s="91"/>
      <c r="P279" s="229">
        <f>O279*H279</f>
        <v>0</v>
      </c>
      <c r="Q279" s="229">
        <v>1.8907700000000001</v>
      </c>
      <c r="R279" s="229">
        <f>Q279*H279</f>
        <v>13.90283181</v>
      </c>
      <c r="S279" s="229">
        <v>0</v>
      </c>
      <c r="T279" s="23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1" t="s">
        <v>135</v>
      </c>
      <c r="AT279" s="231" t="s">
        <v>131</v>
      </c>
      <c r="AU279" s="231" t="s">
        <v>83</v>
      </c>
      <c r="AY279" s="16" t="s">
        <v>129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6" t="s">
        <v>135</v>
      </c>
      <c r="BK279" s="232">
        <f>ROUND(I279*H279,2)</f>
        <v>0</v>
      </c>
      <c r="BL279" s="16" t="s">
        <v>135</v>
      </c>
      <c r="BM279" s="231" t="s">
        <v>320</v>
      </c>
    </row>
    <row r="280" s="2" customFormat="1">
      <c r="A280" s="37"/>
      <c r="B280" s="38"/>
      <c r="C280" s="39"/>
      <c r="D280" s="233" t="s">
        <v>136</v>
      </c>
      <c r="E280" s="39"/>
      <c r="F280" s="234" t="s">
        <v>319</v>
      </c>
      <c r="G280" s="39"/>
      <c r="H280" s="39"/>
      <c r="I280" s="235"/>
      <c r="J280" s="39"/>
      <c r="K280" s="39"/>
      <c r="L280" s="43"/>
      <c r="M280" s="236"/>
      <c r="N280" s="237"/>
      <c r="O280" s="91"/>
      <c r="P280" s="91"/>
      <c r="Q280" s="91"/>
      <c r="R280" s="91"/>
      <c r="S280" s="91"/>
      <c r="T280" s="92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136</v>
      </c>
      <c r="AU280" s="16" t="s">
        <v>83</v>
      </c>
    </row>
    <row r="281" s="13" customFormat="1">
      <c r="A281" s="13"/>
      <c r="B281" s="238"/>
      <c r="C281" s="239"/>
      <c r="D281" s="233" t="s">
        <v>137</v>
      </c>
      <c r="E281" s="240" t="s">
        <v>1</v>
      </c>
      <c r="F281" s="241" t="s">
        <v>321</v>
      </c>
      <c r="G281" s="239"/>
      <c r="H281" s="242">
        <v>7.3529999999999998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137</v>
      </c>
      <c r="AU281" s="248" t="s">
        <v>83</v>
      </c>
      <c r="AV281" s="13" t="s">
        <v>83</v>
      </c>
      <c r="AW281" s="13" t="s">
        <v>30</v>
      </c>
      <c r="AX281" s="13" t="s">
        <v>73</v>
      </c>
      <c r="AY281" s="248" t="s">
        <v>129</v>
      </c>
    </row>
    <row r="282" s="14" customFormat="1">
      <c r="A282" s="14"/>
      <c r="B282" s="249"/>
      <c r="C282" s="250"/>
      <c r="D282" s="233" t="s">
        <v>137</v>
      </c>
      <c r="E282" s="251" t="s">
        <v>1</v>
      </c>
      <c r="F282" s="252" t="s">
        <v>139</v>
      </c>
      <c r="G282" s="250"/>
      <c r="H282" s="253">
        <v>7.3529999999999998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137</v>
      </c>
      <c r="AU282" s="259" t="s">
        <v>83</v>
      </c>
      <c r="AV282" s="14" t="s">
        <v>135</v>
      </c>
      <c r="AW282" s="14" t="s">
        <v>30</v>
      </c>
      <c r="AX282" s="14" t="s">
        <v>81</v>
      </c>
      <c r="AY282" s="259" t="s">
        <v>129</v>
      </c>
    </row>
    <row r="283" s="2" customFormat="1" ht="24.15" customHeight="1">
      <c r="A283" s="37"/>
      <c r="B283" s="38"/>
      <c r="C283" s="219" t="s">
        <v>223</v>
      </c>
      <c r="D283" s="219" t="s">
        <v>131</v>
      </c>
      <c r="E283" s="220" t="s">
        <v>322</v>
      </c>
      <c r="F283" s="221" t="s">
        <v>323</v>
      </c>
      <c r="G283" s="222" t="s">
        <v>300</v>
      </c>
      <c r="H283" s="223">
        <v>8</v>
      </c>
      <c r="I283" s="224"/>
      <c r="J283" s="225">
        <f>ROUND(I283*H283,2)</f>
        <v>0</v>
      </c>
      <c r="K283" s="226"/>
      <c r="L283" s="43"/>
      <c r="M283" s="227" t="s">
        <v>1</v>
      </c>
      <c r="N283" s="228" t="s">
        <v>40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1" t="s">
        <v>135</v>
      </c>
      <c r="AT283" s="231" t="s">
        <v>131</v>
      </c>
      <c r="AU283" s="231" t="s">
        <v>83</v>
      </c>
      <c r="AY283" s="16" t="s">
        <v>129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6" t="s">
        <v>135</v>
      </c>
      <c r="BK283" s="232">
        <f>ROUND(I283*H283,2)</f>
        <v>0</v>
      </c>
      <c r="BL283" s="16" t="s">
        <v>135</v>
      </c>
      <c r="BM283" s="231" t="s">
        <v>324</v>
      </c>
    </row>
    <row r="284" s="2" customFormat="1">
      <c r="A284" s="37"/>
      <c r="B284" s="38"/>
      <c r="C284" s="39"/>
      <c r="D284" s="233" t="s">
        <v>136</v>
      </c>
      <c r="E284" s="39"/>
      <c r="F284" s="234" t="s">
        <v>323</v>
      </c>
      <c r="G284" s="39"/>
      <c r="H284" s="39"/>
      <c r="I284" s="235"/>
      <c r="J284" s="39"/>
      <c r="K284" s="39"/>
      <c r="L284" s="43"/>
      <c r="M284" s="236"/>
      <c r="N284" s="237"/>
      <c r="O284" s="91"/>
      <c r="P284" s="91"/>
      <c r="Q284" s="91"/>
      <c r="R284" s="91"/>
      <c r="S284" s="91"/>
      <c r="T284" s="92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136</v>
      </c>
      <c r="AU284" s="16" t="s">
        <v>83</v>
      </c>
    </row>
    <row r="285" s="13" customFormat="1">
      <c r="A285" s="13"/>
      <c r="B285" s="238"/>
      <c r="C285" s="239"/>
      <c r="D285" s="233" t="s">
        <v>137</v>
      </c>
      <c r="E285" s="240" t="s">
        <v>1</v>
      </c>
      <c r="F285" s="241" t="s">
        <v>325</v>
      </c>
      <c r="G285" s="239"/>
      <c r="H285" s="242">
        <v>8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137</v>
      </c>
      <c r="AU285" s="248" t="s">
        <v>83</v>
      </c>
      <c r="AV285" s="13" t="s">
        <v>83</v>
      </c>
      <c r="AW285" s="13" t="s">
        <v>30</v>
      </c>
      <c r="AX285" s="13" t="s">
        <v>73</v>
      </c>
      <c r="AY285" s="248" t="s">
        <v>129</v>
      </c>
    </row>
    <row r="286" s="14" customFormat="1">
      <c r="A286" s="14"/>
      <c r="B286" s="249"/>
      <c r="C286" s="250"/>
      <c r="D286" s="233" t="s">
        <v>137</v>
      </c>
      <c r="E286" s="251" t="s">
        <v>1</v>
      </c>
      <c r="F286" s="252" t="s">
        <v>139</v>
      </c>
      <c r="G286" s="250"/>
      <c r="H286" s="253">
        <v>8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137</v>
      </c>
      <c r="AU286" s="259" t="s">
        <v>83</v>
      </c>
      <c r="AV286" s="14" t="s">
        <v>135</v>
      </c>
      <c r="AW286" s="14" t="s">
        <v>30</v>
      </c>
      <c r="AX286" s="14" t="s">
        <v>81</v>
      </c>
      <c r="AY286" s="259" t="s">
        <v>129</v>
      </c>
    </row>
    <row r="287" s="2" customFormat="1" ht="24.15" customHeight="1">
      <c r="A287" s="37"/>
      <c r="B287" s="38"/>
      <c r="C287" s="260" t="s">
        <v>326</v>
      </c>
      <c r="D287" s="260" t="s">
        <v>283</v>
      </c>
      <c r="E287" s="261" t="s">
        <v>327</v>
      </c>
      <c r="F287" s="262" t="s">
        <v>328</v>
      </c>
      <c r="G287" s="263" t="s">
        <v>300</v>
      </c>
      <c r="H287" s="264">
        <v>1.01</v>
      </c>
      <c r="I287" s="265"/>
      <c r="J287" s="266">
        <f>ROUND(I287*H287,2)</f>
        <v>0</v>
      </c>
      <c r="K287" s="267"/>
      <c r="L287" s="268"/>
      <c r="M287" s="269" t="s">
        <v>1</v>
      </c>
      <c r="N287" s="270" t="s">
        <v>40</v>
      </c>
      <c r="O287" s="91"/>
      <c r="P287" s="229">
        <f>O287*H287</f>
        <v>0</v>
      </c>
      <c r="Q287" s="229">
        <v>0.040000000000000001</v>
      </c>
      <c r="R287" s="229">
        <f>Q287*H287</f>
        <v>0.040399999999999998</v>
      </c>
      <c r="S287" s="229">
        <v>0</v>
      </c>
      <c r="T287" s="230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1" t="s">
        <v>150</v>
      </c>
      <c r="AT287" s="231" t="s">
        <v>283</v>
      </c>
      <c r="AU287" s="231" t="s">
        <v>83</v>
      </c>
      <c r="AY287" s="16" t="s">
        <v>129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6" t="s">
        <v>135</v>
      </c>
      <c r="BK287" s="232">
        <f>ROUND(I287*H287,2)</f>
        <v>0</v>
      </c>
      <c r="BL287" s="16" t="s">
        <v>135</v>
      </c>
      <c r="BM287" s="231" t="s">
        <v>329</v>
      </c>
    </row>
    <row r="288" s="2" customFormat="1">
      <c r="A288" s="37"/>
      <c r="B288" s="38"/>
      <c r="C288" s="39"/>
      <c r="D288" s="233" t="s">
        <v>136</v>
      </c>
      <c r="E288" s="39"/>
      <c r="F288" s="234" t="s">
        <v>328</v>
      </c>
      <c r="G288" s="39"/>
      <c r="H288" s="39"/>
      <c r="I288" s="235"/>
      <c r="J288" s="39"/>
      <c r="K288" s="39"/>
      <c r="L288" s="43"/>
      <c r="M288" s="236"/>
      <c r="N288" s="237"/>
      <c r="O288" s="91"/>
      <c r="P288" s="91"/>
      <c r="Q288" s="91"/>
      <c r="R288" s="91"/>
      <c r="S288" s="91"/>
      <c r="T288" s="92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136</v>
      </c>
      <c r="AU288" s="16" t="s">
        <v>83</v>
      </c>
    </row>
    <row r="289" s="13" customFormat="1">
      <c r="A289" s="13"/>
      <c r="B289" s="238"/>
      <c r="C289" s="239"/>
      <c r="D289" s="233" t="s">
        <v>137</v>
      </c>
      <c r="E289" s="240" t="s">
        <v>1</v>
      </c>
      <c r="F289" s="241" t="s">
        <v>330</v>
      </c>
      <c r="G289" s="239"/>
      <c r="H289" s="242">
        <v>1.01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137</v>
      </c>
      <c r="AU289" s="248" t="s">
        <v>83</v>
      </c>
      <c r="AV289" s="13" t="s">
        <v>83</v>
      </c>
      <c r="AW289" s="13" t="s">
        <v>30</v>
      </c>
      <c r="AX289" s="13" t="s">
        <v>73</v>
      </c>
      <c r="AY289" s="248" t="s">
        <v>129</v>
      </c>
    </row>
    <row r="290" s="14" customFormat="1">
      <c r="A290" s="14"/>
      <c r="B290" s="249"/>
      <c r="C290" s="250"/>
      <c r="D290" s="233" t="s">
        <v>137</v>
      </c>
      <c r="E290" s="251" t="s">
        <v>1</v>
      </c>
      <c r="F290" s="252" t="s">
        <v>139</v>
      </c>
      <c r="G290" s="250"/>
      <c r="H290" s="253">
        <v>1.01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137</v>
      </c>
      <c r="AU290" s="259" t="s">
        <v>83</v>
      </c>
      <c r="AV290" s="14" t="s">
        <v>135</v>
      </c>
      <c r="AW290" s="14" t="s">
        <v>30</v>
      </c>
      <c r="AX290" s="14" t="s">
        <v>81</v>
      </c>
      <c r="AY290" s="259" t="s">
        <v>129</v>
      </c>
    </row>
    <row r="291" s="2" customFormat="1" ht="24.15" customHeight="1">
      <c r="A291" s="37"/>
      <c r="B291" s="38"/>
      <c r="C291" s="260" t="s">
        <v>227</v>
      </c>
      <c r="D291" s="260" t="s">
        <v>283</v>
      </c>
      <c r="E291" s="261" t="s">
        <v>331</v>
      </c>
      <c r="F291" s="262" t="s">
        <v>332</v>
      </c>
      <c r="G291" s="263" t="s">
        <v>300</v>
      </c>
      <c r="H291" s="264">
        <v>4.04</v>
      </c>
      <c r="I291" s="265"/>
      <c r="J291" s="266">
        <f>ROUND(I291*H291,2)</f>
        <v>0</v>
      </c>
      <c r="K291" s="267"/>
      <c r="L291" s="268"/>
      <c r="M291" s="269" t="s">
        <v>1</v>
      </c>
      <c r="N291" s="270" t="s">
        <v>40</v>
      </c>
      <c r="O291" s="91"/>
      <c r="P291" s="229">
        <f>O291*H291</f>
        <v>0</v>
      </c>
      <c r="Q291" s="229">
        <v>0.068000000000000005</v>
      </c>
      <c r="R291" s="229">
        <f>Q291*H291</f>
        <v>0.27472000000000002</v>
      </c>
      <c r="S291" s="229">
        <v>0</v>
      </c>
      <c r="T291" s="23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150</v>
      </c>
      <c r="AT291" s="231" t="s">
        <v>283</v>
      </c>
      <c r="AU291" s="231" t="s">
        <v>83</v>
      </c>
      <c r="AY291" s="16" t="s">
        <v>129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135</v>
      </c>
      <c r="BK291" s="232">
        <f>ROUND(I291*H291,2)</f>
        <v>0</v>
      </c>
      <c r="BL291" s="16" t="s">
        <v>135</v>
      </c>
      <c r="BM291" s="231" t="s">
        <v>333</v>
      </c>
    </row>
    <row r="292" s="2" customFormat="1">
      <c r="A292" s="37"/>
      <c r="B292" s="38"/>
      <c r="C292" s="39"/>
      <c r="D292" s="233" t="s">
        <v>136</v>
      </c>
      <c r="E292" s="39"/>
      <c r="F292" s="234" t="s">
        <v>332</v>
      </c>
      <c r="G292" s="39"/>
      <c r="H292" s="39"/>
      <c r="I292" s="235"/>
      <c r="J292" s="39"/>
      <c r="K292" s="39"/>
      <c r="L292" s="43"/>
      <c r="M292" s="236"/>
      <c r="N292" s="237"/>
      <c r="O292" s="91"/>
      <c r="P292" s="91"/>
      <c r="Q292" s="91"/>
      <c r="R292" s="91"/>
      <c r="S292" s="91"/>
      <c r="T292" s="92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136</v>
      </c>
      <c r="AU292" s="16" t="s">
        <v>83</v>
      </c>
    </row>
    <row r="293" s="13" customFormat="1">
      <c r="A293" s="13"/>
      <c r="B293" s="238"/>
      <c r="C293" s="239"/>
      <c r="D293" s="233" t="s">
        <v>137</v>
      </c>
      <c r="E293" s="240" t="s">
        <v>1</v>
      </c>
      <c r="F293" s="241" t="s">
        <v>334</v>
      </c>
      <c r="G293" s="239"/>
      <c r="H293" s="242">
        <v>4.04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137</v>
      </c>
      <c r="AU293" s="248" t="s">
        <v>83</v>
      </c>
      <c r="AV293" s="13" t="s">
        <v>83</v>
      </c>
      <c r="AW293" s="13" t="s">
        <v>30</v>
      </c>
      <c r="AX293" s="13" t="s">
        <v>73</v>
      </c>
      <c r="AY293" s="248" t="s">
        <v>129</v>
      </c>
    </row>
    <row r="294" s="14" customFormat="1">
      <c r="A294" s="14"/>
      <c r="B294" s="249"/>
      <c r="C294" s="250"/>
      <c r="D294" s="233" t="s">
        <v>137</v>
      </c>
      <c r="E294" s="251" t="s">
        <v>1</v>
      </c>
      <c r="F294" s="252" t="s">
        <v>139</v>
      </c>
      <c r="G294" s="250"/>
      <c r="H294" s="253">
        <v>4.04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137</v>
      </c>
      <c r="AU294" s="259" t="s">
        <v>83</v>
      </c>
      <c r="AV294" s="14" t="s">
        <v>135</v>
      </c>
      <c r="AW294" s="14" t="s">
        <v>30</v>
      </c>
      <c r="AX294" s="14" t="s">
        <v>81</v>
      </c>
      <c r="AY294" s="259" t="s">
        <v>129</v>
      </c>
    </row>
    <row r="295" s="2" customFormat="1" ht="24.15" customHeight="1">
      <c r="A295" s="37"/>
      <c r="B295" s="38"/>
      <c r="C295" s="260" t="s">
        <v>335</v>
      </c>
      <c r="D295" s="260" t="s">
        <v>283</v>
      </c>
      <c r="E295" s="261" t="s">
        <v>336</v>
      </c>
      <c r="F295" s="262" t="s">
        <v>337</v>
      </c>
      <c r="G295" s="263" t="s">
        <v>300</v>
      </c>
      <c r="H295" s="264">
        <v>3.0299999999999998</v>
      </c>
      <c r="I295" s="265"/>
      <c r="J295" s="266">
        <f>ROUND(I295*H295,2)</f>
        <v>0</v>
      </c>
      <c r="K295" s="267"/>
      <c r="L295" s="268"/>
      <c r="M295" s="269" t="s">
        <v>1</v>
      </c>
      <c r="N295" s="270" t="s">
        <v>40</v>
      </c>
      <c r="O295" s="91"/>
      <c r="P295" s="229">
        <f>O295*H295</f>
        <v>0</v>
      </c>
      <c r="Q295" s="229">
        <v>0.050999999999999997</v>
      </c>
      <c r="R295" s="229">
        <f>Q295*H295</f>
        <v>0.15452999999999997</v>
      </c>
      <c r="S295" s="229">
        <v>0</v>
      </c>
      <c r="T295" s="23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150</v>
      </c>
      <c r="AT295" s="231" t="s">
        <v>283</v>
      </c>
      <c r="AU295" s="231" t="s">
        <v>83</v>
      </c>
      <c r="AY295" s="16" t="s">
        <v>129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135</v>
      </c>
      <c r="BK295" s="232">
        <f>ROUND(I295*H295,2)</f>
        <v>0</v>
      </c>
      <c r="BL295" s="16" t="s">
        <v>135</v>
      </c>
      <c r="BM295" s="231" t="s">
        <v>338</v>
      </c>
    </row>
    <row r="296" s="2" customFormat="1">
      <c r="A296" s="37"/>
      <c r="B296" s="38"/>
      <c r="C296" s="39"/>
      <c r="D296" s="233" t="s">
        <v>136</v>
      </c>
      <c r="E296" s="39"/>
      <c r="F296" s="234" t="s">
        <v>337</v>
      </c>
      <c r="G296" s="39"/>
      <c r="H296" s="39"/>
      <c r="I296" s="235"/>
      <c r="J296" s="39"/>
      <c r="K296" s="39"/>
      <c r="L296" s="43"/>
      <c r="M296" s="236"/>
      <c r="N296" s="237"/>
      <c r="O296" s="91"/>
      <c r="P296" s="91"/>
      <c r="Q296" s="91"/>
      <c r="R296" s="91"/>
      <c r="S296" s="91"/>
      <c r="T296" s="92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136</v>
      </c>
      <c r="AU296" s="16" t="s">
        <v>83</v>
      </c>
    </row>
    <row r="297" s="13" customFormat="1">
      <c r="A297" s="13"/>
      <c r="B297" s="238"/>
      <c r="C297" s="239"/>
      <c r="D297" s="233" t="s">
        <v>137</v>
      </c>
      <c r="E297" s="240" t="s">
        <v>1</v>
      </c>
      <c r="F297" s="241" t="s">
        <v>339</v>
      </c>
      <c r="G297" s="239"/>
      <c r="H297" s="242">
        <v>3.0299999999999998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137</v>
      </c>
      <c r="AU297" s="248" t="s">
        <v>83</v>
      </c>
      <c r="AV297" s="13" t="s">
        <v>83</v>
      </c>
      <c r="AW297" s="13" t="s">
        <v>30</v>
      </c>
      <c r="AX297" s="13" t="s">
        <v>73</v>
      </c>
      <c r="AY297" s="248" t="s">
        <v>129</v>
      </c>
    </row>
    <row r="298" s="14" customFormat="1">
      <c r="A298" s="14"/>
      <c r="B298" s="249"/>
      <c r="C298" s="250"/>
      <c r="D298" s="233" t="s">
        <v>137</v>
      </c>
      <c r="E298" s="251" t="s">
        <v>1</v>
      </c>
      <c r="F298" s="252" t="s">
        <v>139</v>
      </c>
      <c r="G298" s="250"/>
      <c r="H298" s="253">
        <v>3.0299999999999998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137</v>
      </c>
      <c r="AU298" s="259" t="s">
        <v>83</v>
      </c>
      <c r="AV298" s="14" t="s">
        <v>135</v>
      </c>
      <c r="AW298" s="14" t="s">
        <v>30</v>
      </c>
      <c r="AX298" s="14" t="s">
        <v>81</v>
      </c>
      <c r="AY298" s="259" t="s">
        <v>129</v>
      </c>
    </row>
    <row r="299" s="2" customFormat="1" ht="44.25" customHeight="1">
      <c r="A299" s="37"/>
      <c r="B299" s="38"/>
      <c r="C299" s="219" t="s">
        <v>231</v>
      </c>
      <c r="D299" s="219" t="s">
        <v>131</v>
      </c>
      <c r="E299" s="220" t="s">
        <v>340</v>
      </c>
      <c r="F299" s="221" t="s">
        <v>341</v>
      </c>
      <c r="G299" s="222" t="s">
        <v>179</v>
      </c>
      <c r="H299" s="223">
        <v>1.875</v>
      </c>
      <c r="I299" s="224"/>
      <c r="J299" s="225">
        <f>ROUND(I299*H299,2)</f>
        <v>0</v>
      </c>
      <c r="K299" s="226"/>
      <c r="L299" s="43"/>
      <c r="M299" s="227" t="s">
        <v>1</v>
      </c>
      <c r="N299" s="228" t="s">
        <v>40</v>
      </c>
      <c r="O299" s="91"/>
      <c r="P299" s="229">
        <f>O299*H299</f>
        <v>0</v>
      </c>
      <c r="Q299" s="229">
        <v>2.3010199999999998</v>
      </c>
      <c r="R299" s="229">
        <f>Q299*H299</f>
        <v>4.3144124999999995</v>
      </c>
      <c r="S299" s="229">
        <v>0</v>
      </c>
      <c r="T299" s="230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1" t="s">
        <v>135</v>
      </c>
      <c r="AT299" s="231" t="s">
        <v>131</v>
      </c>
      <c r="AU299" s="231" t="s">
        <v>83</v>
      </c>
      <c r="AY299" s="16" t="s">
        <v>129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6" t="s">
        <v>135</v>
      </c>
      <c r="BK299" s="232">
        <f>ROUND(I299*H299,2)</f>
        <v>0</v>
      </c>
      <c r="BL299" s="16" t="s">
        <v>135</v>
      </c>
      <c r="BM299" s="231" t="s">
        <v>342</v>
      </c>
    </row>
    <row r="300" s="2" customFormat="1">
      <c r="A300" s="37"/>
      <c r="B300" s="38"/>
      <c r="C300" s="39"/>
      <c r="D300" s="233" t="s">
        <v>136</v>
      </c>
      <c r="E300" s="39"/>
      <c r="F300" s="234" t="s">
        <v>341</v>
      </c>
      <c r="G300" s="39"/>
      <c r="H300" s="39"/>
      <c r="I300" s="235"/>
      <c r="J300" s="39"/>
      <c r="K300" s="39"/>
      <c r="L300" s="43"/>
      <c r="M300" s="236"/>
      <c r="N300" s="237"/>
      <c r="O300" s="91"/>
      <c r="P300" s="91"/>
      <c r="Q300" s="91"/>
      <c r="R300" s="91"/>
      <c r="S300" s="91"/>
      <c r="T300" s="92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136</v>
      </c>
      <c r="AU300" s="16" t="s">
        <v>83</v>
      </c>
    </row>
    <row r="301" s="13" customFormat="1">
      <c r="A301" s="13"/>
      <c r="B301" s="238"/>
      <c r="C301" s="239"/>
      <c r="D301" s="233" t="s">
        <v>137</v>
      </c>
      <c r="E301" s="240" t="s">
        <v>1</v>
      </c>
      <c r="F301" s="241" t="s">
        <v>343</v>
      </c>
      <c r="G301" s="239"/>
      <c r="H301" s="242">
        <v>1.875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137</v>
      </c>
      <c r="AU301" s="248" t="s">
        <v>83</v>
      </c>
      <c r="AV301" s="13" t="s">
        <v>83</v>
      </c>
      <c r="AW301" s="13" t="s">
        <v>30</v>
      </c>
      <c r="AX301" s="13" t="s">
        <v>73</v>
      </c>
      <c r="AY301" s="248" t="s">
        <v>129</v>
      </c>
    </row>
    <row r="302" s="14" customFormat="1">
      <c r="A302" s="14"/>
      <c r="B302" s="249"/>
      <c r="C302" s="250"/>
      <c r="D302" s="233" t="s">
        <v>137</v>
      </c>
      <c r="E302" s="251" t="s">
        <v>1</v>
      </c>
      <c r="F302" s="252" t="s">
        <v>139</v>
      </c>
      <c r="G302" s="250"/>
      <c r="H302" s="253">
        <v>1.875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137</v>
      </c>
      <c r="AU302" s="259" t="s">
        <v>83</v>
      </c>
      <c r="AV302" s="14" t="s">
        <v>135</v>
      </c>
      <c r="AW302" s="14" t="s">
        <v>30</v>
      </c>
      <c r="AX302" s="14" t="s">
        <v>81</v>
      </c>
      <c r="AY302" s="259" t="s">
        <v>129</v>
      </c>
    </row>
    <row r="303" s="2" customFormat="1" ht="37.8" customHeight="1">
      <c r="A303" s="37"/>
      <c r="B303" s="38"/>
      <c r="C303" s="219" t="s">
        <v>344</v>
      </c>
      <c r="D303" s="219" t="s">
        <v>131</v>
      </c>
      <c r="E303" s="220" t="s">
        <v>345</v>
      </c>
      <c r="F303" s="221" t="s">
        <v>346</v>
      </c>
      <c r="G303" s="222" t="s">
        <v>134</v>
      </c>
      <c r="H303" s="223">
        <v>4.2000000000000002</v>
      </c>
      <c r="I303" s="224"/>
      <c r="J303" s="225">
        <f>ROUND(I303*H303,2)</f>
        <v>0</v>
      </c>
      <c r="K303" s="226"/>
      <c r="L303" s="43"/>
      <c r="M303" s="227" t="s">
        <v>1</v>
      </c>
      <c r="N303" s="228" t="s">
        <v>40</v>
      </c>
      <c r="O303" s="91"/>
      <c r="P303" s="229">
        <f>O303*H303</f>
        <v>0</v>
      </c>
      <c r="Q303" s="229">
        <v>0.0063200000000000001</v>
      </c>
      <c r="R303" s="229">
        <f>Q303*H303</f>
        <v>0.026544000000000002</v>
      </c>
      <c r="S303" s="229">
        <v>0</v>
      </c>
      <c r="T303" s="230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1" t="s">
        <v>135</v>
      </c>
      <c r="AT303" s="231" t="s">
        <v>131</v>
      </c>
      <c r="AU303" s="231" t="s">
        <v>83</v>
      </c>
      <c r="AY303" s="16" t="s">
        <v>129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6" t="s">
        <v>135</v>
      </c>
      <c r="BK303" s="232">
        <f>ROUND(I303*H303,2)</f>
        <v>0</v>
      </c>
      <c r="BL303" s="16" t="s">
        <v>135</v>
      </c>
      <c r="BM303" s="231" t="s">
        <v>347</v>
      </c>
    </row>
    <row r="304" s="2" customFormat="1">
      <c r="A304" s="37"/>
      <c r="B304" s="38"/>
      <c r="C304" s="39"/>
      <c r="D304" s="233" t="s">
        <v>136</v>
      </c>
      <c r="E304" s="39"/>
      <c r="F304" s="234" t="s">
        <v>346</v>
      </c>
      <c r="G304" s="39"/>
      <c r="H304" s="39"/>
      <c r="I304" s="235"/>
      <c r="J304" s="39"/>
      <c r="K304" s="39"/>
      <c r="L304" s="43"/>
      <c r="M304" s="236"/>
      <c r="N304" s="237"/>
      <c r="O304" s="91"/>
      <c r="P304" s="91"/>
      <c r="Q304" s="91"/>
      <c r="R304" s="91"/>
      <c r="S304" s="91"/>
      <c r="T304" s="92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136</v>
      </c>
      <c r="AU304" s="16" t="s">
        <v>83</v>
      </c>
    </row>
    <row r="305" s="13" customFormat="1">
      <c r="A305" s="13"/>
      <c r="B305" s="238"/>
      <c r="C305" s="239"/>
      <c r="D305" s="233" t="s">
        <v>137</v>
      </c>
      <c r="E305" s="240" t="s">
        <v>1</v>
      </c>
      <c r="F305" s="241" t="s">
        <v>348</v>
      </c>
      <c r="G305" s="239"/>
      <c r="H305" s="242">
        <v>4.2000000000000002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137</v>
      </c>
      <c r="AU305" s="248" t="s">
        <v>83</v>
      </c>
      <c r="AV305" s="13" t="s">
        <v>83</v>
      </c>
      <c r="AW305" s="13" t="s">
        <v>30</v>
      </c>
      <c r="AX305" s="13" t="s">
        <v>73</v>
      </c>
      <c r="AY305" s="248" t="s">
        <v>129</v>
      </c>
    </row>
    <row r="306" s="14" customFormat="1">
      <c r="A306" s="14"/>
      <c r="B306" s="249"/>
      <c r="C306" s="250"/>
      <c r="D306" s="233" t="s">
        <v>137</v>
      </c>
      <c r="E306" s="251" t="s">
        <v>1</v>
      </c>
      <c r="F306" s="252" t="s">
        <v>139</v>
      </c>
      <c r="G306" s="250"/>
      <c r="H306" s="253">
        <v>4.2000000000000002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137</v>
      </c>
      <c r="AU306" s="259" t="s">
        <v>83</v>
      </c>
      <c r="AV306" s="14" t="s">
        <v>135</v>
      </c>
      <c r="AW306" s="14" t="s">
        <v>30</v>
      </c>
      <c r="AX306" s="14" t="s">
        <v>81</v>
      </c>
      <c r="AY306" s="259" t="s">
        <v>129</v>
      </c>
    </row>
    <row r="307" s="2" customFormat="1" ht="24.15" customHeight="1">
      <c r="A307" s="37"/>
      <c r="B307" s="38"/>
      <c r="C307" s="219" t="s">
        <v>234</v>
      </c>
      <c r="D307" s="219" t="s">
        <v>131</v>
      </c>
      <c r="E307" s="220" t="s">
        <v>349</v>
      </c>
      <c r="F307" s="221" t="s">
        <v>350</v>
      </c>
      <c r="G307" s="222" t="s">
        <v>275</v>
      </c>
      <c r="H307" s="223">
        <v>0.027</v>
      </c>
      <c r="I307" s="224"/>
      <c r="J307" s="225">
        <f>ROUND(I307*H307,2)</f>
        <v>0</v>
      </c>
      <c r="K307" s="226"/>
      <c r="L307" s="43"/>
      <c r="M307" s="227" t="s">
        <v>1</v>
      </c>
      <c r="N307" s="228" t="s">
        <v>40</v>
      </c>
      <c r="O307" s="91"/>
      <c r="P307" s="229">
        <f>O307*H307</f>
        <v>0</v>
      </c>
      <c r="Q307" s="229">
        <v>1.06277</v>
      </c>
      <c r="R307" s="229">
        <f>Q307*H307</f>
        <v>0.028694789999999998</v>
      </c>
      <c r="S307" s="229">
        <v>0</v>
      </c>
      <c r="T307" s="230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1" t="s">
        <v>135</v>
      </c>
      <c r="AT307" s="231" t="s">
        <v>131</v>
      </c>
      <c r="AU307" s="231" t="s">
        <v>83</v>
      </c>
      <c r="AY307" s="16" t="s">
        <v>129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6" t="s">
        <v>135</v>
      </c>
      <c r="BK307" s="232">
        <f>ROUND(I307*H307,2)</f>
        <v>0</v>
      </c>
      <c r="BL307" s="16" t="s">
        <v>135</v>
      </c>
      <c r="BM307" s="231" t="s">
        <v>351</v>
      </c>
    </row>
    <row r="308" s="2" customFormat="1">
      <c r="A308" s="37"/>
      <c r="B308" s="38"/>
      <c r="C308" s="39"/>
      <c r="D308" s="233" t="s">
        <v>136</v>
      </c>
      <c r="E308" s="39"/>
      <c r="F308" s="234" t="s">
        <v>350</v>
      </c>
      <c r="G308" s="39"/>
      <c r="H308" s="39"/>
      <c r="I308" s="235"/>
      <c r="J308" s="39"/>
      <c r="K308" s="39"/>
      <c r="L308" s="43"/>
      <c r="M308" s="236"/>
      <c r="N308" s="237"/>
      <c r="O308" s="91"/>
      <c r="P308" s="91"/>
      <c r="Q308" s="91"/>
      <c r="R308" s="91"/>
      <c r="S308" s="91"/>
      <c r="T308" s="92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136</v>
      </c>
      <c r="AU308" s="16" t="s">
        <v>83</v>
      </c>
    </row>
    <row r="309" s="12" customFormat="1" ht="22.8" customHeight="1">
      <c r="A309" s="12"/>
      <c r="B309" s="203"/>
      <c r="C309" s="204"/>
      <c r="D309" s="205" t="s">
        <v>72</v>
      </c>
      <c r="E309" s="217" t="s">
        <v>152</v>
      </c>
      <c r="F309" s="217" t="s">
        <v>352</v>
      </c>
      <c r="G309" s="204"/>
      <c r="H309" s="204"/>
      <c r="I309" s="207"/>
      <c r="J309" s="218">
        <f>BK309</f>
        <v>0</v>
      </c>
      <c r="K309" s="204"/>
      <c r="L309" s="209"/>
      <c r="M309" s="210"/>
      <c r="N309" s="211"/>
      <c r="O309" s="211"/>
      <c r="P309" s="212">
        <f>SUM(P310:P327)</f>
        <v>0</v>
      </c>
      <c r="Q309" s="211"/>
      <c r="R309" s="212">
        <f>SUM(R310:R327)</f>
        <v>90.118156999999997</v>
      </c>
      <c r="S309" s="211"/>
      <c r="T309" s="213">
        <f>SUM(T310:T327)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4" t="s">
        <v>81</v>
      </c>
      <c r="AT309" s="215" t="s">
        <v>72</v>
      </c>
      <c r="AU309" s="215" t="s">
        <v>81</v>
      </c>
      <c r="AY309" s="214" t="s">
        <v>129</v>
      </c>
      <c r="BK309" s="216">
        <f>SUM(BK310:BK327)</f>
        <v>0</v>
      </c>
    </row>
    <row r="310" s="2" customFormat="1" ht="33" customHeight="1">
      <c r="A310" s="37"/>
      <c r="B310" s="38"/>
      <c r="C310" s="219" t="s">
        <v>353</v>
      </c>
      <c r="D310" s="219" t="s">
        <v>131</v>
      </c>
      <c r="E310" s="220" t="s">
        <v>354</v>
      </c>
      <c r="F310" s="221" t="s">
        <v>355</v>
      </c>
      <c r="G310" s="222" t="s">
        <v>134</v>
      </c>
      <c r="H310" s="223">
        <v>171.30000000000001</v>
      </c>
      <c r="I310" s="224"/>
      <c r="J310" s="225">
        <f>ROUND(I310*H310,2)</f>
        <v>0</v>
      </c>
      <c r="K310" s="226"/>
      <c r="L310" s="43"/>
      <c r="M310" s="227" t="s">
        <v>1</v>
      </c>
      <c r="N310" s="228" t="s">
        <v>40</v>
      </c>
      <c r="O310" s="91"/>
      <c r="P310" s="229">
        <f>O310*H310</f>
        <v>0</v>
      </c>
      <c r="Q310" s="229">
        <v>0.34499999999999997</v>
      </c>
      <c r="R310" s="229">
        <f>Q310*H310</f>
        <v>59.098500000000001</v>
      </c>
      <c r="S310" s="229">
        <v>0</v>
      </c>
      <c r="T310" s="230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1" t="s">
        <v>135</v>
      </c>
      <c r="AT310" s="231" t="s">
        <v>131</v>
      </c>
      <c r="AU310" s="231" t="s">
        <v>83</v>
      </c>
      <c r="AY310" s="16" t="s">
        <v>129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6" t="s">
        <v>135</v>
      </c>
      <c r="BK310" s="232">
        <f>ROUND(I310*H310,2)</f>
        <v>0</v>
      </c>
      <c r="BL310" s="16" t="s">
        <v>135</v>
      </c>
      <c r="BM310" s="231" t="s">
        <v>356</v>
      </c>
    </row>
    <row r="311" s="2" customFormat="1">
      <c r="A311" s="37"/>
      <c r="B311" s="38"/>
      <c r="C311" s="39"/>
      <c r="D311" s="233" t="s">
        <v>136</v>
      </c>
      <c r="E311" s="39"/>
      <c r="F311" s="234" t="s">
        <v>355</v>
      </c>
      <c r="G311" s="39"/>
      <c r="H311" s="39"/>
      <c r="I311" s="235"/>
      <c r="J311" s="39"/>
      <c r="K311" s="39"/>
      <c r="L311" s="43"/>
      <c r="M311" s="236"/>
      <c r="N311" s="237"/>
      <c r="O311" s="91"/>
      <c r="P311" s="91"/>
      <c r="Q311" s="91"/>
      <c r="R311" s="91"/>
      <c r="S311" s="91"/>
      <c r="T311" s="92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136</v>
      </c>
      <c r="AU311" s="16" t="s">
        <v>83</v>
      </c>
    </row>
    <row r="312" s="13" customFormat="1">
      <c r="A312" s="13"/>
      <c r="B312" s="238"/>
      <c r="C312" s="239"/>
      <c r="D312" s="233" t="s">
        <v>137</v>
      </c>
      <c r="E312" s="240" t="s">
        <v>1</v>
      </c>
      <c r="F312" s="241" t="s">
        <v>357</v>
      </c>
      <c r="G312" s="239"/>
      <c r="H312" s="242">
        <v>171.30000000000001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8" t="s">
        <v>137</v>
      </c>
      <c r="AU312" s="248" t="s">
        <v>83</v>
      </c>
      <c r="AV312" s="13" t="s">
        <v>83</v>
      </c>
      <c r="AW312" s="13" t="s">
        <v>30</v>
      </c>
      <c r="AX312" s="13" t="s">
        <v>73</v>
      </c>
      <c r="AY312" s="248" t="s">
        <v>129</v>
      </c>
    </row>
    <row r="313" s="14" customFormat="1">
      <c r="A313" s="14"/>
      <c r="B313" s="249"/>
      <c r="C313" s="250"/>
      <c r="D313" s="233" t="s">
        <v>137</v>
      </c>
      <c r="E313" s="251" t="s">
        <v>1</v>
      </c>
      <c r="F313" s="252" t="s">
        <v>139</v>
      </c>
      <c r="G313" s="250"/>
      <c r="H313" s="253">
        <v>171.30000000000001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9" t="s">
        <v>137</v>
      </c>
      <c r="AU313" s="259" t="s">
        <v>83</v>
      </c>
      <c r="AV313" s="14" t="s">
        <v>135</v>
      </c>
      <c r="AW313" s="14" t="s">
        <v>30</v>
      </c>
      <c r="AX313" s="14" t="s">
        <v>81</v>
      </c>
      <c r="AY313" s="259" t="s">
        <v>129</v>
      </c>
    </row>
    <row r="314" s="2" customFormat="1" ht="49.05" customHeight="1">
      <c r="A314" s="37"/>
      <c r="B314" s="38"/>
      <c r="C314" s="219" t="s">
        <v>239</v>
      </c>
      <c r="D314" s="219" t="s">
        <v>131</v>
      </c>
      <c r="E314" s="220" t="s">
        <v>358</v>
      </c>
      <c r="F314" s="221" t="s">
        <v>359</v>
      </c>
      <c r="G314" s="222" t="s">
        <v>134</v>
      </c>
      <c r="H314" s="223">
        <v>85.650000000000006</v>
      </c>
      <c r="I314" s="224"/>
      <c r="J314" s="225">
        <f>ROUND(I314*H314,2)</f>
        <v>0</v>
      </c>
      <c r="K314" s="226"/>
      <c r="L314" s="43"/>
      <c r="M314" s="227" t="s">
        <v>1</v>
      </c>
      <c r="N314" s="228" t="s">
        <v>40</v>
      </c>
      <c r="O314" s="91"/>
      <c r="P314" s="229">
        <f>O314*H314</f>
        <v>0</v>
      </c>
      <c r="Q314" s="229">
        <v>0.18462999999999999</v>
      </c>
      <c r="R314" s="229">
        <f>Q314*H314</f>
        <v>15.8135595</v>
      </c>
      <c r="S314" s="229">
        <v>0</v>
      </c>
      <c r="T314" s="230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1" t="s">
        <v>135</v>
      </c>
      <c r="AT314" s="231" t="s">
        <v>131</v>
      </c>
      <c r="AU314" s="231" t="s">
        <v>83</v>
      </c>
      <c r="AY314" s="16" t="s">
        <v>129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6" t="s">
        <v>135</v>
      </c>
      <c r="BK314" s="232">
        <f>ROUND(I314*H314,2)</f>
        <v>0</v>
      </c>
      <c r="BL314" s="16" t="s">
        <v>135</v>
      </c>
      <c r="BM314" s="231" t="s">
        <v>360</v>
      </c>
    </row>
    <row r="315" s="2" customFormat="1">
      <c r="A315" s="37"/>
      <c r="B315" s="38"/>
      <c r="C315" s="39"/>
      <c r="D315" s="233" t="s">
        <v>136</v>
      </c>
      <c r="E315" s="39"/>
      <c r="F315" s="234" t="s">
        <v>359</v>
      </c>
      <c r="G315" s="39"/>
      <c r="H315" s="39"/>
      <c r="I315" s="235"/>
      <c r="J315" s="39"/>
      <c r="K315" s="39"/>
      <c r="L315" s="43"/>
      <c r="M315" s="236"/>
      <c r="N315" s="237"/>
      <c r="O315" s="91"/>
      <c r="P315" s="91"/>
      <c r="Q315" s="91"/>
      <c r="R315" s="91"/>
      <c r="S315" s="91"/>
      <c r="T315" s="92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136</v>
      </c>
      <c r="AU315" s="16" t="s">
        <v>83</v>
      </c>
    </row>
    <row r="316" s="13" customFormat="1">
      <c r="A316" s="13"/>
      <c r="B316" s="238"/>
      <c r="C316" s="239"/>
      <c r="D316" s="233" t="s">
        <v>137</v>
      </c>
      <c r="E316" s="240" t="s">
        <v>1</v>
      </c>
      <c r="F316" s="241" t="s">
        <v>361</v>
      </c>
      <c r="G316" s="239"/>
      <c r="H316" s="242">
        <v>85.650000000000006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137</v>
      </c>
      <c r="AU316" s="248" t="s">
        <v>83</v>
      </c>
      <c r="AV316" s="13" t="s">
        <v>83</v>
      </c>
      <c r="AW316" s="13" t="s">
        <v>30</v>
      </c>
      <c r="AX316" s="13" t="s">
        <v>73</v>
      </c>
      <c r="AY316" s="248" t="s">
        <v>129</v>
      </c>
    </row>
    <row r="317" s="14" customFormat="1">
      <c r="A317" s="14"/>
      <c r="B317" s="249"/>
      <c r="C317" s="250"/>
      <c r="D317" s="233" t="s">
        <v>137</v>
      </c>
      <c r="E317" s="251" t="s">
        <v>1</v>
      </c>
      <c r="F317" s="252" t="s">
        <v>139</v>
      </c>
      <c r="G317" s="250"/>
      <c r="H317" s="253">
        <v>85.650000000000006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137</v>
      </c>
      <c r="AU317" s="259" t="s">
        <v>83</v>
      </c>
      <c r="AV317" s="14" t="s">
        <v>135</v>
      </c>
      <c r="AW317" s="14" t="s">
        <v>30</v>
      </c>
      <c r="AX317" s="14" t="s">
        <v>81</v>
      </c>
      <c r="AY317" s="259" t="s">
        <v>129</v>
      </c>
    </row>
    <row r="318" s="2" customFormat="1" ht="24.15" customHeight="1">
      <c r="A318" s="37"/>
      <c r="B318" s="38"/>
      <c r="C318" s="219" t="s">
        <v>362</v>
      </c>
      <c r="D318" s="219" t="s">
        <v>131</v>
      </c>
      <c r="E318" s="220" t="s">
        <v>363</v>
      </c>
      <c r="F318" s="221" t="s">
        <v>364</v>
      </c>
      <c r="G318" s="222" t="s">
        <v>134</v>
      </c>
      <c r="H318" s="223">
        <v>85.650000000000006</v>
      </c>
      <c r="I318" s="224"/>
      <c r="J318" s="225">
        <f>ROUND(I318*H318,2)</f>
        <v>0</v>
      </c>
      <c r="K318" s="226"/>
      <c r="L318" s="43"/>
      <c r="M318" s="227" t="s">
        <v>1</v>
      </c>
      <c r="N318" s="228" t="s">
        <v>40</v>
      </c>
      <c r="O318" s="91"/>
      <c r="P318" s="229">
        <f>O318*H318</f>
        <v>0</v>
      </c>
      <c r="Q318" s="229">
        <v>0.0056100000000000004</v>
      </c>
      <c r="R318" s="229">
        <f>Q318*H318</f>
        <v>0.48049650000000005</v>
      </c>
      <c r="S318" s="229">
        <v>0</v>
      </c>
      <c r="T318" s="230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1" t="s">
        <v>135</v>
      </c>
      <c r="AT318" s="231" t="s">
        <v>131</v>
      </c>
      <c r="AU318" s="231" t="s">
        <v>83</v>
      </c>
      <c r="AY318" s="16" t="s">
        <v>129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6" t="s">
        <v>135</v>
      </c>
      <c r="BK318" s="232">
        <f>ROUND(I318*H318,2)</f>
        <v>0</v>
      </c>
      <c r="BL318" s="16" t="s">
        <v>135</v>
      </c>
      <c r="BM318" s="231" t="s">
        <v>365</v>
      </c>
    </row>
    <row r="319" s="2" customFormat="1">
      <c r="A319" s="37"/>
      <c r="B319" s="38"/>
      <c r="C319" s="39"/>
      <c r="D319" s="233" t="s">
        <v>136</v>
      </c>
      <c r="E319" s="39"/>
      <c r="F319" s="234" t="s">
        <v>364</v>
      </c>
      <c r="G319" s="39"/>
      <c r="H319" s="39"/>
      <c r="I319" s="235"/>
      <c r="J319" s="39"/>
      <c r="K319" s="39"/>
      <c r="L319" s="43"/>
      <c r="M319" s="236"/>
      <c r="N319" s="237"/>
      <c r="O319" s="91"/>
      <c r="P319" s="91"/>
      <c r="Q319" s="91"/>
      <c r="R319" s="91"/>
      <c r="S319" s="91"/>
      <c r="T319" s="92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136</v>
      </c>
      <c r="AU319" s="16" t="s">
        <v>83</v>
      </c>
    </row>
    <row r="320" s="13" customFormat="1">
      <c r="A320" s="13"/>
      <c r="B320" s="238"/>
      <c r="C320" s="239"/>
      <c r="D320" s="233" t="s">
        <v>137</v>
      </c>
      <c r="E320" s="240" t="s">
        <v>1</v>
      </c>
      <c r="F320" s="241" t="s">
        <v>361</v>
      </c>
      <c r="G320" s="239"/>
      <c r="H320" s="242">
        <v>85.650000000000006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8" t="s">
        <v>137</v>
      </c>
      <c r="AU320" s="248" t="s">
        <v>83</v>
      </c>
      <c r="AV320" s="13" t="s">
        <v>83</v>
      </c>
      <c r="AW320" s="13" t="s">
        <v>30</v>
      </c>
      <c r="AX320" s="13" t="s">
        <v>73</v>
      </c>
      <c r="AY320" s="248" t="s">
        <v>129</v>
      </c>
    </row>
    <row r="321" s="14" customFormat="1">
      <c r="A321" s="14"/>
      <c r="B321" s="249"/>
      <c r="C321" s="250"/>
      <c r="D321" s="233" t="s">
        <v>137</v>
      </c>
      <c r="E321" s="251" t="s">
        <v>1</v>
      </c>
      <c r="F321" s="252" t="s">
        <v>139</v>
      </c>
      <c r="G321" s="250"/>
      <c r="H321" s="253">
        <v>85.650000000000006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9" t="s">
        <v>137</v>
      </c>
      <c r="AU321" s="259" t="s">
        <v>83</v>
      </c>
      <c r="AV321" s="14" t="s">
        <v>135</v>
      </c>
      <c r="AW321" s="14" t="s">
        <v>30</v>
      </c>
      <c r="AX321" s="14" t="s">
        <v>81</v>
      </c>
      <c r="AY321" s="259" t="s">
        <v>129</v>
      </c>
    </row>
    <row r="322" s="2" customFormat="1" ht="24.15" customHeight="1">
      <c r="A322" s="37"/>
      <c r="B322" s="38"/>
      <c r="C322" s="219" t="s">
        <v>245</v>
      </c>
      <c r="D322" s="219" t="s">
        <v>131</v>
      </c>
      <c r="E322" s="220" t="s">
        <v>366</v>
      </c>
      <c r="F322" s="221" t="s">
        <v>367</v>
      </c>
      <c r="G322" s="222" t="s">
        <v>134</v>
      </c>
      <c r="H322" s="223">
        <v>113.3</v>
      </c>
      <c r="I322" s="224"/>
      <c r="J322" s="225">
        <f>ROUND(I322*H322,2)</f>
        <v>0</v>
      </c>
      <c r="K322" s="226"/>
      <c r="L322" s="43"/>
      <c r="M322" s="227" t="s">
        <v>1</v>
      </c>
      <c r="N322" s="228" t="s">
        <v>40</v>
      </c>
      <c r="O322" s="91"/>
      <c r="P322" s="229">
        <f>O322*H322</f>
        <v>0</v>
      </c>
      <c r="Q322" s="229">
        <v>0.00031</v>
      </c>
      <c r="R322" s="229">
        <f>Q322*H322</f>
        <v>0.035123000000000001</v>
      </c>
      <c r="S322" s="229">
        <v>0</v>
      </c>
      <c r="T322" s="230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1" t="s">
        <v>135</v>
      </c>
      <c r="AT322" s="231" t="s">
        <v>131</v>
      </c>
      <c r="AU322" s="231" t="s">
        <v>83</v>
      </c>
      <c r="AY322" s="16" t="s">
        <v>129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6" t="s">
        <v>135</v>
      </c>
      <c r="BK322" s="232">
        <f>ROUND(I322*H322,2)</f>
        <v>0</v>
      </c>
      <c r="BL322" s="16" t="s">
        <v>135</v>
      </c>
      <c r="BM322" s="231" t="s">
        <v>368</v>
      </c>
    </row>
    <row r="323" s="2" customFormat="1">
      <c r="A323" s="37"/>
      <c r="B323" s="38"/>
      <c r="C323" s="39"/>
      <c r="D323" s="233" t="s">
        <v>136</v>
      </c>
      <c r="E323" s="39"/>
      <c r="F323" s="234" t="s">
        <v>367</v>
      </c>
      <c r="G323" s="39"/>
      <c r="H323" s="39"/>
      <c r="I323" s="235"/>
      <c r="J323" s="39"/>
      <c r="K323" s="39"/>
      <c r="L323" s="43"/>
      <c r="M323" s="236"/>
      <c r="N323" s="237"/>
      <c r="O323" s="91"/>
      <c r="P323" s="91"/>
      <c r="Q323" s="91"/>
      <c r="R323" s="91"/>
      <c r="S323" s="91"/>
      <c r="T323" s="92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136</v>
      </c>
      <c r="AU323" s="16" t="s">
        <v>83</v>
      </c>
    </row>
    <row r="324" s="13" customFormat="1">
      <c r="A324" s="13"/>
      <c r="B324" s="238"/>
      <c r="C324" s="239"/>
      <c r="D324" s="233" t="s">
        <v>137</v>
      </c>
      <c r="E324" s="240" t="s">
        <v>1</v>
      </c>
      <c r="F324" s="241" t="s">
        <v>369</v>
      </c>
      <c r="G324" s="239"/>
      <c r="H324" s="242">
        <v>113.3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137</v>
      </c>
      <c r="AU324" s="248" t="s">
        <v>83</v>
      </c>
      <c r="AV324" s="13" t="s">
        <v>83</v>
      </c>
      <c r="AW324" s="13" t="s">
        <v>30</v>
      </c>
      <c r="AX324" s="13" t="s">
        <v>73</v>
      </c>
      <c r="AY324" s="248" t="s">
        <v>129</v>
      </c>
    </row>
    <row r="325" s="14" customFormat="1">
      <c r="A325" s="14"/>
      <c r="B325" s="249"/>
      <c r="C325" s="250"/>
      <c r="D325" s="233" t="s">
        <v>137</v>
      </c>
      <c r="E325" s="251" t="s">
        <v>1</v>
      </c>
      <c r="F325" s="252" t="s">
        <v>139</v>
      </c>
      <c r="G325" s="250"/>
      <c r="H325" s="253">
        <v>113.3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137</v>
      </c>
      <c r="AU325" s="259" t="s">
        <v>83</v>
      </c>
      <c r="AV325" s="14" t="s">
        <v>135</v>
      </c>
      <c r="AW325" s="14" t="s">
        <v>30</v>
      </c>
      <c r="AX325" s="14" t="s">
        <v>81</v>
      </c>
      <c r="AY325" s="259" t="s">
        <v>129</v>
      </c>
    </row>
    <row r="326" s="2" customFormat="1" ht="44.25" customHeight="1">
      <c r="A326" s="37"/>
      <c r="B326" s="38"/>
      <c r="C326" s="219" t="s">
        <v>370</v>
      </c>
      <c r="D326" s="219" t="s">
        <v>131</v>
      </c>
      <c r="E326" s="220" t="s">
        <v>371</v>
      </c>
      <c r="F326" s="221" t="s">
        <v>372</v>
      </c>
      <c r="G326" s="222" t="s">
        <v>134</v>
      </c>
      <c r="H326" s="223">
        <v>113.3</v>
      </c>
      <c r="I326" s="224"/>
      <c r="J326" s="225">
        <f>ROUND(I326*H326,2)</f>
        <v>0</v>
      </c>
      <c r="K326" s="226"/>
      <c r="L326" s="43"/>
      <c r="M326" s="227" t="s">
        <v>1</v>
      </c>
      <c r="N326" s="228" t="s">
        <v>40</v>
      </c>
      <c r="O326" s="91"/>
      <c r="P326" s="229">
        <f>O326*H326</f>
        <v>0</v>
      </c>
      <c r="Q326" s="229">
        <v>0.12966</v>
      </c>
      <c r="R326" s="229">
        <f>Q326*H326</f>
        <v>14.690477999999999</v>
      </c>
      <c r="S326" s="229">
        <v>0</v>
      </c>
      <c r="T326" s="230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1" t="s">
        <v>135</v>
      </c>
      <c r="AT326" s="231" t="s">
        <v>131</v>
      </c>
      <c r="AU326" s="231" t="s">
        <v>83</v>
      </c>
      <c r="AY326" s="16" t="s">
        <v>129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6" t="s">
        <v>135</v>
      </c>
      <c r="BK326" s="232">
        <f>ROUND(I326*H326,2)</f>
        <v>0</v>
      </c>
      <c r="BL326" s="16" t="s">
        <v>135</v>
      </c>
      <c r="BM326" s="231" t="s">
        <v>373</v>
      </c>
    </row>
    <row r="327" s="2" customFormat="1">
      <c r="A327" s="37"/>
      <c r="B327" s="38"/>
      <c r="C327" s="39"/>
      <c r="D327" s="233" t="s">
        <v>136</v>
      </c>
      <c r="E327" s="39"/>
      <c r="F327" s="234" t="s">
        <v>372</v>
      </c>
      <c r="G327" s="39"/>
      <c r="H327" s="39"/>
      <c r="I327" s="235"/>
      <c r="J327" s="39"/>
      <c r="K327" s="39"/>
      <c r="L327" s="43"/>
      <c r="M327" s="236"/>
      <c r="N327" s="237"/>
      <c r="O327" s="91"/>
      <c r="P327" s="91"/>
      <c r="Q327" s="91"/>
      <c r="R327" s="91"/>
      <c r="S327" s="91"/>
      <c r="T327" s="92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136</v>
      </c>
      <c r="AU327" s="16" t="s">
        <v>83</v>
      </c>
    </row>
    <row r="328" s="12" customFormat="1" ht="22.8" customHeight="1">
      <c r="A328" s="12"/>
      <c r="B328" s="203"/>
      <c r="C328" s="204"/>
      <c r="D328" s="205" t="s">
        <v>72</v>
      </c>
      <c r="E328" s="217" t="s">
        <v>150</v>
      </c>
      <c r="F328" s="217" t="s">
        <v>374</v>
      </c>
      <c r="G328" s="204"/>
      <c r="H328" s="204"/>
      <c r="I328" s="207"/>
      <c r="J328" s="218">
        <f>BK328</f>
        <v>0</v>
      </c>
      <c r="K328" s="204"/>
      <c r="L328" s="209"/>
      <c r="M328" s="210"/>
      <c r="N328" s="211"/>
      <c r="O328" s="211"/>
      <c r="P328" s="212">
        <f>SUM(P329:P433)</f>
        <v>0</v>
      </c>
      <c r="Q328" s="211"/>
      <c r="R328" s="212">
        <f>SUM(R329:R433)</f>
        <v>13.34201972</v>
      </c>
      <c r="S328" s="211"/>
      <c r="T328" s="213">
        <f>SUM(T329:T433)</f>
        <v>0.029999999999999999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81</v>
      </c>
      <c r="AT328" s="215" t="s">
        <v>72</v>
      </c>
      <c r="AU328" s="215" t="s">
        <v>81</v>
      </c>
      <c r="AY328" s="214" t="s">
        <v>129</v>
      </c>
      <c r="BK328" s="216">
        <f>SUM(BK329:BK433)</f>
        <v>0</v>
      </c>
    </row>
    <row r="329" s="2" customFormat="1" ht="24.15" customHeight="1">
      <c r="A329" s="37"/>
      <c r="B329" s="38"/>
      <c r="C329" s="219" t="s">
        <v>251</v>
      </c>
      <c r="D329" s="219" t="s">
        <v>131</v>
      </c>
      <c r="E329" s="220" t="s">
        <v>375</v>
      </c>
      <c r="F329" s="221" t="s">
        <v>376</v>
      </c>
      <c r="G329" s="222" t="s">
        <v>300</v>
      </c>
      <c r="H329" s="223">
        <v>2</v>
      </c>
      <c r="I329" s="224"/>
      <c r="J329" s="225">
        <f>ROUND(I329*H329,2)</f>
        <v>0</v>
      </c>
      <c r="K329" s="226"/>
      <c r="L329" s="43"/>
      <c r="M329" s="227" t="s">
        <v>1</v>
      </c>
      <c r="N329" s="228" t="s">
        <v>40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1" t="s">
        <v>135</v>
      </c>
      <c r="AT329" s="231" t="s">
        <v>131</v>
      </c>
      <c r="AU329" s="231" t="s">
        <v>83</v>
      </c>
      <c r="AY329" s="16" t="s">
        <v>129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6" t="s">
        <v>135</v>
      </c>
      <c r="BK329" s="232">
        <f>ROUND(I329*H329,2)</f>
        <v>0</v>
      </c>
      <c r="BL329" s="16" t="s">
        <v>135</v>
      </c>
      <c r="BM329" s="231" t="s">
        <v>377</v>
      </c>
    </row>
    <row r="330" s="2" customFormat="1">
      <c r="A330" s="37"/>
      <c r="B330" s="38"/>
      <c r="C330" s="39"/>
      <c r="D330" s="233" t="s">
        <v>136</v>
      </c>
      <c r="E330" s="39"/>
      <c r="F330" s="234" t="s">
        <v>376</v>
      </c>
      <c r="G330" s="39"/>
      <c r="H330" s="39"/>
      <c r="I330" s="235"/>
      <c r="J330" s="39"/>
      <c r="K330" s="39"/>
      <c r="L330" s="43"/>
      <c r="M330" s="236"/>
      <c r="N330" s="237"/>
      <c r="O330" s="91"/>
      <c r="P330" s="91"/>
      <c r="Q330" s="91"/>
      <c r="R330" s="91"/>
      <c r="S330" s="91"/>
      <c r="T330" s="92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136</v>
      </c>
      <c r="AU330" s="16" t="s">
        <v>83</v>
      </c>
    </row>
    <row r="331" s="2" customFormat="1" ht="33" customHeight="1">
      <c r="A331" s="37"/>
      <c r="B331" s="38"/>
      <c r="C331" s="219" t="s">
        <v>378</v>
      </c>
      <c r="D331" s="219" t="s">
        <v>131</v>
      </c>
      <c r="E331" s="220" t="s">
        <v>379</v>
      </c>
      <c r="F331" s="221" t="s">
        <v>380</v>
      </c>
      <c r="G331" s="222" t="s">
        <v>160</v>
      </c>
      <c r="H331" s="223">
        <v>81.700000000000003</v>
      </c>
      <c r="I331" s="224"/>
      <c r="J331" s="225">
        <f>ROUND(I331*H331,2)</f>
        <v>0</v>
      </c>
      <c r="K331" s="226"/>
      <c r="L331" s="43"/>
      <c r="M331" s="227" t="s">
        <v>1</v>
      </c>
      <c r="N331" s="228" t="s">
        <v>40</v>
      </c>
      <c r="O331" s="91"/>
      <c r="P331" s="229">
        <f>O331*H331</f>
        <v>0</v>
      </c>
      <c r="Q331" s="229">
        <v>2.0000000000000002E-05</v>
      </c>
      <c r="R331" s="229">
        <f>Q331*H331</f>
        <v>0.0016340000000000003</v>
      </c>
      <c r="S331" s="229">
        <v>0</v>
      </c>
      <c r="T331" s="230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1" t="s">
        <v>135</v>
      </c>
      <c r="AT331" s="231" t="s">
        <v>131</v>
      </c>
      <c r="AU331" s="231" t="s">
        <v>83</v>
      </c>
      <c r="AY331" s="16" t="s">
        <v>129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6" t="s">
        <v>135</v>
      </c>
      <c r="BK331" s="232">
        <f>ROUND(I331*H331,2)</f>
        <v>0</v>
      </c>
      <c r="BL331" s="16" t="s">
        <v>135</v>
      </c>
      <c r="BM331" s="231" t="s">
        <v>381</v>
      </c>
    </row>
    <row r="332" s="2" customFormat="1">
      <c r="A332" s="37"/>
      <c r="B332" s="38"/>
      <c r="C332" s="39"/>
      <c r="D332" s="233" t="s">
        <v>136</v>
      </c>
      <c r="E332" s="39"/>
      <c r="F332" s="234" t="s">
        <v>380</v>
      </c>
      <c r="G332" s="39"/>
      <c r="H332" s="39"/>
      <c r="I332" s="235"/>
      <c r="J332" s="39"/>
      <c r="K332" s="39"/>
      <c r="L332" s="43"/>
      <c r="M332" s="236"/>
      <c r="N332" s="237"/>
      <c r="O332" s="91"/>
      <c r="P332" s="91"/>
      <c r="Q332" s="91"/>
      <c r="R332" s="91"/>
      <c r="S332" s="91"/>
      <c r="T332" s="92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136</v>
      </c>
      <c r="AU332" s="16" t="s">
        <v>83</v>
      </c>
    </row>
    <row r="333" s="2" customFormat="1" ht="24.15" customHeight="1">
      <c r="A333" s="37"/>
      <c r="B333" s="38"/>
      <c r="C333" s="260" t="s">
        <v>255</v>
      </c>
      <c r="D333" s="260" t="s">
        <v>283</v>
      </c>
      <c r="E333" s="261" t="s">
        <v>382</v>
      </c>
      <c r="F333" s="262" t="s">
        <v>383</v>
      </c>
      <c r="G333" s="263" t="s">
        <v>160</v>
      </c>
      <c r="H333" s="264">
        <v>82.926000000000002</v>
      </c>
      <c r="I333" s="265"/>
      <c r="J333" s="266">
        <f>ROUND(I333*H333,2)</f>
        <v>0</v>
      </c>
      <c r="K333" s="267"/>
      <c r="L333" s="268"/>
      <c r="M333" s="269" t="s">
        <v>1</v>
      </c>
      <c r="N333" s="270" t="s">
        <v>40</v>
      </c>
      <c r="O333" s="91"/>
      <c r="P333" s="229">
        <f>O333*H333</f>
        <v>0</v>
      </c>
      <c r="Q333" s="229">
        <v>0.0080000000000000002</v>
      </c>
      <c r="R333" s="229">
        <f>Q333*H333</f>
        <v>0.663408</v>
      </c>
      <c r="S333" s="229">
        <v>0</v>
      </c>
      <c r="T333" s="230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1" t="s">
        <v>150</v>
      </c>
      <c r="AT333" s="231" t="s">
        <v>283</v>
      </c>
      <c r="AU333" s="231" t="s">
        <v>83</v>
      </c>
      <c r="AY333" s="16" t="s">
        <v>129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6" t="s">
        <v>135</v>
      </c>
      <c r="BK333" s="232">
        <f>ROUND(I333*H333,2)</f>
        <v>0</v>
      </c>
      <c r="BL333" s="16" t="s">
        <v>135</v>
      </c>
      <c r="BM333" s="231" t="s">
        <v>384</v>
      </c>
    </row>
    <row r="334" s="2" customFormat="1">
      <c r="A334" s="37"/>
      <c r="B334" s="38"/>
      <c r="C334" s="39"/>
      <c r="D334" s="233" t="s">
        <v>136</v>
      </c>
      <c r="E334" s="39"/>
      <c r="F334" s="234" t="s">
        <v>383</v>
      </c>
      <c r="G334" s="39"/>
      <c r="H334" s="39"/>
      <c r="I334" s="235"/>
      <c r="J334" s="39"/>
      <c r="K334" s="39"/>
      <c r="L334" s="43"/>
      <c r="M334" s="236"/>
      <c r="N334" s="237"/>
      <c r="O334" s="91"/>
      <c r="P334" s="91"/>
      <c r="Q334" s="91"/>
      <c r="R334" s="91"/>
      <c r="S334" s="91"/>
      <c r="T334" s="92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136</v>
      </c>
      <c r="AU334" s="16" t="s">
        <v>83</v>
      </c>
    </row>
    <row r="335" s="13" customFormat="1">
      <c r="A335" s="13"/>
      <c r="B335" s="238"/>
      <c r="C335" s="239"/>
      <c r="D335" s="233" t="s">
        <v>137</v>
      </c>
      <c r="E335" s="240" t="s">
        <v>1</v>
      </c>
      <c r="F335" s="241" t="s">
        <v>385</v>
      </c>
      <c r="G335" s="239"/>
      <c r="H335" s="242">
        <v>82.926000000000002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137</v>
      </c>
      <c r="AU335" s="248" t="s">
        <v>83</v>
      </c>
      <c r="AV335" s="13" t="s">
        <v>83</v>
      </c>
      <c r="AW335" s="13" t="s">
        <v>30</v>
      </c>
      <c r="AX335" s="13" t="s">
        <v>73</v>
      </c>
      <c r="AY335" s="248" t="s">
        <v>129</v>
      </c>
    </row>
    <row r="336" s="14" customFormat="1">
      <c r="A336" s="14"/>
      <c r="B336" s="249"/>
      <c r="C336" s="250"/>
      <c r="D336" s="233" t="s">
        <v>137</v>
      </c>
      <c r="E336" s="251" t="s">
        <v>1</v>
      </c>
      <c r="F336" s="252" t="s">
        <v>139</v>
      </c>
      <c r="G336" s="250"/>
      <c r="H336" s="253">
        <v>82.926000000000002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137</v>
      </c>
      <c r="AU336" s="259" t="s">
        <v>83</v>
      </c>
      <c r="AV336" s="14" t="s">
        <v>135</v>
      </c>
      <c r="AW336" s="14" t="s">
        <v>30</v>
      </c>
      <c r="AX336" s="14" t="s">
        <v>81</v>
      </c>
      <c r="AY336" s="259" t="s">
        <v>129</v>
      </c>
    </row>
    <row r="337" s="2" customFormat="1" ht="33" customHeight="1">
      <c r="A337" s="37"/>
      <c r="B337" s="38"/>
      <c r="C337" s="219" t="s">
        <v>386</v>
      </c>
      <c r="D337" s="219" t="s">
        <v>131</v>
      </c>
      <c r="E337" s="220" t="s">
        <v>387</v>
      </c>
      <c r="F337" s="221" t="s">
        <v>388</v>
      </c>
      <c r="G337" s="222" t="s">
        <v>160</v>
      </c>
      <c r="H337" s="223">
        <v>0.5</v>
      </c>
      <c r="I337" s="224"/>
      <c r="J337" s="225">
        <f>ROUND(I337*H337,2)</f>
        <v>0</v>
      </c>
      <c r="K337" s="226"/>
      <c r="L337" s="43"/>
      <c r="M337" s="227" t="s">
        <v>1</v>
      </c>
      <c r="N337" s="228" t="s">
        <v>40</v>
      </c>
      <c r="O337" s="91"/>
      <c r="P337" s="229">
        <f>O337*H337</f>
        <v>0</v>
      </c>
      <c r="Q337" s="229">
        <v>3.0000000000000001E-05</v>
      </c>
      <c r="R337" s="229">
        <f>Q337*H337</f>
        <v>1.5E-05</v>
      </c>
      <c r="S337" s="229">
        <v>0</v>
      </c>
      <c r="T337" s="230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1" t="s">
        <v>135</v>
      </c>
      <c r="AT337" s="231" t="s">
        <v>131</v>
      </c>
      <c r="AU337" s="231" t="s">
        <v>83</v>
      </c>
      <c r="AY337" s="16" t="s">
        <v>129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6" t="s">
        <v>135</v>
      </c>
      <c r="BK337" s="232">
        <f>ROUND(I337*H337,2)</f>
        <v>0</v>
      </c>
      <c r="BL337" s="16" t="s">
        <v>135</v>
      </c>
      <c r="BM337" s="231" t="s">
        <v>389</v>
      </c>
    </row>
    <row r="338" s="2" customFormat="1">
      <c r="A338" s="37"/>
      <c r="B338" s="38"/>
      <c r="C338" s="39"/>
      <c r="D338" s="233" t="s">
        <v>136</v>
      </c>
      <c r="E338" s="39"/>
      <c r="F338" s="234" t="s">
        <v>388</v>
      </c>
      <c r="G338" s="39"/>
      <c r="H338" s="39"/>
      <c r="I338" s="235"/>
      <c r="J338" s="39"/>
      <c r="K338" s="39"/>
      <c r="L338" s="43"/>
      <c r="M338" s="236"/>
      <c r="N338" s="237"/>
      <c r="O338" s="91"/>
      <c r="P338" s="91"/>
      <c r="Q338" s="91"/>
      <c r="R338" s="91"/>
      <c r="S338" s="91"/>
      <c r="T338" s="92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136</v>
      </c>
      <c r="AU338" s="16" t="s">
        <v>83</v>
      </c>
    </row>
    <row r="339" s="2" customFormat="1" ht="24.15" customHeight="1">
      <c r="A339" s="37"/>
      <c r="B339" s="38"/>
      <c r="C339" s="260" t="s">
        <v>261</v>
      </c>
      <c r="D339" s="260" t="s">
        <v>283</v>
      </c>
      <c r="E339" s="261" t="s">
        <v>390</v>
      </c>
      <c r="F339" s="262" t="s">
        <v>391</v>
      </c>
      <c r="G339" s="263" t="s">
        <v>160</v>
      </c>
      <c r="H339" s="264">
        <v>0.50800000000000001</v>
      </c>
      <c r="I339" s="265"/>
      <c r="J339" s="266">
        <f>ROUND(I339*H339,2)</f>
        <v>0</v>
      </c>
      <c r="K339" s="267"/>
      <c r="L339" s="268"/>
      <c r="M339" s="269" t="s">
        <v>1</v>
      </c>
      <c r="N339" s="270" t="s">
        <v>40</v>
      </c>
      <c r="O339" s="91"/>
      <c r="P339" s="229">
        <f>O339*H339</f>
        <v>0</v>
      </c>
      <c r="Q339" s="229">
        <v>0.02044</v>
      </c>
      <c r="R339" s="229">
        <f>Q339*H339</f>
        <v>0.01038352</v>
      </c>
      <c r="S339" s="229">
        <v>0</v>
      </c>
      <c r="T339" s="230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1" t="s">
        <v>150</v>
      </c>
      <c r="AT339" s="231" t="s">
        <v>283</v>
      </c>
      <c r="AU339" s="231" t="s">
        <v>83</v>
      </c>
      <c r="AY339" s="16" t="s">
        <v>129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6" t="s">
        <v>135</v>
      </c>
      <c r="BK339" s="232">
        <f>ROUND(I339*H339,2)</f>
        <v>0</v>
      </c>
      <c r="BL339" s="16" t="s">
        <v>135</v>
      </c>
      <c r="BM339" s="231" t="s">
        <v>392</v>
      </c>
    </row>
    <row r="340" s="2" customFormat="1">
      <c r="A340" s="37"/>
      <c r="B340" s="38"/>
      <c r="C340" s="39"/>
      <c r="D340" s="233" t="s">
        <v>136</v>
      </c>
      <c r="E340" s="39"/>
      <c r="F340" s="234" t="s">
        <v>391</v>
      </c>
      <c r="G340" s="39"/>
      <c r="H340" s="39"/>
      <c r="I340" s="235"/>
      <c r="J340" s="39"/>
      <c r="K340" s="39"/>
      <c r="L340" s="43"/>
      <c r="M340" s="236"/>
      <c r="N340" s="237"/>
      <c r="O340" s="91"/>
      <c r="P340" s="91"/>
      <c r="Q340" s="91"/>
      <c r="R340" s="91"/>
      <c r="S340" s="91"/>
      <c r="T340" s="92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136</v>
      </c>
      <c r="AU340" s="16" t="s">
        <v>83</v>
      </c>
    </row>
    <row r="341" s="13" customFormat="1">
      <c r="A341" s="13"/>
      <c r="B341" s="238"/>
      <c r="C341" s="239"/>
      <c r="D341" s="233" t="s">
        <v>137</v>
      </c>
      <c r="E341" s="240" t="s">
        <v>1</v>
      </c>
      <c r="F341" s="241" t="s">
        <v>393</v>
      </c>
      <c r="G341" s="239"/>
      <c r="H341" s="242">
        <v>0.50800000000000001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137</v>
      </c>
      <c r="AU341" s="248" t="s">
        <v>83</v>
      </c>
      <c r="AV341" s="13" t="s">
        <v>83</v>
      </c>
      <c r="AW341" s="13" t="s">
        <v>30</v>
      </c>
      <c r="AX341" s="13" t="s">
        <v>73</v>
      </c>
      <c r="AY341" s="248" t="s">
        <v>129</v>
      </c>
    </row>
    <row r="342" s="14" customFormat="1">
      <c r="A342" s="14"/>
      <c r="B342" s="249"/>
      <c r="C342" s="250"/>
      <c r="D342" s="233" t="s">
        <v>137</v>
      </c>
      <c r="E342" s="251" t="s">
        <v>1</v>
      </c>
      <c r="F342" s="252" t="s">
        <v>139</v>
      </c>
      <c r="G342" s="250"/>
      <c r="H342" s="253">
        <v>0.50800000000000001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137</v>
      </c>
      <c r="AU342" s="259" t="s">
        <v>83</v>
      </c>
      <c r="AV342" s="14" t="s">
        <v>135</v>
      </c>
      <c r="AW342" s="14" t="s">
        <v>30</v>
      </c>
      <c r="AX342" s="14" t="s">
        <v>81</v>
      </c>
      <c r="AY342" s="259" t="s">
        <v>129</v>
      </c>
    </row>
    <row r="343" s="2" customFormat="1" ht="33" customHeight="1">
      <c r="A343" s="37"/>
      <c r="B343" s="38"/>
      <c r="C343" s="219" t="s">
        <v>394</v>
      </c>
      <c r="D343" s="219" t="s">
        <v>131</v>
      </c>
      <c r="E343" s="220" t="s">
        <v>395</v>
      </c>
      <c r="F343" s="221" t="s">
        <v>396</v>
      </c>
      <c r="G343" s="222" t="s">
        <v>160</v>
      </c>
      <c r="H343" s="223">
        <v>1</v>
      </c>
      <c r="I343" s="224"/>
      <c r="J343" s="225">
        <f>ROUND(I343*H343,2)</f>
        <v>0</v>
      </c>
      <c r="K343" s="226"/>
      <c r="L343" s="43"/>
      <c r="M343" s="227" t="s">
        <v>1</v>
      </c>
      <c r="N343" s="228" t="s">
        <v>40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0.029999999999999999</v>
      </c>
      <c r="T343" s="230">
        <f>S343*H343</f>
        <v>0.029999999999999999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1" t="s">
        <v>135</v>
      </c>
      <c r="AT343" s="231" t="s">
        <v>131</v>
      </c>
      <c r="AU343" s="231" t="s">
        <v>83</v>
      </c>
      <c r="AY343" s="16" t="s">
        <v>129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6" t="s">
        <v>135</v>
      </c>
      <c r="BK343" s="232">
        <f>ROUND(I343*H343,2)</f>
        <v>0</v>
      </c>
      <c r="BL343" s="16" t="s">
        <v>135</v>
      </c>
      <c r="BM343" s="231" t="s">
        <v>397</v>
      </c>
    </row>
    <row r="344" s="2" customFormat="1">
      <c r="A344" s="37"/>
      <c r="B344" s="38"/>
      <c r="C344" s="39"/>
      <c r="D344" s="233" t="s">
        <v>136</v>
      </c>
      <c r="E344" s="39"/>
      <c r="F344" s="234" t="s">
        <v>396</v>
      </c>
      <c r="G344" s="39"/>
      <c r="H344" s="39"/>
      <c r="I344" s="235"/>
      <c r="J344" s="39"/>
      <c r="K344" s="39"/>
      <c r="L344" s="43"/>
      <c r="M344" s="236"/>
      <c r="N344" s="237"/>
      <c r="O344" s="91"/>
      <c r="P344" s="91"/>
      <c r="Q344" s="91"/>
      <c r="R344" s="91"/>
      <c r="S344" s="91"/>
      <c r="T344" s="92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136</v>
      </c>
      <c r="AU344" s="16" t="s">
        <v>83</v>
      </c>
    </row>
    <row r="345" s="2" customFormat="1" ht="37.8" customHeight="1">
      <c r="A345" s="37"/>
      <c r="B345" s="38"/>
      <c r="C345" s="219" t="s">
        <v>266</v>
      </c>
      <c r="D345" s="219" t="s">
        <v>131</v>
      </c>
      <c r="E345" s="220" t="s">
        <v>398</v>
      </c>
      <c r="F345" s="221" t="s">
        <v>399</v>
      </c>
      <c r="G345" s="222" t="s">
        <v>300</v>
      </c>
      <c r="H345" s="223">
        <v>1</v>
      </c>
      <c r="I345" s="224"/>
      <c r="J345" s="225">
        <f>ROUND(I345*H345,2)</f>
        <v>0</v>
      </c>
      <c r="K345" s="226"/>
      <c r="L345" s="43"/>
      <c r="M345" s="227" t="s">
        <v>1</v>
      </c>
      <c r="N345" s="228" t="s">
        <v>40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1" t="s">
        <v>135</v>
      </c>
      <c r="AT345" s="231" t="s">
        <v>131</v>
      </c>
      <c r="AU345" s="231" t="s">
        <v>83</v>
      </c>
      <c r="AY345" s="16" t="s">
        <v>129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6" t="s">
        <v>135</v>
      </c>
      <c r="BK345" s="232">
        <f>ROUND(I345*H345,2)</f>
        <v>0</v>
      </c>
      <c r="BL345" s="16" t="s">
        <v>135</v>
      </c>
      <c r="BM345" s="231" t="s">
        <v>400</v>
      </c>
    </row>
    <row r="346" s="2" customFormat="1">
      <c r="A346" s="37"/>
      <c r="B346" s="38"/>
      <c r="C346" s="39"/>
      <c r="D346" s="233" t="s">
        <v>136</v>
      </c>
      <c r="E346" s="39"/>
      <c r="F346" s="234" t="s">
        <v>399</v>
      </c>
      <c r="G346" s="39"/>
      <c r="H346" s="39"/>
      <c r="I346" s="235"/>
      <c r="J346" s="39"/>
      <c r="K346" s="39"/>
      <c r="L346" s="43"/>
      <c r="M346" s="236"/>
      <c r="N346" s="237"/>
      <c r="O346" s="91"/>
      <c r="P346" s="91"/>
      <c r="Q346" s="91"/>
      <c r="R346" s="91"/>
      <c r="S346" s="91"/>
      <c r="T346" s="92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136</v>
      </c>
      <c r="AU346" s="16" t="s">
        <v>83</v>
      </c>
    </row>
    <row r="347" s="2" customFormat="1" ht="16.5" customHeight="1">
      <c r="A347" s="37"/>
      <c r="B347" s="38"/>
      <c r="C347" s="260" t="s">
        <v>401</v>
      </c>
      <c r="D347" s="260" t="s">
        <v>283</v>
      </c>
      <c r="E347" s="261" t="s">
        <v>402</v>
      </c>
      <c r="F347" s="262" t="s">
        <v>403</v>
      </c>
      <c r="G347" s="263" t="s">
        <v>300</v>
      </c>
      <c r="H347" s="264">
        <v>1.01</v>
      </c>
      <c r="I347" s="265"/>
      <c r="J347" s="266">
        <f>ROUND(I347*H347,2)</f>
        <v>0</v>
      </c>
      <c r="K347" s="267"/>
      <c r="L347" s="268"/>
      <c r="M347" s="269" t="s">
        <v>1</v>
      </c>
      <c r="N347" s="270" t="s">
        <v>40</v>
      </c>
      <c r="O347" s="91"/>
      <c r="P347" s="229">
        <f>O347*H347</f>
        <v>0</v>
      </c>
      <c r="Q347" s="229">
        <v>0.0035000000000000001</v>
      </c>
      <c r="R347" s="229">
        <f>Q347*H347</f>
        <v>0.0035349999999999999</v>
      </c>
      <c r="S347" s="229">
        <v>0</v>
      </c>
      <c r="T347" s="230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1" t="s">
        <v>150</v>
      </c>
      <c r="AT347" s="231" t="s">
        <v>283</v>
      </c>
      <c r="AU347" s="231" t="s">
        <v>83</v>
      </c>
      <c r="AY347" s="16" t="s">
        <v>129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6" t="s">
        <v>135</v>
      </c>
      <c r="BK347" s="232">
        <f>ROUND(I347*H347,2)</f>
        <v>0</v>
      </c>
      <c r="BL347" s="16" t="s">
        <v>135</v>
      </c>
      <c r="BM347" s="231" t="s">
        <v>404</v>
      </c>
    </row>
    <row r="348" s="2" customFormat="1">
      <c r="A348" s="37"/>
      <c r="B348" s="38"/>
      <c r="C348" s="39"/>
      <c r="D348" s="233" t="s">
        <v>136</v>
      </c>
      <c r="E348" s="39"/>
      <c r="F348" s="234" t="s">
        <v>403</v>
      </c>
      <c r="G348" s="39"/>
      <c r="H348" s="39"/>
      <c r="I348" s="235"/>
      <c r="J348" s="39"/>
      <c r="K348" s="39"/>
      <c r="L348" s="43"/>
      <c r="M348" s="236"/>
      <c r="N348" s="237"/>
      <c r="O348" s="91"/>
      <c r="P348" s="91"/>
      <c r="Q348" s="91"/>
      <c r="R348" s="91"/>
      <c r="S348" s="91"/>
      <c r="T348" s="92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136</v>
      </c>
      <c r="AU348" s="16" t="s">
        <v>83</v>
      </c>
    </row>
    <row r="349" s="13" customFormat="1">
      <c r="A349" s="13"/>
      <c r="B349" s="238"/>
      <c r="C349" s="239"/>
      <c r="D349" s="233" t="s">
        <v>137</v>
      </c>
      <c r="E349" s="240" t="s">
        <v>1</v>
      </c>
      <c r="F349" s="241" t="s">
        <v>330</v>
      </c>
      <c r="G349" s="239"/>
      <c r="H349" s="242">
        <v>1.01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8" t="s">
        <v>137</v>
      </c>
      <c r="AU349" s="248" t="s">
        <v>83</v>
      </c>
      <c r="AV349" s="13" t="s">
        <v>83</v>
      </c>
      <c r="AW349" s="13" t="s">
        <v>30</v>
      </c>
      <c r="AX349" s="13" t="s">
        <v>73</v>
      </c>
      <c r="AY349" s="248" t="s">
        <v>129</v>
      </c>
    </row>
    <row r="350" s="14" customFormat="1">
      <c r="A350" s="14"/>
      <c r="B350" s="249"/>
      <c r="C350" s="250"/>
      <c r="D350" s="233" t="s">
        <v>137</v>
      </c>
      <c r="E350" s="251" t="s">
        <v>1</v>
      </c>
      <c r="F350" s="252" t="s">
        <v>139</v>
      </c>
      <c r="G350" s="250"/>
      <c r="H350" s="253">
        <v>1.01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137</v>
      </c>
      <c r="AU350" s="259" t="s">
        <v>83</v>
      </c>
      <c r="AV350" s="14" t="s">
        <v>135</v>
      </c>
      <c r="AW350" s="14" t="s">
        <v>30</v>
      </c>
      <c r="AX350" s="14" t="s">
        <v>81</v>
      </c>
      <c r="AY350" s="259" t="s">
        <v>129</v>
      </c>
    </row>
    <row r="351" s="2" customFormat="1" ht="37.8" customHeight="1">
      <c r="A351" s="37"/>
      <c r="B351" s="38"/>
      <c r="C351" s="219" t="s">
        <v>270</v>
      </c>
      <c r="D351" s="219" t="s">
        <v>131</v>
      </c>
      <c r="E351" s="220" t="s">
        <v>405</v>
      </c>
      <c r="F351" s="221" t="s">
        <v>406</v>
      </c>
      <c r="G351" s="222" t="s">
        <v>300</v>
      </c>
      <c r="H351" s="223">
        <v>2</v>
      </c>
      <c r="I351" s="224"/>
      <c r="J351" s="225">
        <f>ROUND(I351*H351,2)</f>
        <v>0</v>
      </c>
      <c r="K351" s="226"/>
      <c r="L351" s="43"/>
      <c r="M351" s="227" t="s">
        <v>1</v>
      </c>
      <c r="N351" s="228" t="s">
        <v>40</v>
      </c>
      <c r="O351" s="91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1" t="s">
        <v>135</v>
      </c>
      <c r="AT351" s="231" t="s">
        <v>131</v>
      </c>
      <c r="AU351" s="231" t="s">
        <v>83</v>
      </c>
      <c r="AY351" s="16" t="s">
        <v>129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6" t="s">
        <v>135</v>
      </c>
      <c r="BK351" s="232">
        <f>ROUND(I351*H351,2)</f>
        <v>0</v>
      </c>
      <c r="BL351" s="16" t="s">
        <v>135</v>
      </c>
      <c r="BM351" s="231" t="s">
        <v>407</v>
      </c>
    </row>
    <row r="352" s="2" customFormat="1">
      <c r="A352" s="37"/>
      <c r="B352" s="38"/>
      <c r="C352" s="39"/>
      <c r="D352" s="233" t="s">
        <v>136</v>
      </c>
      <c r="E352" s="39"/>
      <c r="F352" s="234" t="s">
        <v>406</v>
      </c>
      <c r="G352" s="39"/>
      <c r="H352" s="39"/>
      <c r="I352" s="235"/>
      <c r="J352" s="39"/>
      <c r="K352" s="39"/>
      <c r="L352" s="43"/>
      <c r="M352" s="236"/>
      <c r="N352" s="237"/>
      <c r="O352" s="91"/>
      <c r="P352" s="91"/>
      <c r="Q352" s="91"/>
      <c r="R352" s="91"/>
      <c r="S352" s="91"/>
      <c r="T352" s="92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136</v>
      </c>
      <c r="AU352" s="16" t="s">
        <v>83</v>
      </c>
    </row>
    <row r="353" s="2" customFormat="1" ht="16.5" customHeight="1">
      <c r="A353" s="37"/>
      <c r="B353" s="38"/>
      <c r="C353" s="260" t="s">
        <v>408</v>
      </c>
      <c r="D353" s="260" t="s">
        <v>283</v>
      </c>
      <c r="E353" s="261" t="s">
        <v>409</v>
      </c>
      <c r="F353" s="262" t="s">
        <v>410</v>
      </c>
      <c r="G353" s="263" t="s">
        <v>300</v>
      </c>
      <c r="H353" s="264">
        <v>2.02</v>
      </c>
      <c r="I353" s="265"/>
      <c r="J353" s="266">
        <f>ROUND(I353*H353,2)</f>
        <v>0</v>
      </c>
      <c r="K353" s="267"/>
      <c r="L353" s="268"/>
      <c r="M353" s="269" t="s">
        <v>1</v>
      </c>
      <c r="N353" s="270" t="s">
        <v>40</v>
      </c>
      <c r="O353" s="91"/>
      <c r="P353" s="229">
        <f>O353*H353</f>
        <v>0</v>
      </c>
      <c r="Q353" s="229">
        <v>0.0050000000000000001</v>
      </c>
      <c r="R353" s="229">
        <f>Q353*H353</f>
        <v>0.0101</v>
      </c>
      <c r="S353" s="229">
        <v>0</v>
      </c>
      <c r="T353" s="230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1" t="s">
        <v>150</v>
      </c>
      <c r="AT353" s="231" t="s">
        <v>283</v>
      </c>
      <c r="AU353" s="231" t="s">
        <v>83</v>
      </c>
      <c r="AY353" s="16" t="s">
        <v>129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6" t="s">
        <v>135</v>
      </c>
      <c r="BK353" s="232">
        <f>ROUND(I353*H353,2)</f>
        <v>0</v>
      </c>
      <c r="BL353" s="16" t="s">
        <v>135</v>
      </c>
      <c r="BM353" s="231" t="s">
        <v>411</v>
      </c>
    </row>
    <row r="354" s="2" customFormat="1">
      <c r="A354" s="37"/>
      <c r="B354" s="38"/>
      <c r="C354" s="39"/>
      <c r="D354" s="233" t="s">
        <v>136</v>
      </c>
      <c r="E354" s="39"/>
      <c r="F354" s="234" t="s">
        <v>410</v>
      </c>
      <c r="G354" s="39"/>
      <c r="H354" s="39"/>
      <c r="I354" s="235"/>
      <c r="J354" s="39"/>
      <c r="K354" s="39"/>
      <c r="L354" s="43"/>
      <c r="M354" s="236"/>
      <c r="N354" s="237"/>
      <c r="O354" s="91"/>
      <c r="P354" s="91"/>
      <c r="Q354" s="91"/>
      <c r="R354" s="91"/>
      <c r="S354" s="91"/>
      <c r="T354" s="92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136</v>
      </c>
      <c r="AU354" s="16" t="s">
        <v>83</v>
      </c>
    </row>
    <row r="355" s="13" customFormat="1">
      <c r="A355" s="13"/>
      <c r="B355" s="238"/>
      <c r="C355" s="239"/>
      <c r="D355" s="233" t="s">
        <v>137</v>
      </c>
      <c r="E355" s="240" t="s">
        <v>1</v>
      </c>
      <c r="F355" s="241" t="s">
        <v>412</v>
      </c>
      <c r="G355" s="239"/>
      <c r="H355" s="242">
        <v>2.02</v>
      </c>
      <c r="I355" s="243"/>
      <c r="J355" s="239"/>
      <c r="K355" s="239"/>
      <c r="L355" s="244"/>
      <c r="M355" s="245"/>
      <c r="N355" s="246"/>
      <c r="O355" s="246"/>
      <c r="P355" s="246"/>
      <c r="Q355" s="246"/>
      <c r="R355" s="246"/>
      <c r="S355" s="246"/>
      <c r="T355" s="24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8" t="s">
        <v>137</v>
      </c>
      <c r="AU355" s="248" t="s">
        <v>83</v>
      </c>
      <c r="AV355" s="13" t="s">
        <v>83</v>
      </c>
      <c r="AW355" s="13" t="s">
        <v>30</v>
      </c>
      <c r="AX355" s="13" t="s">
        <v>73</v>
      </c>
      <c r="AY355" s="248" t="s">
        <v>129</v>
      </c>
    </row>
    <row r="356" s="14" customFormat="1">
      <c r="A356" s="14"/>
      <c r="B356" s="249"/>
      <c r="C356" s="250"/>
      <c r="D356" s="233" t="s">
        <v>137</v>
      </c>
      <c r="E356" s="251" t="s">
        <v>1</v>
      </c>
      <c r="F356" s="252" t="s">
        <v>139</v>
      </c>
      <c r="G356" s="250"/>
      <c r="H356" s="253">
        <v>2.02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9" t="s">
        <v>137</v>
      </c>
      <c r="AU356" s="259" t="s">
        <v>83</v>
      </c>
      <c r="AV356" s="14" t="s">
        <v>135</v>
      </c>
      <c r="AW356" s="14" t="s">
        <v>30</v>
      </c>
      <c r="AX356" s="14" t="s">
        <v>81</v>
      </c>
      <c r="AY356" s="259" t="s">
        <v>129</v>
      </c>
    </row>
    <row r="357" s="2" customFormat="1" ht="37.8" customHeight="1">
      <c r="A357" s="37"/>
      <c r="B357" s="38"/>
      <c r="C357" s="219" t="s">
        <v>276</v>
      </c>
      <c r="D357" s="219" t="s">
        <v>131</v>
      </c>
      <c r="E357" s="220" t="s">
        <v>413</v>
      </c>
      <c r="F357" s="221" t="s">
        <v>414</v>
      </c>
      <c r="G357" s="222" t="s">
        <v>300</v>
      </c>
      <c r="H357" s="223">
        <v>1</v>
      </c>
      <c r="I357" s="224"/>
      <c r="J357" s="225">
        <f>ROUND(I357*H357,2)</f>
        <v>0</v>
      </c>
      <c r="K357" s="226"/>
      <c r="L357" s="43"/>
      <c r="M357" s="227" t="s">
        <v>1</v>
      </c>
      <c r="N357" s="228" t="s">
        <v>40</v>
      </c>
      <c r="O357" s="91"/>
      <c r="P357" s="229">
        <f>O357*H357</f>
        <v>0</v>
      </c>
      <c r="Q357" s="229">
        <v>1.0000000000000001E-05</v>
      </c>
      <c r="R357" s="229">
        <f>Q357*H357</f>
        <v>1.0000000000000001E-05</v>
      </c>
      <c r="S357" s="229">
        <v>0</v>
      </c>
      <c r="T357" s="230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1" t="s">
        <v>135</v>
      </c>
      <c r="AT357" s="231" t="s">
        <v>131</v>
      </c>
      <c r="AU357" s="231" t="s">
        <v>83</v>
      </c>
      <c r="AY357" s="16" t="s">
        <v>129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6" t="s">
        <v>135</v>
      </c>
      <c r="BK357" s="232">
        <f>ROUND(I357*H357,2)</f>
        <v>0</v>
      </c>
      <c r="BL357" s="16" t="s">
        <v>135</v>
      </c>
      <c r="BM357" s="231" t="s">
        <v>415</v>
      </c>
    </row>
    <row r="358" s="2" customFormat="1">
      <c r="A358" s="37"/>
      <c r="B358" s="38"/>
      <c r="C358" s="39"/>
      <c r="D358" s="233" t="s">
        <v>136</v>
      </c>
      <c r="E358" s="39"/>
      <c r="F358" s="234" t="s">
        <v>414</v>
      </c>
      <c r="G358" s="39"/>
      <c r="H358" s="39"/>
      <c r="I358" s="235"/>
      <c r="J358" s="39"/>
      <c r="K358" s="39"/>
      <c r="L358" s="43"/>
      <c r="M358" s="236"/>
      <c r="N358" s="237"/>
      <c r="O358" s="91"/>
      <c r="P358" s="91"/>
      <c r="Q358" s="91"/>
      <c r="R358" s="91"/>
      <c r="S358" s="91"/>
      <c r="T358" s="92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136</v>
      </c>
      <c r="AU358" s="16" t="s">
        <v>83</v>
      </c>
    </row>
    <row r="359" s="2" customFormat="1" ht="16.5" customHeight="1">
      <c r="A359" s="37"/>
      <c r="B359" s="38"/>
      <c r="C359" s="260" t="s">
        <v>416</v>
      </c>
      <c r="D359" s="260" t="s">
        <v>283</v>
      </c>
      <c r="E359" s="261" t="s">
        <v>417</v>
      </c>
      <c r="F359" s="262" t="s">
        <v>418</v>
      </c>
      <c r="G359" s="263" t="s">
        <v>300</v>
      </c>
      <c r="H359" s="264">
        <v>1.01</v>
      </c>
      <c r="I359" s="265"/>
      <c r="J359" s="266">
        <f>ROUND(I359*H359,2)</f>
        <v>0</v>
      </c>
      <c r="K359" s="267"/>
      <c r="L359" s="268"/>
      <c r="M359" s="269" t="s">
        <v>1</v>
      </c>
      <c r="N359" s="270" t="s">
        <v>40</v>
      </c>
      <c r="O359" s="91"/>
      <c r="P359" s="229">
        <f>O359*H359</f>
        <v>0</v>
      </c>
      <c r="Q359" s="229">
        <v>0.0011199999999999999</v>
      </c>
      <c r="R359" s="229">
        <f>Q359*H359</f>
        <v>0.0011312</v>
      </c>
      <c r="S359" s="229">
        <v>0</v>
      </c>
      <c r="T359" s="230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1" t="s">
        <v>150</v>
      </c>
      <c r="AT359" s="231" t="s">
        <v>283</v>
      </c>
      <c r="AU359" s="231" t="s">
        <v>83</v>
      </c>
      <c r="AY359" s="16" t="s">
        <v>129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6" t="s">
        <v>135</v>
      </c>
      <c r="BK359" s="232">
        <f>ROUND(I359*H359,2)</f>
        <v>0</v>
      </c>
      <c r="BL359" s="16" t="s">
        <v>135</v>
      </c>
      <c r="BM359" s="231" t="s">
        <v>419</v>
      </c>
    </row>
    <row r="360" s="2" customFormat="1">
      <c r="A360" s="37"/>
      <c r="B360" s="38"/>
      <c r="C360" s="39"/>
      <c r="D360" s="233" t="s">
        <v>136</v>
      </c>
      <c r="E360" s="39"/>
      <c r="F360" s="234" t="s">
        <v>418</v>
      </c>
      <c r="G360" s="39"/>
      <c r="H360" s="39"/>
      <c r="I360" s="235"/>
      <c r="J360" s="39"/>
      <c r="K360" s="39"/>
      <c r="L360" s="43"/>
      <c r="M360" s="236"/>
      <c r="N360" s="237"/>
      <c r="O360" s="91"/>
      <c r="P360" s="91"/>
      <c r="Q360" s="91"/>
      <c r="R360" s="91"/>
      <c r="S360" s="91"/>
      <c r="T360" s="92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136</v>
      </c>
      <c r="AU360" s="16" t="s">
        <v>83</v>
      </c>
    </row>
    <row r="361" s="13" customFormat="1">
      <c r="A361" s="13"/>
      <c r="B361" s="238"/>
      <c r="C361" s="239"/>
      <c r="D361" s="233" t="s">
        <v>137</v>
      </c>
      <c r="E361" s="240" t="s">
        <v>1</v>
      </c>
      <c r="F361" s="241" t="s">
        <v>330</v>
      </c>
      <c r="G361" s="239"/>
      <c r="H361" s="242">
        <v>1.01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8" t="s">
        <v>137</v>
      </c>
      <c r="AU361" s="248" t="s">
        <v>83</v>
      </c>
      <c r="AV361" s="13" t="s">
        <v>83</v>
      </c>
      <c r="AW361" s="13" t="s">
        <v>30</v>
      </c>
      <c r="AX361" s="13" t="s">
        <v>73</v>
      </c>
      <c r="AY361" s="248" t="s">
        <v>129</v>
      </c>
    </row>
    <row r="362" s="14" customFormat="1">
      <c r="A362" s="14"/>
      <c r="B362" s="249"/>
      <c r="C362" s="250"/>
      <c r="D362" s="233" t="s">
        <v>137</v>
      </c>
      <c r="E362" s="251" t="s">
        <v>1</v>
      </c>
      <c r="F362" s="252" t="s">
        <v>139</v>
      </c>
      <c r="G362" s="250"/>
      <c r="H362" s="253">
        <v>1.01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9" t="s">
        <v>137</v>
      </c>
      <c r="AU362" s="259" t="s">
        <v>83</v>
      </c>
      <c r="AV362" s="14" t="s">
        <v>135</v>
      </c>
      <c r="AW362" s="14" t="s">
        <v>30</v>
      </c>
      <c r="AX362" s="14" t="s">
        <v>81</v>
      </c>
      <c r="AY362" s="259" t="s">
        <v>129</v>
      </c>
    </row>
    <row r="363" s="2" customFormat="1" ht="37.8" customHeight="1">
      <c r="A363" s="37"/>
      <c r="B363" s="38"/>
      <c r="C363" s="219" t="s">
        <v>280</v>
      </c>
      <c r="D363" s="219" t="s">
        <v>131</v>
      </c>
      <c r="E363" s="220" t="s">
        <v>420</v>
      </c>
      <c r="F363" s="221" t="s">
        <v>421</v>
      </c>
      <c r="G363" s="222" t="s">
        <v>300</v>
      </c>
      <c r="H363" s="223">
        <v>1</v>
      </c>
      <c r="I363" s="224"/>
      <c r="J363" s="225">
        <f>ROUND(I363*H363,2)</f>
        <v>0</v>
      </c>
      <c r="K363" s="226"/>
      <c r="L363" s="43"/>
      <c r="M363" s="227" t="s">
        <v>1</v>
      </c>
      <c r="N363" s="228" t="s">
        <v>40</v>
      </c>
      <c r="O363" s="91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1" t="s">
        <v>135</v>
      </c>
      <c r="AT363" s="231" t="s">
        <v>131</v>
      </c>
      <c r="AU363" s="231" t="s">
        <v>83</v>
      </c>
      <c r="AY363" s="16" t="s">
        <v>129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6" t="s">
        <v>135</v>
      </c>
      <c r="BK363" s="232">
        <f>ROUND(I363*H363,2)</f>
        <v>0</v>
      </c>
      <c r="BL363" s="16" t="s">
        <v>135</v>
      </c>
      <c r="BM363" s="231" t="s">
        <v>422</v>
      </c>
    </row>
    <row r="364" s="2" customFormat="1">
      <c r="A364" s="37"/>
      <c r="B364" s="38"/>
      <c r="C364" s="39"/>
      <c r="D364" s="233" t="s">
        <v>136</v>
      </c>
      <c r="E364" s="39"/>
      <c r="F364" s="234" t="s">
        <v>421</v>
      </c>
      <c r="G364" s="39"/>
      <c r="H364" s="39"/>
      <c r="I364" s="235"/>
      <c r="J364" s="39"/>
      <c r="K364" s="39"/>
      <c r="L364" s="43"/>
      <c r="M364" s="236"/>
      <c r="N364" s="237"/>
      <c r="O364" s="91"/>
      <c r="P364" s="91"/>
      <c r="Q364" s="91"/>
      <c r="R364" s="91"/>
      <c r="S364" s="91"/>
      <c r="T364" s="92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136</v>
      </c>
      <c r="AU364" s="16" t="s">
        <v>83</v>
      </c>
    </row>
    <row r="365" s="2" customFormat="1" ht="16.5" customHeight="1">
      <c r="A365" s="37"/>
      <c r="B365" s="38"/>
      <c r="C365" s="260" t="s">
        <v>423</v>
      </c>
      <c r="D365" s="260" t="s">
        <v>283</v>
      </c>
      <c r="E365" s="261" t="s">
        <v>424</v>
      </c>
      <c r="F365" s="262" t="s">
        <v>425</v>
      </c>
      <c r="G365" s="263" t="s">
        <v>300</v>
      </c>
      <c r="H365" s="264">
        <v>1.01</v>
      </c>
      <c r="I365" s="265"/>
      <c r="J365" s="266">
        <f>ROUND(I365*H365,2)</f>
        <v>0</v>
      </c>
      <c r="K365" s="267"/>
      <c r="L365" s="268"/>
      <c r="M365" s="269" t="s">
        <v>1</v>
      </c>
      <c r="N365" s="270" t="s">
        <v>40</v>
      </c>
      <c r="O365" s="91"/>
      <c r="P365" s="229">
        <f>O365*H365</f>
        <v>0</v>
      </c>
      <c r="Q365" s="229">
        <v>0.017000000000000001</v>
      </c>
      <c r="R365" s="229">
        <f>Q365*H365</f>
        <v>0.017170000000000001</v>
      </c>
      <c r="S365" s="229">
        <v>0</v>
      </c>
      <c r="T365" s="230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1" t="s">
        <v>150</v>
      </c>
      <c r="AT365" s="231" t="s">
        <v>283</v>
      </c>
      <c r="AU365" s="231" t="s">
        <v>83</v>
      </c>
      <c r="AY365" s="16" t="s">
        <v>129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6" t="s">
        <v>135</v>
      </c>
      <c r="BK365" s="232">
        <f>ROUND(I365*H365,2)</f>
        <v>0</v>
      </c>
      <c r="BL365" s="16" t="s">
        <v>135</v>
      </c>
      <c r="BM365" s="231" t="s">
        <v>426</v>
      </c>
    </row>
    <row r="366" s="2" customFormat="1">
      <c r="A366" s="37"/>
      <c r="B366" s="38"/>
      <c r="C366" s="39"/>
      <c r="D366" s="233" t="s">
        <v>136</v>
      </c>
      <c r="E366" s="39"/>
      <c r="F366" s="234" t="s">
        <v>425</v>
      </c>
      <c r="G366" s="39"/>
      <c r="H366" s="39"/>
      <c r="I366" s="235"/>
      <c r="J366" s="39"/>
      <c r="K366" s="39"/>
      <c r="L366" s="43"/>
      <c r="M366" s="236"/>
      <c r="N366" s="237"/>
      <c r="O366" s="91"/>
      <c r="P366" s="91"/>
      <c r="Q366" s="91"/>
      <c r="R366" s="91"/>
      <c r="S366" s="91"/>
      <c r="T366" s="92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136</v>
      </c>
      <c r="AU366" s="16" t="s">
        <v>83</v>
      </c>
    </row>
    <row r="367" s="13" customFormat="1">
      <c r="A367" s="13"/>
      <c r="B367" s="238"/>
      <c r="C367" s="239"/>
      <c r="D367" s="233" t="s">
        <v>137</v>
      </c>
      <c r="E367" s="240" t="s">
        <v>1</v>
      </c>
      <c r="F367" s="241" t="s">
        <v>330</v>
      </c>
      <c r="G367" s="239"/>
      <c r="H367" s="242">
        <v>1.01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137</v>
      </c>
      <c r="AU367" s="248" t="s">
        <v>83</v>
      </c>
      <c r="AV367" s="13" t="s">
        <v>83</v>
      </c>
      <c r="AW367" s="13" t="s">
        <v>30</v>
      </c>
      <c r="AX367" s="13" t="s">
        <v>73</v>
      </c>
      <c r="AY367" s="248" t="s">
        <v>129</v>
      </c>
    </row>
    <row r="368" s="14" customFormat="1">
      <c r="A368" s="14"/>
      <c r="B368" s="249"/>
      <c r="C368" s="250"/>
      <c r="D368" s="233" t="s">
        <v>137</v>
      </c>
      <c r="E368" s="251" t="s">
        <v>1</v>
      </c>
      <c r="F368" s="252" t="s">
        <v>139</v>
      </c>
      <c r="G368" s="250"/>
      <c r="H368" s="253">
        <v>1.01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9" t="s">
        <v>137</v>
      </c>
      <c r="AU368" s="259" t="s">
        <v>83</v>
      </c>
      <c r="AV368" s="14" t="s">
        <v>135</v>
      </c>
      <c r="AW368" s="14" t="s">
        <v>30</v>
      </c>
      <c r="AX368" s="14" t="s">
        <v>81</v>
      </c>
      <c r="AY368" s="259" t="s">
        <v>129</v>
      </c>
    </row>
    <row r="369" s="2" customFormat="1" ht="37.8" customHeight="1">
      <c r="A369" s="37"/>
      <c r="B369" s="38"/>
      <c r="C369" s="219" t="s">
        <v>286</v>
      </c>
      <c r="D369" s="219" t="s">
        <v>131</v>
      </c>
      <c r="E369" s="220" t="s">
        <v>427</v>
      </c>
      <c r="F369" s="221" t="s">
        <v>428</v>
      </c>
      <c r="G369" s="222" t="s">
        <v>300</v>
      </c>
      <c r="H369" s="223">
        <v>2</v>
      </c>
      <c r="I369" s="224"/>
      <c r="J369" s="225">
        <f>ROUND(I369*H369,2)</f>
        <v>0</v>
      </c>
      <c r="K369" s="226"/>
      <c r="L369" s="43"/>
      <c r="M369" s="227" t="s">
        <v>1</v>
      </c>
      <c r="N369" s="228" t="s">
        <v>40</v>
      </c>
      <c r="O369" s="91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1" t="s">
        <v>135</v>
      </c>
      <c r="AT369" s="231" t="s">
        <v>131</v>
      </c>
      <c r="AU369" s="231" t="s">
        <v>83</v>
      </c>
      <c r="AY369" s="16" t="s">
        <v>129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6" t="s">
        <v>135</v>
      </c>
      <c r="BK369" s="232">
        <f>ROUND(I369*H369,2)</f>
        <v>0</v>
      </c>
      <c r="BL369" s="16" t="s">
        <v>135</v>
      </c>
      <c r="BM369" s="231" t="s">
        <v>429</v>
      </c>
    </row>
    <row r="370" s="2" customFormat="1">
      <c r="A370" s="37"/>
      <c r="B370" s="38"/>
      <c r="C370" s="39"/>
      <c r="D370" s="233" t="s">
        <v>136</v>
      </c>
      <c r="E370" s="39"/>
      <c r="F370" s="234" t="s">
        <v>428</v>
      </c>
      <c r="G370" s="39"/>
      <c r="H370" s="39"/>
      <c r="I370" s="235"/>
      <c r="J370" s="39"/>
      <c r="K370" s="39"/>
      <c r="L370" s="43"/>
      <c r="M370" s="236"/>
      <c r="N370" s="237"/>
      <c r="O370" s="91"/>
      <c r="P370" s="91"/>
      <c r="Q370" s="91"/>
      <c r="R370" s="91"/>
      <c r="S370" s="91"/>
      <c r="T370" s="92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136</v>
      </c>
      <c r="AU370" s="16" t="s">
        <v>83</v>
      </c>
    </row>
    <row r="371" s="2" customFormat="1" ht="24.15" customHeight="1">
      <c r="A371" s="37"/>
      <c r="B371" s="38"/>
      <c r="C371" s="260" t="s">
        <v>430</v>
      </c>
      <c r="D371" s="260" t="s">
        <v>283</v>
      </c>
      <c r="E371" s="261" t="s">
        <v>431</v>
      </c>
      <c r="F371" s="262" t="s">
        <v>432</v>
      </c>
      <c r="G371" s="263" t="s">
        <v>300</v>
      </c>
      <c r="H371" s="264">
        <v>2.02</v>
      </c>
      <c r="I371" s="265"/>
      <c r="J371" s="266">
        <f>ROUND(I371*H371,2)</f>
        <v>0</v>
      </c>
      <c r="K371" s="267"/>
      <c r="L371" s="268"/>
      <c r="M371" s="269" t="s">
        <v>1</v>
      </c>
      <c r="N371" s="270" t="s">
        <v>40</v>
      </c>
      <c r="O371" s="91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1" t="s">
        <v>150</v>
      </c>
      <c r="AT371" s="231" t="s">
        <v>283</v>
      </c>
      <c r="AU371" s="231" t="s">
        <v>83</v>
      </c>
      <c r="AY371" s="16" t="s">
        <v>129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6" t="s">
        <v>135</v>
      </c>
      <c r="BK371" s="232">
        <f>ROUND(I371*H371,2)</f>
        <v>0</v>
      </c>
      <c r="BL371" s="16" t="s">
        <v>135</v>
      </c>
      <c r="BM371" s="231" t="s">
        <v>433</v>
      </c>
    </row>
    <row r="372" s="2" customFormat="1">
      <c r="A372" s="37"/>
      <c r="B372" s="38"/>
      <c r="C372" s="39"/>
      <c r="D372" s="233" t="s">
        <v>136</v>
      </c>
      <c r="E372" s="39"/>
      <c r="F372" s="234" t="s">
        <v>432</v>
      </c>
      <c r="G372" s="39"/>
      <c r="H372" s="39"/>
      <c r="I372" s="235"/>
      <c r="J372" s="39"/>
      <c r="K372" s="39"/>
      <c r="L372" s="43"/>
      <c r="M372" s="236"/>
      <c r="N372" s="237"/>
      <c r="O372" s="91"/>
      <c r="P372" s="91"/>
      <c r="Q372" s="91"/>
      <c r="R372" s="91"/>
      <c r="S372" s="91"/>
      <c r="T372" s="92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136</v>
      </c>
      <c r="AU372" s="16" t="s">
        <v>83</v>
      </c>
    </row>
    <row r="373" s="2" customFormat="1">
      <c r="A373" s="37"/>
      <c r="B373" s="38"/>
      <c r="C373" s="39"/>
      <c r="D373" s="233" t="s">
        <v>434</v>
      </c>
      <c r="E373" s="39"/>
      <c r="F373" s="271" t="s">
        <v>435</v>
      </c>
      <c r="G373" s="39"/>
      <c r="H373" s="39"/>
      <c r="I373" s="235"/>
      <c r="J373" s="39"/>
      <c r="K373" s="39"/>
      <c r="L373" s="43"/>
      <c r="M373" s="236"/>
      <c r="N373" s="237"/>
      <c r="O373" s="91"/>
      <c r="P373" s="91"/>
      <c r="Q373" s="91"/>
      <c r="R373" s="91"/>
      <c r="S373" s="91"/>
      <c r="T373" s="92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434</v>
      </c>
      <c r="AU373" s="16" t="s">
        <v>83</v>
      </c>
    </row>
    <row r="374" s="13" customFormat="1">
      <c r="A374" s="13"/>
      <c r="B374" s="238"/>
      <c r="C374" s="239"/>
      <c r="D374" s="233" t="s">
        <v>137</v>
      </c>
      <c r="E374" s="240" t="s">
        <v>1</v>
      </c>
      <c r="F374" s="241" t="s">
        <v>412</v>
      </c>
      <c r="G374" s="239"/>
      <c r="H374" s="242">
        <v>2.02</v>
      </c>
      <c r="I374" s="243"/>
      <c r="J374" s="239"/>
      <c r="K374" s="239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137</v>
      </c>
      <c r="AU374" s="248" t="s">
        <v>83</v>
      </c>
      <c r="AV374" s="13" t="s">
        <v>83</v>
      </c>
      <c r="AW374" s="13" t="s">
        <v>30</v>
      </c>
      <c r="AX374" s="13" t="s">
        <v>73</v>
      </c>
      <c r="AY374" s="248" t="s">
        <v>129</v>
      </c>
    </row>
    <row r="375" s="14" customFormat="1">
      <c r="A375" s="14"/>
      <c r="B375" s="249"/>
      <c r="C375" s="250"/>
      <c r="D375" s="233" t="s">
        <v>137</v>
      </c>
      <c r="E375" s="251" t="s">
        <v>1</v>
      </c>
      <c r="F375" s="252" t="s">
        <v>139</v>
      </c>
      <c r="G375" s="250"/>
      <c r="H375" s="253">
        <v>2.02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137</v>
      </c>
      <c r="AU375" s="259" t="s">
        <v>83</v>
      </c>
      <c r="AV375" s="14" t="s">
        <v>135</v>
      </c>
      <c r="AW375" s="14" t="s">
        <v>30</v>
      </c>
      <c r="AX375" s="14" t="s">
        <v>81</v>
      </c>
      <c r="AY375" s="259" t="s">
        <v>129</v>
      </c>
    </row>
    <row r="376" s="2" customFormat="1" ht="37.8" customHeight="1">
      <c r="A376" s="37"/>
      <c r="B376" s="38"/>
      <c r="C376" s="219" t="s">
        <v>291</v>
      </c>
      <c r="D376" s="219" t="s">
        <v>131</v>
      </c>
      <c r="E376" s="220" t="s">
        <v>436</v>
      </c>
      <c r="F376" s="221" t="s">
        <v>437</v>
      </c>
      <c r="G376" s="222" t="s">
        <v>300</v>
      </c>
      <c r="H376" s="223">
        <v>7</v>
      </c>
      <c r="I376" s="224"/>
      <c r="J376" s="225">
        <f>ROUND(I376*H376,2)</f>
        <v>0</v>
      </c>
      <c r="K376" s="226"/>
      <c r="L376" s="43"/>
      <c r="M376" s="227" t="s">
        <v>1</v>
      </c>
      <c r="N376" s="228" t="s">
        <v>40</v>
      </c>
      <c r="O376" s="91"/>
      <c r="P376" s="229">
        <f>O376*H376</f>
        <v>0</v>
      </c>
      <c r="Q376" s="229">
        <v>0.035729999999999998</v>
      </c>
      <c r="R376" s="229">
        <f>Q376*H376</f>
        <v>0.25011</v>
      </c>
      <c r="S376" s="229">
        <v>0</v>
      </c>
      <c r="T376" s="230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1" t="s">
        <v>135</v>
      </c>
      <c r="AT376" s="231" t="s">
        <v>131</v>
      </c>
      <c r="AU376" s="231" t="s">
        <v>83</v>
      </c>
      <c r="AY376" s="16" t="s">
        <v>129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6" t="s">
        <v>135</v>
      </c>
      <c r="BK376" s="232">
        <f>ROUND(I376*H376,2)</f>
        <v>0</v>
      </c>
      <c r="BL376" s="16" t="s">
        <v>135</v>
      </c>
      <c r="BM376" s="231" t="s">
        <v>438</v>
      </c>
    </row>
    <row r="377" s="2" customFormat="1">
      <c r="A377" s="37"/>
      <c r="B377" s="38"/>
      <c r="C377" s="39"/>
      <c r="D377" s="233" t="s">
        <v>136</v>
      </c>
      <c r="E377" s="39"/>
      <c r="F377" s="234" t="s">
        <v>437</v>
      </c>
      <c r="G377" s="39"/>
      <c r="H377" s="39"/>
      <c r="I377" s="235"/>
      <c r="J377" s="39"/>
      <c r="K377" s="39"/>
      <c r="L377" s="43"/>
      <c r="M377" s="236"/>
      <c r="N377" s="237"/>
      <c r="O377" s="91"/>
      <c r="P377" s="91"/>
      <c r="Q377" s="91"/>
      <c r="R377" s="91"/>
      <c r="S377" s="91"/>
      <c r="T377" s="92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136</v>
      </c>
      <c r="AU377" s="16" t="s">
        <v>83</v>
      </c>
    </row>
    <row r="378" s="13" customFormat="1">
      <c r="A378" s="13"/>
      <c r="B378" s="238"/>
      <c r="C378" s="239"/>
      <c r="D378" s="233" t="s">
        <v>137</v>
      </c>
      <c r="E378" s="240" t="s">
        <v>1</v>
      </c>
      <c r="F378" s="241" t="s">
        <v>163</v>
      </c>
      <c r="G378" s="239"/>
      <c r="H378" s="242">
        <v>7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137</v>
      </c>
      <c r="AU378" s="248" t="s">
        <v>83</v>
      </c>
      <c r="AV378" s="13" t="s">
        <v>83</v>
      </c>
      <c r="AW378" s="13" t="s">
        <v>30</v>
      </c>
      <c r="AX378" s="13" t="s">
        <v>73</v>
      </c>
      <c r="AY378" s="248" t="s">
        <v>129</v>
      </c>
    </row>
    <row r="379" s="14" customFormat="1">
      <c r="A379" s="14"/>
      <c r="B379" s="249"/>
      <c r="C379" s="250"/>
      <c r="D379" s="233" t="s">
        <v>137</v>
      </c>
      <c r="E379" s="251" t="s">
        <v>1</v>
      </c>
      <c r="F379" s="252" t="s">
        <v>139</v>
      </c>
      <c r="G379" s="250"/>
      <c r="H379" s="253">
        <v>7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137</v>
      </c>
      <c r="AU379" s="259" t="s">
        <v>83</v>
      </c>
      <c r="AV379" s="14" t="s">
        <v>135</v>
      </c>
      <c r="AW379" s="14" t="s">
        <v>30</v>
      </c>
      <c r="AX379" s="14" t="s">
        <v>81</v>
      </c>
      <c r="AY379" s="259" t="s">
        <v>129</v>
      </c>
    </row>
    <row r="380" s="2" customFormat="1" ht="44.25" customHeight="1">
      <c r="A380" s="37"/>
      <c r="B380" s="38"/>
      <c r="C380" s="219" t="s">
        <v>439</v>
      </c>
      <c r="D380" s="219" t="s">
        <v>131</v>
      </c>
      <c r="E380" s="220" t="s">
        <v>440</v>
      </c>
      <c r="F380" s="221" t="s">
        <v>441</v>
      </c>
      <c r="G380" s="222" t="s">
        <v>300</v>
      </c>
      <c r="H380" s="223">
        <v>4</v>
      </c>
      <c r="I380" s="224"/>
      <c r="J380" s="225">
        <f>ROUND(I380*H380,2)</f>
        <v>0</v>
      </c>
      <c r="K380" s="226"/>
      <c r="L380" s="43"/>
      <c r="M380" s="227" t="s">
        <v>1</v>
      </c>
      <c r="N380" s="228" t="s">
        <v>40</v>
      </c>
      <c r="O380" s="91"/>
      <c r="P380" s="229">
        <f>O380*H380</f>
        <v>0</v>
      </c>
      <c r="Q380" s="229">
        <v>2.1167600000000002</v>
      </c>
      <c r="R380" s="229">
        <f>Q380*H380</f>
        <v>8.4670400000000008</v>
      </c>
      <c r="S380" s="229">
        <v>0</v>
      </c>
      <c r="T380" s="230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1" t="s">
        <v>135</v>
      </c>
      <c r="AT380" s="231" t="s">
        <v>131</v>
      </c>
      <c r="AU380" s="231" t="s">
        <v>83</v>
      </c>
      <c r="AY380" s="16" t="s">
        <v>129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6" t="s">
        <v>135</v>
      </c>
      <c r="BK380" s="232">
        <f>ROUND(I380*H380,2)</f>
        <v>0</v>
      </c>
      <c r="BL380" s="16" t="s">
        <v>135</v>
      </c>
      <c r="BM380" s="231" t="s">
        <v>442</v>
      </c>
    </row>
    <row r="381" s="2" customFormat="1">
      <c r="A381" s="37"/>
      <c r="B381" s="38"/>
      <c r="C381" s="39"/>
      <c r="D381" s="233" t="s">
        <v>136</v>
      </c>
      <c r="E381" s="39"/>
      <c r="F381" s="234" t="s">
        <v>441</v>
      </c>
      <c r="G381" s="39"/>
      <c r="H381" s="39"/>
      <c r="I381" s="235"/>
      <c r="J381" s="39"/>
      <c r="K381" s="39"/>
      <c r="L381" s="43"/>
      <c r="M381" s="236"/>
      <c r="N381" s="237"/>
      <c r="O381" s="91"/>
      <c r="P381" s="91"/>
      <c r="Q381" s="91"/>
      <c r="R381" s="91"/>
      <c r="S381" s="91"/>
      <c r="T381" s="92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136</v>
      </c>
      <c r="AU381" s="16" t="s">
        <v>83</v>
      </c>
    </row>
    <row r="382" s="2" customFormat="1" ht="24.15" customHeight="1">
      <c r="A382" s="37"/>
      <c r="B382" s="38"/>
      <c r="C382" s="260" t="s">
        <v>295</v>
      </c>
      <c r="D382" s="260" t="s">
        <v>283</v>
      </c>
      <c r="E382" s="261" t="s">
        <v>443</v>
      </c>
      <c r="F382" s="262" t="s">
        <v>444</v>
      </c>
      <c r="G382" s="263" t="s">
        <v>300</v>
      </c>
      <c r="H382" s="264">
        <v>2.02</v>
      </c>
      <c r="I382" s="265"/>
      <c r="J382" s="266">
        <f>ROUND(I382*H382,2)</f>
        <v>0</v>
      </c>
      <c r="K382" s="267"/>
      <c r="L382" s="268"/>
      <c r="M382" s="269" t="s">
        <v>1</v>
      </c>
      <c r="N382" s="270" t="s">
        <v>40</v>
      </c>
      <c r="O382" s="91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1" t="s">
        <v>150</v>
      </c>
      <c r="AT382" s="231" t="s">
        <v>283</v>
      </c>
      <c r="AU382" s="231" t="s">
        <v>83</v>
      </c>
      <c r="AY382" s="16" t="s">
        <v>129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6" t="s">
        <v>135</v>
      </c>
      <c r="BK382" s="232">
        <f>ROUND(I382*H382,2)</f>
        <v>0</v>
      </c>
      <c r="BL382" s="16" t="s">
        <v>135</v>
      </c>
      <c r="BM382" s="231" t="s">
        <v>445</v>
      </c>
    </row>
    <row r="383" s="2" customFormat="1">
      <c r="A383" s="37"/>
      <c r="B383" s="38"/>
      <c r="C383" s="39"/>
      <c r="D383" s="233" t="s">
        <v>136</v>
      </c>
      <c r="E383" s="39"/>
      <c r="F383" s="234" t="s">
        <v>444</v>
      </c>
      <c r="G383" s="39"/>
      <c r="H383" s="39"/>
      <c r="I383" s="235"/>
      <c r="J383" s="39"/>
      <c r="K383" s="39"/>
      <c r="L383" s="43"/>
      <c r="M383" s="236"/>
      <c r="N383" s="237"/>
      <c r="O383" s="91"/>
      <c r="P383" s="91"/>
      <c r="Q383" s="91"/>
      <c r="R383" s="91"/>
      <c r="S383" s="91"/>
      <c r="T383" s="92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136</v>
      </c>
      <c r="AU383" s="16" t="s">
        <v>83</v>
      </c>
    </row>
    <row r="384" s="13" customFormat="1">
      <c r="A384" s="13"/>
      <c r="B384" s="238"/>
      <c r="C384" s="239"/>
      <c r="D384" s="233" t="s">
        <v>137</v>
      </c>
      <c r="E384" s="240" t="s">
        <v>1</v>
      </c>
      <c r="F384" s="241" t="s">
        <v>412</v>
      </c>
      <c r="G384" s="239"/>
      <c r="H384" s="242">
        <v>2.02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8" t="s">
        <v>137</v>
      </c>
      <c r="AU384" s="248" t="s">
        <v>83</v>
      </c>
      <c r="AV384" s="13" t="s">
        <v>83</v>
      </c>
      <c r="AW384" s="13" t="s">
        <v>30</v>
      </c>
      <c r="AX384" s="13" t="s">
        <v>73</v>
      </c>
      <c r="AY384" s="248" t="s">
        <v>129</v>
      </c>
    </row>
    <row r="385" s="14" customFormat="1">
      <c r="A385" s="14"/>
      <c r="B385" s="249"/>
      <c r="C385" s="250"/>
      <c r="D385" s="233" t="s">
        <v>137</v>
      </c>
      <c r="E385" s="251" t="s">
        <v>1</v>
      </c>
      <c r="F385" s="252" t="s">
        <v>139</v>
      </c>
      <c r="G385" s="250"/>
      <c r="H385" s="253">
        <v>2.02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137</v>
      </c>
      <c r="AU385" s="259" t="s">
        <v>83</v>
      </c>
      <c r="AV385" s="14" t="s">
        <v>135</v>
      </c>
      <c r="AW385" s="14" t="s">
        <v>30</v>
      </c>
      <c r="AX385" s="14" t="s">
        <v>81</v>
      </c>
      <c r="AY385" s="259" t="s">
        <v>129</v>
      </c>
    </row>
    <row r="386" s="2" customFormat="1" ht="24.15" customHeight="1">
      <c r="A386" s="37"/>
      <c r="B386" s="38"/>
      <c r="C386" s="260" t="s">
        <v>446</v>
      </c>
      <c r="D386" s="260" t="s">
        <v>283</v>
      </c>
      <c r="E386" s="261" t="s">
        <v>447</v>
      </c>
      <c r="F386" s="262" t="s">
        <v>448</v>
      </c>
      <c r="G386" s="263" t="s">
        <v>300</v>
      </c>
      <c r="H386" s="264">
        <v>2.02</v>
      </c>
      <c r="I386" s="265"/>
      <c r="J386" s="266">
        <f>ROUND(I386*H386,2)</f>
        <v>0</v>
      </c>
      <c r="K386" s="267"/>
      <c r="L386" s="268"/>
      <c r="M386" s="269" t="s">
        <v>1</v>
      </c>
      <c r="N386" s="270" t="s">
        <v>40</v>
      </c>
      <c r="O386" s="91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1" t="s">
        <v>150</v>
      </c>
      <c r="AT386" s="231" t="s">
        <v>283</v>
      </c>
      <c r="AU386" s="231" t="s">
        <v>83</v>
      </c>
      <c r="AY386" s="16" t="s">
        <v>129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6" t="s">
        <v>135</v>
      </c>
      <c r="BK386" s="232">
        <f>ROUND(I386*H386,2)</f>
        <v>0</v>
      </c>
      <c r="BL386" s="16" t="s">
        <v>135</v>
      </c>
      <c r="BM386" s="231" t="s">
        <v>449</v>
      </c>
    </row>
    <row r="387" s="2" customFormat="1">
      <c r="A387" s="37"/>
      <c r="B387" s="38"/>
      <c r="C387" s="39"/>
      <c r="D387" s="233" t="s">
        <v>136</v>
      </c>
      <c r="E387" s="39"/>
      <c r="F387" s="234" t="s">
        <v>448</v>
      </c>
      <c r="G387" s="39"/>
      <c r="H387" s="39"/>
      <c r="I387" s="235"/>
      <c r="J387" s="39"/>
      <c r="K387" s="39"/>
      <c r="L387" s="43"/>
      <c r="M387" s="236"/>
      <c r="N387" s="237"/>
      <c r="O387" s="91"/>
      <c r="P387" s="91"/>
      <c r="Q387" s="91"/>
      <c r="R387" s="91"/>
      <c r="S387" s="91"/>
      <c r="T387" s="92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136</v>
      </c>
      <c r="AU387" s="16" t="s">
        <v>83</v>
      </c>
    </row>
    <row r="388" s="13" customFormat="1">
      <c r="A388" s="13"/>
      <c r="B388" s="238"/>
      <c r="C388" s="239"/>
      <c r="D388" s="233" t="s">
        <v>137</v>
      </c>
      <c r="E388" s="240" t="s">
        <v>1</v>
      </c>
      <c r="F388" s="241" t="s">
        <v>412</v>
      </c>
      <c r="G388" s="239"/>
      <c r="H388" s="242">
        <v>2.02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8" t="s">
        <v>137</v>
      </c>
      <c r="AU388" s="248" t="s">
        <v>83</v>
      </c>
      <c r="AV388" s="13" t="s">
        <v>83</v>
      </c>
      <c r="AW388" s="13" t="s">
        <v>30</v>
      </c>
      <c r="AX388" s="13" t="s">
        <v>73</v>
      </c>
      <c r="AY388" s="248" t="s">
        <v>129</v>
      </c>
    </row>
    <row r="389" s="14" customFormat="1">
      <c r="A389" s="14"/>
      <c r="B389" s="249"/>
      <c r="C389" s="250"/>
      <c r="D389" s="233" t="s">
        <v>137</v>
      </c>
      <c r="E389" s="251" t="s">
        <v>1</v>
      </c>
      <c r="F389" s="252" t="s">
        <v>139</v>
      </c>
      <c r="G389" s="250"/>
      <c r="H389" s="253">
        <v>2.02</v>
      </c>
      <c r="I389" s="254"/>
      <c r="J389" s="250"/>
      <c r="K389" s="250"/>
      <c r="L389" s="255"/>
      <c r="M389" s="256"/>
      <c r="N389" s="257"/>
      <c r="O389" s="257"/>
      <c r="P389" s="257"/>
      <c r="Q389" s="257"/>
      <c r="R389" s="257"/>
      <c r="S389" s="257"/>
      <c r="T389" s="25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9" t="s">
        <v>137</v>
      </c>
      <c r="AU389" s="259" t="s">
        <v>83</v>
      </c>
      <c r="AV389" s="14" t="s">
        <v>135</v>
      </c>
      <c r="AW389" s="14" t="s">
        <v>30</v>
      </c>
      <c r="AX389" s="14" t="s">
        <v>81</v>
      </c>
      <c r="AY389" s="259" t="s">
        <v>129</v>
      </c>
    </row>
    <row r="390" s="2" customFormat="1" ht="24.15" customHeight="1">
      <c r="A390" s="37"/>
      <c r="B390" s="38"/>
      <c r="C390" s="260" t="s">
        <v>301</v>
      </c>
      <c r="D390" s="260" t="s">
        <v>283</v>
      </c>
      <c r="E390" s="261" t="s">
        <v>450</v>
      </c>
      <c r="F390" s="262" t="s">
        <v>451</v>
      </c>
      <c r="G390" s="263" t="s">
        <v>300</v>
      </c>
      <c r="H390" s="264">
        <v>2.02</v>
      </c>
      <c r="I390" s="265"/>
      <c r="J390" s="266">
        <f>ROUND(I390*H390,2)</f>
        <v>0</v>
      </c>
      <c r="K390" s="267"/>
      <c r="L390" s="268"/>
      <c r="M390" s="269" t="s">
        <v>1</v>
      </c>
      <c r="N390" s="270" t="s">
        <v>40</v>
      </c>
      <c r="O390" s="91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1" t="s">
        <v>150</v>
      </c>
      <c r="AT390" s="231" t="s">
        <v>283</v>
      </c>
      <c r="AU390" s="231" t="s">
        <v>83</v>
      </c>
      <c r="AY390" s="16" t="s">
        <v>129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6" t="s">
        <v>135</v>
      </c>
      <c r="BK390" s="232">
        <f>ROUND(I390*H390,2)</f>
        <v>0</v>
      </c>
      <c r="BL390" s="16" t="s">
        <v>135</v>
      </c>
      <c r="BM390" s="231" t="s">
        <v>452</v>
      </c>
    </row>
    <row r="391" s="2" customFormat="1">
      <c r="A391" s="37"/>
      <c r="B391" s="38"/>
      <c r="C391" s="39"/>
      <c r="D391" s="233" t="s">
        <v>136</v>
      </c>
      <c r="E391" s="39"/>
      <c r="F391" s="234" t="s">
        <v>451</v>
      </c>
      <c r="G391" s="39"/>
      <c r="H391" s="39"/>
      <c r="I391" s="235"/>
      <c r="J391" s="39"/>
      <c r="K391" s="39"/>
      <c r="L391" s="43"/>
      <c r="M391" s="236"/>
      <c r="N391" s="237"/>
      <c r="O391" s="91"/>
      <c r="P391" s="91"/>
      <c r="Q391" s="91"/>
      <c r="R391" s="91"/>
      <c r="S391" s="91"/>
      <c r="T391" s="92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136</v>
      </c>
      <c r="AU391" s="16" t="s">
        <v>83</v>
      </c>
    </row>
    <row r="392" s="13" customFormat="1">
      <c r="A392" s="13"/>
      <c r="B392" s="238"/>
      <c r="C392" s="239"/>
      <c r="D392" s="233" t="s">
        <v>137</v>
      </c>
      <c r="E392" s="240" t="s">
        <v>1</v>
      </c>
      <c r="F392" s="241" t="s">
        <v>412</v>
      </c>
      <c r="G392" s="239"/>
      <c r="H392" s="242">
        <v>2.02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8" t="s">
        <v>137</v>
      </c>
      <c r="AU392" s="248" t="s">
        <v>83</v>
      </c>
      <c r="AV392" s="13" t="s">
        <v>83</v>
      </c>
      <c r="AW392" s="13" t="s">
        <v>30</v>
      </c>
      <c r="AX392" s="13" t="s">
        <v>73</v>
      </c>
      <c r="AY392" s="248" t="s">
        <v>129</v>
      </c>
    </row>
    <row r="393" s="14" customFormat="1">
      <c r="A393" s="14"/>
      <c r="B393" s="249"/>
      <c r="C393" s="250"/>
      <c r="D393" s="233" t="s">
        <v>137</v>
      </c>
      <c r="E393" s="251" t="s">
        <v>1</v>
      </c>
      <c r="F393" s="252" t="s">
        <v>139</v>
      </c>
      <c r="G393" s="250"/>
      <c r="H393" s="253">
        <v>2.02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9" t="s">
        <v>137</v>
      </c>
      <c r="AU393" s="259" t="s">
        <v>83</v>
      </c>
      <c r="AV393" s="14" t="s">
        <v>135</v>
      </c>
      <c r="AW393" s="14" t="s">
        <v>30</v>
      </c>
      <c r="AX393" s="14" t="s">
        <v>81</v>
      </c>
      <c r="AY393" s="259" t="s">
        <v>129</v>
      </c>
    </row>
    <row r="394" s="2" customFormat="1" ht="44.25" customHeight="1">
      <c r="A394" s="37"/>
      <c r="B394" s="38"/>
      <c r="C394" s="260" t="s">
        <v>453</v>
      </c>
      <c r="D394" s="260" t="s">
        <v>283</v>
      </c>
      <c r="E394" s="261" t="s">
        <v>454</v>
      </c>
      <c r="F394" s="262" t="s">
        <v>455</v>
      </c>
      <c r="G394" s="263" t="s">
        <v>300</v>
      </c>
      <c r="H394" s="264">
        <v>2.02</v>
      </c>
      <c r="I394" s="265"/>
      <c r="J394" s="266">
        <f>ROUND(I394*H394,2)</f>
        <v>0</v>
      </c>
      <c r="K394" s="267"/>
      <c r="L394" s="268"/>
      <c r="M394" s="269" t="s">
        <v>1</v>
      </c>
      <c r="N394" s="270" t="s">
        <v>40</v>
      </c>
      <c r="O394" s="91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1" t="s">
        <v>150</v>
      </c>
      <c r="AT394" s="231" t="s">
        <v>283</v>
      </c>
      <c r="AU394" s="231" t="s">
        <v>83</v>
      </c>
      <c r="AY394" s="16" t="s">
        <v>129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6" t="s">
        <v>135</v>
      </c>
      <c r="BK394" s="232">
        <f>ROUND(I394*H394,2)</f>
        <v>0</v>
      </c>
      <c r="BL394" s="16" t="s">
        <v>135</v>
      </c>
      <c r="BM394" s="231" t="s">
        <v>456</v>
      </c>
    </row>
    <row r="395" s="2" customFormat="1">
      <c r="A395" s="37"/>
      <c r="B395" s="38"/>
      <c r="C395" s="39"/>
      <c r="D395" s="233" t="s">
        <v>136</v>
      </c>
      <c r="E395" s="39"/>
      <c r="F395" s="234" t="s">
        <v>455</v>
      </c>
      <c r="G395" s="39"/>
      <c r="H395" s="39"/>
      <c r="I395" s="235"/>
      <c r="J395" s="39"/>
      <c r="K395" s="39"/>
      <c r="L395" s="43"/>
      <c r="M395" s="236"/>
      <c r="N395" s="237"/>
      <c r="O395" s="91"/>
      <c r="P395" s="91"/>
      <c r="Q395" s="91"/>
      <c r="R395" s="91"/>
      <c r="S395" s="91"/>
      <c r="T395" s="92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136</v>
      </c>
      <c r="AU395" s="16" t="s">
        <v>83</v>
      </c>
    </row>
    <row r="396" s="13" customFormat="1">
      <c r="A396" s="13"/>
      <c r="B396" s="238"/>
      <c r="C396" s="239"/>
      <c r="D396" s="233" t="s">
        <v>137</v>
      </c>
      <c r="E396" s="240" t="s">
        <v>1</v>
      </c>
      <c r="F396" s="241" t="s">
        <v>412</v>
      </c>
      <c r="G396" s="239"/>
      <c r="H396" s="242">
        <v>2.02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8" t="s">
        <v>137</v>
      </c>
      <c r="AU396" s="248" t="s">
        <v>83</v>
      </c>
      <c r="AV396" s="13" t="s">
        <v>83</v>
      </c>
      <c r="AW396" s="13" t="s">
        <v>30</v>
      </c>
      <c r="AX396" s="13" t="s">
        <v>73</v>
      </c>
      <c r="AY396" s="248" t="s">
        <v>129</v>
      </c>
    </row>
    <row r="397" s="14" customFormat="1">
      <c r="A397" s="14"/>
      <c r="B397" s="249"/>
      <c r="C397" s="250"/>
      <c r="D397" s="233" t="s">
        <v>137</v>
      </c>
      <c r="E397" s="251" t="s">
        <v>1</v>
      </c>
      <c r="F397" s="252" t="s">
        <v>139</v>
      </c>
      <c r="G397" s="250"/>
      <c r="H397" s="253">
        <v>2.02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9" t="s">
        <v>137</v>
      </c>
      <c r="AU397" s="259" t="s">
        <v>83</v>
      </c>
      <c r="AV397" s="14" t="s">
        <v>135</v>
      </c>
      <c r="AW397" s="14" t="s">
        <v>30</v>
      </c>
      <c r="AX397" s="14" t="s">
        <v>81</v>
      </c>
      <c r="AY397" s="259" t="s">
        <v>129</v>
      </c>
    </row>
    <row r="398" s="2" customFormat="1" ht="24.15" customHeight="1">
      <c r="A398" s="37"/>
      <c r="B398" s="38"/>
      <c r="C398" s="260" t="s">
        <v>305</v>
      </c>
      <c r="D398" s="260" t="s">
        <v>283</v>
      </c>
      <c r="E398" s="261" t="s">
        <v>457</v>
      </c>
      <c r="F398" s="262" t="s">
        <v>458</v>
      </c>
      <c r="G398" s="263" t="s">
        <v>300</v>
      </c>
      <c r="H398" s="264">
        <v>5.0499999999999998</v>
      </c>
      <c r="I398" s="265"/>
      <c r="J398" s="266">
        <f>ROUND(I398*H398,2)</f>
        <v>0</v>
      </c>
      <c r="K398" s="267"/>
      <c r="L398" s="268"/>
      <c r="M398" s="269" t="s">
        <v>1</v>
      </c>
      <c r="N398" s="270" t="s">
        <v>40</v>
      </c>
      <c r="O398" s="91"/>
      <c r="P398" s="229">
        <f>O398*H398</f>
        <v>0</v>
      </c>
      <c r="Q398" s="229">
        <v>0.002</v>
      </c>
      <c r="R398" s="229">
        <f>Q398*H398</f>
        <v>0.0101</v>
      </c>
      <c r="S398" s="229">
        <v>0</v>
      </c>
      <c r="T398" s="230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1" t="s">
        <v>150</v>
      </c>
      <c r="AT398" s="231" t="s">
        <v>283</v>
      </c>
      <c r="AU398" s="231" t="s">
        <v>83</v>
      </c>
      <c r="AY398" s="16" t="s">
        <v>129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6" t="s">
        <v>135</v>
      </c>
      <c r="BK398" s="232">
        <f>ROUND(I398*H398,2)</f>
        <v>0</v>
      </c>
      <c r="BL398" s="16" t="s">
        <v>135</v>
      </c>
      <c r="BM398" s="231" t="s">
        <v>459</v>
      </c>
    </row>
    <row r="399" s="2" customFormat="1">
      <c r="A399" s="37"/>
      <c r="B399" s="38"/>
      <c r="C399" s="39"/>
      <c r="D399" s="233" t="s">
        <v>136</v>
      </c>
      <c r="E399" s="39"/>
      <c r="F399" s="234" t="s">
        <v>458</v>
      </c>
      <c r="G399" s="39"/>
      <c r="H399" s="39"/>
      <c r="I399" s="235"/>
      <c r="J399" s="39"/>
      <c r="K399" s="39"/>
      <c r="L399" s="43"/>
      <c r="M399" s="236"/>
      <c r="N399" s="237"/>
      <c r="O399" s="91"/>
      <c r="P399" s="91"/>
      <c r="Q399" s="91"/>
      <c r="R399" s="91"/>
      <c r="S399" s="91"/>
      <c r="T399" s="92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136</v>
      </c>
      <c r="AU399" s="16" t="s">
        <v>83</v>
      </c>
    </row>
    <row r="400" s="13" customFormat="1">
      <c r="A400" s="13"/>
      <c r="B400" s="238"/>
      <c r="C400" s="239"/>
      <c r="D400" s="233" t="s">
        <v>137</v>
      </c>
      <c r="E400" s="240" t="s">
        <v>1</v>
      </c>
      <c r="F400" s="241" t="s">
        <v>460</v>
      </c>
      <c r="G400" s="239"/>
      <c r="H400" s="242">
        <v>5.0499999999999998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8" t="s">
        <v>137</v>
      </c>
      <c r="AU400" s="248" t="s">
        <v>83</v>
      </c>
      <c r="AV400" s="13" t="s">
        <v>83</v>
      </c>
      <c r="AW400" s="13" t="s">
        <v>30</v>
      </c>
      <c r="AX400" s="13" t="s">
        <v>73</v>
      </c>
      <c r="AY400" s="248" t="s">
        <v>129</v>
      </c>
    </row>
    <row r="401" s="14" customFormat="1">
      <c r="A401" s="14"/>
      <c r="B401" s="249"/>
      <c r="C401" s="250"/>
      <c r="D401" s="233" t="s">
        <v>137</v>
      </c>
      <c r="E401" s="251" t="s">
        <v>1</v>
      </c>
      <c r="F401" s="252" t="s">
        <v>139</v>
      </c>
      <c r="G401" s="250"/>
      <c r="H401" s="253">
        <v>5.0499999999999998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9" t="s">
        <v>137</v>
      </c>
      <c r="AU401" s="259" t="s">
        <v>83</v>
      </c>
      <c r="AV401" s="14" t="s">
        <v>135</v>
      </c>
      <c r="AW401" s="14" t="s">
        <v>30</v>
      </c>
      <c r="AX401" s="14" t="s">
        <v>81</v>
      </c>
      <c r="AY401" s="259" t="s">
        <v>129</v>
      </c>
    </row>
    <row r="402" s="2" customFormat="1" ht="24.15" customHeight="1">
      <c r="A402" s="37"/>
      <c r="B402" s="38"/>
      <c r="C402" s="260" t="s">
        <v>461</v>
      </c>
      <c r="D402" s="260" t="s">
        <v>283</v>
      </c>
      <c r="E402" s="261" t="s">
        <v>462</v>
      </c>
      <c r="F402" s="262" t="s">
        <v>463</v>
      </c>
      <c r="G402" s="263" t="s">
        <v>300</v>
      </c>
      <c r="H402" s="264">
        <v>4.04</v>
      </c>
      <c r="I402" s="265"/>
      <c r="J402" s="266">
        <f>ROUND(I402*H402,2)</f>
        <v>0</v>
      </c>
      <c r="K402" s="267"/>
      <c r="L402" s="268"/>
      <c r="M402" s="269" t="s">
        <v>1</v>
      </c>
      <c r="N402" s="270" t="s">
        <v>40</v>
      </c>
      <c r="O402" s="91"/>
      <c r="P402" s="229">
        <f>O402*H402</f>
        <v>0</v>
      </c>
      <c r="Q402" s="229">
        <v>0.0030000000000000001</v>
      </c>
      <c r="R402" s="229">
        <f>Q402*H402</f>
        <v>0.012120000000000001</v>
      </c>
      <c r="S402" s="229">
        <v>0</v>
      </c>
      <c r="T402" s="230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1" t="s">
        <v>150</v>
      </c>
      <c r="AT402" s="231" t="s">
        <v>283</v>
      </c>
      <c r="AU402" s="231" t="s">
        <v>83</v>
      </c>
      <c r="AY402" s="16" t="s">
        <v>129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6" t="s">
        <v>135</v>
      </c>
      <c r="BK402" s="232">
        <f>ROUND(I402*H402,2)</f>
        <v>0</v>
      </c>
      <c r="BL402" s="16" t="s">
        <v>135</v>
      </c>
      <c r="BM402" s="231" t="s">
        <v>464</v>
      </c>
    </row>
    <row r="403" s="2" customFormat="1">
      <c r="A403" s="37"/>
      <c r="B403" s="38"/>
      <c r="C403" s="39"/>
      <c r="D403" s="233" t="s">
        <v>136</v>
      </c>
      <c r="E403" s="39"/>
      <c r="F403" s="234" t="s">
        <v>463</v>
      </c>
      <c r="G403" s="39"/>
      <c r="H403" s="39"/>
      <c r="I403" s="235"/>
      <c r="J403" s="39"/>
      <c r="K403" s="39"/>
      <c r="L403" s="43"/>
      <c r="M403" s="236"/>
      <c r="N403" s="237"/>
      <c r="O403" s="91"/>
      <c r="P403" s="91"/>
      <c r="Q403" s="91"/>
      <c r="R403" s="91"/>
      <c r="S403" s="91"/>
      <c r="T403" s="92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136</v>
      </c>
      <c r="AU403" s="16" t="s">
        <v>83</v>
      </c>
    </row>
    <row r="404" s="13" customFormat="1">
      <c r="A404" s="13"/>
      <c r="B404" s="238"/>
      <c r="C404" s="239"/>
      <c r="D404" s="233" t="s">
        <v>137</v>
      </c>
      <c r="E404" s="240" t="s">
        <v>1</v>
      </c>
      <c r="F404" s="241" t="s">
        <v>334</v>
      </c>
      <c r="G404" s="239"/>
      <c r="H404" s="242">
        <v>4.04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8" t="s">
        <v>137</v>
      </c>
      <c r="AU404" s="248" t="s">
        <v>83</v>
      </c>
      <c r="AV404" s="13" t="s">
        <v>83</v>
      </c>
      <c r="AW404" s="13" t="s">
        <v>30</v>
      </c>
      <c r="AX404" s="13" t="s">
        <v>73</v>
      </c>
      <c r="AY404" s="248" t="s">
        <v>129</v>
      </c>
    </row>
    <row r="405" s="14" customFormat="1">
      <c r="A405" s="14"/>
      <c r="B405" s="249"/>
      <c r="C405" s="250"/>
      <c r="D405" s="233" t="s">
        <v>137</v>
      </c>
      <c r="E405" s="251" t="s">
        <v>1</v>
      </c>
      <c r="F405" s="252" t="s">
        <v>139</v>
      </c>
      <c r="G405" s="250"/>
      <c r="H405" s="253">
        <v>4.04</v>
      </c>
      <c r="I405" s="254"/>
      <c r="J405" s="250"/>
      <c r="K405" s="250"/>
      <c r="L405" s="255"/>
      <c r="M405" s="256"/>
      <c r="N405" s="257"/>
      <c r="O405" s="257"/>
      <c r="P405" s="257"/>
      <c r="Q405" s="257"/>
      <c r="R405" s="257"/>
      <c r="S405" s="257"/>
      <c r="T405" s="25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9" t="s">
        <v>137</v>
      </c>
      <c r="AU405" s="259" t="s">
        <v>83</v>
      </c>
      <c r="AV405" s="14" t="s">
        <v>135</v>
      </c>
      <c r="AW405" s="14" t="s">
        <v>30</v>
      </c>
      <c r="AX405" s="14" t="s">
        <v>81</v>
      </c>
      <c r="AY405" s="259" t="s">
        <v>129</v>
      </c>
    </row>
    <row r="406" s="2" customFormat="1" ht="24.15" customHeight="1">
      <c r="A406" s="37"/>
      <c r="B406" s="38"/>
      <c r="C406" s="260" t="s">
        <v>311</v>
      </c>
      <c r="D406" s="260" t="s">
        <v>283</v>
      </c>
      <c r="E406" s="261" t="s">
        <v>465</v>
      </c>
      <c r="F406" s="262" t="s">
        <v>466</v>
      </c>
      <c r="G406" s="263" t="s">
        <v>300</v>
      </c>
      <c r="H406" s="264">
        <v>1.01</v>
      </c>
      <c r="I406" s="265"/>
      <c r="J406" s="266">
        <f>ROUND(I406*H406,2)</f>
        <v>0</v>
      </c>
      <c r="K406" s="267"/>
      <c r="L406" s="268"/>
      <c r="M406" s="269" t="s">
        <v>1</v>
      </c>
      <c r="N406" s="270" t="s">
        <v>40</v>
      </c>
      <c r="O406" s="91"/>
      <c r="P406" s="229">
        <f>O406*H406</f>
        <v>0</v>
      </c>
      <c r="Q406" s="229">
        <v>0.50600000000000001</v>
      </c>
      <c r="R406" s="229">
        <f>Q406*H406</f>
        <v>0.51105999999999996</v>
      </c>
      <c r="S406" s="229">
        <v>0</v>
      </c>
      <c r="T406" s="230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1" t="s">
        <v>150</v>
      </c>
      <c r="AT406" s="231" t="s">
        <v>283</v>
      </c>
      <c r="AU406" s="231" t="s">
        <v>83</v>
      </c>
      <c r="AY406" s="16" t="s">
        <v>129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6" t="s">
        <v>135</v>
      </c>
      <c r="BK406" s="232">
        <f>ROUND(I406*H406,2)</f>
        <v>0</v>
      </c>
      <c r="BL406" s="16" t="s">
        <v>135</v>
      </c>
      <c r="BM406" s="231" t="s">
        <v>467</v>
      </c>
    </row>
    <row r="407" s="2" customFormat="1">
      <c r="A407" s="37"/>
      <c r="B407" s="38"/>
      <c r="C407" s="39"/>
      <c r="D407" s="233" t="s">
        <v>136</v>
      </c>
      <c r="E407" s="39"/>
      <c r="F407" s="234" t="s">
        <v>466</v>
      </c>
      <c r="G407" s="39"/>
      <c r="H407" s="39"/>
      <c r="I407" s="235"/>
      <c r="J407" s="39"/>
      <c r="K407" s="39"/>
      <c r="L407" s="43"/>
      <c r="M407" s="236"/>
      <c r="N407" s="237"/>
      <c r="O407" s="91"/>
      <c r="P407" s="91"/>
      <c r="Q407" s="91"/>
      <c r="R407" s="91"/>
      <c r="S407" s="91"/>
      <c r="T407" s="92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136</v>
      </c>
      <c r="AU407" s="16" t="s">
        <v>83</v>
      </c>
    </row>
    <row r="408" s="13" customFormat="1">
      <c r="A408" s="13"/>
      <c r="B408" s="238"/>
      <c r="C408" s="239"/>
      <c r="D408" s="233" t="s">
        <v>137</v>
      </c>
      <c r="E408" s="240" t="s">
        <v>1</v>
      </c>
      <c r="F408" s="241" t="s">
        <v>330</v>
      </c>
      <c r="G408" s="239"/>
      <c r="H408" s="242">
        <v>1.01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8" t="s">
        <v>137</v>
      </c>
      <c r="AU408" s="248" t="s">
        <v>83</v>
      </c>
      <c r="AV408" s="13" t="s">
        <v>83</v>
      </c>
      <c r="AW408" s="13" t="s">
        <v>30</v>
      </c>
      <c r="AX408" s="13" t="s">
        <v>73</v>
      </c>
      <c r="AY408" s="248" t="s">
        <v>129</v>
      </c>
    </row>
    <row r="409" s="14" customFormat="1">
      <c r="A409" s="14"/>
      <c r="B409" s="249"/>
      <c r="C409" s="250"/>
      <c r="D409" s="233" t="s">
        <v>137</v>
      </c>
      <c r="E409" s="251" t="s">
        <v>1</v>
      </c>
      <c r="F409" s="252" t="s">
        <v>139</v>
      </c>
      <c r="G409" s="250"/>
      <c r="H409" s="253">
        <v>1.01</v>
      </c>
      <c r="I409" s="254"/>
      <c r="J409" s="250"/>
      <c r="K409" s="250"/>
      <c r="L409" s="255"/>
      <c r="M409" s="256"/>
      <c r="N409" s="257"/>
      <c r="O409" s="257"/>
      <c r="P409" s="257"/>
      <c r="Q409" s="257"/>
      <c r="R409" s="257"/>
      <c r="S409" s="257"/>
      <c r="T409" s="25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9" t="s">
        <v>137</v>
      </c>
      <c r="AU409" s="259" t="s">
        <v>83</v>
      </c>
      <c r="AV409" s="14" t="s">
        <v>135</v>
      </c>
      <c r="AW409" s="14" t="s">
        <v>30</v>
      </c>
      <c r="AX409" s="14" t="s">
        <v>81</v>
      </c>
      <c r="AY409" s="259" t="s">
        <v>129</v>
      </c>
    </row>
    <row r="410" s="2" customFormat="1" ht="24.15" customHeight="1">
      <c r="A410" s="37"/>
      <c r="B410" s="38"/>
      <c r="C410" s="260" t="s">
        <v>468</v>
      </c>
      <c r="D410" s="260" t="s">
        <v>283</v>
      </c>
      <c r="E410" s="261" t="s">
        <v>469</v>
      </c>
      <c r="F410" s="262" t="s">
        <v>470</v>
      </c>
      <c r="G410" s="263" t="s">
        <v>300</v>
      </c>
      <c r="H410" s="264">
        <v>1.01</v>
      </c>
      <c r="I410" s="265"/>
      <c r="J410" s="266">
        <f>ROUND(I410*H410,2)</f>
        <v>0</v>
      </c>
      <c r="K410" s="267"/>
      <c r="L410" s="268"/>
      <c r="M410" s="269" t="s">
        <v>1</v>
      </c>
      <c r="N410" s="270" t="s">
        <v>40</v>
      </c>
      <c r="O410" s="91"/>
      <c r="P410" s="229">
        <f>O410*H410</f>
        <v>0</v>
      </c>
      <c r="Q410" s="229">
        <v>0.254</v>
      </c>
      <c r="R410" s="229">
        <f>Q410*H410</f>
        <v>0.25653999999999999</v>
      </c>
      <c r="S410" s="229">
        <v>0</v>
      </c>
      <c r="T410" s="230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1" t="s">
        <v>150</v>
      </c>
      <c r="AT410" s="231" t="s">
        <v>283</v>
      </c>
      <c r="AU410" s="231" t="s">
        <v>83</v>
      </c>
      <c r="AY410" s="16" t="s">
        <v>129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6" t="s">
        <v>135</v>
      </c>
      <c r="BK410" s="232">
        <f>ROUND(I410*H410,2)</f>
        <v>0</v>
      </c>
      <c r="BL410" s="16" t="s">
        <v>135</v>
      </c>
      <c r="BM410" s="231" t="s">
        <v>471</v>
      </c>
    </row>
    <row r="411" s="2" customFormat="1">
      <c r="A411" s="37"/>
      <c r="B411" s="38"/>
      <c r="C411" s="39"/>
      <c r="D411" s="233" t="s">
        <v>136</v>
      </c>
      <c r="E411" s="39"/>
      <c r="F411" s="234" t="s">
        <v>470</v>
      </c>
      <c r="G411" s="39"/>
      <c r="H411" s="39"/>
      <c r="I411" s="235"/>
      <c r="J411" s="39"/>
      <c r="K411" s="39"/>
      <c r="L411" s="43"/>
      <c r="M411" s="236"/>
      <c r="N411" s="237"/>
      <c r="O411" s="91"/>
      <c r="P411" s="91"/>
      <c r="Q411" s="91"/>
      <c r="R411" s="91"/>
      <c r="S411" s="91"/>
      <c r="T411" s="92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136</v>
      </c>
      <c r="AU411" s="16" t="s">
        <v>83</v>
      </c>
    </row>
    <row r="412" s="13" customFormat="1">
      <c r="A412" s="13"/>
      <c r="B412" s="238"/>
      <c r="C412" s="239"/>
      <c r="D412" s="233" t="s">
        <v>137</v>
      </c>
      <c r="E412" s="240" t="s">
        <v>1</v>
      </c>
      <c r="F412" s="241" t="s">
        <v>330</v>
      </c>
      <c r="G412" s="239"/>
      <c r="H412" s="242">
        <v>1.01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8" t="s">
        <v>137</v>
      </c>
      <c r="AU412" s="248" t="s">
        <v>83</v>
      </c>
      <c r="AV412" s="13" t="s">
        <v>83</v>
      </c>
      <c r="AW412" s="13" t="s">
        <v>30</v>
      </c>
      <c r="AX412" s="13" t="s">
        <v>73</v>
      </c>
      <c r="AY412" s="248" t="s">
        <v>129</v>
      </c>
    </row>
    <row r="413" s="14" customFormat="1">
      <c r="A413" s="14"/>
      <c r="B413" s="249"/>
      <c r="C413" s="250"/>
      <c r="D413" s="233" t="s">
        <v>137</v>
      </c>
      <c r="E413" s="251" t="s">
        <v>1</v>
      </c>
      <c r="F413" s="252" t="s">
        <v>139</v>
      </c>
      <c r="G413" s="250"/>
      <c r="H413" s="253">
        <v>1.01</v>
      </c>
      <c r="I413" s="254"/>
      <c r="J413" s="250"/>
      <c r="K413" s="250"/>
      <c r="L413" s="255"/>
      <c r="M413" s="256"/>
      <c r="N413" s="257"/>
      <c r="O413" s="257"/>
      <c r="P413" s="257"/>
      <c r="Q413" s="257"/>
      <c r="R413" s="257"/>
      <c r="S413" s="257"/>
      <c r="T413" s="25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9" t="s">
        <v>137</v>
      </c>
      <c r="AU413" s="259" t="s">
        <v>83</v>
      </c>
      <c r="AV413" s="14" t="s">
        <v>135</v>
      </c>
      <c r="AW413" s="14" t="s">
        <v>30</v>
      </c>
      <c r="AX413" s="14" t="s">
        <v>81</v>
      </c>
      <c r="AY413" s="259" t="s">
        <v>129</v>
      </c>
    </row>
    <row r="414" s="2" customFormat="1" ht="24.15" customHeight="1">
      <c r="A414" s="37"/>
      <c r="B414" s="38"/>
      <c r="C414" s="260" t="s">
        <v>315</v>
      </c>
      <c r="D414" s="260" t="s">
        <v>283</v>
      </c>
      <c r="E414" s="261" t="s">
        <v>472</v>
      </c>
      <c r="F414" s="262" t="s">
        <v>473</v>
      </c>
      <c r="G414" s="263" t="s">
        <v>300</v>
      </c>
      <c r="H414" s="264">
        <v>1.01</v>
      </c>
      <c r="I414" s="265"/>
      <c r="J414" s="266">
        <f>ROUND(I414*H414,2)</f>
        <v>0</v>
      </c>
      <c r="K414" s="267"/>
      <c r="L414" s="268"/>
      <c r="M414" s="269" t="s">
        <v>1</v>
      </c>
      <c r="N414" s="270" t="s">
        <v>40</v>
      </c>
      <c r="O414" s="91"/>
      <c r="P414" s="229">
        <f>O414*H414</f>
        <v>0</v>
      </c>
      <c r="Q414" s="229">
        <v>1.0129999999999999</v>
      </c>
      <c r="R414" s="229">
        <f>Q414*H414</f>
        <v>1.0231299999999999</v>
      </c>
      <c r="S414" s="229">
        <v>0</v>
      </c>
      <c r="T414" s="230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1" t="s">
        <v>150</v>
      </c>
      <c r="AT414" s="231" t="s">
        <v>283</v>
      </c>
      <c r="AU414" s="231" t="s">
        <v>83</v>
      </c>
      <c r="AY414" s="16" t="s">
        <v>129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6" t="s">
        <v>135</v>
      </c>
      <c r="BK414" s="232">
        <f>ROUND(I414*H414,2)</f>
        <v>0</v>
      </c>
      <c r="BL414" s="16" t="s">
        <v>135</v>
      </c>
      <c r="BM414" s="231" t="s">
        <v>474</v>
      </c>
    </row>
    <row r="415" s="2" customFormat="1">
      <c r="A415" s="37"/>
      <c r="B415" s="38"/>
      <c r="C415" s="39"/>
      <c r="D415" s="233" t="s">
        <v>136</v>
      </c>
      <c r="E415" s="39"/>
      <c r="F415" s="234" t="s">
        <v>473</v>
      </c>
      <c r="G415" s="39"/>
      <c r="H415" s="39"/>
      <c r="I415" s="235"/>
      <c r="J415" s="39"/>
      <c r="K415" s="39"/>
      <c r="L415" s="43"/>
      <c r="M415" s="236"/>
      <c r="N415" s="237"/>
      <c r="O415" s="91"/>
      <c r="P415" s="91"/>
      <c r="Q415" s="91"/>
      <c r="R415" s="91"/>
      <c r="S415" s="91"/>
      <c r="T415" s="92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136</v>
      </c>
      <c r="AU415" s="16" t="s">
        <v>83</v>
      </c>
    </row>
    <row r="416" s="13" customFormat="1">
      <c r="A416" s="13"/>
      <c r="B416" s="238"/>
      <c r="C416" s="239"/>
      <c r="D416" s="233" t="s">
        <v>137</v>
      </c>
      <c r="E416" s="240" t="s">
        <v>1</v>
      </c>
      <c r="F416" s="241" t="s">
        <v>330</v>
      </c>
      <c r="G416" s="239"/>
      <c r="H416" s="242">
        <v>1.01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8" t="s">
        <v>137</v>
      </c>
      <c r="AU416" s="248" t="s">
        <v>83</v>
      </c>
      <c r="AV416" s="13" t="s">
        <v>83</v>
      </c>
      <c r="AW416" s="13" t="s">
        <v>30</v>
      </c>
      <c r="AX416" s="13" t="s">
        <v>73</v>
      </c>
      <c r="AY416" s="248" t="s">
        <v>129</v>
      </c>
    </row>
    <row r="417" s="14" customFormat="1">
      <c r="A417" s="14"/>
      <c r="B417" s="249"/>
      <c r="C417" s="250"/>
      <c r="D417" s="233" t="s">
        <v>137</v>
      </c>
      <c r="E417" s="251" t="s">
        <v>1</v>
      </c>
      <c r="F417" s="252" t="s">
        <v>139</v>
      </c>
      <c r="G417" s="250"/>
      <c r="H417" s="253">
        <v>1.01</v>
      </c>
      <c r="I417" s="254"/>
      <c r="J417" s="250"/>
      <c r="K417" s="250"/>
      <c r="L417" s="255"/>
      <c r="M417" s="256"/>
      <c r="N417" s="257"/>
      <c r="O417" s="257"/>
      <c r="P417" s="257"/>
      <c r="Q417" s="257"/>
      <c r="R417" s="257"/>
      <c r="S417" s="257"/>
      <c r="T417" s="25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9" t="s">
        <v>137</v>
      </c>
      <c r="AU417" s="259" t="s">
        <v>83</v>
      </c>
      <c r="AV417" s="14" t="s">
        <v>135</v>
      </c>
      <c r="AW417" s="14" t="s">
        <v>30</v>
      </c>
      <c r="AX417" s="14" t="s">
        <v>81</v>
      </c>
      <c r="AY417" s="259" t="s">
        <v>129</v>
      </c>
    </row>
    <row r="418" s="2" customFormat="1" ht="24.15" customHeight="1">
      <c r="A418" s="37"/>
      <c r="B418" s="38"/>
      <c r="C418" s="260" t="s">
        <v>475</v>
      </c>
      <c r="D418" s="260" t="s">
        <v>283</v>
      </c>
      <c r="E418" s="261" t="s">
        <v>476</v>
      </c>
      <c r="F418" s="262" t="s">
        <v>477</v>
      </c>
      <c r="G418" s="263" t="s">
        <v>300</v>
      </c>
      <c r="H418" s="264">
        <v>2.02</v>
      </c>
      <c r="I418" s="265"/>
      <c r="J418" s="266">
        <f>ROUND(I418*H418,2)</f>
        <v>0</v>
      </c>
      <c r="K418" s="267"/>
      <c r="L418" s="268"/>
      <c r="M418" s="269" t="s">
        <v>1</v>
      </c>
      <c r="N418" s="270" t="s">
        <v>40</v>
      </c>
      <c r="O418" s="91"/>
      <c r="P418" s="229">
        <f>O418*H418</f>
        <v>0</v>
      </c>
      <c r="Q418" s="229">
        <v>0.69999999999999996</v>
      </c>
      <c r="R418" s="229">
        <f>Q418*H418</f>
        <v>1.4139999999999999</v>
      </c>
      <c r="S418" s="229">
        <v>0</v>
      </c>
      <c r="T418" s="230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1" t="s">
        <v>150</v>
      </c>
      <c r="AT418" s="231" t="s">
        <v>283</v>
      </c>
      <c r="AU418" s="231" t="s">
        <v>83</v>
      </c>
      <c r="AY418" s="16" t="s">
        <v>129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6" t="s">
        <v>135</v>
      </c>
      <c r="BK418" s="232">
        <f>ROUND(I418*H418,2)</f>
        <v>0</v>
      </c>
      <c r="BL418" s="16" t="s">
        <v>135</v>
      </c>
      <c r="BM418" s="231" t="s">
        <v>478</v>
      </c>
    </row>
    <row r="419" s="2" customFormat="1">
      <c r="A419" s="37"/>
      <c r="B419" s="38"/>
      <c r="C419" s="39"/>
      <c r="D419" s="233" t="s">
        <v>136</v>
      </c>
      <c r="E419" s="39"/>
      <c r="F419" s="234" t="s">
        <v>477</v>
      </c>
      <c r="G419" s="39"/>
      <c r="H419" s="39"/>
      <c r="I419" s="235"/>
      <c r="J419" s="39"/>
      <c r="K419" s="39"/>
      <c r="L419" s="43"/>
      <c r="M419" s="236"/>
      <c r="N419" s="237"/>
      <c r="O419" s="91"/>
      <c r="P419" s="91"/>
      <c r="Q419" s="91"/>
      <c r="R419" s="91"/>
      <c r="S419" s="91"/>
      <c r="T419" s="92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136</v>
      </c>
      <c r="AU419" s="16" t="s">
        <v>83</v>
      </c>
    </row>
    <row r="420" s="13" customFormat="1">
      <c r="A420" s="13"/>
      <c r="B420" s="238"/>
      <c r="C420" s="239"/>
      <c r="D420" s="233" t="s">
        <v>137</v>
      </c>
      <c r="E420" s="240" t="s">
        <v>1</v>
      </c>
      <c r="F420" s="241" t="s">
        <v>412</v>
      </c>
      <c r="G420" s="239"/>
      <c r="H420" s="242">
        <v>2.02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8" t="s">
        <v>137</v>
      </c>
      <c r="AU420" s="248" t="s">
        <v>83</v>
      </c>
      <c r="AV420" s="13" t="s">
        <v>83</v>
      </c>
      <c r="AW420" s="13" t="s">
        <v>30</v>
      </c>
      <c r="AX420" s="13" t="s">
        <v>73</v>
      </c>
      <c r="AY420" s="248" t="s">
        <v>129</v>
      </c>
    </row>
    <row r="421" s="14" customFormat="1">
      <c r="A421" s="14"/>
      <c r="B421" s="249"/>
      <c r="C421" s="250"/>
      <c r="D421" s="233" t="s">
        <v>137</v>
      </c>
      <c r="E421" s="251" t="s">
        <v>1</v>
      </c>
      <c r="F421" s="252" t="s">
        <v>139</v>
      </c>
      <c r="G421" s="250"/>
      <c r="H421" s="253">
        <v>2.02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9" t="s">
        <v>137</v>
      </c>
      <c r="AU421" s="259" t="s">
        <v>83</v>
      </c>
      <c r="AV421" s="14" t="s">
        <v>135</v>
      </c>
      <c r="AW421" s="14" t="s">
        <v>30</v>
      </c>
      <c r="AX421" s="14" t="s">
        <v>81</v>
      </c>
      <c r="AY421" s="259" t="s">
        <v>129</v>
      </c>
    </row>
    <row r="422" s="2" customFormat="1" ht="24.15" customHeight="1">
      <c r="A422" s="37"/>
      <c r="B422" s="38"/>
      <c r="C422" s="219" t="s">
        <v>320</v>
      </c>
      <c r="D422" s="219" t="s">
        <v>131</v>
      </c>
      <c r="E422" s="220" t="s">
        <v>479</v>
      </c>
      <c r="F422" s="221" t="s">
        <v>480</v>
      </c>
      <c r="G422" s="222" t="s">
        <v>300</v>
      </c>
      <c r="H422" s="223">
        <v>4</v>
      </c>
      <c r="I422" s="224"/>
      <c r="J422" s="225">
        <f>ROUND(I422*H422,2)</f>
        <v>0</v>
      </c>
      <c r="K422" s="226"/>
      <c r="L422" s="43"/>
      <c r="M422" s="227" t="s">
        <v>1</v>
      </c>
      <c r="N422" s="228" t="s">
        <v>40</v>
      </c>
      <c r="O422" s="91"/>
      <c r="P422" s="229">
        <f>O422*H422</f>
        <v>0</v>
      </c>
      <c r="Q422" s="229">
        <v>0.0070200000000000002</v>
      </c>
      <c r="R422" s="229">
        <f>Q422*H422</f>
        <v>0.028080000000000001</v>
      </c>
      <c r="S422" s="229">
        <v>0</v>
      </c>
      <c r="T422" s="230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1" t="s">
        <v>135</v>
      </c>
      <c r="AT422" s="231" t="s">
        <v>131</v>
      </c>
      <c r="AU422" s="231" t="s">
        <v>83</v>
      </c>
      <c r="AY422" s="16" t="s">
        <v>129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6" t="s">
        <v>135</v>
      </c>
      <c r="BK422" s="232">
        <f>ROUND(I422*H422,2)</f>
        <v>0</v>
      </c>
      <c r="BL422" s="16" t="s">
        <v>135</v>
      </c>
      <c r="BM422" s="231" t="s">
        <v>481</v>
      </c>
    </row>
    <row r="423" s="2" customFormat="1">
      <c r="A423" s="37"/>
      <c r="B423" s="38"/>
      <c r="C423" s="39"/>
      <c r="D423" s="233" t="s">
        <v>136</v>
      </c>
      <c r="E423" s="39"/>
      <c r="F423" s="234" t="s">
        <v>480</v>
      </c>
      <c r="G423" s="39"/>
      <c r="H423" s="39"/>
      <c r="I423" s="235"/>
      <c r="J423" s="39"/>
      <c r="K423" s="39"/>
      <c r="L423" s="43"/>
      <c r="M423" s="236"/>
      <c r="N423" s="237"/>
      <c r="O423" s="91"/>
      <c r="P423" s="91"/>
      <c r="Q423" s="91"/>
      <c r="R423" s="91"/>
      <c r="S423" s="91"/>
      <c r="T423" s="92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136</v>
      </c>
      <c r="AU423" s="16" t="s">
        <v>83</v>
      </c>
    </row>
    <row r="424" s="2" customFormat="1" ht="24.15" customHeight="1">
      <c r="A424" s="37"/>
      <c r="B424" s="38"/>
      <c r="C424" s="260" t="s">
        <v>482</v>
      </c>
      <c r="D424" s="260" t="s">
        <v>283</v>
      </c>
      <c r="E424" s="261" t="s">
        <v>483</v>
      </c>
      <c r="F424" s="262" t="s">
        <v>484</v>
      </c>
      <c r="G424" s="263" t="s">
        <v>300</v>
      </c>
      <c r="H424" s="264">
        <v>4.04</v>
      </c>
      <c r="I424" s="265"/>
      <c r="J424" s="266">
        <f>ROUND(I424*H424,2)</f>
        <v>0</v>
      </c>
      <c r="K424" s="267"/>
      <c r="L424" s="268"/>
      <c r="M424" s="269" t="s">
        <v>1</v>
      </c>
      <c r="N424" s="270" t="s">
        <v>40</v>
      </c>
      <c r="O424" s="91"/>
      <c r="P424" s="229">
        <f>O424*H424</f>
        <v>0</v>
      </c>
      <c r="Q424" s="229">
        <v>0.16200000000000001</v>
      </c>
      <c r="R424" s="229">
        <f>Q424*H424</f>
        <v>0.65448000000000006</v>
      </c>
      <c r="S424" s="229">
        <v>0</v>
      </c>
      <c r="T424" s="230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31" t="s">
        <v>150</v>
      </c>
      <c r="AT424" s="231" t="s">
        <v>283</v>
      </c>
      <c r="AU424" s="231" t="s">
        <v>83</v>
      </c>
      <c r="AY424" s="16" t="s">
        <v>129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6" t="s">
        <v>135</v>
      </c>
      <c r="BK424" s="232">
        <f>ROUND(I424*H424,2)</f>
        <v>0</v>
      </c>
      <c r="BL424" s="16" t="s">
        <v>135</v>
      </c>
      <c r="BM424" s="231" t="s">
        <v>485</v>
      </c>
    </row>
    <row r="425" s="2" customFormat="1">
      <c r="A425" s="37"/>
      <c r="B425" s="38"/>
      <c r="C425" s="39"/>
      <c r="D425" s="233" t="s">
        <v>136</v>
      </c>
      <c r="E425" s="39"/>
      <c r="F425" s="234" t="s">
        <v>484</v>
      </c>
      <c r="G425" s="39"/>
      <c r="H425" s="39"/>
      <c r="I425" s="235"/>
      <c r="J425" s="39"/>
      <c r="K425" s="39"/>
      <c r="L425" s="43"/>
      <c r="M425" s="236"/>
      <c r="N425" s="237"/>
      <c r="O425" s="91"/>
      <c r="P425" s="91"/>
      <c r="Q425" s="91"/>
      <c r="R425" s="91"/>
      <c r="S425" s="91"/>
      <c r="T425" s="92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136</v>
      </c>
      <c r="AU425" s="16" t="s">
        <v>83</v>
      </c>
    </row>
    <row r="426" s="13" customFormat="1">
      <c r="A426" s="13"/>
      <c r="B426" s="238"/>
      <c r="C426" s="239"/>
      <c r="D426" s="233" t="s">
        <v>137</v>
      </c>
      <c r="E426" s="240" t="s">
        <v>1</v>
      </c>
      <c r="F426" s="241" t="s">
        <v>334</v>
      </c>
      <c r="G426" s="239"/>
      <c r="H426" s="242">
        <v>4.04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8" t="s">
        <v>137</v>
      </c>
      <c r="AU426" s="248" t="s">
        <v>83</v>
      </c>
      <c r="AV426" s="13" t="s">
        <v>83</v>
      </c>
      <c r="AW426" s="13" t="s">
        <v>30</v>
      </c>
      <c r="AX426" s="13" t="s">
        <v>73</v>
      </c>
      <c r="AY426" s="248" t="s">
        <v>129</v>
      </c>
    </row>
    <row r="427" s="14" customFormat="1">
      <c r="A427" s="14"/>
      <c r="B427" s="249"/>
      <c r="C427" s="250"/>
      <c r="D427" s="233" t="s">
        <v>137</v>
      </c>
      <c r="E427" s="251" t="s">
        <v>1</v>
      </c>
      <c r="F427" s="252" t="s">
        <v>139</v>
      </c>
      <c r="G427" s="250"/>
      <c r="H427" s="253">
        <v>4.04</v>
      </c>
      <c r="I427" s="254"/>
      <c r="J427" s="250"/>
      <c r="K427" s="250"/>
      <c r="L427" s="255"/>
      <c r="M427" s="256"/>
      <c r="N427" s="257"/>
      <c r="O427" s="257"/>
      <c r="P427" s="257"/>
      <c r="Q427" s="257"/>
      <c r="R427" s="257"/>
      <c r="S427" s="257"/>
      <c r="T427" s="25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9" t="s">
        <v>137</v>
      </c>
      <c r="AU427" s="259" t="s">
        <v>83</v>
      </c>
      <c r="AV427" s="14" t="s">
        <v>135</v>
      </c>
      <c r="AW427" s="14" t="s">
        <v>30</v>
      </c>
      <c r="AX427" s="14" t="s">
        <v>81</v>
      </c>
      <c r="AY427" s="259" t="s">
        <v>129</v>
      </c>
    </row>
    <row r="428" s="2" customFormat="1" ht="24.15" customHeight="1">
      <c r="A428" s="37"/>
      <c r="B428" s="38"/>
      <c r="C428" s="219" t="s">
        <v>324</v>
      </c>
      <c r="D428" s="219" t="s">
        <v>131</v>
      </c>
      <c r="E428" s="220" t="s">
        <v>486</v>
      </c>
      <c r="F428" s="221" t="s">
        <v>487</v>
      </c>
      <c r="G428" s="222" t="s">
        <v>300</v>
      </c>
      <c r="H428" s="223">
        <v>2</v>
      </c>
      <c r="I428" s="224"/>
      <c r="J428" s="225">
        <f>ROUND(I428*H428,2)</f>
        <v>0</v>
      </c>
      <c r="K428" s="226"/>
      <c r="L428" s="43"/>
      <c r="M428" s="227" t="s">
        <v>1</v>
      </c>
      <c r="N428" s="228" t="s">
        <v>40</v>
      </c>
      <c r="O428" s="91"/>
      <c r="P428" s="229">
        <f>O428*H428</f>
        <v>0</v>
      </c>
      <c r="Q428" s="229">
        <v>0.00031</v>
      </c>
      <c r="R428" s="229">
        <f>Q428*H428</f>
        <v>0.00062</v>
      </c>
      <c r="S428" s="229">
        <v>0</v>
      </c>
      <c r="T428" s="230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31" t="s">
        <v>135</v>
      </c>
      <c r="AT428" s="231" t="s">
        <v>131</v>
      </c>
      <c r="AU428" s="231" t="s">
        <v>83</v>
      </c>
      <c r="AY428" s="16" t="s">
        <v>129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6" t="s">
        <v>135</v>
      </c>
      <c r="BK428" s="232">
        <f>ROUND(I428*H428,2)</f>
        <v>0</v>
      </c>
      <c r="BL428" s="16" t="s">
        <v>135</v>
      </c>
      <c r="BM428" s="231" t="s">
        <v>488</v>
      </c>
    </row>
    <row r="429" s="2" customFormat="1">
      <c r="A429" s="37"/>
      <c r="B429" s="38"/>
      <c r="C429" s="39"/>
      <c r="D429" s="233" t="s">
        <v>136</v>
      </c>
      <c r="E429" s="39"/>
      <c r="F429" s="234" t="s">
        <v>487</v>
      </c>
      <c r="G429" s="39"/>
      <c r="H429" s="39"/>
      <c r="I429" s="235"/>
      <c r="J429" s="39"/>
      <c r="K429" s="39"/>
      <c r="L429" s="43"/>
      <c r="M429" s="236"/>
      <c r="N429" s="237"/>
      <c r="O429" s="91"/>
      <c r="P429" s="91"/>
      <c r="Q429" s="91"/>
      <c r="R429" s="91"/>
      <c r="S429" s="91"/>
      <c r="T429" s="92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136</v>
      </c>
      <c r="AU429" s="16" t="s">
        <v>83</v>
      </c>
    </row>
    <row r="430" s="2" customFormat="1" ht="21.75" customHeight="1">
      <c r="A430" s="37"/>
      <c r="B430" s="38"/>
      <c r="C430" s="219" t="s">
        <v>489</v>
      </c>
      <c r="D430" s="219" t="s">
        <v>131</v>
      </c>
      <c r="E430" s="220" t="s">
        <v>490</v>
      </c>
      <c r="F430" s="221" t="s">
        <v>491</v>
      </c>
      <c r="G430" s="222" t="s">
        <v>160</v>
      </c>
      <c r="H430" s="223">
        <v>81.700000000000003</v>
      </c>
      <c r="I430" s="224"/>
      <c r="J430" s="225">
        <f>ROUND(I430*H430,2)</f>
        <v>0</v>
      </c>
      <c r="K430" s="226"/>
      <c r="L430" s="43"/>
      <c r="M430" s="227" t="s">
        <v>1</v>
      </c>
      <c r="N430" s="228" t="s">
        <v>40</v>
      </c>
      <c r="O430" s="91"/>
      <c r="P430" s="229">
        <f>O430*H430</f>
        <v>0</v>
      </c>
      <c r="Q430" s="229">
        <v>9.0000000000000006E-05</v>
      </c>
      <c r="R430" s="229">
        <f>Q430*H430</f>
        <v>0.007353000000000001</v>
      </c>
      <c r="S430" s="229">
        <v>0</v>
      </c>
      <c r="T430" s="230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1" t="s">
        <v>135</v>
      </c>
      <c r="AT430" s="231" t="s">
        <v>131</v>
      </c>
      <c r="AU430" s="231" t="s">
        <v>83</v>
      </c>
      <c r="AY430" s="16" t="s">
        <v>129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6" t="s">
        <v>135</v>
      </c>
      <c r="BK430" s="232">
        <f>ROUND(I430*H430,2)</f>
        <v>0</v>
      </c>
      <c r="BL430" s="16" t="s">
        <v>135</v>
      </c>
      <c r="BM430" s="231" t="s">
        <v>492</v>
      </c>
    </row>
    <row r="431" s="2" customFormat="1">
      <c r="A431" s="37"/>
      <c r="B431" s="38"/>
      <c r="C431" s="39"/>
      <c r="D431" s="233" t="s">
        <v>136</v>
      </c>
      <c r="E431" s="39"/>
      <c r="F431" s="234" t="s">
        <v>491</v>
      </c>
      <c r="G431" s="39"/>
      <c r="H431" s="39"/>
      <c r="I431" s="235"/>
      <c r="J431" s="39"/>
      <c r="K431" s="39"/>
      <c r="L431" s="43"/>
      <c r="M431" s="236"/>
      <c r="N431" s="237"/>
      <c r="O431" s="91"/>
      <c r="P431" s="91"/>
      <c r="Q431" s="91"/>
      <c r="R431" s="91"/>
      <c r="S431" s="91"/>
      <c r="T431" s="92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136</v>
      </c>
      <c r="AU431" s="16" t="s">
        <v>83</v>
      </c>
    </row>
    <row r="432" s="13" customFormat="1">
      <c r="A432" s="13"/>
      <c r="B432" s="238"/>
      <c r="C432" s="239"/>
      <c r="D432" s="233" t="s">
        <v>137</v>
      </c>
      <c r="E432" s="240" t="s">
        <v>1</v>
      </c>
      <c r="F432" s="241" t="s">
        <v>312</v>
      </c>
      <c r="G432" s="239"/>
      <c r="H432" s="242">
        <v>81.700000000000003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8" t="s">
        <v>137</v>
      </c>
      <c r="AU432" s="248" t="s">
        <v>83</v>
      </c>
      <c r="AV432" s="13" t="s">
        <v>83</v>
      </c>
      <c r="AW432" s="13" t="s">
        <v>30</v>
      </c>
      <c r="AX432" s="13" t="s">
        <v>73</v>
      </c>
      <c r="AY432" s="248" t="s">
        <v>129</v>
      </c>
    </row>
    <row r="433" s="14" customFormat="1">
      <c r="A433" s="14"/>
      <c r="B433" s="249"/>
      <c r="C433" s="250"/>
      <c r="D433" s="233" t="s">
        <v>137</v>
      </c>
      <c r="E433" s="251" t="s">
        <v>1</v>
      </c>
      <c r="F433" s="252" t="s">
        <v>139</v>
      </c>
      <c r="G433" s="250"/>
      <c r="H433" s="253">
        <v>81.700000000000003</v>
      </c>
      <c r="I433" s="254"/>
      <c r="J433" s="250"/>
      <c r="K433" s="250"/>
      <c r="L433" s="255"/>
      <c r="M433" s="256"/>
      <c r="N433" s="257"/>
      <c r="O433" s="257"/>
      <c r="P433" s="257"/>
      <c r="Q433" s="257"/>
      <c r="R433" s="257"/>
      <c r="S433" s="257"/>
      <c r="T433" s="25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9" t="s">
        <v>137</v>
      </c>
      <c r="AU433" s="259" t="s">
        <v>83</v>
      </c>
      <c r="AV433" s="14" t="s">
        <v>135</v>
      </c>
      <c r="AW433" s="14" t="s">
        <v>30</v>
      </c>
      <c r="AX433" s="14" t="s">
        <v>81</v>
      </c>
      <c r="AY433" s="259" t="s">
        <v>129</v>
      </c>
    </row>
    <row r="434" s="12" customFormat="1" ht="22.8" customHeight="1">
      <c r="A434" s="12"/>
      <c r="B434" s="203"/>
      <c r="C434" s="204"/>
      <c r="D434" s="205" t="s">
        <v>72</v>
      </c>
      <c r="E434" s="217" t="s">
        <v>173</v>
      </c>
      <c r="F434" s="217" t="s">
        <v>493</v>
      </c>
      <c r="G434" s="204"/>
      <c r="H434" s="204"/>
      <c r="I434" s="207"/>
      <c r="J434" s="218">
        <f>BK434</f>
        <v>0</v>
      </c>
      <c r="K434" s="204"/>
      <c r="L434" s="209"/>
      <c r="M434" s="210"/>
      <c r="N434" s="211"/>
      <c r="O434" s="211"/>
      <c r="P434" s="212">
        <f>SUM(P435:P446)</f>
        <v>0</v>
      </c>
      <c r="Q434" s="211"/>
      <c r="R434" s="212">
        <f>SUM(R435:R446)</f>
        <v>0.055204999999999997</v>
      </c>
      <c r="S434" s="211"/>
      <c r="T434" s="213">
        <f>SUM(T435:T446)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4" t="s">
        <v>81</v>
      </c>
      <c r="AT434" s="215" t="s">
        <v>72</v>
      </c>
      <c r="AU434" s="215" t="s">
        <v>81</v>
      </c>
      <c r="AY434" s="214" t="s">
        <v>129</v>
      </c>
      <c r="BK434" s="216">
        <f>SUM(BK435:BK446)</f>
        <v>0</v>
      </c>
    </row>
    <row r="435" s="2" customFormat="1" ht="62.7" customHeight="1">
      <c r="A435" s="37"/>
      <c r="B435" s="38"/>
      <c r="C435" s="219" t="s">
        <v>329</v>
      </c>
      <c r="D435" s="219" t="s">
        <v>131</v>
      </c>
      <c r="E435" s="220" t="s">
        <v>494</v>
      </c>
      <c r="F435" s="221" t="s">
        <v>495</v>
      </c>
      <c r="G435" s="222" t="s">
        <v>160</v>
      </c>
      <c r="H435" s="223">
        <v>90.5</v>
      </c>
      <c r="I435" s="224"/>
      <c r="J435" s="225">
        <f>ROUND(I435*H435,2)</f>
        <v>0</v>
      </c>
      <c r="K435" s="226"/>
      <c r="L435" s="43"/>
      <c r="M435" s="227" t="s">
        <v>1</v>
      </c>
      <c r="N435" s="228" t="s">
        <v>40</v>
      </c>
      <c r="O435" s="91"/>
      <c r="P435" s="229">
        <f>O435*H435</f>
        <v>0</v>
      </c>
      <c r="Q435" s="229">
        <v>0.00060999999999999997</v>
      </c>
      <c r="R435" s="229">
        <f>Q435*H435</f>
        <v>0.055204999999999997</v>
      </c>
      <c r="S435" s="229">
        <v>0</v>
      </c>
      <c r="T435" s="230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1" t="s">
        <v>135</v>
      </c>
      <c r="AT435" s="231" t="s">
        <v>131</v>
      </c>
      <c r="AU435" s="231" t="s">
        <v>83</v>
      </c>
      <c r="AY435" s="16" t="s">
        <v>129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6" t="s">
        <v>135</v>
      </c>
      <c r="BK435" s="232">
        <f>ROUND(I435*H435,2)</f>
        <v>0</v>
      </c>
      <c r="BL435" s="16" t="s">
        <v>135</v>
      </c>
      <c r="BM435" s="231" t="s">
        <v>496</v>
      </c>
    </row>
    <row r="436" s="2" customFormat="1">
      <c r="A436" s="37"/>
      <c r="B436" s="38"/>
      <c r="C436" s="39"/>
      <c r="D436" s="233" t="s">
        <v>136</v>
      </c>
      <c r="E436" s="39"/>
      <c r="F436" s="234" t="s">
        <v>495</v>
      </c>
      <c r="G436" s="39"/>
      <c r="H436" s="39"/>
      <c r="I436" s="235"/>
      <c r="J436" s="39"/>
      <c r="K436" s="39"/>
      <c r="L436" s="43"/>
      <c r="M436" s="236"/>
      <c r="N436" s="237"/>
      <c r="O436" s="91"/>
      <c r="P436" s="91"/>
      <c r="Q436" s="91"/>
      <c r="R436" s="91"/>
      <c r="S436" s="91"/>
      <c r="T436" s="92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136</v>
      </c>
      <c r="AU436" s="16" t="s">
        <v>83</v>
      </c>
    </row>
    <row r="437" s="13" customFormat="1">
      <c r="A437" s="13"/>
      <c r="B437" s="238"/>
      <c r="C437" s="239"/>
      <c r="D437" s="233" t="s">
        <v>137</v>
      </c>
      <c r="E437" s="240" t="s">
        <v>1</v>
      </c>
      <c r="F437" s="241" t="s">
        <v>497</v>
      </c>
      <c r="G437" s="239"/>
      <c r="H437" s="242">
        <v>90.5</v>
      </c>
      <c r="I437" s="243"/>
      <c r="J437" s="239"/>
      <c r="K437" s="239"/>
      <c r="L437" s="244"/>
      <c r="M437" s="245"/>
      <c r="N437" s="246"/>
      <c r="O437" s="246"/>
      <c r="P437" s="246"/>
      <c r="Q437" s="246"/>
      <c r="R437" s="246"/>
      <c r="S437" s="246"/>
      <c r="T437" s="24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8" t="s">
        <v>137</v>
      </c>
      <c r="AU437" s="248" t="s">
        <v>83</v>
      </c>
      <c r="AV437" s="13" t="s">
        <v>83</v>
      </c>
      <c r="AW437" s="13" t="s">
        <v>30</v>
      </c>
      <c r="AX437" s="13" t="s">
        <v>73</v>
      </c>
      <c r="AY437" s="248" t="s">
        <v>129</v>
      </c>
    </row>
    <row r="438" s="14" customFormat="1">
      <c r="A438" s="14"/>
      <c r="B438" s="249"/>
      <c r="C438" s="250"/>
      <c r="D438" s="233" t="s">
        <v>137</v>
      </c>
      <c r="E438" s="251" t="s">
        <v>1</v>
      </c>
      <c r="F438" s="252" t="s">
        <v>139</v>
      </c>
      <c r="G438" s="250"/>
      <c r="H438" s="253">
        <v>90.5</v>
      </c>
      <c r="I438" s="254"/>
      <c r="J438" s="250"/>
      <c r="K438" s="250"/>
      <c r="L438" s="255"/>
      <c r="M438" s="256"/>
      <c r="N438" s="257"/>
      <c r="O438" s="257"/>
      <c r="P438" s="257"/>
      <c r="Q438" s="257"/>
      <c r="R438" s="257"/>
      <c r="S438" s="257"/>
      <c r="T438" s="25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9" t="s">
        <v>137</v>
      </c>
      <c r="AU438" s="259" t="s">
        <v>83</v>
      </c>
      <c r="AV438" s="14" t="s">
        <v>135</v>
      </c>
      <c r="AW438" s="14" t="s">
        <v>30</v>
      </c>
      <c r="AX438" s="14" t="s">
        <v>81</v>
      </c>
      <c r="AY438" s="259" t="s">
        <v>129</v>
      </c>
    </row>
    <row r="439" s="2" customFormat="1" ht="24.15" customHeight="1">
      <c r="A439" s="37"/>
      <c r="B439" s="38"/>
      <c r="C439" s="219" t="s">
        <v>498</v>
      </c>
      <c r="D439" s="219" t="s">
        <v>131</v>
      </c>
      <c r="E439" s="220" t="s">
        <v>499</v>
      </c>
      <c r="F439" s="221" t="s">
        <v>500</v>
      </c>
      <c r="G439" s="222" t="s">
        <v>160</v>
      </c>
      <c r="H439" s="223">
        <v>90.099999999999994</v>
      </c>
      <c r="I439" s="224"/>
      <c r="J439" s="225">
        <f>ROUND(I439*H439,2)</f>
        <v>0</v>
      </c>
      <c r="K439" s="226"/>
      <c r="L439" s="43"/>
      <c r="M439" s="227" t="s">
        <v>1</v>
      </c>
      <c r="N439" s="228" t="s">
        <v>40</v>
      </c>
      <c r="O439" s="91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1" t="s">
        <v>135</v>
      </c>
      <c r="AT439" s="231" t="s">
        <v>131</v>
      </c>
      <c r="AU439" s="231" t="s">
        <v>83</v>
      </c>
      <c r="AY439" s="16" t="s">
        <v>129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6" t="s">
        <v>135</v>
      </c>
      <c r="BK439" s="232">
        <f>ROUND(I439*H439,2)</f>
        <v>0</v>
      </c>
      <c r="BL439" s="16" t="s">
        <v>135</v>
      </c>
      <c r="BM439" s="231" t="s">
        <v>501</v>
      </c>
    </row>
    <row r="440" s="2" customFormat="1">
      <c r="A440" s="37"/>
      <c r="B440" s="38"/>
      <c r="C440" s="39"/>
      <c r="D440" s="233" t="s">
        <v>136</v>
      </c>
      <c r="E440" s="39"/>
      <c r="F440" s="234" t="s">
        <v>500</v>
      </c>
      <c r="G440" s="39"/>
      <c r="H440" s="39"/>
      <c r="I440" s="235"/>
      <c r="J440" s="39"/>
      <c r="K440" s="39"/>
      <c r="L440" s="43"/>
      <c r="M440" s="236"/>
      <c r="N440" s="237"/>
      <c r="O440" s="91"/>
      <c r="P440" s="91"/>
      <c r="Q440" s="91"/>
      <c r="R440" s="91"/>
      <c r="S440" s="91"/>
      <c r="T440" s="92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136</v>
      </c>
      <c r="AU440" s="16" t="s">
        <v>83</v>
      </c>
    </row>
    <row r="441" s="13" customFormat="1">
      <c r="A441" s="13"/>
      <c r="B441" s="238"/>
      <c r="C441" s="239"/>
      <c r="D441" s="233" t="s">
        <v>137</v>
      </c>
      <c r="E441" s="240" t="s">
        <v>1</v>
      </c>
      <c r="F441" s="241" t="s">
        <v>502</v>
      </c>
      <c r="G441" s="239"/>
      <c r="H441" s="242">
        <v>90.099999999999994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8" t="s">
        <v>137</v>
      </c>
      <c r="AU441" s="248" t="s">
        <v>83</v>
      </c>
      <c r="AV441" s="13" t="s">
        <v>83</v>
      </c>
      <c r="AW441" s="13" t="s">
        <v>30</v>
      </c>
      <c r="AX441" s="13" t="s">
        <v>73</v>
      </c>
      <c r="AY441" s="248" t="s">
        <v>129</v>
      </c>
    </row>
    <row r="442" s="14" customFormat="1">
      <c r="A442" s="14"/>
      <c r="B442" s="249"/>
      <c r="C442" s="250"/>
      <c r="D442" s="233" t="s">
        <v>137</v>
      </c>
      <c r="E442" s="251" t="s">
        <v>1</v>
      </c>
      <c r="F442" s="252" t="s">
        <v>139</v>
      </c>
      <c r="G442" s="250"/>
      <c r="H442" s="253">
        <v>90.099999999999994</v>
      </c>
      <c r="I442" s="254"/>
      <c r="J442" s="250"/>
      <c r="K442" s="250"/>
      <c r="L442" s="255"/>
      <c r="M442" s="256"/>
      <c r="N442" s="257"/>
      <c r="O442" s="257"/>
      <c r="P442" s="257"/>
      <c r="Q442" s="257"/>
      <c r="R442" s="257"/>
      <c r="S442" s="257"/>
      <c r="T442" s="25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9" t="s">
        <v>137</v>
      </c>
      <c r="AU442" s="259" t="s">
        <v>83</v>
      </c>
      <c r="AV442" s="14" t="s">
        <v>135</v>
      </c>
      <c r="AW442" s="14" t="s">
        <v>30</v>
      </c>
      <c r="AX442" s="14" t="s">
        <v>81</v>
      </c>
      <c r="AY442" s="259" t="s">
        <v>129</v>
      </c>
    </row>
    <row r="443" s="2" customFormat="1" ht="24.15" customHeight="1">
      <c r="A443" s="37"/>
      <c r="B443" s="38"/>
      <c r="C443" s="219" t="s">
        <v>333</v>
      </c>
      <c r="D443" s="219" t="s">
        <v>131</v>
      </c>
      <c r="E443" s="220" t="s">
        <v>503</v>
      </c>
      <c r="F443" s="221" t="s">
        <v>504</v>
      </c>
      <c r="G443" s="222" t="s">
        <v>179</v>
      </c>
      <c r="H443" s="223">
        <v>0.36799999999999999</v>
      </c>
      <c r="I443" s="224"/>
      <c r="J443" s="225">
        <f>ROUND(I443*H443,2)</f>
        <v>0</v>
      </c>
      <c r="K443" s="226"/>
      <c r="L443" s="43"/>
      <c r="M443" s="227" t="s">
        <v>1</v>
      </c>
      <c r="N443" s="228" t="s">
        <v>40</v>
      </c>
      <c r="O443" s="91"/>
      <c r="P443" s="229">
        <f>O443*H443</f>
        <v>0</v>
      </c>
      <c r="Q443" s="229">
        <v>0</v>
      </c>
      <c r="R443" s="229">
        <f>Q443*H443</f>
        <v>0</v>
      </c>
      <c r="S443" s="229">
        <v>0</v>
      </c>
      <c r="T443" s="230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1" t="s">
        <v>135</v>
      </c>
      <c r="AT443" s="231" t="s">
        <v>131</v>
      </c>
      <c r="AU443" s="231" t="s">
        <v>83</v>
      </c>
      <c r="AY443" s="16" t="s">
        <v>129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16" t="s">
        <v>135</v>
      </c>
      <c r="BK443" s="232">
        <f>ROUND(I443*H443,2)</f>
        <v>0</v>
      </c>
      <c r="BL443" s="16" t="s">
        <v>135</v>
      </c>
      <c r="BM443" s="231" t="s">
        <v>505</v>
      </c>
    </row>
    <row r="444" s="2" customFormat="1">
      <c r="A444" s="37"/>
      <c r="B444" s="38"/>
      <c r="C444" s="39"/>
      <c r="D444" s="233" t="s">
        <v>136</v>
      </c>
      <c r="E444" s="39"/>
      <c r="F444" s="234" t="s">
        <v>504</v>
      </c>
      <c r="G444" s="39"/>
      <c r="H444" s="39"/>
      <c r="I444" s="235"/>
      <c r="J444" s="39"/>
      <c r="K444" s="39"/>
      <c r="L444" s="43"/>
      <c r="M444" s="236"/>
      <c r="N444" s="237"/>
      <c r="O444" s="91"/>
      <c r="P444" s="91"/>
      <c r="Q444" s="91"/>
      <c r="R444" s="91"/>
      <c r="S444" s="91"/>
      <c r="T444" s="92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136</v>
      </c>
      <c r="AU444" s="16" t="s">
        <v>83</v>
      </c>
    </row>
    <row r="445" s="13" customFormat="1">
      <c r="A445" s="13"/>
      <c r="B445" s="238"/>
      <c r="C445" s="239"/>
      <c r="D445" s="233" t="s">
        <v>137</v>
      </c>
      <c r="E445" s="240" t="s">
        <v>1</v>
      </c>
      <c r="F445" s="241" t="s">
        <v>506</v>
      </c>
      <c r="G445" s="239"/>
      <c r="H445" s="242">
        <v>0.36799999999999999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8" t="s">
        <v>137</v>
      </c>
      <c r="AU445" s="248" t="s">
        <v>83</v>
      </c>
      <c r="AV445" s="13" t="s">
        <v>83</v>
      </c>
      <c r="AW445" s="13" t="s">
        <v>30</v>
      </c>
      <c r="AX445" s="13" t="s">
        <v>73</v>
      </c>
      <c r="AY445" s="248" t="s">
        <v>129</v>
      </c>
    </row>
    <row r="446" s="14" customFormat="1">
      <c r="A446" s="14"/>
      <c r="B446" s="249"/>
      <c r="C446" s="250"/>
      <c r="D446" s="233" t="s">
        <v>137</v>
      </c>
      <c r="E446" s="251" t="s">
        <v>1</v>
      </c>
      <c r="F446" s="252" t="s">
        <v>139</v>
      </c>
      <c r="G446" s="250"/>
      <c r="H446" s="253">
        <v>0.36799999999999999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9" t="s">
        <v>137</v>
      </c>
      <c r="AU446" s="259" t="s">
        <v>83</v>
      </c>
      <c r="AV446" s="14" t="s">
        <v>135</v>
      </c>
      <c r="AW446" s="14" t="s">
        <v>30</v>
      </c>
      <c r="AX446" s="14" t="s">
        <v>81</v>
      </c>
      <c r="AY446" s="259" t="s">
        <v>129</v>
      </c>
    </row>
    <row r="447" s="12" customFormat="1" ht="22.8" customHeight="1">
      <c r="A447" s="12"/>
      <c r="B447" s="203"/>
      <c r="C447" s="204"/>
      <c r="D447" s="205" t="s">
        <v>72</v>
      </c>
      <c r="E447" s="217" t="s">
        <v>507</v>
      </c>
      <c r="F447" s="217" t="s">
        <v>508</v>
      </c>
      <c r="G447" s="204"/>
      <c r="H447" s="204"/>
      <c r="I447" s="207"/>
      <c r="J447" s="218">
        <f>BK447</f>
        <v>0</v>
      </c>
      <c r="K447" s="204"/>
      <c r="L447" s="209"/>
      <c r="M447" s="210"/>
      <c r="N447" s="211"/>
      <c r="O447" s="211"/>
      <c r="P447" s="212">
        <f>SUM(P448:P459)</f>
        <v>0</v>
      </c>
      <c r="Q447" s="211"/>
      <c r="R447" s="212">
        <f>SUM(R448:R459)</f>
        <v>0</v>
      </c>
      <c r="S447" s="211"/>
      <c r="T447" s="213">
        <f>SUM(T448:T459)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4" t="s">
        <v>81</v>
      </c>
      <c r="AT447" s="215" t="s">
        <v>72</v>
      </c>
      <c r="AU447" s="215" t="s">
        <v>81</v>
      </c>
      <c r="AY447" s="214" t="s">
        <v>129</v>
      </c>
      <c r="BK447" s="216">
        <f>SUM(BK448:BK459)</f>
        <v>0</v>
      </c>
    </row>
    <row r="448" s="2" customFormat="1" ht="33" customHeight="1">
      <c r="A448" s="37"/>
      <c r="B448" s="38"/>
      <c r="C448" s="219" t="s">
        <v>509</v>
      </c>
      <c r="D448" s="219" t="s">
        <v>131</v>
      </c>
      <c r="E448" s="220" t="s">
        <v>510</v>
      </c>
      <c r="F448" s="221" t="s">
        <v>511</v>
      </c>
      <c r="G448" s="222" t="s">
        <v>275</v>
      </c>
      <c r="H448" s="223">
        <v>69.588999999999999</v>
      </c>
      <c r="I448" s="224"/>
      <c r="J448" s="225">
        <f>ROUND(I448*H448,2)</f>
        <v>0</v>
      </c>
      <c r="K448" s="226"/>
      <c r="L448" s="43"/>
      <c r="M448" s="227" t="s">
        <v>1</v>
      </c>
      <c r="N448" s="228" t="s">
        <v>40</v>
      </c>
      <c r="O448" s="91"/>
      <c r="P448" s="229">
        <f>O448*H448</f>
        <v>0</v>
      </c>
      <c r="Q448" s="229">
        <v>0</v>
      </c>
      <c r="R448" s="229">
        <f>Q448*H448</f>
        <v>0</v>
      </c>
      <c r="S448" s="229">
        <v>0</v>
      </c>
      <c r="T448" s="230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1" t="s">
        <v>135</v>
      </c>
      <c r="AT448" s="231" t="s">
        <v>131</v>
      </c>
      <c r="AU448" s="231" t="s">
        <v>83</v>
      </c>
      <c r="AY448" s="16" t="s">
        <v>129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6" t="s">
        <v>135</v>
      </c>
      <c r="BK448" s="232">
        <f>ROUND(I448*H448,2)</f>
        <v>0</v>
      </c>
      <c r="BL448" s="16" t="s">
        <v>135</v>
      </c>
      <c r="BM448" s="231" t="s">
        <v>512</v>
      </c>
    </row>
    <row r="449" s="2" customFormat="1">
      <c r="A449" s="37"/>
      <c r="B449" s="38"/>
      <c r="C449" s="39"/>
      <c r="D449" s="233" t="s">
        <v>136</v>
      </c>
      <c r="E449" s="39"/>
      <c r="F449" s="234" t="s">
        <v>511</v>
      </c>
      <c r="G449" s="39"/>
      <c r="H449" s="39"/>
      <c r="I449" s="235"/>
      <c r="J449" s="39"/>
      <c r="K449" s="39"/>
      <c r="L449" s="43"/>
      <c r="M449" s="236"/>
      <c r="N449" s="237"/>
      <c r="O449" s="91"/>
      <c r="P449" s="91"/>
      <c r="Q449" s="91"/>
      <c r="R449" s="91"/>
      <c r="S449" s="91"/>
      <c r="T449" s="92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136</v>
      </c>
      <c r="AU449" s="16" t="s">
        <v>83</v>
      </c>
    </row>
    <row r="450" s="2" customFormat="1" ht="44.25" customHeight="1">
      <c r="A450" s="37"/>
      <c r="B450" s="38"/>
      <c r="C450" s="219" t="s">
        <v>338</v>
      </c>
      <c r="D450" s="219" t="s">
        <v>131</v>
      </c>
      <c r="E450" s="220" t="s">
        <v>513</v>
      </c>
      <c r="F450" s="221" t="s">
        <v>514</v>
      </c>
      <c r="G450" s="222" t="s">
        <v>275</v>
      </c>
      <c r="H450" s="223">
        <v>1391.78</v>
      </c>
      <c r="I450" s="224"/>
      <c r="J450" s="225">
        <f>ROUND(I450*H450,2)</f>
        <v>0</v>
      </c>
      <c r="K450" s="226"/>
      <c r="L450" s="43"/>
      <c r="M450" s="227" t="s">
        <v>1</v>
      </c>
      <c r="N450" s="228" t="s">
        <v>40</v>
      </c>
      <c r="O450" s="91"/>
      <c r="P450" s="229">
        <f>O450*H450</f>
        <v>0</v>
      </c>
      <c r="Q450" s="229">
        <v>0</v>
      </c>
      <c r="R450" s="229">
        <f>Q450*H450</f>
        <v>0</v>
      </c>
      <c r="S450" s="229">
        <v>0</v>
      </c>
      <c r="T450" s="230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1" t="s">
        <v>135</v>
      </c>
      <c r="AT450" s="231" t="s">
        <v>131</v>
      </c>
      <c r="AU450" s="231" t="s">
        <v>83</v>
      </c>
      <c r="AY450" s="16" t="s">
        <v>129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6" t="s">
        <v>135</v>
      </c>
      <c r="BK450" s="232">
        <f>ROUND(I450*H450,2)</f>
        <v>0</v>
      </c>
      <c r="BL450" s="16" t="s">
        <v>135</v>
      </c>
      <c r="BM450" s="231" t="s">
        <v>515</v>
      </c>
    </row>
    <row r="451" s="2" customFormat="1">
      <c r="A451" s="37"/>
      <c r="B451" s="38"/>
      <c r="C451" s="39"/>
      <c r="D451" s="233" t="s">
        <v>136</v>
      </c>
      <c r="E451" s="39"/>
      <c r="F451" s="234" t="s">
        <v>514</v>
      </c>
      <c r="G451" s="39"/>
      <c r="H451" s="39"/>
      <c r="I451" s="235"/>
      <c r="J451" s="39"/>
      <c r="K451" s="39"/>
      <c r="L451" s="43"/>
      <c r="M451" s="236"/>
      <c r="N451" s="237"/>
      <c r="O451" s="91"/>
      <c r="P451" s="91"/>
      <c r="Q451" s="91"/>
      <c r="R451" s="91"/>
      <c r="S451" s="91"/>
      <c r="T451" s="92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136</v>
      </c>
      <c r="AU451" s="16" t="s">
        <v>83</v>
      </c>
    </row>
    <row r="452" s="13" customFormat="1">
      <c r="A452" s="13"/>
      <c r="B452" s="238"/>
      <c r="C452" s="239"/>
      <c r="D452" s="233" t="s">
        <v>137</v>
      </c>
      <c r="E452" s="240" t="s">
        <v>1</v>
      </c>
      <c r="F452" s="241" t="s">
        <v>516</v>
      </c>
      <c r="G452" s="239"/>
      <c r="H452" s="242">
        <v>1391.78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8" t="s">
        <v>137</v>
      </c>
      <c r="AU452" s="248" t="s">
        <v>83</v>
      </c>
      <c r="AV452" s="13" t="s">
        <v>83</v>
      </c>
      <c r="AW452" s="13" t="s">
        <v>30</v>
      </c>
      <c r="AX452" s="13" t="s">
        <v>73</v>
      </c>
      <c r="AY452" s="248" t="s">
        <v>129</v>
      </c>
    </row>
    <row r="453" s="14" customFormat="1">
      <c r="A453" s="14"/>
      <c r="B453" s="249"/>
      <c r="C453" s="250"/>
      <c r="D453" s="233" t="s">
        <v>137</v>
      </c>
      <c r="E453" s="251" t="s">
        <v>1</v>
      </c>
      <c r="F453" s="252" t="s">
        <v>139</v>
      </c>
      <c r="G453" s="250"/>
      <c r="H453" s="253">
        <v>1391.78</v>
      </c>
      <c r="I453" s="254"/>
      <c r="J453" s="250"/>
      <c r="K453" s="250"/>
      <c r="L453" s="255"/>
      <c r="M453" s="256"/>
      <c r="N453" s="257"/>
      <c r="O453" s="257"/>
      <c r="P453" s="257"/>
      <c r="Q453" s="257"/>
      <c r="R453" s="257"/>
      <c r="S453" s="257"/>
      <c r="T453" s="25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9" t="s">
        <v>137</v>
      </c>
      <c r="AU453" s="259" t="s">
        <v>83</v>
      </c>
      <c r="AV453" s="14" t="s">
        <v>135</v>
      </c>
      <c r="AW453" s="14" t="s">
        <v>30</v>
      </c>
      <c r="AX453" s="14" t="s">
        <v>81</v>
      </c>
      <c r="AY453" s="259" t="s">
        <v>129</v>
      </c>
    </row>
    <row r="454" s="2" customFormat="1" ht="44.25" customHeight="1">
      <c r="A454" s="37"/>
      <c r="B454" s="38"/>
      <c r="C454" s="219" t="s">
        <v>517</v>
      </c>
      <c r="D454" s="219" t="s">
        <v>131</v>
      </c>
      <c r="E454" s="220" t="s">
        <v>518</v>
      </c>
      <c r="F454" s="221" t="s">
        <v>519</v>
      </c>
      <c r="G454" s="222" t="s">
        <v>275</v>
      </c>
      <c r="H454" s="223">
        <v>0.029999999999999999</v>
      </c>
      <c r="I454" s="224"/>
      <c r="J454" s="225">
        <f>ROUND(I454*H454,2)</f>
        <v>0</v>
      </c>
      <c r="K454" s="226"/>
      <c r="L454" s="43"/>
      <c r="M454" s="227" t="s">
        <v>1</v>
      </c>
      <c r="N454" s="228" t="s">
        <v>40</v>
      </c>
      <c r="O454" s="91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1" t="s">
        <v>135</v>
      </c>
      <c r="AT454" s="231" t="s">
        <v>131</v>
      </c>
      <c r="AU454" s="231" t="s">
        <v>83</v>
      </c>
      <c r="AY454" s="16" t="s">
        <v>129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6" t="s">
        <v>135</v>
      </c>
      <c r="BK454" s="232">
        <f>ROUND(I454*H454,2)</f>
        <v>0</v>
      </c>
      <c r="BL454" s="16" t="s">
        <v>135</v>
      </c>
      <c r="BM454" s="231" t="s">
        <v>520</v>
      </c>
    </row>
    <row r="455" s="2" customFormat="1">
      <c r="A455" s="37"/>
      <c r="B455" s="38"/>
      <c r="C455" s="39"/>
      <c r="D455" s="233" t="s">
        <v>136</v>
      </c>
      <c r="E455" s="39"/>
      <c r="F455" s="234" t="s">
        <v>519</v>
      </c>
      <c r="G455" s="39"/>
      <c r="H455" s="39"/>
      <c r="I455" s="235"/>
      <c r="J455" s="39"/>
      <c r="K455" s="39"/>
      <c r="L455" s="43"/>
      <c r="M455" s="236"/>
      <c r="N455" s="237"/>
      <c r="O455" s="91"/>
      <c r="P455" s="91"/>
      <c r="Q455" s="91"/>
      <c r="R455" s="91"/>
      <c r="S455" s="91"/>
      <c r="T455" s="92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136</v>
      </c>
      <c r="AU455" s="16" t="s">
        <v>83</v>
      </c>
    </row>
    <row r="456" s="2" customFormat="1" ht="44.25" customHeight="1">
      <c r="A456" s="37"/>
      <c r="B456" s="38"/>
      <c r="C456" s="219" t="s">
        <v>342</v>
      </c>
      <c r="D456" s="219" t="s">
        <v>131</v>
      </c>
      <c r="E456" s="220" t="s">
        <v>521</v>
      </c>
      <c r="F456" s="221" t="s">
        <v>274</v>
      </c>
      <c r="G456" s="222" t="s">
        <v>275</v>
      </c>
      <c r="H456" s="223">
        <v>37.686</v>
      </c>
      <c r="I456" s="224"/>
      <c r="J456" s="225">
        <f>ROUND(I456*H456,2)</f>
        <v>0</v>
      </c>
      <c r="K456" s="226"/>
      <c r="L456" s="43"/>
      <c r="M456" s="227" t="s">
        <v>1</v>
      </c>
      <c r="N456" s="228" t="s">
        <v>40</v>
      </c>
      <c r="O456" s="91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31" t="s">
        <v>135</v>
      </c>
      <c r="AT456" s="231" t="s">
        <v>131</v>
      </c>
      <c r="AU456" s="231" t="s">
        <v>83</v>
      </c>
      <c r="AY456" s="16" t="s">
        <v>129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6" t="s">
        <v>135</v>
      </c>
      <c r="BK456" s="232">
        <f>ROUND(I456*H456,2)</f>
        <v>0</v>
      </c>
      <c r="BL456" s="16" t="s">
        <v>135</v>
      </c>
      <c r="BM456" s="231" t="s">
        <v>522</v>
      </c>
    </row>
    <row r="457" s="2" customFormat="1">
      <c r="A457" s="37"/>
      <c r="B457" s="38"/>
      <c r="C457" s="39"/>
      <c r="D457" s="233" t="s">
        <v>136</v>
      </c>
      <c r="E457" s="39"/>
      <c r="F457" s="234" t="s">
        <v>274</v>
      </c>
      <c r="G457" s="39"/>
      <c r="H457" s="39"/>
      <c r="I457" s="235"/>
      <c r="J457" s="39"/>
      <c r="K457" s="39"/>
      <c r="L457" s="43"/>
      <c r="M457" s="236"/>
      <c r="N457" s="237"/>
      <c r="O457" s="91"/>
      <c r="P457" s="91"/>
      <c r="Q457" s="91"/>
      <c r="R457" s="91"/>
      <c r="S457" s="91"/>
      <c r="T457" s="92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136</v>
      </c>
      <c r="AU457" s="16" t="s">
        <v>83</v>
      </c>
    </row>
    <row r="458" s="2" customFormat="1" ht="44.25" customHeight="1">
      <c r="A458" s="37"/>
      <c r="B458" s="38"/>
      <c r="C458" s="219" t="s">
        <v>523</v>
      </c>
      <c r="D458" s="219" t="s">
        <v>131</v>
      </c>
      <c r="E458" s="220" t="s">
        <v>524</v>
      </c>
      <c r="F458" s="221" t="s">
        <v>525</v>
      </c>
      <c r="G458" s="222" t="s">
        <v>275</v>
      </c>
      <c r="H458" s="223">
        <v>31.873000000000001</v>
      </c>
      <c r="I458" s="224"/>
      <c r="J458" s="225">
        <f>ROUND(I458*H458,2)</f>
        <v>0</v>
      </c>
      <c r="K458" s="226"/>
      <c r="L458" s="43"/>
      <c r="M458" s="227" t="s">
        <v>1</v>
      </c>
      <c r="N458" s="228" t="s">
        <v>40</v>
      </c>
      <c r="O458" s="91"/>
      <c r="P458" s="229">
        <f>O458*H458</f>
        <v>0</v>
      </c>
      <c r="Q458" s="229">
        <v>0</v>
      </c>
      <c r="R458" s="229">
        <f>Q458*H458</f>
        <v>0</v>
      </c>
      <c r="S458" s="229">
        <v>0</v>
      </c>
      <c r="T458" s="230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1" t="s">
        <v>135</v>
      </c>
      <c r="AT458" s="231" t="s">
        <v>131</v>
      </c>
      <c r="AU458" s="231" t="s">
        <v>83</v>
      </c>
      <c r="AY458" s="16" t="s">
        <v>129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6" t="s">
        <v>135</v>
      </c>
      <c r="BK458" s="232">
        <f>ROUND(I458*H458,2)</f>
        <v>0</v>
      </c>
      <c r="BL458" s="16" t="s">
        <v>135</v>
      </c>
      <c r="BM458" s="231" t="s">
        <v>526</v>
      </c>
    </row>
    <row r="459" s="2" customFormat="1">
      <c r="A459" s="37"/>
      <c r="B459" s="38"/>
      <c r="C459" s="39"/>
      <c r="D459" s="233" t="s">
        <v>136</v>
      </c>
      <c r="E459" s="39"/>
      <c r="F459" s="234" t="s">
        <v>525</v>
      </c>
      <c r="G459" s="39"/>
      <c r="H459" s="39"/>
      <c r="I459" s="235"/>
      <c r="J459" s="39"/>
      <c r="K459" s="39"/>
      <c r="L459" s="43"/>
      <c r="M459" s="236"/>
      <c r="N459" s="237"/>
      <c r="O459" s="91"/>
      <c r="P459" s="91"/>
      <c r="Q459" s="91"/>
      <c r="R459" s="91"/>
      <c r="S459" s="91"/>
      <c r="T459" s="92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136</v>
      </c>
      <c r="AU459" s="16" t="s">
        <v>83</v>
      </c>
    </row>
    <row r="460" s="12" customFormat="1" ht="22.8" customHeight="1">
      <c r="A460" s="12"/>
      <c r="B460" s="203"/>
      <c r="C460" s="204"/>
      <c r="D460" s="205" t="s">
        <v>72</v>
      </c>
      <c r="E460" s="217" t="s">
        <v>527</v>
      </c>
      <c r="F460" s="217" t="s">
        <v>528</v>
      </c>
      <c r="G460" s="204"/>
      <c r="H460" s="204"/>
      <c r="I460" s="207"/>
      <c r="J460" s="218">
        <f>BK460</f>
        <v>0</v>
      </c>
      <c r="K460" s="204"/>
      <c r="L460" s="209"/>
      <c r="M460" s="210"/>
      <c r="N460" s="211"/>
      <c r="O460" s="211"/>
      <c r="P460" s="212">
        <f>SUM(P461:P462)</f>
        <v>0</v>
      </c>
      <c r="Q460" s="211"/>
      <c r="R460" s="212">
        <f>SUM(R461:R462)</f>
        <v>0</v>
      </c>
      <c r="S460" s="211"/>
      <c r="T460" s="213">
        <f>SUM(T461:T462)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4" t="s">
        <v>81</v>
      </c>
      <c r="AT460" s="215" t="s">
        <v>72</v>
      </c>
      <c r="AU460" s="215" t="s">
        <v>81</v>
      </c>
      <c r="AY460" s="214" t="s">
        <v>129</v>
      </c>
      <c r="BK460" s="216">
        <f>SUM(BK461:BK462)</f>
        <v>0</v>
      </c>
    </row>
    <row r="461" s="2" customFormat="1" ht="49.05" customHeight="1">
      <c r="A461" s="37"/>
      <c r="B461" s="38"/>
      <c r="C461" s="219" t="s">
        <v>347</v>
      </c>
      <c r="D461" s="219" t="s">
        <v>131</v>
      </c>
      <c r="E461" s="220" t="s">
        <v>529</v>
      </c>
      <c r="F461" s="221" t="s">
        <v>530</v>
      </c>
      <c r="G461" s="222" t="s">
        <v>275</v>
      </c>
      <c r="H461" s="223">
        <v>194.80600000000001</v>
      </c>
      <c r="I461" s="224"/>
      <c r="J461" s="225">
        <f>ROUND(I461*H461,2)</f>
        <v>0</v>
      </c>
      <c r="K461" s="226"/>
      <c r="L461" s="43"/>
      <c r="M461" s="227" t="s">
        <v>1</v>
      </c>
      <c r="N461" s="228" t="s">
        <v>40</v>
      </c>
      <c r="O461" s="91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1" t="s">
        <v>135</v>
      </c>
      <c r="AT461" s="231" t="s">
        <v>131</v>
      </c>
      <c r="AU461" s="231" t="s">
        <v>83</v>
      </c>
      <c r="AY461" s="16" t="s">
        <v>129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6" t="s">
        <v>135</v>
      </c>
      <c r="BK461" s="232">
        <f>ROUND(I461*H461,2)</f>
        <v>0</v>
      </c>
      <c r="BL461" s="16" t="s">
        <v>135</v>
      </c>
      <c r="BM461" s="231" t="s">
        <v>531</v>
      </c>
    </row>
    <row r="462" s="2" customFormat="1">
      <c r="A462" s="37"/>
      <c r="B462" s="38"/>
      <c r="C462" s="39"/>
      <c r="D462" s="233" t="s">
        <v>136</v>
      </c>
      <c r="E462" s="39"/>
      <c r="F462" s="234" t="s">
        <v>530</v>
      </c>
      <c r="G462" s="39"/>
      <c r="H462" s="39"/>
      <c r="I462" s="235"/>
      <c r="J462" s="39"/>
      <c r="K462" s="39"/>
      <c r="L462" s="43"/>
      <c r="M462" s="272"/>
      <c r="N462" s="273"/>
      <c r="O462" s="274"/>
      <c r="P462" s="274"/>
      <c r="Q462" s="274"/>
      <c r="R462" s="274"/>
      <c r="S462" s="274"/>
      <c r="T462" s="275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136</v>
      </c>
      <c r="AU462" s="16" t="s">
        <v>83</v>
      </c>
    </row>
    <row r="463" s="2" customFormat="1" ht="6.96" customHeight="1">
      <c r="A463" s="37"/>
      <c r="B463" s="66"/>
      <c r="C463" s="67"/>
      <c r="D463" s="67"/>
      <c r="E463" s="67"/>
      <c r="F463" s="67"/>
      <c r="G463" s="67"/>
      <c r="H463" s="67"/>
      <c r="I463" s="67"/>
      <c r="J463" s="67"/>
      <c r="K463" s="67"/>
      <c r="L463" s="43"/>
      <c r="M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</row>
  </sheetData>
  <sheetProtection sheet="1" autoFilter="0" formatColumns="0" formatRows="0" objects="1" scenarios="1" spinCount="100000" saltValue="24mi5vUws0GkmaRjnavmvVua8xOmE9dCyw0x3CYLs91QcT96eeVHldNb5g40w6WNw05S+XeAqv/b5EOs0F1rbw==" hashValue="g3egxU8m8f5vypWGfryqhv1tjy4jhrPB5a37TU6CFinutYJF/uo2NMNODOqMk6qQravlsTc9o2c9FjYzFNgokA==" algorithmName="SHA-512" password="CC35"/>
  <autoFilter ref="C125:K46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Prachatice ON - odkanalizování výpravní budovy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97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532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9. 6. 2022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tr">
        <f>IF('Rekapitulace stavby'!AN10="","",'Rekapitulace stavby'!AN10)</f>
        <v/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tr">
        <f>IF('Rekapitulace stavby'!E11="","",'Rekapitulace stavby'!E11)</f>
        <v xml:space="preserve"> </v>
      </c>
      <c r="F15" s="37"/>
      <c r="G15" s="37"/>
      <c r="H15" s="37"/>
      <c r="I15" s="140" t="s">
        <v>26</v>
      </c>
      <c r="J15" s="143" t="str">
        <f>IF('Rekapitulace stavby'!AN11="","",'Rekapitulace stavby'!AN11)</f>
        <v/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tr">
        <f>IF('Rekapitulace stavby'!AN16="","",'Rekapitulace stavby'!AN16)</f>
        <v/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tr">
        <f>IF('Rekapitulace stavby'!E17="","",'Rekapitulace stavby'!E17)</f>
        <v xml:space="preserve"> </v>
      </c>
      <c r="F21" s="37"/>
      <c r="G21" s="37"/>
      <c r="H21" s="37"/>
      <c r="I21" s="140" t="s">
        <v>26</v>
      </c>
      <c r="J21" s="143" t="str">
        <f>IF('Rekapitulace stavby'!AN17="","",'Rekapitulace stavby'!AN17)</f>
        <v/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26</v>
      </c>
      <c r="J24" s="143" t="str">
        <f>IF('Rekapitulace stavby'!AN20="","",'Rekapitulace stavby'!AN20)</f>
        <v/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ROUND(J126,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ROUND((SUM(BE126:BE314)),  2)</f>
        <v>0</v>
      </c>
      <c r="G33" s="37"/>
      <c r="H33" s="37"/>
      <c r="I33" s="155">
        <v>0.20999999999999999</v>
      </c>
      <c r="J33" s="154">
        <f>ROUND(((SUM(BE126:BE314))*I33),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ROUND((SUM(BF126:BF314)),  2)</f>
        <v>0</v>
      </c>
      <c r="G34" s="37"/>
      <c r="H34" s="37"/>
      <c r="I34" s="155">
        <v>0.14999999999999999</v>
      </c>
      <c r="J34" s="154">
        <f>ROUND(((SUM(BF126:BF314))*I34),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ROUND((SUM(BG126:BG314)),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ROUND((SUM(BH126:BH314)),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ROUND((SUM(BI126:BI314)),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Prachatice ON - odkanalizování výpravní budovy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02 - Splaškové kanalizační přípojky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9. 6. 2022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39"/>
      <c r="J96" s="110">
        <f>J126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J226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J231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J240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J245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J256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J288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112</v>
      </c>
      <c r="E105" s="188"/>
      <c r="F105" s="188"/>
      <c r="G105" s="188"/>
      <c r="H105" s="188"/>
      <c r="I105" s="188"/>
      <c r="J105" s="189">
        <f>J299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113</v>
      </c>
      <c r="E106" s="188"/>
      <c r="F106" s="188"/>
      <c r="G106" s="188"/>
      <c r="H106" s="188"/>
      <c r="I106" s="188"/>
      <c r="J106" s="189">
        <f>J312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114</v>
      </c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4" t="str">
        <f>E7</f>
        <v>Prachatice ON - odkanalizování výpravní budovy</v>
      </c>
      <c r="F116" s="31"/>
      <c r="G116" s="31"/>
      <c r="H116" s="31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97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6" t="str">
        <f>E9</f>
        <v>SO 02 - Splaškové kanalizační přípojky</v>
      </c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9" t="str">
        <f>IF(J12="","",J12)</f>
        <v>9. 6. 2022</v>
      </c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 xml:space="preserve"> </v>
      </c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 xml:space="preserve"> </v>
      </c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1"/>
      <c r="B125" s="192"/>
      <c r="C125" s="193" t="s">
        <v>115</v>
      </c>
      <c r="D125" s="194" t="s">
        <v>58</v>
      </c>
      <c r="E125" s="194" t="s">
        <v>54</v>
      </c>
      <c r="F125" s="194" t="s">
        <v>55</v>
      </c>
      <c r="G125" s="194" t="s">
        <v>116</v>
      </c>
      <c r="H125" s="194" t="s">
        <v>117</v>
      </c>
      <c r="I125" s="194" t="s">
        <v>118</v>
      </c>
      <c r="J125" s="195" t="s">
        <v>101</v>
      </c>
      <c r="K125" s="196" t="s">
        <v>119</v>
      </c>
      <c r="L125" s="197"/>
      <c r="M125" s="100" t="s">
        <v>1</v>
      </c>
      <c r="N125" s="101" t="s">
        <v>37</v>
      </c>
      <c r="O125" s="101" t="s">
        <v>120</v>
      </c>
      <c r="P125" s="101" t="s">
        <v>121</v>
      </c>
      <c r="Q125" s="101" t="s">
        <v>122</v>
      </c>
      <c r="R125" s="101" t="s">
        <v>123</v>
      </c>
      <c r="S125" s="101" t="s">
        <v>124</v>
      </c>
      <c r="T125" s="102" t="s">
        <v>125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7"/>
      <c r="B126" s="38"/>
      <c r="C126" s="107" t="s">
        <v>126</v>
      </c>
      <c r="D126" s="39"/>
      <c r="E126" s="39"/>
      <c r="F126" s="39"/>
      <c r="G126" s="39"/>
      <c r="H126" s="39"/>
      <c r="I126" s="39"/>
      <c r="J126" s="198">
        <f>BK126</f>
        <v>0</v>
      </c>
      <c r="K126" s="39"/>
      <c r="L126" s="43"/>
      <c r="M126" s="103"/>
      <c r="N126" s="199"/>
      <c r="O126" s="104"/>
      <c r="P126" s="200">
        <f>P127</f>
        <v>0</v>
      </c>
      <c r="Q126" s="104"/>
      <c r="R126" s="200">
        <f>R127</f>
        <v>47.973638430000008</v>
      </c>
      <c r="S126" s="104"/>
      <c r="T126" s="201">
        <f>T127</f>
        <v>7.5950000000000006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103</v>
      </c>
      <c r="BK126" s="202">
        <f>BK127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127</v>
      </c>
      <c r="F127" s="206" t="s">
        <v>128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P128+P226+P231+P240+P245+P256+P288+P299+P312</f>
        <v>0</v>
      </c>
      <c r="Q127" s="211"/>
      <c r="R127" s="212">
        <f>R128+R226+R231+R240+R245+R256+R288+R299+R312</f>
        <v>47.973638430000008</v>
      </c>
      <c r="S127" s="211"/>
      <c r="T127" s="213">
        <f>T128+T226+T231+T240+T245+T256+T288+T299+T312</f>
        <v>7.5950000000000006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73</v>
      </c>
      <c r="AY127" s="214" t="s">
        <v>129</v>
      </c>
      <c r="BK127" s="216">
        <f>BK128+BK226+BK231+BK240+BK245+BK256+BK288+BK299+BK312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81</v>
      </c>
      <c r="F128" s="217" t="s">
        <v>130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SUM(P129:P225)</f>
        <v>0</v>
      </c>
      <c r="Q128" s="211"/>
      <c r="R128" s="212">
        <f>SUM(R129:R225)</f>
        <v>34.996450400000001</v>
      </c>
      <c r="S128" s="211"/>
      <c r="T128" s="213">
        <f>SUM(T129:T225)</f>
        <v>7.5950000000000006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81</v>
      </c>
      <c r="AY128" s="214" t="s">
        <v>129</v>
      </c>
      <c r="BK128" s="216">
        <f>SUM(BK129:BK225)</f>
        <v>0</v>
      </c>
    </row>
    <row r="129" s="2" customFormat="1" ht="66.75" customHeight="1">
      <c r="A129" s="37"/>
      <c r="B129" s="38"/>
      <c r="C129" s="219" t="s">
        <v>81</v>
      </c>
      <c r="D129" s="219" t="s">
        <v>131</v>
      </c>
      <c r="E129" s="220" t="s">
        <v>132</v>
      </c>
      <c r="F129" s="221" t="s">
        <v>133</v>
      </c>
      <c r="G129" s="222" t="s">
        <v>134</v>
      </c>
      <c r="H129" s="223">
        <v>9.8000000000000007</v>
      </c>
      <c r="I129" s="224"/>
      <c r="J129" s="225">
        <f>ROUND(I129*H129,2)</f>
        <v>0</v>
      </c>
      <c r="K129" s="226"/>
      <c r="L129" s="43"/>
      <c r="M129" s="227" t="s">
        <v>1</v>
      </c>
      <c r="N129" s="228" t="s">
        <v>40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0.44</v>
      </c>
      <c r="T129" s="230">
        <f>S129*H129</f>
        <v>4.3120000000000003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135</v>
      </c>
      <c r="AT129" s="231" t="s">
        <v>131</v>
      </c>
      <c r="AU129" s="231" t="s">
        <v>83</v>
      </c>
      <c r="AY129" s="16" t="s">
        <v>129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135</v>
      </c>
      <c r="BK129" s="232">
        <f>ROUND(I129*H129,2)</f>
        <v>0</v>
      </c>
      <c r="BL129" s="16" t="s">
        <v>135</v>
      </c>
      <c r="BM129" s="231" t="s">
        <v>83</v>
      </c>
    </row>
    <row r="130" s="2" customFormat="1">
      <c r="A130" s="37"/>
      <c r="B130" s="38"/>
      <c r="C130" s="39"/>
      <c r="D130" s="233" t="s">
        <v>136</v>
      </c>
      <c r="E130" s="39"/>
      <c r="F130" s="234" t="s">
        <v>133</v>
      </c>
      <c r="G130" s="39"/>
      <c r="H130" s="39"/>
      <c r="I130" s="235"/>
      <c r="J130" s="39"/>
      <c r="K130" s="39"/>
      <c r="L130" s="43"/>
      <c r="M130" s="236"/>
      <c r="N130" s="237"/>
      <c r="O130" s="91"/>
      <c r="P130" s="91"/>
      <c r="Q130" s="91"/>
      <c r="R130" s="91"/>
      <c r="S130" s="91"/>
      <c r="T130" s="9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136</v>
      </c>
      <c r="AU130" s="16" t="s">
        <v>83</v>
      </c>
    </row>
    <row r="131" s="2" customFormat="1" ht="66.75" customHeight="1">
      <c r="A131" s="37"/>
      <c r="B131" s="38"/>
      <c r="C131" s="219" t="s">
        <v>83</v>
      </c>
      <c r="D131" s="219" t="s">
        <v>131</v>
      </c>
      <c r="E131" s="220" t="s">
        <v>140</v>
      </c>
      <c r="F131" s="221" t="s">
        <v>141</v>
      </c>
      <c r="G131" s="222" t="s">
        <v>134</v>
      </c>
      <c r="H131" s="223">
        <v>9.8000000000000007</v>
      </c>
      <c r="I131" s="224"/>
      <c r="J131" s="225">
        <f>ROUND(I131*H131,2)</f>
        <v>0</v>
      </c>
      <c r="K131" s="226"/>
      <c r="L131" s="43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0.22</v>
      </c>
      <c r="T131" s="230">
        <f>S131*H131</f>
        <v>2.1560000000000001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135</v>
      </c>
      <c r="AT131" s="231" t="s">
        <v>131</v>
      </c>
      <c r="AU131" s="231" t="s">
        <v>83</v>
      </c>
      <c r="AY131" s="16" t="s">
        <v>129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135</v>
      </c>
      <c r="BK131" s="232">
        <f>ROUND(I131*H131,2)</f>
        <v>0</v>
      </c>
      <c r="BL131" s="16" t="s">
        <v>135</v>
      </c>
      <c r="BM131" s="231" t="s">
        <v>135</v>
      </c>
    </row>
    <row r="132" s="2" customFormat="1">
      <c r="A132" s="37"/>
      <c r="B132" s="38"/>
      <c r="C132" s="39"/>
      <c r="D132" s="233" t="s">
        <v>136</v>
      </c>
      <c r="E132" s="39"/>
      <c r="F132" s="234" t="s">
        <v>141</v>
      </c>
      <c r="G132" s="39"/>
      <c r="H132" s="39"/>
      <c r="I132" s="235"/>
      <c r="J132" s="39"/>
      <c r="K132" s="39"/>
      <c r="L132" s="43"/>
      <c r="M132" s="236"/>
      <c r="N132" s="237"/>
      <c r="O132" s="91"/>
      <c r="P132" s="91"/>
      <c r="Q132" s="91"/>
      <c r="R132" s="91"/>
      <c r="S132" s="91"/>
      <c r="T132" s="9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136</v>
      </c>
      <c r="AU132" s="16" t="s">
        <v>83</v>
      </c>
    </row>
    <row r="133" s="2" customFormat="1" ht="49.05" customHeight="1">
      <c r="A133" s="37"/>
      <c r="B133" s="38"/>
      <c r="C133" s="219" t="s">
        <v>142</v>
      </c>
      <c r="D133" s="219" t="s">
        <v>131</v>
      </c>
      <c r="E133" s="220" t="s">
        <v>143</v>
      </c>
      <c r="F133" s="221" t="s">
        <v>144</v>
      </c>
      <c r="G133" s="222" t="s">
        <v>134</v>
      </c>
      <c r="H133" s="223">
        <v>9.8000000000000007</v>
      </c>
      <c r="I133" s="224"/>
      <c r="J133" s="225">
        <f>ROUND(I133*H133,2)</f>
        <v>0</v>
      </c>
      <c r="K133" s="226"/>
      <c r="L133" s="43"/>
      <c r="M133" s="227" t="s">
        <v>1</v>
      </c>
      <c r="N133" s="228" t="s">
        <v>40</v>
      </c>
      <c r="O133" s="91"/>
      <c r="P133" s="229">
        <f>O133*H133</f>
        <v>0</v>
      </c>
      <c r="Q133" s="229">
        <v>5.0000000000000002E-05</v>
      </c>
      <c r="R133" s="229">
        <f>Q133*H133</f>
        <v>0.00049000000000000009</v>
      </c>
      <c r="S133" s="229">
        <v>0.11500000000000001</v>
      </c>
      <c r="T133" s="230">
        <f>S133*H133</f>
        <v>1.1270000000000002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135</v>
      </c>
      <c r="AT133" s="231" t="s">
        <v>131</v>
      </c>
      <c r="AU133" s="231" t="s">
        <v>83</v>
      </c>
      <c r="AY133" s="16" t="s">
        <v>129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135</v>
      </c>
      <c r="BK133" s="232">
        <f>ROUND(I133*H133,2)</f>
        <v>0</v>
      </c>
      <c r="BL133" s="16" t="s">
        <v>135</v>
      </c>
      <c r="BM133" s="231" t="s">
        <v>145</v>
      </c>
    </row>
    <row r="134" s="2" customFormat="1">
      <c r="A134" s="37"/>
      <c r="B134" s="38"/>
      <c r="C134" s="39"/>
      <c r="D134" s="233" t="s">
        <v>136</v>
      </c>
      <c r="E134" s="39"/>
      <c r="F134" s="234" t="s">
        <v>144</v>
      </c>
      <c r="G134" s="39"/>
      <c r="H134" s="39"/>
      <c r="I134" s="235"/>
      <c r="J134" s="39"/>
      <c r="K134" s="39"/>
      <c r="L134" s="43"/>
      <c r="M134" s="236"/>
      <c r="N134" s="237"/>
      <c r="O134" s="91"/>
      <c r="P134" s="91"/>
      <c r="Q134" s="91"/>
      <c r="R134" s="91"/>
      <c r="S134" s="91"/>
      <c r="T134" s="92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83</v>
      </c>
    </row>
    <row r="135" s="2" customFormat="1" ht="24.15" customHeight="1">
      <c r="A135" s="37"/>
      <c r="B135" s="38"/>
      <c r="C135" s="219" t="s">
        <v>135</v>
      </c>
      <c r="D135" s="219" t="s">
        <v>131</v>
      </c>
      <c r="E135" s="220" t="s">
        <v>147</v>
      </c>
      <c r="F135" s="221" t="s">
        <v>148</v>
      </c>
      <c r="G135" s="222" t="s">
        <v>149</v>
      </c>
      <c r="H135" s="223">
        <v>3.48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40</v>
      </c>
      <c r="O135" s="91"/>
      <c r="P135" s="229">
        <f>O135*H135</f>
        <v>0</v>
      </c>
      <c r="Q135" s="229">
        <v>3.0000000000000001E-05</v>
      </c>
      <c r="R135" s="229">
        <f>Q135*H135</f>
        <v>0.0001044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135</v>
      </c>
      <c r="AT135" s="231" t="s">
        <v>131</v>
      </c>
      <c r="AU135" s="231" t="s">
        <v>83</v>
      </c>
      <c r="AY135" s="16" t="s">
        <v>129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135</v>
      </c>
      <c r="BK135" s="232">
        <f>ROUND(I135*H135,2)</f>
        <v>0</v>
      </c>
      <c r="BL135" s="16" t="s">
        <v>135</v>
      </c>
      <c r="BM135" s="231" t="s">
        <v>150</v>
      </c>
    </row>
    <row r="136" s="2" customFormat="1">
      <c r="A136" s="37"/>
      <c r="B136" s="38"/>
      <c r="C136" s="39"/>
      <c r="D136" s="233" t="s">
        <v>136</v>
      </c>
      <c r="E136" s="39"/>
      <c r="F136" s="234" t="s">
        <v>148</v>
      </c>
      <c r="G136" s="39"/>
      <c r="H136" s="39"/>
      <c r="I136" s="235"/>
      <c r="J136" s="39"/>
      <c r="K136" s="39"/>
      <c r="L136" s="43"/>
      <c r="M136" s="236"/>
      <c r="N136" s="237"/>
      <c r="O136" s="91"/>
      <c r="P136" s="91"/>
      <c r="Q136" s="91"/>
      <c r="R136" s="91"/>
      <c r="S136" s="91"/>
      <c r="T136" s="9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136</v>
      </c>
      <c r="AU136" s="16" t="s">
        <v>83</v>
      </c>
    </row>
    <row r="137" s="13" customFormat="1">
      <c r="A137" s="13"/>
      <c r="B137" s="238"/>
      <c r="C137" s="239"/>
      <c r="D137" s="233" t="s">
        <v>137</v>
      </c>
      <c r="E137" s="240" t="s">
        <v>1</v>
      </c>
      <c r="F137" s="241" t="s">
        <v>533</v>
      </c>
      <c r="G137" s="239"/>
      <c r="H137" s="242">
        <v>3.48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137</v>
      </c>
      <c r="AU137" s="248" t="s">
        <v>83</v>
      </c>
      <c r="AV137" s="13" t="s">
        <v>83</v>
      </c>
      <c r="AW137" s="13" t="s">
        <v>30</v>
      </c>
      <c r="AX137" s="13" t="s">
        <v>73</v>
      </c>
      <c r="AY137" s="248" t="s">
        <v>129</v>
      </c>
    </row>
    <row r="138" s="14" customFormat="1">
      <c r="A138" s="14"/>
      <c r="B138" s="249"/>
      <c r="C138" s="250"/>
      <c r="D138" s="233" t="s">
        <v>137</v>
      </c>
      <c r="E138" s="251" t="s">
        <v>1</v>
      </c>
      <c r="F138" s="252" t="s">
        <v>139</v>
      </c>
      <c r="G138" s="250"/>
      <c r="H138" s="253">
        <v>3.48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137</v>
      </c>
      <c r="AU138" s="259" t="s">
        <v>83</v>
      </c>
      <c r="AV138" s="14" t="s">
        <v>135</v>
      </c>
      <c r="AW138" s="14" t="s">
        <v>30</v>
      </c>
      <c r="AX138" s="14" t="s">
        <v>81</v>
      </c>
      <c r="AY138" s="259" t="s">
        <v>129</v>
      </c>
    </row>
    <row r="139" s="2" customFormat="1" ht="37.8" customHeight="1">
      <c r="A139" s="37"/>
      <c r="B139" s="38"/>
      <c r="C139" s="219" t="s">
        <v>152</v>
      </c>
      <c r="D139" s="219" t="s">
        <v>131</v>
      </c>
      <c r="E139" s="220" t="s">
        <v>153</v>
      </c>
      <c r="F139" s="221" t="s">
        <v>154</v>
      </c>
      <c r="G139" s="222" t="s">
        <v>155</v>
      </c>
      <c r="H139" s="223">
        <v>0.435</v>
      </c>
      <c r="I139" s="224"/>
      <c r="J139" s="225">
        <f>ROUND(I139*H139,2)</f>
        <v>0</v>
      </c>
      <c r="K139" s="226"/>
      <c r="L139" s="43"/>
      <c r="M139" s="227" t="s">
        <v>1</v>
      </c>
      <c r="N139" s="228" t="s">
        <v>40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135</v>
      </c>
      <c r="AT139" s="231" t="s">
        <v>131</v>
      </c>
      <c r="AU139" s="231" t="s">
        <v>83</v>
      </c>
      <c r="AY139" s="16" t="s">
        <v>129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135</v>
      </c>
      <c r="BK139" s="232">
        <f>ROUND(I139*H139,2)</f>
        <v>0</v>
      </c>
      <c r="BL139" s="16" t="s">
        <v>135</v>
      </c>
      <c r="BM139" s="231" t="s">
        <v>156</v>
      </c>
    </row>
    <row r="140" s="2" customFormat="1">
      <c r="A140" s="37"/>
      <c r="B140" s="38"/>
      <c r="C140" s="39"/>
      <c r="D140" s="233" t="s">
        <v>136</v>
      </c>
      <c r="E140" s="39"/>
      <c r="F140" s="234" t="s">
        <v>154</v>
      </c>
      <c r="G140" s="39"/>
      <c r="H140" s="39"/>
      <c r="I140" s="235"/>
      <c r="J140" s="39"/>
      <c r="K140" s="39"/>
      <c r="L140" s="43"/>
      <c r="M140" s="236"/>
      <c r="N140" s="237"/>
      <c r="O140" s="91"/>
      <c r="P140" s="91"/>
      <c r="Q140" s="91"/>
      <c r="R140" s="91"/>
      <c r="S140" s="91"/>
      <c r="T140" s="9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136</v>
      </c>
      <c r="AU140" s="16" t="s">
        <v>83</v>
      </c>
    </row>
    <row r="141" s="13" customFormat="1">
      <c r="A141" s="13"/>
      <c r="B141" s="238"/>
      <c r="C141" s="239"/>
      <c r="D141" s="233" t="s">
        <v>137</v>
      </c>
      <c r="E141" s="240" t="s">
        <v>1</v>
      </c>
      <c r="F141" s="241" t="s">
        <v>534</v>
      </c>
      <c r="G141" s="239"/>
      <c r="H141" s="242">
        <v>0.435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137</v>
      </c>
      <c r="AU141" s="248" t="s">
        <v>83</v>
      </c>
      <c r="AV141" s="13" t="s">
        <v>83</v>
      </c>
      <c r="AW141" s="13" t="s">
        <v>30</v>
      </c>
      <c r="AX141" s="13" t="s">
        <v>73</v>
      </c>
      <c r="AY141" s="248" t="s">
        <v>129</v>
      </c>
    </row>
    <row r="142" s="14" customFormat="1">
      <c r="A142" s="14"/>
      <c r="B142" s="249"/>
      <c r="C142" s="250"/>
      <c r="D142" s="233" t="s">
        <v>137</v>
      </c>
      <c r="E142" s="251" t="s">
        <v>1</v>
      </c>
      <c r="F142" s="252" t="s">
        <v>139</v>
      </c>
      <c r="G142" s="250"/>
      <c r="H142" s="253">
        <v>0.435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137</v>
      </c>
      <c r="AU142" s="259" t="s">
        <v>83</v>
      </c>
      <c r="AV142" s="14" t="s">
        <v>135</v>
      </c>
      <c r="AW142" s="14" t="s">
        <v>30</v>
      </c>
      <c r="AX142" s="14" t="s">
        <v>81</v>
      </c>
      <c r="AY142" s="259" t="s">
        <v>129</v>
      </c>
    </row>
    <row r="143" s="2" customFormat="1" ht="66.75" customHeight="1">
      <c r="A143" s="37"/>
      <c r="B143" s="38"/>
      <c r="C143" s="219" t="s">
        <v>145</v>
      </c>
      <c r="D143" s="219" t="s">
        <v>131</v>
      </c>
      <c r="E143" s="220" t="s">
        <v>164</v>
      </c>
      <c r="F143" s="221" t="s">
        <v>159</v>
      </c>
      <c r="G143" s="222" t="s">
        <v>160</v>
      </c>
      <c r="H143" s="223">
        <v>1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40</v>
      </c>
      <c r="O143" s="91"/>
      <c r="P143" s="229">
        <f>O143*H143</f>
        <v>0</v>
      </c>
      <c r="Q143" s="229">
        <v>0.036900000000000002</v>
      </c>
      <c r="R143" s="229">
        <f>Q143*H143</f>
        <v>0.036900000000000002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135</v>
      </c>
      <c r="AT143" s="231" t="s">
        <v>131</v>
      </c>
      <c r="AU143" s="231" t="s">
        <v>83</v>
      </c>
      <c r="AY143" s="16" t="s">
        <v>129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135</v>
      </c>
      <c r="BK143" s="232">
        <f>ROUND(I143*H143,2)</f>
        <v>0</v>
      </c>
      <c r="BL143" s="16" t="s">
        <v>135</v>
      </c>
      <c r="BM143" s="231" t="s">
        <v>161</v>
      </c>
    </row>
    <row r="144" s="2" customFormat="1">
      <c r="A144" s="37"/>
      <c r="B144" s="38"/>
      <c r="C144" s="39"/>
      <c r="D144" s="233" t="s">
        <v>136</v>
      </c>
      <c r="E144" s="39"/>
      <c r="F144" s="234" t="s">
        <v>166</v>
      </c>
      <c r="G144" s="39"/>
      <c r="H144" s="39"/>
      <c r="I144" s="235"/>
      <c r="J144" s="39"/>
      <c r="K144" s="39"/>
      <c r="L144" s="43"/>
      <c r="M144" s="236"/>
      <c r="N144" s="237"/>
      <c r="O144" s="91"/>
      <c r="P144" s="91"/>
      <c r="Q144" s="91"/>
      <c r="R144" s="91"/>
      <c r="S144" s="91"/>
      <c r="T144" s="9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136</v>
      </c>
      <c r="AU144" s="16" t="s">
        <v>83</v>
      </c>
    </row>
    <row r="145" s="13" customFormat="1">
      <c r="A145" s="13"/>
      <c r="B145" s="238"/>
      <c r="C145" s="239"/>
      <c r="D145" s="233" t="s">
        <v>137</v>
      </c>
      <c r="E145" s="240" t="s">
        <v>1</v>
      </c>
      <c r="F145" s="241" t="s">
        <v>535</v>
      </c>
      <c r="G145" s="239"/>
      <c r="H145" s="242">
        <v>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137</v>
      </c>
      <c r="AU145" s="248" t="s">
        <v>83</v>
      </c>
      <c r="AV145" s="13" t="s">
        <v>83</v>
      </c>
      <c r="AW145" s="13" t="s">
        <v>30</v>
      </c>
      <c r="AX145" s="13" t="s">
        <v>73</v>
      </c>
      <c r="AY145" s="248" t="s">
        <v>129</v>
      </c>
    </row>
    <row r="146" s="14" customFormat="1">
      <c r="A146" s="14"/>
      <c r="B146" s="249"/>
      <c r="C146" s="250"/>
      <c r="D146" s="233" t="s">
        <v>137</v>
      </c>
      <c r="E146" s="251" t="s">
        <v>1</v>
      </c>
      <c r="F146" s="252" t="s">
        <v>139</v>
      </c>
      <c r="G146" s="250"/>
      <c r="H146" s="253">
        <v>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137</v>
      </c>
      <c r="AU146" s="259" t="s">
        <v>83</v>
      </c>
      <c r="AV146" s="14" t="s">
        <v>135</v>
      </c>
      <c r="AW146" s="14" t="s">
        <v>30</v>
      </c>
      <c r="AX146" s="14" t="s">
        <v>81</v>
      </c>
      <c r="AY146" s="259" t="s">
        <v>129</v>
      </c>
    </row>
    <row r="147" s="2" customFormat="1" ht="66.75" customHeight="1">
      <c r="A147" s="37"/>
      <c r="B147" s="38"/>
      <c r="C147" s="219" t="s">
        <v>163</v>
      </c>
      <c r="D147" s="219" t="s">
        <v>131</v>
      </c>
      <c r="E147" s="220" t="s">
        <v>174</v>
      </c>
      <c r="F147" s="221" t="s">
        <v>159</v>
      </c>
      <c r="G147" s="222" t="s">
        <v>160</v>
      </c>
      <c r="H147" s="223">
        <v>2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40</v>
      </c>
      <c r="O147" s="91"/>
      <c r="P147" s="229">
        <f>O147*H147</f>
        <v>0</v>
      </c>
      <c r="Q147" s="229">
        <v>0.036900000000000002</v>
      </c>
      <c r="R147" s="229">
        <f>Q147*H147</f>
        <v>0.073800000000000004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135</v>
      </c>
      <c r="AT147" s="231" t="s">
        <v>131</v>
      </c>
      <c r="AU147" s="231" t="s">
        <v>83</v>
      </c>
      <c r="AY147" s="16" t="s">
        <v>129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135</v>
      </c>
      <c r="BK147" s="232">
        <f>ROUND(I147*H147,2)</f>
        <v>0</v>
      </c>
      <c r="BL147" s="16" t="s">
        <v>135</v>
      </c>
      <c r="BM147" s="231" t="s">
        <v>165</v>
      </c>
    </row>
    <row r="148" s="2" customFormat="1">
      <c r="A148" s="37"/>
      <c r="B148" s="38"/>
      <c r="C148" s="39"/>
      <c r="D148" s="233" t="s">
        <v>136</v>
      </c>
      <c r="E148" s="39"/>
      <c r="F148" s="234" t="s">
        <v>176</v>
      </c>
      <c r="G148" s="39"/>
      <c r="H148" s="39"/>
      <c r="I148" s="235"/>
      <c r="J148" s="39"/>
      <c r="K148" s="39"/>
      <c r="L148" s="43"/>
      <c r="M148" s="236"/>
      <c r="N148" s="237"/>
      <c r="O148" s="91"/>
      <c r="P148" s="91"/>
      <c r="Q148" s="91"/>
      <c r="R148" s="91"/>
      <c r="S148" s="91"/>
      <c r="T148" s="9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136</v>
      </c>
      <c r="AU148" s="16" t="s">
        <v>83</v>
      </c>
    </row>
    <row r="149" s="13" customFormat="1">
      <c r="A149" s="13"/>
      <c r="B149" s="238"/>
      <c r="C149" s="239"/>
      <c r="D149" s="233" t="s">
        <v>137</v>
      </c>
      <c r="E149" s="240" t="s">
        <v>1</v>
      </c>
      <c r="F149" s="241" t="s">
        <v>172</v>
      </c>
      <c r="G149" s="239"/>
      <c r="H149" s="242">
        <v>2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137</v>
      </c>
      <c r="AU149" s="248" t="s">
        <v>83</v>
      </c>
      <c r="AV149" s="13" t="s">
        <v>83</v>
      </c>
      <c r="AW149" s="13" t="s">
        <v>30</v>
      </c>
      <c r="AX149" s="13" t="s">
        <v>73</v>
      </c>
      <c r="AY149" s="248" t="s">
        <v>129</v>
      </c>
    </row>
    <row r="150" s="14" customFormat="1">
      <c r="A150" s="14"/>
      <c r="B150" s="249"/>
      <c r="C150" s="250"/>
      <c r="D150" s="233" t="s">
        <v>137</v>
      </c>
      <c r="E150" s="251" t="s">
        <v>1</v>
      </c>
      <c r="F150" s="252" t="s">
        <v>139</v>
      </c>
      <c r="G150" s="250"/>
      <c r="H150" s="253">
        <v>2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137</v>
      </c>
      <c r="AU150" s="259" t="s">
        <v>83</v>
      </c>
      <c r="AV150" s="14" t="s">
        <v>135</v>
      </c>
      <c r="AW150" s="14" t="s">
        <v>30</v>
      </c>
      <c r="AX150" s="14" t="s">
        <v>81</v>
      </c>
      <c r="AY150" s="259" t="s">
        <v>129</v>
      </c>
    </row>
    <row r="151" s="2" customFormat="1" ht="55.5" customHeight="1">
      <c r="A151" s="37"/>
      <c r="B151" s="38"/>
      <c r="C151" s="219" t="s">
        <v>150</v>
      </c>
      <c r="D151" s="219" t="s">
        <v>131</v>
      </c>
      <c r="E151" s="220" t="s">
        <v>192</v>
      </c>
      <c r="F151" s="221" t="s">
        <v>193</v>
      </c>
      <c r="G151" s="222" t="s">
        <v>179</v>
      </c>
      <c r="H151" s="223">
        <v>10.179</v>
      </c>
      <c r="I151" s="224"/>
      <c r="J151" s="225">
        <f>ROUND(I151*H151,2)</f>
        <v>0</v>
      </c>
      <c r="K151" s="226"/>
      <c r="L151" s="43"/>
      <c r="M151" s="227" t="s">
        <v>1</v>
      </c>
      <c r="N151" s="228" t="s">
        <v>40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135</v>
      </c>
      <c r="AT151" s="231" t="s">
        <v>131</v>
      </c>
      <c r="AU151" s="231" t="s">
        <v>83</v>
      </c>
      <c r="AY151" s="16" t="s">
        <v>129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135</v>
      </c>
      <c r="BK151" s="232">
        <f>ROUND(I151*H151,2)</f>
        <v>0</v>
      </c>
      <c r="BL151" s="16" t="s">
        <v>135</v>
      </c>
      <c r="BM151" s="231" t="s">
        <v>170</v>
      </c>
    </row>
    <row r="152" s="2" customFormat="1">
      <c r="A152" s="37"/>
      <c r="B152" s="38"/>
      <c r="C152" s="39"/>
      <c r="D152" s="233" t="s">
        <v>136</v>
      </c>
      <c r="E152" s="39"/>
      <c r="F152" s="234" t="s">
        <v>193</v>
      </c>
      <c r="G152" s="39"/>
      <c r="H152" s="39"/>
      <c r="I152" s="235"/>
      <c r="J152" s="39"/>
      <c r="K152" s="39"/>
      <c r="L152" s="43"/>
      <c r="M152" s="236"/>
      <c r="N152" s="237"/>
      <c r="O152" s="91"/>
      <c r="P152" s="91"/>
      <c r="Q152" s="91"/>
      <c r="R152" s="91"/>
      <c r="S152" s="91"/>
      <c r="T152" s="9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136</v>
      </c>
      <c r="AU152" s="16" t="s">
        <v>83</v>
      </c>
    </row>
    <row r="153" s="13" customFormat="1">
      <c r="A153" s="13"/>
      <c r="B153" s="238"/>
      <c r="C153" s="239"/>
      <c r="D153" s="233" t="s">
        <v>137</v>
      </c>
      <c r="E153" s="240" t="s">
        <v>1</v>
      </c>
      <c r="F153" s="241" t="s">
        <v>536</v>
      </c>
      <c r="G153" s="239"/>
      <c r="H153" s="242">
        <v>10.179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137</v>
      </c>
      <c r="AU153" s="248" t="s">
        <v>83</v>
      </c>
      <c r="AV153" s="13" t="s">
        <v>83</v>
      </c>
      <c r="AW153" s="13" t="s">
        <v>30</v>
      </c>
      <c r="AX153" s="13" t="s">
        <v>73</v>
      </c>
      <c r="AY153" s="248" t="s">
        <v>129</v>
      </c>
    </row>
    <row r="154" s="14" customFormat="1">
      <c r="A154" s="14"/>
      <c r="B154" s="249"/>
      <c r="C154" s="250"/>
      <c r="D154" s="233" t="s">
        <v>137</v>
      </c>
      <c r="E154" s="251" t="s">
        <v>1</v>
      </c>
      <c r="F154" s="252" t="s">
        <v>139</v>
      </c>
      <c r="G154" s="250"/>
      <c r="H154" s="253">
        <v>10.179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137</v>
      </c>
      <c r="AU154" s="259" t="s">
        <v>83</v>
      </c>
      <c r="AV154" s="14" t="s">
        <v>135</v>
      </c>
      <c r="AW154" s="14" t="s">
        <v>30</v>
      </c>
      <c r="AX154" s="14" t="s">
        <v>81</v>
      </c>
      <c r="AY154" s="259" t="s">
        <v>129</v>
      </c>
    </row>
    <row r="155" s="2" customFormat="1" ht="49.05" customHeight="1">
      <c r="A155" s="37"/>
      <c r="B155" s="38"/>
      <c r="C155" s="219" t="s">
        <v>173</v>
      </c>
      <c r="D155" s="219" t="s">
        <v>131</v>
      </c>
      <c r="E155" s="220" t="s">
        <v>197</v>
      </c>
      <c r="F155" s="221" t="s">
        <v>198</v>
      </c>
      <c r="G155" s="222" t="s">
        <v>179</v>
      </c>
      <c r="H155" s="223">
        <v>6.1070000000000002</v>
      </c>
      <c r="I155" s="224"/>
      <c r="J155" s="225">
        <f>ROUND(I155*H155,2)</f>
        <v>0</v>
      </c>
      <c r="K155" s="226"/>
      <c r="L155" s="43"/>
      <c r="M155" s="227" t="s">
        <v>1</v>
      </c>
      <c r="N155" s="228" t="s">
        <v>40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135</v>
      </c>
      <c r="AT155" s="231" t="s">
        <v>131</v>
      </c>
      <c r="AU155" s="231" t="s">
        <v>83</v>
      </c>
      <c r="AY155" s="16" t="s">
        <v>129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135</v>
      </c>
      <c r="BK155" s="232">
        <f>ROUND(I155*H155,2)</f>
        <v>0</v>
      </c>
      <c r="BL155" s="16" t="s">
        <v>135</v>
      </c>
      <c r="BM155" s="231" t="s">
        <v>175</v>
      </c>
    </row>
    <row r="156" s="2" customFormat="1">
      <c r="A156" s="37"/>
      <c r="B156" s="38"/>
      <c r="C156" s="39"/>
      <c r="D156" s="233" t="s">
        <v>136</v>
      </c>
      <c r="E156" s="39"/>
      <c r="F156" s="234" t="s">
        <v>198</v>
      </c>
      <c r="G156" s="39"/>
      <c r="H156" s="39"/>
      <c r="I156" s="235"/>
      <c r="J156" s="39"/>
      <c r="K156" s="39"/>
      <c r="L156" s="43"/>
      <c r="M156" s="236"/>
      <c r="N156" s="237"/>
      <c r="O156" s="91"/>
      <c r="P156" s="91"/>
      <c r="Q156" s="91"/>
      <c r="R156" s="91"/>
      <c r="S156" s="91"/>
      <c r="T156" s="92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136</v>
      </c>
      <c r="AU156" s="16" t="s">
        <v>83</v>
      </c>
    </row>
    <row r="157" s="13" customFormat="1">
      <c r="A157" s="13"/>
      <c r="B157" s="238"/>
      <c r="C157" s="239"/>
      <c r="D157" s="233" t="s">
        <v>137</v>
      </c>
      <c r="E157" s="240" t="s">
        <v>1</v>
      </c>
      <c r="F157" s="241" t="s">
        <v>537</v>
      </c>
      <c r="G157" s="239"/>
      <c r="H157" s="242">
        <v>6.1070000000000002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137</v>
      </c>
      <c r="AU157" s="248" t="s">
        <v>83</v>
      </c>
      <c r="AV157" s="13" t="s">
        <v>83</v>
      </c>
      <c r="AW157" s="13" t="s">
        <v>30</v>
      </c>
      <c r="AX157" s="13" t="s">
        <v>73</v>
      </c>
      <c r="AY157" s="248" t="s">
        <v>129</v>
      </c>
    </row>
    <row r="158" s="14" customFormat="1">
      <c r="A158" s="14"/>
      <c r="B158" s="249"/>
      <c r="C158" s="250"/>
      <c r="D158" s="233" t="s">
        <v>137</v>
      </c>
      <c r="E158" s="251" t="s">
        <v>1</v>
      </c>
      <c r="F158" s="252" t="s">
        <v>139</v>
      </c>
      <c r="G158" s="250"/>
      <c r="H158" s="253">
        <v>6.1070000000000002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137</v>
      </c>
      <c r="AU158" s="259" t="s">
        <v>83</v>
      </c>
      <c r="AV158" s="14" t="s">
        <v>135</v>
      </c>
      <c r="AW158" s="14" t="s">
        <v>30</v>
      </c>
      <c r="AX158" s="14" t="s">
        <v>81</v>
      </c>
      <c r="AY158" s="259" t="s">
        <v>129</v>
      </c>
    </row>
    <row r="159" s="2" customFormat="1" ht="49.05" customHeight="1">
      <c r="A159" s="37"/>
      <c r="B159" s="38"/>
      <c r="C159" s="219" t="s">
        <v>156</v>
      </c>
      <c r="D159" s="219" t="s">
        <v>131</v>
      </c>
      <c r="E159" s="220" t="s">
        <v>202</v>
      </c>
      <c r="F159" s="221" t="s">
        <v>203</v>
      </c>
      <c r="G159" s="222" t="s">
        <v>179</v>
      </c>
      <c r="H159" s="223">
        <v>4.0720000000000001</v>
      </c>
      <c r="I159" s="224"/>
      <c r="J159" s="225">
        <f>ROUND(I159*H159,2)</f>
        <v>0</v>
      </c>
      <c r="K159" s="226"/>
      <c r="L159" s="43"/>
      <c r="M159" s="227" t="s">
        <v>1</v>
      </c>
      <c r="N159" s="228" t="s">
        <v>40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135</v>
      </c>
      <c r="AT159" s="231" t="s">
        <v>131</v>
      </c>
      <c r="AU159" s="231" t="s">
        <v>83</v>
      </c>
      <c r="AY159" s="16" t="s">
        <v>129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135</v>
      </c>
      <c r="BK159" s="232">
        <f>ROUND(I159*H159,2)</f>
        <v>0</v>
      </c>
      <c r="BL159" s="16" t="s">
        <v>135</v>
      </c>
      <c r="BM159" s="231" t="s">
        <v>224</v>
      </c>
    </row>
    <row r="160" s="2" customFormat="1">
      <c r="A160" s="37"/>
      <c r="B160" s="38"/>
      <c r="C160" s="39"/>
      <c r="D160" s="233" t="s">
        <v>136</v>
      </c>
      <c r="E160" s="39"/>
      <c r="F160" s="234" t="s">
        <v>203</v>
      </c>
      <c r="G160" s="39"/>
      <c r="H160" s="39"/>
      <c r="I160" s="235"/>
      <c r="J160" s="39"/>
      <c r="K160" s="39"/>
      <c r="L160" s="43"/>
      <c r="M160" s="236"/>
      <c r="N160" s="237"/>
      <c r="O160" s="91"/>
      <c r="P160" s="91"/>
      <c r="Q160" s="91"/>
      <c r="R160" s="91"/>
      <c r="S160" s="91"/>
      <c r="T160" s="9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136</v>
      </c>
      <c r="AU160" s="16" t="s">
        <v>83</v>
      </c>
    </row>
    <row r="161" s="13" customFormat="1">
      <c r="A161" s="13"/>
      <c r="B161" s="238"/>
      <c r="C161" s="239"/>
      <c r="D161" s="233" t="s">
        <v>137</v>
      </c>
      <c r="E161" s="240" t="s">
        <v>1</v>
      </c>
      <c r="F161" s="241" t="s">
        <v>538</v>
      </c>
      <c r="G161" s="239"/>
      <c r="H161" s="242">
        <v>4.0720000000000001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137</v>
      </c>
      <c r="AU161" s="248" t="s">
        <v>83</v>
      </c>
      <c r="AV161" s="13" t="s">
        <v>83</v>
      </c>
      <c r="AW161" s="13" t="s">
        <v>30</v>
      </c>
      <c r="AX161" s="13" t="s">
        <v>73</v>
      </c>
      <c r="AY161" s="248" t="s">
        <v>129</v>
      </c>
    </row>
    <row r="162" s="14" customFormat="1">
      <c r="A162" s="14"/>
      <c r="B162" s="249"/>
      <c r="C162" s="250"/>
      <c r="D162" s="233" t="s">
        <v>137</v>
      </c>
      <c r="E162" s="251" t="s">
        <v>1</v>
      </c>
      <c r="F162" s="252" t="s">
        <v>139</v>
      </c>
      <c r="G162" s="250"/>
      <c r="H162" s="253">
        <v>4.0720000000000001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137</v>
      </c>
      <c r="AU162" s="259" t="s">
        <v>83</v>
      </c>
      <c r="AV162" s="14" t="s">
        <v>135</v>
      </c>
      <c r="AW162" s="14" t="s">
        <v>30</v>
      </c>
      <c r="AX162" s="14" t="s">
        <v>81</v>
      </c>
      <c r="AY162" s="259" t="s">
        <v>129</v>
      </c>
    </row>
    <row r="163" s="2" customFormat="1" ht="55.5" customHeight="1">
      <c r="A163" s="37"/>
      <c r="B163" s="38"/>
      <c r="C163" s="219" t="s">
        <v>182</v>
      </c>
      <c r="D163" s="219" t="s">
        <v>131</v>
      </c>
      <c r="E163" s="220" t="s">
        <v>539</v>
      </c>
      <c r="F163" s="221" t="s">
        <v>540</v>
      </c>
      <c r="G163" s="222" t="s">
        <v>179</v>
      </c>
      <c r="H163" s="223">
        <v>3</v>
      </c>
      <c r="I163" s="224"/>
      <c r="J163" s="225">
        <f>ROUND(I163*H163,2)</f>
        <v>0</v>
      </c>
      <c r="K163" s="226"/>
      <c r="L163" s="43"/>
      <c r="M163" s="227" t="s">
        <v>1</v>
      </c>
      <c r="N163" s="228" t="s">
        <v>40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135</v>
      </c>
      <c r="AT163" s="231" t="s">
        <v>131</v>
      </c>
      <c r="AU163" s="231" t="s">
        <v>83</v>
      </c>
      <c r="AY163" s="16" t="s">
        <v>129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135</v>
      </c>
      <c r="BK163" s="232">
        <f>ROUND(I163*H163,2)</f>
        <v>0</v>
      </c>
      <c r="BL163" s="16" t="s">
        <v>135</v>
      </c>
      <c r="BM163" s="231" t="s">
        <v>185</v>
      </c>
    </row>
    <row r="164" s="2" customFormat="1">
      <c r="A164" s="37"/>
      <c r="B164" s="38"/>
      <c r="C164" s="39"/>
      <c r="D164" s="233" t="s">
        <v>136</v>
      </c>
      <c r="E164" s="39"/>
      <c r="F164" s="234" t="s">
        <v>540</v>
      </c>
      <c r="G164" s="39"/>
      <c r="H164" s="39"/>
      <c r="I164" s="235"/>
      <c r="J164" s="39"/>
      <c r="K164" s="39"/>
      <c r="L164" s="43"/>
      <c r="M164" s="236"/>
      <c r="N164" s="237"/>
      <c r="O164" s="91"/>
      <c r="P164" s="91"/>
      <c r="Q164" s="91"/>
      <c r="R164" s="91"/>
      <c r="S164" s="91"/>
      <c r="T164" s="92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136</v>
      </c>
      <c r="AU164" s="16" t="s">
        <v>83</v>
      </c>
    </row>
    <row r="165" s="2" customFormat="1">
      <c r="A165" s="37"/>
      <c r="B165" s="38"/>
      <c r="C165" s="39"/>
      <c r="D165" s="233" t="s">
        <v>434</v>
      </c>
      <c r="E165" s="39"/>
      <c r="F165" s="271" t="s">
        <v>541</v>
      </c>
      <c r="G165" s="39"/>
      <c r="H165" s="39"/>
      <c r="I165" s="235"/>
      <c r="J165" s="39"/>
      <c r="K165" s="39"/>
      <c r="L165" s="43"/>
      <c r="M165" s="236"/>
      <c r="N165" s="237"/>
      <c r="O165" s="91"/>
      <c r="P165" s="91"/>
      <c r="Q165" s="91"/>
      <c r="R165" s="91"/>
      <c r="S165" s="91"/>
      <c r="T165" s="9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434</v>
      </c>
      <c r="AU165" s="16" t="s">
        <v>83</v>
      </c>
    </row>
    <row r="166" s="13" customFormat="1">
      <c r="A166" s="13"/>
      <c r="B166" s="238"/>
      <c r="C166" s="239"/>
      <c r="D166" s="233" t="s">
        <v>137</v>
      </c>
      <c r="E166" s="240" t="s">
        <v>1</v>
      </c>
      <c r="F166" s="241" t="s">
        <v>542</v>
      </c>
      <c r="G166" s="239"/>
      <c r="H166" s="242">
        <v>3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137</v>
      </c>
      <c r="AU166" s="248" t="s">
        <v>83</v>
      </c>
      <c r="AV166" s="13" t="s">
        <v>83</v>
      </c>
      <c r="AW166" s="13" t="s">
        <v>30</v>
      </c>
      <c r="AX166" s="13" t="s">
        <v>73</v>
      </c>
      <c r="AY166" s="248" t="s">
        <v>129</v>
      </c>
    </row>
    <row r="167" s="14" customFormat="1">
      <c r="A167" s="14"/>
      <c r="B167" s="249"/>
      <c r="C167" s="250"/>
      <c r="D167" s="233" t="s">
        <v>137</v>
      </c>
      <c r="E167" s="251" t="s">
        <v>1</v>
      </c>
      <c r="F167" s="252" t="s">
        <v>139</v>
      </c>
      <c r="G167" s="250"/>
      <c r="H167" s="253">
        <v>3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137</v>
      </c>
      <c r="AU167" s="259" t="s">
        <v>83</v>
      </c>
      <c r="AV167" s="14" t="s">
        <v>135</v>
      </c>
      <c r="AW167" s="14" t="s">
        <v>30</v>
      </c>
      <c r="AX167" s="14" t="s">
        <v>81</v>
      </c>
      <c r="AY167" s="259" t="s">
        <v>129</v>
      </c>
    </row>
    <row r="168" s="2" customFormat="1" ht="37.8" customHeight="1">
      <c r="A168" s="37"/>
      <c r="B168" s="38"/>
      <c r="C168" s="219" t="s">
        <v>161</v>
      </c>
      <c r="D168" s="219" t="s">
        <v>131</v>
      </c>
      <c r="E168" s="220" t="s">
        <v>543</v>
      </c>
      <c r="F168" s="221" t="s">
        <v>544</v>
      </c>
      <c r="G168" s="222" t="s">
        <v>134</v>
      </c>
      <c r="H168" s="223">
        <v>60.899999999999999</v>
      </c>
      <c r="I168" s="224"/>
      <c r="J168" s="225">
        <f>ROUND(I168*H168,2)</f>
        <v>0</v>
      </c>
      <c r="K168" s="226"/>
      <c r="L168" s="43"/>
      <c r="M168" s="227" t="s">
        <v>1</v>
      </c>
      <c r="N168" s="228" t="s">
        <v>40</v>
      </c>
      <c r="O168" s="91"/>
      <c r="P168" s="229">
        <f>O168*H168</f>
        <v>0</v>
      </c>
      <c r="Q168" s="229">
        <v>0.00084000000000000003</v>
      </c>
      <c r="R168" s="229">
        <f>Q168*H168</f>
        <v>0.051156</v>
      </c>
      <c r="S168" s="229">
        <v>0</v>
      </c>
      <c r="T168" s="23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135</v>
      </c>
      <c r="AT168" s="231" t="s">
        <v>131</v>
      </c>
      <c r="AU168" s="231" t="s">
        <v>83</v>
      </c>
      <c r="AY168" s="16" t="s">
        <v>129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135</v>
      </c>
      <c r="BK168" s="232">
        <f>ROUND(I168*H168,2)</f>
        <v>0</v>
      </c>
      <c r="BL168" s="16" t="s">
        <v>135</v>
      </c>
      <c r="BM168" s="231" t="s">
        <v>189</v>
      </c>
    </row>
    <row r="169" s="2" customFormat="1">
      <c r="A169" s="37"/>
      <c r="B169" s="38"/>
      <c r="C169" s="39"/>
      <c r="D169" s="233" t="s">
        <v>136</v>
      </c>
      <c r="E169" s="39"/>
      <c r="F169" s="234" t="s">
        <v>544</v>
      </c>
      <c r="G169" s="39"/>
      <c r="H169" s="39"/>
      <c r="I169" s="235"/>
      <c r="J169" s="39"/>
      <c r="K169" s="39"/>
      <c r="L169" s="43"/>
      <c r="M169" s="236"/>
      <c r="N169" s="237"/>
      <c r="O169" s="91"/>
      <c r="P169" s="91"/>
      <c r="Q169" s="91"/>
      <c r="R169" s="91"/>
      <c r="S169" s="91"/>
      <c r="T169" s="9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136</v>
      </c>
      <c r="AU169" s="16" t="s">
        <v>83</v>
      </c>
    </row>
    <row r="170" s="13" customFormat="1">
      <c r="A170" s="13"/>
      <c r="B170" s="238"/>
      <c r="C170" s="239"/>
      <c r="D170" s="233" t="s">
        <v>137</v>
      </c>
      <c r="E170" s="240" t="s">
        <v>1</v>
      </c>
      <c r="F170" s="241" t="s">
        <v>545</v>
      </c>
      <c r="G170" s="239"/>
      <c r="H170" s="242">
        <v>60.899999999999999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137</v>
      </c>
      <c r="AU170" s="248" t="s">
        <v>83</v>
      </c>
      <c r="AV170" s="13" t="s">
        <v>83</v>
      </c>
      <c r="AW170" s="13" t="s">
        <v>30</v>
      </c>
      <c r="AX170" s="13" t="s">
        <v>73</v>
      </c>
      <c r="AY170" s="248" t="s">
        <v>129</v>
      </c>
    </row>
    <row r="171" s="14" customFormat="1">
      <c r="A171" s="14"/>
      <c r="B171" s="249"/>
      <c r="C171" s="250"/>
      <c r="D171" s="233" t="s">
        <v>137</v>
      </c>
      <c r="E171" s="251" t="s">
        <v>1</v>
      </c>
      <c r="F171" s="252" t="s">
        <v>139</v>
      </c>
      <c r="G171" s="250"/>
      <c r="H171" s="253">
        <v>60.899999999999999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137</v>
      </c>
      <c r="AU171" s="259" t="s">
        <v>83</v>
      </c>
      <c r="AV171" s="14" t="s">
        <v>135</v>
      </c>
      <c r="AW171" s="14" t="s">
        <v>30</v>
      </c>
      <c r="AX171" s="14" t="s">
        <v>81</v>
      </c>
      <c r="AY171" s="259" t="s">
        <v>129</v>
      </c>
    </row>
    <row r="172" s="2" customFormat="1" ht="44.25" customHeight="1">
      <c r="A172" s="37"/>
      <c r="B172" s="38"/>
      <c r="C172" s="219" t="s">
        <v>191</v>
      </c>
      <c r="D172" s="219" t="s">
        <v>131</v>
      </c>
      <c r="E172" s="220" t="s">
        <v>546</v>
      </c>
      <c r="F172" s="221" t="s">
        <v>547</v>
      </c>
      <c r="G172" s="222" t="s">
        <v>134</v>
      </c>
      <c r="H172" s="223">
        <v>60.899999999999999</v>
      </c>
      <c r="I172" s="224"/>
      <c r="J172" s="225">
        <f>ROUND(I172*H172,2)</f>
        <v>0</v>
      </c>
      <c r="K172" s="226"/>
      <c r="L172" s="43"/>
      <c r="M172" s="227" t="s">
        <v>1</v>
      </c>
      <c r="N172" s="228" t="s">
        <v>40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135</v>
      </c>
      <c r="AT172" s="231" t="s">
        <v>131</v>
      </c>
      <c r="AU172" s="231" t="s">
        <v>83</v>
      </c>
      <c r="AY172" s="16" t="s">
        <v>129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135</v>
      </c>
      <c r="BK172" s="232">
        <f>ROUND(I172*H172,2)</f>
        <v>0</v>
      </c>
      <c r="BL172" s="16" t="s">
        <v>135</v>
      </c>
      <c r="BM172" s="231" t="s">
        <v>194</v>
      </c>
    </row>
    <row r="173" s="2" customFormat="1">
      <c r="A173" s="37"/>
      <c r="B173" s="38"/>
      <c r="C173" s="39"/>
      <c r="D173" s="233" t="s">
        <v>136</v>
      </c>
      <c r="E173" s="39"/>
      <c r="F173" s="234" t="s">
        <v>547</v>
      </c>
      <c r="G173" s="39"/>
      <c r="H173" s="39"/>
      <c r="I173" s="235"/>
      <c r="J173" s="39"/>
      <c r="K173" s="39"/>
      <c r="L173" s="43"/>
      <c r="M173" s="236"/>
      <c r="N173" s="237"/>
      <c r="O173" s="91"/>
      <c r="P173" s="91"/>
      <c r="Q173" s="91"/>
      <c r="R173" s="91"/>
      <c r="S173" s="91"/>
      <c r="T173" s="9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136</v>
      </c>
      <c r="AU173" s="16" t="s">
        <v>83</v>
      </c>
    </row>
    <row r="174" s="2" customFormat="1" ht="62.7" customHeight="1">
      <c r="A174" s="37"/>
      <c r="B174" s="38"/>
      <c r="C174" s="219" t="s">
        <v>165</v>
      </c>
      <c r="D174" s="219" t="s">
        <v>131</v>
      </c>
      <c r="E174" s="220" t="s">
        <v>232</v>
      </c>
      <c r="F174" s="221" t="s">
        <v>233</v>
      </c>
      <c r="G174" s="222" t="s">
        <v>179</v>
      </c>
      <c r="H174" s="223">
        <v>16.734000000000002</v>
      </c>
      <c r="I174" s="224"/>
      <c r="J174" s="225">
        <f>ROUND(I174*H174,2)</f>
        <v>0</v>
      </c>
      <c r="K174" s="226"/>
      <c r="L174" s="43"/>
      <c r="M174" s="227" t="s">
        <v>1</v>
      </c>
      <c r="N174" s="228" t="s">
        <v>40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135</v>
      </c>
      <c r="AT174" s="231" t="s">
        <v>131</v>
      </c>
      <c r="AU174" s="231" t="s">
        <v>83</v>
      </c>
      <c r="AY174" s="16" t="s">
        <v>129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135</v>
      </c>
      <c r="BK174" s="232">
        <f>ROUND(I174*H174,2)</f>
        <v>0</v>
      </c>
      <c r="BL174" s="16" t="s">
        <v>135</v>
      </c>
      <c r="BM174" s="231" t="s">
        <v>199</v>
      </c>
    </row>
    <row r="175" s="2" customFormat="1">
      <c r="A175" s="37"/>
      <c r="B175" s="38"/>
      <c r="C175" s="39"/>
      <c r="D175" s="233" t="s">
        <v>136</v>
      </c>
      <c r="E175" s="39"/>
      <c r="F175" s="234" t="s">
        <v>233</v>
      </c>
      <c r="G175" s="39"/>
      <c r="H175" s="39"/>
      <c r="I175" s="235"/>
      <c r="J175" s="39"/>
      <c r="K175" s="39"/>
      <c r="L175" s="43"/>
      <c r="M175" s="236"/>
      <c r="N175" s="237"/>
      <c r="O175" s="91"/>
      <c r="P175" s="91"/>
      <c r="Q175" s="91"/>
      <c r="R175" s="91"/>
      <c r="S175" s="91"/>
      <c r="T175" s="9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136</v>
      </c>
      <c r="AU175" s="16" t="s">
        <v>83</v>
      </c>
    </row>
    <row r="176" s="13" customFormat="1">
      <c r="A176" s="13"/>
      <c r="B176" s="238"/>
      <c r="C176" s="239"/>
      <c r="D176" s="233" t="s">
        <v>137</v>
      </c>
      <c r="E176" s="240" t="s">
        <v>1</v>
      </c>
      <c r="F176" s="241" t="s">
        <v>548</v>
      </c>
      <c r="G176" s="239"/>
      <c r="H176" s="242">
        <v>16.734000000000002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137</v>
      </c>
      <c r="AU176" s="248" t="s">
        <v>83</v>
      </c>
      <c r="AV176" s="13" t="s">
        <v>83</v>
      </c>
      <c r="AW176" s="13" t="s">
        <v>30</v>
      </c>
      <c r="AX176" s="13" t="s">
        <v>73</v>
      </c>
      <c r="AY176" s="248" t="s">
        <v>129</v>
      </c>
    </row>
    <row r="177" s="14" customFormat="1">
      <c r="A177" s="14"/>
      <c r="B177" s="249"/>
      <c r="C177" s="250"/>
      <c r="D177" s="233" t="s">
        <v>137</v>
      </c>
      <c r="E177" s="251" t="s">
        <v>1</v>
      </c>
      <c r="F177" s="252" t="s">
        <v>139</v>
      </c>
      <c r="G177" s="250"/>
      <c r="H177" s="253">
        <v>16.734000000000002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137</v>
      </c>
      <c r="AU177" s="259" t="s">
        <v>83</v>
      </c>
      <c r="AV177" s="14" t="s">
        <v>135</v>
      </c>
      <c r="AW177" s="14" t="s">
        <v>30</v>
      </c>
      <c r="AX177" s="14" t="s">
        <v>81</v>
      </c>
      <c r="AY177" s="259" t="s">
        <v>129</v>
      </c>
    </row>
    <row r="178" s="2" customFormat="1" ht="62.7" customHeight="1">
      <c r="A178" s="37"/>
      <c r="B178" s="38"/>
      <c r="C178" s="219" t="s">
        <v>8</v>
      </c>
      <c r="D178" s="219" t="s">
        <v>131</v>
      </c>
      <c r="E178" s="220" t="s">
        <v>237</v>
      </c>
      <c r="F178" s="221" t="s">
        <v>238</v>
      </c>
      <c r="G178" s="222" t="s">
        <v>179</v>
      </c>
      <c r="H178" s="223">
        <v>7.9189999999999996</v>
      </c>
      <c r="I178" s="224"/>
      <c r="J178" s="225">
        <f>ROUND(I178*H178,2)</f>
        <v>0</v>
      </c>
      <c r="K178" s="226"/>
      <c r="L178" s="43"/>
      <c r="M178" s="227" t="s">
        <v>1</v>
      </c>
      <c r="N178" s="228" t="s">
        <v>40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135</v>
      </c>
      <c r="AT178" s="231" t="s">
        <v>131</v>
      </c>
      <c r="AU178" s="231" t="s">
        <v>83</v>
      </c>
      <c r="AY178" s="16" t="s">
        <v>129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135</v>
      </c>
      <c r="BK178" s="232">
        <f>ROUND(I178*H178,2)</f>
        <v>0</v>
      </c>
      <c r="BL178" s="16" t="s">
        <v>135</v>
      </c>
      <c r="BM178" s="231" t="s">
        <v>204</v>
      </c>
    </row>
    <row r="179" s="2" customFormat="1">
      <c r="A179" s="37"/>
      <c r="B179" s="38"/>
      <c r="C179" s="39"/>
      <c r="D179" s="233" t="s">
        <v>136</v>
      </c>
      <c r="E179" s="39"/>
      <c r="F179" s="234" t="s">
        <v>238</v>
      </c>
      <c r="G179" s="39"/>
      <c r="H179" s="39"/>
      <c r="I179" s="235"/>
      <c r="J179" s="39"/>
      <c r="K179" s="39"/>
      <c r="L179" s="43"/>
      <c r="M179" s="236"/>
      <c r="N179" s="237"/>
      <c r="O179" s="91"/>
      <c r="P179" s="91"/>
      <c r="Q179" s="91"/>
      <c r="R179" s="91"/>
      <c r="S179" s="91"/>
      <c r="T179" s="92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136</v>
      </c>
      <c r="AU179" s="16" t="s">
        <v>83</v>
      </c>
    </row>
    <row r="180" s="13" customFormat="1">
      <c r="A180" s="13"/>
      <c r="B180" s="238"/>
      <c r="C180" s="239"/>
      <c r="D180" s="233" t="s">
        <v>137</v>
      </c>
      <c r="E180" s="240" t="s">
        <v>1</v>
      </c>
      <c r="F180" s="241" t="s">
        <v>549</v>
      </c>
      <c r="G180" s="239"/>
      <c r="H180" s="242">
        <v>11.016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137</v>
      </c>
      <c r="AU180" s="248" t="s">
        <v>83</v>
      </c>
      <c r="AV180" s="13" t="s">
        <v>83</v>
      </c>
      <c r="AW180" s="13" t="s">
        <v>30</v>
      </c>
      <c r="AX180" s="13" t="s">
        <v>73</v>
      </c>
      <c r="AY180" s="248" t="s">
        <v>129</v>
      </c>
    </row>
    <row r="181" s="13" customFormat="1">
      <c r="A181" s="13"/>
      <c r="B181" s="238"/>
      <c r="C181" s="239"/>
      <c r="D181" s="233" t="s">
        <v>137</v>
      </c>
      <c r="E181" s="240" t="s">
        <v>1</v>
      </c>
      <c r="F181" s="241" t="s">
        <v>550</v>
      </c>
      <c r="G181" s="239"/>
      <c r="H181" s="242">
        <v>6.9749999999999996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137</v>
      </c>
      <c r="AU181" s="248" t="s">
        <v>83</v>
      </c>
      <c r="AV181" s="13" t="s">
        <v>83</v>
      </c>
      <c r="AW181" s="13" t="s">
        <v>30</v>
      </c>
      <c r="AX181" s="13" t="s">
        <v>73</v>
      </c>
      <c r="AY181" s="248" t="s">
        <v>129</v>
      </c>
    </row>
    <row r="182" s="13" customFormat="1">
      <c r="A182" s="13"/>
      <c r="B182" s="238"/>
      <c r="C182" s="239"/>
      <c r="D182" s="233" t="s">
        <v>137</v>
      </c>
      <c r="E182" s="240" t="s">
        <v>1</v>
      </c>
      <c r="F182" s="241" t="s">
        <v>551</v>
      </c>
      <c r="G182" s="239"/>
      <c r="H182" s="242">
        <v>-6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137</v>
      </c>
      <c r="AU182" s="248" t="s">
        <v>83</v>
      </c>
      <c r="AV182" s="13" t="s">
        <v>83</v>
      </c>
      <c r="AW182" s="13" t="s">
        <v>30</v>
      </c>
      <c r="AX182" s="13" t="s">
        <v>73</v>
      </c>
      <c r="AY182" s="248" t="s">
        <v>129</v>
      </c>
    </row>
    <row r="183" s="13" customFormat="1">
      <c r="A183" s="13"/>
      <c r="B183" s="238"/>
      <c r="C183" s="239"/>
      <c r="D183" s="233" t="s">
        <v>137</v>
      </c>
      <c r="E183" s="240" t="s">
        <v>1</v>
      </c>
      <c r="F183" s="241" t="s">
        <v>552</v>
      </c>
      <c r="G183" s="239"/>
      <c r="H183" s="242">
        <v>-4.0720000000000001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137</v>
      </c>
      <c r="AU183" s="248" t="s">
        <v>83</v>
      </c>
      <c r="AV183" s="13" t="s">
        <v>83</v>
      </c>
      <c r="AW183" s="13" t="s">
        <v>30</v>
      </c>
      <c r="AX183" s="13" t="s">
        <v>73</v>
      </c>
      <c r="AY183" s="248" t="s">
        <v>129</v>
      </c>
    </row>
    <row r="184" s="14" customFormat="1">
      <c r="A184" s="14"/>
      <c r="B184" s="249"/>
      <c r="C184" s="250"/>
      <c r="D184" s="233" t="s">
        <v>137</v>
      </c>
      <c r="E184" s="251" t="s">
        <v>1</v>
      </c>
      <c r="F184" s="252" t="s">
        <v>139</v>
      </c>
      <c r="G184" s="250"/>
      <c r="H184" s="253">
        <v>7.9189999999999996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137</v>
      </c>
      <c r="AU184" s="259" t="s">
        <v>83</v>
      </c>
      <c r="AV184" s="14" t="s">
        <v>135</v>
      </c>
      <c r="AW184" s="14" t="s">
        <v>30</v>
      </c>
      <c r="AX184" s="14" t="s">
        <v>81</v>
      </c>
      <c r="AY184" s="259" t="s">
        <v>129</v>
      </c>
    </row>
    <row r="185" s="2" customFormat="1" ht="66.75" customHeight="1">
      <c r="A185" s="37"/>
      <c r="B185" s="38"/>
      <c r="C185" s="219" t="s">
        <v>170</v>
      </c>
      <c r="D185" s="219" t="s">
        <v>131</v>
      </c>
      <c r="E185" s="220" t="s">
        <v>243</v>
      </c>
      <c r="F185" s="221" t="s">
        <v>244</v>
      </c>
      <c r="G185" s="222" t="s">
        <v>179</v>
      </c>
      <c r="H185" s="223">
        <v>158.38</v>
      </c>
      <c r="I185" s="224"/>
      <c r="J185" s="225">
        <f>ROUND(I185*H185,2)</f>
        <v>0</v>
      </c>
      <c r="K185" s="226"/>
      <c r="L185" s="43"/>
      <c r="M185" s="227" t="s">
        <v>1</v>
      </c>
      <c r="N185" s="228" t="s">
        <v>40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135</v>
      </c>
      <c r="AT185" s="231" t="s">
        <v>131</v>
      </c>
      <c r="AU185" s="231" t="s">
        <v>83</v>
      </c>
      <c r="AY185" s="16" t="s">
        <v>129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135</v>
      </c>
      <c r="BK185" s="232">
        <f>ROUND(I185*H185,2)</f>
        <v>0</v>
      </c>
      <c r="BL185" s="16" t="s">
        <v>135</v>
      </c>
      <c r="BM185" s="231" t="s">
        <v>209</v>
      </c>
    </row>
    <row r="186" s="2" customFormat="1">
      <c r="A186" s="37"/>
      <c r="B186" s="38"/>
      <c r="C186" s="39"/>
      <c r="D186" s="233" t="s">
        <v>136</v>
      </c>
      <c r="E186" s="39"/>
      <c r="F186" s="234" t="s">
        <v>246</v>
      </c>
      <c r="G186" s="39"/>
      <c r="H186" s="39"/>
      <c r="I186" s="235"/>
      <c r="J186" s="39"/>
      <c r="K186" s="39"/>
      <c r="L186" s="43"/>
      <c r="M186" s="236"/>
      <c r="N186" s="237"/>
      <c r="O186" s="91"/>
      <c r="P186" s="91"/>
      <c r="Q186" s="91"/>
      <c r="R186" s="91"/>
      <c r="S186" s="91"/>
      <c r="T186" s="92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136</v>
      </c>
      <c r="AU186" s="16" t="s">
        <v>83</v>
      </c>
    </row>
    <row r="187" s="13" customFormat="1">
      <c r="A187" s="13"/>
      <c r="B187" s="238"/>
      <c r="C187" s="239"/>
      <c r="D187" s="233" t="s">
        <v>137</v>
      </c>
      <c r="E187" s="240" t="s">
        <v>1</v>
      </c>
      <c r="F187" s="241" t="s">
        <v>553</v>
      </c>
      <c r="G187" s="239"/>
      <c r="H187" s="242">
        <v>158.38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137</v>
      </c>
      <c r="AU187" s="248" t="s">
        <v>83</v>
      </c>
      <c r="AV187" s="13" t="s">
        <v>83</v>
      </c>
      <c r="AW187" s="13" t="s">
        <v>30</v>
      </c>
      <c r="AX187" s="13" t="s">
        <v>73</v>
      </c>
      <c r="AY187" s="248" t="s">
        <v>129</v>
      </c>
    </row>
    <row r="188" s="14" customFormat="1">
      <c r="A188" s="14"/>
      <c r="B188" s="249"/>
      <c r="C188" s="250"/>
      <c r="D188" s="233" t="s">
        <v>137</v>
      </c>
      <c r="E188" s="251" t="s">
        <v>1</v>
      </c>
      <c r="F188" s="252" t="s">
        <v>139</v>
      </c>
      <c r="G188" s="250"/>
      <c r="H188" s="253">
        <v>158.38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137</v>
      </c>
      <c r="AU188" s="259" t="s">
        <v>83</v>
      </c>
      <c r="AV188" s="14" t="s">
        <v>135</v>
      </c>
      <c r="AW188" s="14" t="s">
        <v>30</v>
      </c>
      <c r="AX188" s="14" t="s">
        <v>81</v>
      </c>
      <c r="AY188" s="259" t="s">
        <v>129</v>
      </c>
    </row>
    <row r="189" s="2" customFormat="1" ht="62.7" customHeight="1">
      <c r="A189" s="37"/>
      <c r="B189" s="38"/>
      <c r="C189" s="219" t="s">
        <v>211</v>
      </c>
      <c r="D189" s="219" t="s">
        <v>131</v>
      </c>
      <c r="E189" s="220" t="s">
        <v>249</v>
      </c>
      <c r="F189" s="221" t="s">
        <v>250</v>
      </c>
      <c r="G189" s="222" t="s">
        <v>179</v>
      </c>
      <c r="H189" s="223">
        <v>4.0720000000000001</v>
      </c>
      <c r="I189" s="224"/>
      <c r="J189" s="225">
        <f>ROUND(I189*H189,2)</f>
        <v>0</v>
      </c>
      <c r="K189" s="226"/>
      <c r="L189" s="43"/>
      <c r="M189" s="227" t="s">
        <v>1</v>
      </c>
      <c r="N189" s="228" t="s">
        <v>40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135</v>
      </c>
      <c r="AT189" s="231" t="s">
        <v>131</v>
      </c>
      <c r="AU189" s="231" t="s">
        <v>83</v>
      </c>
      <c r="AY189" s="16" t="s">
        <v>129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135</v>
      </c>
      <c r="BK189" s="232">
        <f>ROUND(I189*H189,2)</f>
        <v>0</v>
      </c>
      <c r="BL189" s="16" t="s">
        <v>135</v>
      </c>
      <c r="BM189" s="231" t="s">
        <v>214</v>
      </c>
    </row>
    <row r="190" s="2" customFormat="1">
      <c r="A190" s="37"/>
      <c r="B190" s="38"/>
      <c r="C190" s="39"/>
      <c r="D190" s="233" t="s">
        <v>136</v>
      </c>
      <c r="E190" s="39"/>
      <c r="F190" s="234" t="s">
        <v>250</v>
      </c>
      <c r="G190" s="39"/>
      <c r="H190" s="39"/>
      <c r="I190" s="235"/>
      <c r="J190" s="39"/>
      <c r="K190" s="39"/>
      <c r="L190" s="43"/>
      <c r="M190" s="236"/>
      <c r="N190" s="237"/>
      <c r="O190" s="91"/>
      <c r="P190" s="91"/>
      <c r="Q190" s="91"/>
      <c r="R190" s="91"/>
      <c r="S190" s="91"/>
      <c r="T190" s="9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136</v>
      </c>
      <c r="AU190" s="16" t="s">
        <v>83</v>
      </c>
    </row>
    <row r="191" s="13" customFormat="1">
      <c r="A191" s="13"/>
      <c r="B191" s="238"/>
      <c r="C191" s="239"/>
      <c r="D191" s="233" t="s">
        <v>137</v>
      </c>
      <c r="E191" s="240" t="s">
        <v>1</v>
      </c>
      <c r="F191" s="241" t="s">
        <v>554</v>
      </c>
      <c r="G191" s="239"/>
      <c r="H191" s="242">
        <v>4.0720000000000001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137</v>
      </c>
      <c r="AU191" s="248" t="s">
        <v>83</v>
      </c>
      <c r="AV191" s="13" t="s">
        <v>83</v>
      </c>
      <c r="AW191" s="13" t="s">
        <v>30</v>
      </c>
      <c r="AX191" s="13" t="s">
        <v>73</v>
      </c>
      <c r="AY191" s="248" t="s">
        <v>129</v>
      </c>
    </row>
    <row r="192" s="14" customFormat="1">
      <c r="A192" s="14"/>
      <c r="B192" s="249"/>
      <c r="C192" s="250"/>
      <c r="D192" s="233" t="s">
        <v>137</v>
      </c>
      <c r="E192" s="251" t="s">
        <v>1</v>
      </c>
      <c r="F192" s="252" t="s">
        <v>139</v>
      </c>
      <c r="G192" s="250"/>
      <c r="H192" s="253">
        <v>4.0720000000000001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137</v>
      </c>
      <c r="AU192" s="259" t="s">
        <v>83</v>
      </c>
      <c r="AV192" s="14" t="s">
        <v>135</v>
      </c>
      <c r="AW192" s="14" t="s">
        <v>30</v>
      </c>
      <c r="AX192" s="14" t="s">
        <v>81</v>
      </c>
      <c r="AY192" s="259" t="s">
        <v>129</v>
      </c>
    </row>
    <row r="193" s="2" customFormat="1" ht="66.75" customHeight="1">
      <c r="A193" s="37"/>
      <c r="B193" s="38"/>
      <c r="C193" s="219" t="s">
        <v>175</v>
      </c>
      <c r="D193" s="219" t="s">
        <v>131</v>
      </c>
      <c r="E193" s="220" t="s">
        <v>253</v>
      </c>
      <c r="F193" s="221" t="s">
        <v>254</v>
      </c>
      <c r="G193" s="222" t="s">
        <v>179</v>
      </c>
      <c r="H193" s="223">
        <v>81.439999999999998</v>
      </c>
      <c r="I193" s="224"/>
      <c r="J193" s="225">
        <f>ROUND(I193*H193,2)</f>
        <v>0</v>
      </c>
      <c r="K193" s="226"/>
      <c r="L193" s="43"/>
      <c r="M193" s="227" t="s">
        <v>1</v>
      </c>
      <c r="N193" s="228" t="s">
        <v>40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135</v>
      </c>
      <c r="AT193" s="231" t="s">
        <v>131</v>
      </c>
      <c r="AU193" s="231" t="s">
        <v>83</v>
      </c>
      <c r="AY193" s="16" t="s">
        <v>129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135</v>
      </c>
      <c r="BK193" s="232">
        <f>ROUND(I193*H193,2)</f>
        <v>0</v>
      </c>
      <c r="BL193" s="16" t="s">
        <v>135</v>
      </c>
      <c r="BM193" s="231" t="s">
        <v>218</v>
      </c>
    </row>
    <row r="194" s="2" customFormat="1">
      <c r="A194" s="37"/>
      <c r="B194" s="38"/>
      <c r="C194" s="39"/>
      <c r="D194" s="233" t="s">
        <v>136</v>
      </c>
      <c r="E194" s="39"/>
      <c r="F194" s="234" t="s">
        <v>256</v>
      </c>
      <c r="G194" s="39"/>
      <c r="H194" s="39"/>
      <c r="I194" s="235"/>
      <c r="J194" s="39"/>
      <c r="K194" s="39"/>
      <c r="L194" s="43"/>
      <c r="M194" s="236"/>
      <c r="N194" s="237"/>
      <c r="O194" s="91"/>
      <c r="P194" s="91"/>
      <c r="Q194" s="91"/>
      <c r="R194" s="91"/>
      <c r="S194" s="91"/>
      <c r="T194" s="92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136</v>
      </c>
      <c r="AU194" s="16" t="s">
        <v>83</v>
      </c>
    </row>
    <row r="195" s="13" customFormat="1">
      <c r="A195" s="13"/>
      <c r="B195" s="238"/>
      <c r="C195" s="239"/>
      <c r="D195" s="233" t="s">
        <v>137</v>
      </c>
      <c r="E195" s="240" t="s">
        <v>1</v>
      </c>
      <c r="F195" s="241" t="s">
        <v>555</v>
      </c>
      <c r="G195" s="239"/>
      <c r="H195" s="242">
        <v>81.439999999999998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137</v>
      </c>
      <c r="AU195" s="248" t="s">
        <v>83</v>
      </c>
      <c r="AV195" s="13" t="s">
        <v>83</v>
      </c>
      <c r="AW195" s="13" t="s">
        <v>30</v>
      </c>
      <c r="AX195" s="13" t="s">
        <v>73</v>
      </c>
      <c r="AY195" s="248" t="s">
        <v>129</v>
      </c>
    </row>
    <row r="196" s="14" customFormat="1">
      <c r="A196" s="14"/>
      <c r="B196" s="249"/>
      <c r="C196" s="250"/>
      <c r="D196" s="233" t="s">
        <v>137</v>
      </c>
      <c r="E196" s="251" t="s">
        <v>1</v>
      </c>
      <c r="F196" s="252" t="s">
        <v>139</v>
      </c>
      <c r="G196" s="250"/>
      <c r="H196" s="253">
        <v>81.439999999999998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137</v>
      </c>
      <c r="AU196" s="259" t="s">
        <v>83</v>
      </c>
      <c r="AV196" s="14" t="s">
        <v>135</v>
      </c>
      <c r="AW196" s="14" t="s">
        <v>30</v>
      </c>
      <c r="AX196" s="14" t="s">
        <v>81</v>
      </c>
      <c r="AY196" s="259" t="s">
        <v>129</v>
      </c>
    </row>
    <row r="197" s="2" customFormat="1" ht="44.25" customHeight="1">
      <c r="A197" s="37"/>
      <c r="B197" s="38"/>
      <c r="C197" s="219" t="s">
        <v>220</v>
      </c>
      <c r="D197" s="219" t="s">
        <v>131</v>
      </c>
      <c r="E197" s="220" t="s">
        <v>556</v>
      </c>
      <c r="F197" s="221" t="s">
        <v>557</v>
      </c>
      <c r="G197" s="222" t="s">
        <v>179</v>
      </c>
      <c r="H197" s="223">
        <v>24.652999999999999</v>
      </c>
      <c r="I197" s="224"/>
      <c r="J197" s="225">
        <f>ROUND(I197*H197,2)</f>
        <v>0</v>
      </c>
      <c r="K197" s="226"/>
      <c r="L197" s="43"/>
      <c r="M197" s="227" t="s">
        <v>1</v>
      </c>
      <c r="N197" s="228" t="s">
        <v>40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135</v>
      </c>
      <c r="AT197" s="231" t="s">
        <v>131</v>
      </c>
      <c r="AU197" s="231" t="s">
        <v>83</v>
      </c>
      <c r="AY197" s="16" t="s">
        <v>129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135</v>
      </c>
      <c r="BK197" s="232">
        <f>ROUND(I197*H197,2)</f>
        <v>0</v>
      </c>
      <c r="BL197" s="16" t="s">
        <v>135</v>
      </c>
      <c r="BM197" s="231" t="s">
        <v>223</v>
      </c>
    </row>
    <row r="198" s="2" customFormat="1">
      <c r="A198" s="37"/>
      <c r="B198" s="38"/>
      <c r="C198" s="39"/>
      <c r="D198" s="233" t="s">
        <v>136</v>
      </c>
      <c r="E198" s="39"/>
      <c r="F198" s="234" t="s">
        <v>557</v>
      </c>
      <c r="G198" s="39"/>
      <c r="H198" s="39"/>
      <c r="I198" s="235"/>
      <c r="J198" s="39"/>
      <c r="K198" s="39"/>
      <c r="L198" s="43"/>
      <c r="M198" s="236"/>
      <c r="N198" s="237"/>
      <c r="O198" s="91"/>
      <c r="P198" s="91"/>
      <c r="Q198" s="91"/>
      <c r="R198" s="91"/>
      <c r="S198" s="91"/>
      <c r="T198" s="9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136</v>
      </c>
      <c r="AU198" s="16" t="s">
        <v>83</v>
      </c>
    </row>
    <row r="199" s="13" customFormat="1">
      <c r="A199" s="13"/>
      <c r="B199" s="238"/>
      <c r="C199" s="239"/>
      <c r="D199" s="233" t="s">
        <v>137</v>
      </c>
      <c r="E199" s="240" t="s">
        <v>1</v>
      </c>
      <c r="F199" s="241" t="s">
        <v>558</v>
      </c>
      <c r="G199" s="239"/>
      <c r="H199" s="242">
        <v>7.9189999999999996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137</v>
      </c>
      <c r="AU199" s="248" t="s">
        <v>83</v>
      </c>
      <c r="AV199" s="13" t="s">
        <v>83</v>
      </c>
      <c r="AW199" s="13" t="s">
        <v>30</v>
      </c>
      <c r="AX199" s="13" t="s">
        <v>73</v>
      </c>
      <c r="AY199" s="248" t="s">
        <v>129</v>
      </c>
    </row>
    <row r="200" s="13" customFormat="1">
      <c r="A200" s="13"/>
      <c r="B200" s="238"/>
      <c r="C200" s="239"/>
      <c r="D200" s="233" t="s">
        <v>137</v>
      </c>
      <c r="E200" s="240" t="s">
        <v>1</v>
      </c>
      <c r="F200" s="241" t="s">
        <v>559</v>
      </c>
      <c r="G200" s="239"/>
      <c r="H200" s="242">
        <v>16.734000000000002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137</v>
      </c>
      <c r="AU200" s="248" t="s">
        <v>83</v>
      </c>
      <c r="AV200" s="13" t="s">
        <v>83</v>
      </c>
      <c r="AW200" s="13" t="s">
        <v>30</v>
      </c>
      <c r="AX200" s="13" t="s">
        <v>73</v>
      </c>
      <c r="AY200" s="248" t="s">
        <v>129</v>
      </c>
    </row>
    <row r="201" s="14" customFormat="1">
      <c r="A201" s="14"/>
      <c r="B201" s="249"/>
      <c r="C201" s="250"/>
      <c r="D201" s="233" t="s">
        <v>137</v>
      </c>
      <c r="E201" s="251" t="s">
        <v>1</v>
      </c>
      <c r="F201" s="252" t="s">
        <v>139</v>
      </c>
      <c r="G201" s="250"/>
      <c r="H201" s="253">
        <v>24.653000000000002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137</v>
      </c>
      <c r="AU201" s="259" t="s">
        <v>83</v>
      </c>
      <c r="AV201" s="14" t="s">
        <v>135</v>
      </c>
      <c r="AW201" s="14" t="s">
        <v>30</v>
      </c>
      <c r="AX201" s="14" t="s">
        <v>81</v>
      </c>
      <c r="AY201" s="259" t="s">
        <v>129</v>
      </c>
    </row>
    <row r="202" s="2" customFormat="1" ht="44.25" customHeight="1">
      <c r="A202" s="37"/>
      <c r="B202" s="38"/>
      <c r="C202" s="219" t="s">
        <v>224</v>
      </c>
      <c r="D202" s="219" t="s">
        <v>131</v>
      </c>
      <c r="E202" s="220" t="s">
        <v>560</v>
      </c>
      <c r="F202" s="221" t="s">
        <v>561</v>
      </c>
      <c r="G202" s="222" t="s">
        <v>179</v>
      </c>
      <c r="H202" s="223">
        <v>4.0720000000000001</v>
      </c>
      <c r="I202" s="224"/>
      <c r="J202" s="225">
        <f>ROUND(I202*H202,2)</f>
        <v>0</v>
      </c>
      <c r="K202" s="226"/>
      <c r="L202" s="43"/>
      <c r="M202" s="227" t="s">
        <v>1</v>
      </c>
      <c r="N202" s="228" t="s">
        <v>40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135</v>
      </c>
      <c r="AT202" s="231" t="s">
        <v>131</v>
      </c>
      <c r="AU202" s="231" t="s">
        <v>83</v>
      </c>
      <c r="AY202" s="16" t="s">
        <v>129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135</v>
      </c>
      <c r="BK202" s="232">
        <f>ROUND(I202*H202,2)</f>
        <v>0</v>
      </c>
      <c r="BL202" s="16" t="s">
        <v>135</v>
      </c>
      <c r="BM202" s="231" t="s">
        <v>227</v>
      </c>
    </row>
    <row r="203" s="2" customFormat="1">
      <c r="A203" s="37"/>
      <c r="B203" s="38"/>
      <c r="C203" s="39"/>
      <c r="D203" s="233" t="s">
        <v>136</v>
      </c>
      <c r="E203" s="39"/>
      <c r="F203" s="234" t="s">
        <v>561</v>
      </c>
      <c r="G203" s="39"/>
      <c r="H203" s="39"/>
      <c r="I203" s="235"/>
      <c r="J203" s="39"/>
      <c r="K203" s="39"/>
      <c r="L203" s="43"/>
      <c r="M203" s="236"/>
      <c r="N203" s="237"/>
      <c r="O203" s="91"/>
      <c r="P203" s="91"/>
      <c r="Q203" s="91"/>
      <c r="R203" s="91"/>
      <c r="S203" s="91"/>
      <c r="T203" s="9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136</v>
      </c>
      <c r="AU203" s="16" t="s">
        <v>83</v>
      </c>
    </row>
    <row r="204" s="2" customFormat="1" ht="37.8" customHeight="1">
      <c r="A204" s="37"/>
      <c r="B204" s="38"/>
      <c r="C204" s="219" t="s">
        <v>7</v>
      </c>
      <c r="D204" s="219" t="s">
        <v>131</v>
      </c>
      <c r="E204" s="220" t="s">
        <v>268</v>
      </c>
      <c r="F204" s="221" t="s">
        <v>269</v>
      </c>
      <c r="G204" s="222" t="s">
        <v>179</v>
      </c>
      <c r="H204" s="223">
        <v>20.358000000000001</v>
      </c>
      <c r="I204" s="224"/>
      <c r="J204" s="225">
        <f>ROUND(I204*H204,2)</f>
        <v>0</v>
      </c>
      <c r="K204" s="226"/>
      <c r="L204" s="43"/>
      <c r="M204" s="227" t="s">
        <v>1</v>
      </c>
      <c r="N204" s="228" t="s">
        <v>40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135</v>
      </c>
      <c r="AT204" s="231" t="s">
        <v>131</v>
      </c>
      <c r="AU204" s="231" t="s">
        <v>83</v>
      </c>
      <c r="AY204" s="16" t="s">
        <v>129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135</v>
      </c>
      <c r="BK204" s="232">
        <f>ROUND(I204*H204,2)</f>
        <v>0</v>
      </c>
      <c r="BL204" s="16" t="s">
        <v>135</v>
      </c>
      <c r="BM204" s="231" t="s">
        <v>231</v>
      </c>
    </row>
    <row r="205" s="2" customFormat="1">
      <c r="A205" s="37"/>
      <c r="B205" s="38"/>
      <c r="C205" s="39"/>
      <c r="D205" s="233" t="s">
        <v>136</v>
      </c>
      <c r="E205" s="39"/>
      <c r="F205" s="234" t="s">
        <v>269</v>
      </c>
      <c r="G205" s="39"/>
      <c r="H205" s="39"/>
      <c r="I205" s="235"/>
      <c r="J205" s="39"/>
      <c r="K205" s="39"/>
      <c r="L205" s="43"/>
      <c r="M205" s="236"/>
      <c r="N205" s="237"/>
      <c r="O205" s="91"/>
      <c r="P205" s="91"/>
      <c r="Q205" s="91"/>
      <c r="R205" s="91"/>
      <c r="S205" s="91"/>
      <c r="T205" s="92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136</v>
      </c>
      <c r="AU205" s="16" t="s">
        <v>83</v>
      </c>
    </row>
    <row r="206" s="13" customFormat="1">
      <c r="A206" s="13"/>
      <c r="B206" s="238"/>
      <c r="C206" s="239"/>
      <c r="D206" s="233" t="s">
        <v>137</v>
      </c>
      <c r="E206" s="240" t="s">
        <v>1</v>
      </c>
      <c r="F206" s="241" t="s">
        <v>562</v>
      </c>
      <c r="G206" s="239"/>
      <c r="H206" s="242">
        <v>11.991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137</v>
      </c>
      <c r="AU206" s="248" t="s">
        <v>83</v>
      </c>
      <c r="AV206" s="13" t="s">
        <v>83</v>
      </c>
      <c r="AW206" s="13" t="s">
        <v>30</v>
      </c>
      <c r="AX206" s="13" t="s">
        <v>73</v>
      </c>
      <c r="AY206" s="248" t="s">
        <v>129</v>
      </c>
    </row>
    <row r="207" s="13" customFormat="1">
      <c r="A207" s="13"/>
      <c r="B207" s="238"/>
      <c r="C207" s="239"/>
      <c r="D207" s="233" t="s">
        <v>137</v>
      </c>
      <c r="E207" s="240" t="s">
        <v>1</v>
      </c>
      <c r="F207" s="241" t="s">
        <v>563</v>
      </c>
      <c r="G207" s="239"/>
      <c r="H207" s="242">
        <v>8.3670000000000009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137</v>
      </c>
      <c r="AU207" s="248" t="s">
        <v>83</v>
      </c>
      <c r="AV207" s="13" t="s">
        <v>83</v>
      </c>
      <c r="AW207" s="13" t="s">
        <v>30</v>
      </c>
      <c r="AX207" s="13" t="s">
        <v>73</v>
      </c>
      <c r="AY207" s="248" t="s">
        <v>129</v>
      </c>
    </row>
    <row r="208" s="14" customFormat="1">
      <c r="A208" s="14"/>
      <c r="B208" s="249"/>
      <c r="C208" s="250"/>
      <c r="D208" s="233" t="s">
        <v>137</v>
      </c>
      <c r="E208" s="251" t="s">
        <v>1</v>
      </c>
      <c r="F208" s="252" t="s">
        <v>139</v>
      </c>
      <c r="G208" s="250"/>
      <c r="H208" s="253">
        <v>20.358000000000001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137</v>
      </c>
      <c r="AU208" s="259" t="s">
        <v>83</v>
      </c>
      <c r="AV208" s="14" t="s">
        <v>135</v>
      </c>
      <c r="AW208" s="14" t="s">
        <v>30</v>
      </c>
      <c r="AX208" s="14" t="s">
        <v>81</v>
      </c>
      <c r="AY208" s="259" t="s">
        <v>129</v>
      </c>
    </row>
    <row r="209" s="2" customFormat="1" ht="44.25" customHeight="1">
      <c r="A209" s="37"/>
      <c r="B209" s="38"/>
      <c r="C209" s="219" t="s">
        <v>180</v>
      </c>
      <c r="D209" s="219" t="s">
        <v>131</v>
      </c>
      <c r="E209" s="220" t="s">
        <v>273</v>
      </c>
      <c r="F209" s="221" t="s">
        <v>274</v>
      </c>
      <c r="G209" s="222" t="s">
        <v>275</v>
      </c>
      <c r="H209" s="223">
        <v>23.981999999999999</v>
      </c>
      <c r="I209" s="224"/>
      <c r="J209" s="225">
        <f>ROUND(I209*H209,2)</f>
        <v>0</v>
      </c>
      <c r="K209" s="226"/>
      <c r="L209" s="43"/>
      <c r="M209" s="227" t="s">
        <v>1</v>
      </c>
      <c r="N209" s="228" t="s">
        <v>40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135</v>
      </c>
      <c r="AT209" s="231" t="s">
        <v>131</v>
      </c>
      <c r="AU209" s="231" t="s">
        <v>83</v>
      </c>
      <c r="AY209" s="16" t="s">
        <v>129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135</v>
      </c>
      <c r="BK209" s="232">
        <f>ROUND(I209*H209,2)</f>
        <v>0</v>
      </c>
      <c r="BL209" s="16" t="s">
        <v>135</v>
      </c>
      <c r="BM209" s="231" t="s">
        <v>234</v>
      </c>
    </row>
    <row r="210" s="2" customFormat="1">
      <c r="A210" s="37"/>
      <c r="B210" s="38"/>
      <c r="C210" s="39"/>
      <c r="D210" s="233" t="s">
        <v>136</v>
      </c>
      <c r="E210" s="39"/>
      <c r="F210" s="234" t="s">
        <v>274</v>
      </c>
      <c r="G210" s="39"/>
      <c r="H210" s="39"/>
      <c r="I210" s="235"/>
      <c r="J210" s="39"/>
      <c r="K210" s="39"/>
      <c r="L210" s="43"/>
      <c r="M210" s="236"/>
      <c r="N210" s="237"/>
      <c r="O210" s="91"/>
      <c r="P210" s="91"/>
      <c r="Q210" s="91"/>
      <c r="R210" s="91"/>
      <c r="S210" s="91"/>
      <c r="T210" s="9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136</v>
      </c>
      <c r="AU210" s="16" t="s">
        <v>83</v>
      </c>
    </row>
    <row r="211" s="2" customFormat="1" ht="44.25" customHeight="1">
      <c r="A211" s="37"/>
      <c r="B211" s="38"/>
      <c r="C211" s="219" t="s">
        <v>236</v>
      </c>
      <c r="D211" s="219" t="s">
        <v>131</v>
      </c>
      <c r="E211" s="220" t="s">
        <v>564</v>
      </c>
      <c r="F211" s="221" t="s">
        <v>279</v>
      </c>
      <c r="G211" s="222" t="s">
        <v>179</v>
      </c>
      <c r="H211" s="223">
        <v>16.742000000000001</v>
      </c>
      <c r="I211" s="224"/>
      <c r="J211" s="225">
        <f>ROUND(I211*H211,2)</f>
        <v>0</v>
      </c>
      <c r="K211" s="226"/>
      <c r="L211" s="43"/>
      <c r="M211" s="227" t="s">
        <v>1</v>
      </c>
      <c r="N211" s="228" t="s">
        <v>40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135</v>
      </c>
      <c r="AT211" s="231" t="s">
        <v>131</v>
      </c>
      <c r="AU211" s="231" t="s">
        <v>83</v>
      </c>
      <c r="AY211" s="16" t="s">
        <v>129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135</v>
      </c>
      <c r="BK211" s="232">
        <f>ROUND(I211*H211,2)</f>
        <v>0</v>
      </c>
      <c r="BL211" s="16" t="s">
        <v>135</v>
      </c>
      <c r="BM211" s="231" t="s">
        <v>239</v>
      </c>
    </row>
    <row r="212" s="2" customFormat="1">
      <c r="A212" s="37"/>
      <c r="B212" s="38"/>
      <c r="C212" s="39"/>
      <c r="D212" s="233" t="s">
        <v>136</v>
      </c>
      <c r="E212" s="39"/>
      <c r="F212" s="234" t="s">
        <v>279</v>
      </c>
      <c r="G212" s="39"/>
      <c r="H212" s="39"/>
      <c r="I212" s="235"/>
      <c r="J212" s="39"/>
      <c r="K212" s="39"/>
      <c r="L212" s="43"/>
      <c r="M212" s="236"/>
      <c r="N212" s="237"/>
      <c r="O212" s="91"/>
      <c r="P212" s="91"/>
      <c r="Q212" s="91"/>
      <c r="R212" s="91"/>
      <c r="S212" s="91"/>
      <c r="T212" s="9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136</v>
      </c>
      <c r="AU212" s="16" t="s">
        <v>83</v>
      </c>
    </row>
    <row r="213" s="13" customFormat="1">
      <c r="A213" s="13"/>
      <c r="B213" s="238"/>
      <c r="C213" s="239"/>
      <c r="D213" s="233" t="s">
        <v>137</v>
      </c>
      <c r="E213" s="240" t="s">
        <v>1</v>
      </c>
      <c r="F213" s="241" t="s">
        <v>565</v>
      </c>
      <c r="G213" s="239"/>
      <c r="H213" s="242">
        <v>1.3919999999999999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137</v>
      </c>
      <c r="AU213" s="248" t="s">
        <v>83</v>
      </c>
      <c r="AV213" s="13" t="s">
        <v>83</v>
      </c>
      <c r="AW213" s="13" t="s">
        <v>30</v>
      </c>
      <c r="AX213" s="13" t="s">
        <v>73</v>
      </c>
      <c r="AY213" s="248" t="s">
        <v>129</v>
      </c>
    </row>
    <row r="214" s="13" customFormat="1">
      <c r="A214" s="13"/>
      <c r="B214" s="238"/>
      <c r="C214" s="239"/>
      <c r="D214" s="233" t="s">
        <v>137</v>
      </c>
      <c r="E214" s="240" t="s">
        <v>1</v>
      </c>
      <c r="F214" s="241" t="s">
        <v>566</v>
      </c>
      <c r="G214" s="239"/>
      <c r="H214" s="242">
        <v>9.3499999999999996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137</v>
      </c>
      <c r="AU214" s="248" t="s">
        <v>83</v>
      </c>
      <c r="AV214" s="13" t="s">
        <v>83</v>
      </c>
      <c r="AW214" s="13" t="s">
        <v>30</v>
      </c>
      <c r="AX214" s="13" t="s">
        <v>73</v>
      </c>
      <c r="AY214" s="248" t="s">
        <v>129</v>
      </c>
    </row>
    <row r="215" s="13" customFormat="1">
      <c r="A215" s="13"/>
      <c r="B215" s="238"/>
      <c r="C215" s="239"/>
      <c r="D215" s="233" t="s">
        <v>137</v>
      </c>
      <c r="E215" s="240" t="s">
        <v>1</v>
      </c>
      <c r="F215" s="241" t="s">
        <v>567</v>
      </c>
      <c r="G215" s="239"/>
      <c r="H215" s="242">
        <v>6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137</v>
      </c>
      <c r="AU215" s="248" t="s">
        <v>83</v>
      </c>
      <c r="AV215" s="13" t="s">
        <v>83</v>
      </c>
      <c r="AW215" s="13" t="s">
        <v>30</v>
      </c>
      <c r="AX215" s="13" t="s">
        <v>73</v>
      </c>
      <c r="AY215" s="248" t="s">
        <v>129</v>
      </c>
    </row>
    <row r="216" s="14" customFormat="1">
      <c r="A216" s="14"/>
      <c r="B216" s="249"/>
      <c r="C216" s="250"/>
      <c r="D216" s="233" t="s">
        <v>137</v>
      </c>
      <c r="E216" s="251" t="s">
        <v>1</v>
      </c>
      <c r="F216" s="252" t="s">
        <v>139</v>
      </c>
      <c r="G216" s="250"/>
      <c r="H216" s="253">
        <v>16.741999999999997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137</v>
      </c>
      <c r="AU216" s="259" t="s">
        <v>83</v>
      </c>
      <c r="AV216" s="14" t="s">
        <v>135</v>
      </c>
      <c r="AW216" s="14" t="s">
        <v>30</v>
      </c>
      <c r="AX216" s="14" t="s">
        <v>81</v>
      </c>
      <c r="AY216" s="259" t="s">
        <v>129</v>
      </c>
    </row>
    <row r="217" s="2" customFormat="1" ht="16.5" customHeight="1">
      <c r="A217" s="37"/>
      <c r="B217" s="38"/>
      <c r="C217" s="260" t="s">
        <v>185</v>
      </c>
      <c r="D217" s="260" t="s">
        <v>283</v>
      </c>
      <c r="E217" s="261" t="s">
        <v>284</v>
      </c>
      <c r="F217" s="262" t="s">
        <v>285</v>
      </c>
      <c r="G217" s="263" t="s">
        <v>275</v>
      </c>
      <c r="H217" s="264">
        <v>18.699999999999999</v>
      </c>
      <c r="I217" s="265"/>
      <c r="J217" s="266">
        <f>ROUND(I217*H217,2)</f>
        <v>0</v>
      </c>
      <c r="K217" s="267"/>
      <c r="L217" s="268"/>
      <c r="M217" s="269" t="s">
        <v>1</v>
      </c>
      <c r="N217" s="270" t="s">
        <v>40</v>
      </c>
      <c r="O217" s="91"/>
      <c r="P217" s="229">
        <f>O217*H217</f>
        <v>0</v>
      </c>
      <c r="Q217" s="229">
        <v>1</v>
      </c>
      <c r="R217" s="229">
        <f>Q217*H217</f>
        <v>18.699999999999999</v>
      </c>
      <c r="S217" s="229">
        <v>0</v>
      </c>
      <c r="T217" s="23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150</v>
      </c>
      <c r="AT217" s="231" t="s">
        <v>283</v>
      </c>
      <c r="AU217" s="231" t="s">
        <v>83</v>
      </c>
      <c r="AY217" s="16" t="s">
        <v>129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135</v>
      </c>
      <c r="BK217" s="232">
        <f>ROUND(I217*H217,2)</f>
        <v>0</v>
      </c>
      <c r="BL217" s="16" t="s">
        <v>135</v>
      </c>
      <c r="BM217" s="231" t="s">
        <v>245</v>
      </c>
    </row>
    <row r="218" s="2" customFormat="1">
      <c r="A218" s="37"/>
      <c r="B218" s="38"/>
      <c r="C218" s="39"/>
      <c r="D218" s="233" t="s">
        <v>136</v>
      </c>
      <c r="E218" s="39"/>
      <c r="F218" s="234" t="s">
        <v>285</v>
      </c>
      <c r="G218" s="39"/>
      <c r="H218" s="39"/>
      <c r="I218" s="235"/>
      <c r="J218" s="39"/>
      <c r="K218" s="39"/>
      <c r="L218" s="43"/>
      <c r="M218" s="236"/>
      <c r="N218" s="237"/>
      <c r="O218" s="91"/>
      <c r="P218" s="91"/>
      <c r="Q218" s="91"/>
      <c r="R218" s="91"/>
      <c r="S218" s="91"/>
      <c r="T218" s="9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136</v>
      </c>
      <c r="AU218" s="16" t="s">
        <v>83</v>
      </c>
    </row>
    <row r="219" s="2" customFormat="1" ht="66.75" customHeight="1">
      <c r="A219" s="37"/>
      <c r="B219" s="38"/>
      <c r="C219" s="219" t="s">
        <v>248</v>
      </c>
      <c r="D219" s="219" t="s">
        <v>131</v>
      </c>
      <c r="E219" s="220" t="s">
        <v>289</v>
      </c>
      <c r="F219" s="221" t="s">
        <v>290</v>
      </c>
      <c r="G219" s="222" t="s">
        <v>179</v>
      </c>
      <c r="H219" s="223">
        <v>8.0670000000000002</v>
      </c>
      <c r="I219" s="224"/>
      <c r="J219" s="225">
        <f>ROUND(I219*H219,2)</f>
        <v>0</v>
      </c>
      <c r="K219" s="226"/>
      <c r="L219" s="43"/>
      <c r="M219" s="227" t="s">
        <v>1</v>
      </c>
      <c r="N219" s="228" t="s">
        <v>40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135</v>
      </c>
      <c r="AT219" s="231" t="s">
        <v>131</v>
      </c>
      <c r="AU219" s="231" t="s">
        <v>83</v>
      </c>
      <c r="AY219" s="16" t="s">
        <v>129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135</v>
      </c>
      <c r="BK219" s="232">
        <f>ROUND(I219*H219,2)</f>
        <v>0</v>
      </c>
      <c r="BL219" s="16" t="s">
        <v>135</v>
      </c>
      <c r="BM219" s="231" t="s">
        <v>251</v>
      </c>
    </row>
    <row r="220" s="2" customFormat="1">
      <c r="A220" s="37"/>
      <c r="B220" s="38"/>
      <c r="C220" s="39"/>
      <c r="D220" s="233" t="s">
        <v>136</v>
      </c>
      <c r="E220" s="39"/>
      <c r="F220" s="234" t="s">
        <v>290</v>
      </c>
      <c r="G220" s="39"/>
      <c r="H220" s="39"/>
      <c r="I220" s="235"/>
      <c r="J220" s="39"/>
      <c r="K220" s="39"/>
      <c r="L220" s="43"/>
      <c r="M220" s="236"/>
      <c r="N220" s="237"/>
      <c r="O220" s="91"/>
      <c r="P220" s="91"/>
      <c r="Q220" s="91"/>
      <c r="R220" s="91"/>
      <c r="S220" s="91"/>
      <c r="T220" s="9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83</v>
      </c>
    </row>
    <row r="221" s="13" customFormat="1">
      <c r="A221" s="13"/>
      <c r="B221" s="238"/>
      <c r="C221" s="239"/>
      <c r="D221" s="233" t="s">
        <v>137</v>
      </c>
      <c r="E221" s="240" t="s">
        <v>1</v>
      </c>
      <c r="F221" s="241" t="s">
        <v>568</v>
      </c>
      <c r="G221" s="239"/>
      <c r="H221" s="242">
        <v>6.6989999999999998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137</v>
      </c>
      <c r="AU221" s="248" t="s">
        <v>83</v>
      </c>
      <c r="AV221" s="13" t="s">
        <v>83</v>
      </c>
      <c r="AW221" s="13" t="s">
        <v>30</v>
      </c>
      <c r="AX221" s="13" t="s">
        <v>73</v>
      </c>
      <c r="AY221" s="248" t="s">
        <v>129</v>
      </c>
    </row>
    <row r="222" s="13" customFormat="1">
      <c r="A222" s="13"/>
      <c r="B222" s="238"/>
      <c r="C222" s="239"/>
      <c r="D222" s="233" t="s">
        <v>137</v>
      </c>
      <c r="E222" s="240" t="s">
        <v>1</v>
      </c>
      <c r="F222" s="241" t="s">
        <v>569</v>
      </c>
      <c r="G222" s="239"/>
      <c r="H222" s="242">
        <v>1.3680000000000001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137</v>
      </c>
      <c r="AU222" s="248" t="s">
        <v>83</v>
      </c>
      <c r="AV222" s="13" t="s">
        <v>83</v>
      </c>
      <c r="AW222" s="13" t="s">
        <v>30</v>
      </c>
      <c r="AX222" s="13" t="s">
        <v>73</v>
      </c>
      <c r="AY222" s="248" t="s">
        <v>129</v>
      </c>
    </row>
    <row r="223" s="14" customFormat="1">
      <c r="A223" s="14"/>
      <c r="B223" s="249"/>
      <c r="C223" s="250"/>
      <c r="D223" s="233" t="s">
        <v>137</v>
      </c>
      <c r="E223" s="251" t="s">
        <v>1</v>
      </c>
      <c r="F223" s="252" t="s">
        <v>139</v>
      </c>
      <c r="G223" s="250"/>
      <c r="H223" s="253">
        <v>8.0670000000000002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137</v>
      </c>
      <c r="AU223" s="259" t="s">
        <v>83</v>
      </c>
      <c r="AV223" s="14" t="s">
        <v>135</v>
      </c>
      <c r="AW223" s="14" t="s">
        <v>30</v>
      </c>
      <c r="AX223" s="14" t="s">
        <v>81</v>
      </c>
      <c r="AY223" s="259" t="s">
        <v>129</v>
      </c>
    </row>
    <row r="224" s="2" customFormat="1" ht="16.5" customHeight="1">
      <c r="A224" s="37"/>
      <c r="B224" s="38"/>
      <c r="C224" s="260" t="s">
        <v>189</v>
      </c>
      <c r="D224" s="260" t="s">
        <v>283</v>
      </c>
      <c r="E224" s="261" t="s">
        <v>293</v>
      </c>
      <c r="F224" s="262" t="s">
        <v>294</v>
      </c>
      <c r="G224" s="263" t="s">
        <v>275</v>
      </c>
      <c r="H224" s="264">
        <v>16.134</v>
      </c>
      <c r="I224" s="265"/>
      <c r="J224" s="266">
        <f>ROUND(I224*H224,2)</f>
        <v>0</v>
      </c>
      <c r="K224" s="267"/>
      <c r="L224" s="268"/>
      <c r="M224" s="269" t="s">
        <v>1</v>
      </c>
      <c r="N224" s="270" t="s">
        <v>40</v>
      </c>
      <c r="O224" s="91"/>
      <c r="P224" s="229">
        <f>O224*H224</f>
        <v>0</v>
      </c>
      <c r="Q224" s="229">
        <v>1</v>
      </c>
      <c r="R224" s="229">
        <f>Q224*H224</f>
        <v>16.134</v>
      </c>
      <c r="S224" s="229">
        <v>0</v>
      </c>
      <c r="T224" s="23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150</v>
      </c>
      <c r="AT224" s="231" t="s">
        <v>283</v>
      </c>
      <c r="AU224" s="231" t="s">
        <v>83</v>
      </c>
      <c r="AY224" s="16" t="s">
        <v>129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135</v>
      </c>
      <c r="BK224" s="232">
        <f>ROUND(I224*H224,2)</f>
        <v>0</v>
      </c>
      <c r="BL224" s="16" t="s">
        <v>135</v>
      </c>
      <c r="BM224" s="231" t="s">
        <v>255</v>
      </c>
    </row>
    <row r="225" s="2" customFormat="1">
      <c r="A225" s="37"/>
      <c r="B225" s="38"/>
      <c r="C225" s="39"/>
      <c r="D225" s="233" t="s">
        <v>136</v>
      </c>
      <c r="E225" s="39"/>
      <c r="F225" s="234" t="s">
        <v>294</v>
      </c>
      <c r="G225" s="39"/>
      <c r="H225" s="39"/>
      <c r="I225" s="235"/>
      <c r="J225" s="39"/>
      <c r="K225" s="39"/>
      <c r="L225" s="43"/>
      <c r="M225" s="236"/>
      <c r="N225" s="237"/>
      <c r="O225" s="91"/>
      <c r="P225" s="91"/>
      <c r="Q225" s="91"/>
      <c r="R225" s="91"/>
      <c r="S225" s="91"/>
      <c r="T225" s="92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83</v>
      </c>
    </row>
    <row r="226" s="12" customFormat="1" ht="22.8" customHeight="1">
      <c r="A226" s="12"/>
      <c r="B226" s="203"/>
      <c r="C226" s="204"/>
      <c r="D226" s="205" t="s">
        <v>72</v>
      </c>
      <c r="E226" s="217" t="s">
        <v>83</v>
      </c>
      <c r="F226" s="217" t="s">
        <v>302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SUM(P227:P230)</f>
        <v>0</v>
      </c>
      <c r="Q226" s="211"/>
      <c r="R226" s="212">
        <f>SUM(R227:R230)</f>
        <v>1.7808029999999999</v>
      </c>
      <c r="S226" s="211"/>
      <c r="T226" s="213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81</v>
      </c>
      <c r="AT226" s="215" t="s">
        <v>72</v>
      </c>
      <c r="AU226" s="215" t="s">
        <v>81</v>
      </c>
      <c r="AY226" s="214" t="s">
        <v>129</v>
      </c>
      <c r="BK226" s="216">
        <f>SUM(BK227:BK230)</f>
        <v>0</v>
      </c>
    </row>
    <row r="227" s="2" customFormat="1" ht="55.5" customHeight="1">
      <c r="A227" s="37"/>
      <c r="B227" s="38"/>
      <c r="C227" s="219" t="s">
        <v>258</v>
      </c>
      <c r="D227" s="219" t="s">
        <v>131</v>
      </c>
      <c r="E227" s="220" t="s">
        <v>303</v>
      </c>
      <c r="F227" s="221" t="s">
        <v>304</v>
      </c>
      <c r="G227" s="222" t="s">
        <v>160</v>
      </c>
      <c r="H227" s="223">
        <v>8.6999999999999993</v>
      </c>
      <c r="I227" s="224"/>
      <c r="J227" s="225">
        <f>ROUND(I227*H227,2)</f>
        <v>0</v>
      </c>
      <c r="K227" s="226"/>
      <c r="L227" s="43"/>
      <c r="M227" s="227" t="s">
        <v>1</v>
      </c>
      <c r="N227" s="228" t="s">
        <v>40</v>
      </c>
      <c r="O227" s="91"/>
      <c r="P227" s="229">
        <f>O227*H227</f>
        <v>0</v>
      </c>
      <c r="Q227" s="229">
        <v>0.20469000000000001</v>
      </c>
      <c r="R227" s="229">
        <f>Q227*H227</f>
        <v>1.7808029999999999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135</v>
      </c>
      <c r="AT227" s="231" t="s">
        <v>131</v>
      </c>
      <c r="AU227" s="231" t="s">
        <v>83</v>
      </c>
      <c r="AY227" s="16" t="s">
        <v>129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135</v>
      </c>
      <c r="BK227" s="232">
        <f>ROUND(I227*H227,2)</f>
        <v>0</v>
      </c>
      <c r="BL227" s="16" t="s">
        <v>135</v>
      </c>
      <c r="BM227" s="231" t="s">
        <v>261</v>
      </c>
    </row>
    <row r="228" s="2" customFormat="1">
      <c r="A228" s="37"/>
      <c r="B228" s="38"/>
      <c r="C228" s="39"/>
      <c r="D228" s="233" t="s">
        <v>136</v>
      </c>
      <c r="E228" s="39"/>
      <c r="F228" s="234" t="s">
        <v>304</v>
      </c>
      <c r="G228" s="39"/>
      <c r="H228" s="39"/>
      <c r="I228" s="235"/>
      <c r="J228" s="39"/>
      <c r="K228" s="39"/>
      <c r="L228" s="43"/>
      <c r="M228" s="236"/>
      <c r="N228" s="237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136</v>
      </c>
      <c r="AU228" s="16" t="s">
        <v>83</v>
      </c>
    </row>
    <row r="229" s="13" customFormat="1">
      <c r="A229" s="13"/>
      <c r="B229" s="238"/>
      <c r="C229" s="239"/>
      <c r="D229" s="233" t="s">
        <v>137</v>
      </c>
      <c r="E229" s="240" t="s">
        <v>1</v>
      </c>
      <c r="F229" s="241" t="s">
        <v>570</v>
      </c>
      <c r="G229" s="239"/>
      <c r="H229" s="242">
        <v>8.6999999999999993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137</v>
      </c>
      <c r="AU229" s="248" t="s">
        <v>83</v>
      </c>
      <c r="AV229" s="13" t="s">
        <v>83</v>
      </c>
      <c r="AW229" s="13" t="s">
        <v>30</v>
      </c>
      <c r="AX229" s="13" t="s">
        <v>73</v>
      </c>
      <c r="AY229" s="248" t="s">
        <v>129</v>
      </c>
    </row>
    <row r="230" s="14" customFormat="1">
      <c r="A230" s="14"/>
      <c r="B230" s="249"/>
      <c r="C230" s="250"/>
      <c r="D230" s="233" t="s">
        <v>137</v>
      </c>
      <c r="E230" s="251" t="s">
        <v>1</v>
      </c>
      <c r="F230" s="252" t="s">
        <v>139</v>
      </c>
      <c r="G230" s="250"/>
      <c r="H230" s="253">
        <v>8.6999999999999993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137</v>
      </c>
      <c r="AU230" s="259" t="s">
        <v>83</v>
      </c>
      <c r="AV230" s="14" t="s">
        <v>135</v>
      </c>
      <c r="AW230" s="14" t="s">
        <v>30</v>
      </c>
      <c r="AX230" s="14" t="s">
        <v>81</v>
      </c>
      <c r="AY230" s="259" t="s">
        <v>129</v>
      </c>
    </row>
    <row r="231" s="12" customFormat="1" ht="22.8" customHeight="1">
      <c r="A231" s="12"/>
      <c r="B231" s="203"/>
      <c r="C231" s="204"/>
      <c r="D231" s="205" t="s">
        <v>72</v>
      </c>
      <c r="E231" s="217" t="s">
        <v>142</v>
      </c>
      <c r="F231" s="217" t="s">
        <v>307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SUM(P232:P239)</f>
        <v>0</v>
      </c>
      <c r="Q231" s="211"/>
      <c r="R231" s="212">
        <f>SUM(R232:R239)</f>
        <v>0</v>
      </c>
      <c r="S231" s="211"/>
      <c r="T231" s="213">
        <f>SUM(T232:T239)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81</v>
      </c>
      <c r="AT231" s="215" t="s">
        <v>72</v>
      </c>
      <c r="AU231" s="215" t="s">
        <v>81</v>
      </c>
      <c r="AY231" s="214" t="s">
        <v>129</v>
      </c>
      <c r="BK231" s="216">
        <f>SUM(BK232:BK239)</f>
        <v>0</v>
      </c>
    </row>
    <row r="232" s="2" customFormat="1" ht="16.5" customHeight="1">
      <c r="A232" s="37"/>
      <c r="B232" s="38"/>
      <c r="C232" s="219" t="s">
        <v>194</v>
      </c>
      <c r="D232" s="219" t="s">
        <v>131</v>
      </c>
      <c r="E232" s="220" t="s">
        <v>309</v>
      </c>
      <c r="F232" s="221" t="s">
        <v>310</v>
      </c>
      <c r="G232" s="222" t="s">
        <v>160</v>
      </c>
      <c r="H232" s="223">
        <v>17.399999999999999</v>
      </c>
      <c r="I232" s="224"/>
      <c r="J232" s="225">
        <f>ROUND(I232*H232,2)</f>
        <v>0</v>
      </c>
      <c r="K232" s="226"/>
      <c r="L232" s="43"/>
      <c r="M232" s="227" t="s">
        <v>1</v>
      </c>
      <c r="N232" s="228" t="s">
        <v>40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1" t="s">
        <v>135</v>
      </c>
      <c r="AT232" s="231" t="s">
        <v>131</v>
      </c>
      <c r="AU232" s="231" t="s">
        <v>83</v>
      </c>
      <c r="AY232" s="16" t="s">
        <v>129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135</v>
      </c>
      <c r="BK232" s="232">
        <f>ROUND(I232*H232,2)</f>
        <v>0</v>
      </c>
      <c r="BL232" s="16" t="s">
        <v>135</v>
      </c>
      <c r="BM232" s="231" t="s">
        <v>266</v>
      </c>
    </row>
    <row r="233" s="2" customFormat="1">
      <c r="A233" s="37"/>
      <c r="B233" s="38"/>
      <c r="C233" s="39"/>
      <c r="D233" s="233" t="s">
        <v>136</v>
      </c>
      <c r="E233" s="39"/>
      <c r="F233" s="234" t="s">
        <v>310</v>
      </c>
      <c r="G233" s="39"/>
      <c r="H233" s="39"/>
      <c r="I233" s="235"/>
      <c r="J233" s="39"/>
      <c r="K233" s="39"/>
      <c r="L233" s="43"/>
      <c r="M233" s="236"/>
      <c r="N233" s="237"/>
      <c r="O233" s="91"/>
      <c r="P233" s="91"/>
      <c r="Q233" s="91"/>
      <c r="R233" s="91"/>
      <c r="S233" s="91"/>
      <c r="T233" s="92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136</v>
      </c>
      <c r="AU233" s="16" t="s">
        <v>83</v>
      </c>
    </row>
    <row r="234" s="13" customFormat="1">
      <c r="A234" s="13"/>
      <c r="B234" s="238"/>
      <c r="C234" s="239"/>
      <c r="D234" s="233" t="s">
        <v>137</v>
      </c>
      <c r="E234" s="240" t="s">
        <v>1</v>
      </c>
      <c r="F234" s="241" t="s">
        <v>571</v>
      </c>
      <c r="G234" s="239"/>
      <c r="H234" s="242">
        <v>17.399999999999999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137</v>
      </c>
      <c r="AU234" s="248" t="s">
        <v>83</v>
      </c>
      <c r="AV234" s="13" t="s">
        <v>83</v>
      </c>
      <c r="AW234" s="13" t="s">
        <v>30</v>
      </c>
      <c r="AX234" s="13" t="s">
        <v>73</v>
      </c>
      <c r="AY234" s="248" t="s">
        <v>129</v>
      </c>
    </row>
    <row r="235" s="14" customFormat="1">
      <c r="A235" s="14"/>
      <c r="B235" s="249"/>
      <c r="C235" s="250"/>
      <c r="D235" s="233" t="s">
        <v>137</v>
      </c>
      <c r="E235" s="251" t="s">
        <v>1</v>
      </c>
      <c r="F235" s="252" t="s">
        <v>139</v>
      </c>
      <c r="G235" s="250"/>
      <c r="H235" s="253">
        <v>17.399999999999999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137</v>
      </c>
      <c r="AU235" s="259" t="s">
        <v>83</v>
      </c>
      <c r="AV235" s="14" t="s">
        <v>135</v>
      </c>
      <c r="AW235" s="14" t="s">
        <v>30</v>
      </c>
      <c r="AX235" s="14" t="s">
        <v>81</v>
      </c>
      <c r="AY235" s="259" t="s">
        <v>129</v>
      </c>
    </row>
    <row r="236" s="2" customFormat="1" ht="24.15" customHeight="1">
      <c r="A236" s="37"/>
      <c r="B236" s="38"/>
      <c r="C236" s="219" t="s">
        <v>267</v>
      </c>
      <c r="D236" s="219" t="s">
        <v>131</v>
      </c>
      <c r="E236" s="220" t="s">
        <v>313</v>
      </c>
      <c r="F236" s="221" t="s">
        <v>314</v>
      </c>
      <c r="G236" s="222" t="s">
        <v>160</v>
      </c>
      <c r="H236" s="223">
        <v>17.399999999999999</v>
      </c>
      <c r="I236" s="224"/>
      <c r="J236" s="225">
        <f>ROUND(I236*H236,2)</f>
        <v>0</v>
      </c>
      <c r="K236" s="226"/>
      <c r="L236" s="43"/>
      <c r="M236" s="227" t="s">
        <v>1</v>
      </c>
      <c r="N236" s="228" t="s">
        <v>40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135</v>
      </c>
      <c r="AT236" s="231" t="s">
        <v>131</v>
      </c>
      <c r="AU236" s="231" t="s">
        <v>83</v>
      </c>
      <c r="AY236" s="16" t="s">
        <v>129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135</v>
      </c>
      <c r="BK236" s="232">
        <f>ROUND(I236*H236,2)</f>
        <v>0</v>
      </c>
      <c r="BL236" s="16" t="s">
        <v>135</v>
      </c>
      <c r="BM236" s="231" t="s">
        <v>270</v>
      </c>
    </row>
    <row r="237" s="2" customFormat="1">
      <c r="A237" s="37"/>
      <c r="B237" s="38"/>
      <c r="C237" s="39"/>
      <c r="D237" s="233" t="s">
        <v>136</v>
      </c>
      <c r="E237" s="39"/>
      <c r="F237" s="234" t="s">
        <v>314</v>
      </c>
      <c r="G237" s="39"/>
      <c r="H237" s="39"/>
      <c r="I237" s="235"/>
      <c r="J237" s="39"/>
      <c r="K237" s="39"/>
      <c r="L237" s="43"/>
      <c r="M237" s="236"/>
      <c r="N237" s="237"/>
      <c r="O237" s="91"/>
      <c r="P237" s="91"/>
      <c r="Q237" s="91"/>
      <c r="R237" s="91"/>
      <c r="S237" s="91"/>
      <c r="T237" s="9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136</v>
      </c>
      <c r="AU237" s="16" t="s">
        <v>83</v>
      </c>
    </row>
    <row r="238" s="13" customFormat="1">
      <c r="A238" s="13"/>
      <c r="B238" s="238"/>
      <c r="C238" s="239"/>
      <c r="D238" s="233" t="s">
        <v>137</v>
      </c>
      <c r="E238" s="240" t="s">
        <v>1</v>
      </c>
      <c r="F238" s="241" t="s">
        <v>571</v>
      </c>
      <c r="G238" s="239"/>
      <c r="H238" s="242">
        <v>17.399999999999999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137</v>
      </c>
      <c r="AU238" s="248" t="s">
        <v>83</v>
      </c>
      <c r="AV238" s="13" t="s">
        <v>83</v>
      </c>
      <c r="AW238" s="13" t="s">
        <v>30</v>
      </c>
      <c r="AX238" s="13" t="s">
        <v>73</v>
      </c>
      <c r="AY238" s="248" t="s">
        <v>129</v>
      </c>
    </row>
    <row r="239" s="14" customFormat="1">
      <c r="A239" s="14"/>
      <c r="B239" s="249"/>
      <c r="C239" s="250"/>
      <c r="D239" s="233" t="s">
        <v>137</v>
      </c>
      <c r="E239" s="251" t="s">
        <v>1</v>
      </c>
      <c r="F239" s="252" t="s">
        <v>139</v>
      </c>
      <c r="G239" s="250"/>
      <c r="H239" s="253">
        <v>17.399999999999999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137</v>
      </c>
      <c r="AU239" s="259" t="s">
        <v>83</v>
      </c>
      <c r="AV239" s="14" t="s">
        <v>135</v>
      </c>
      <c r="AW239" s="14" t="s">
        <v>30</v>
      </c>
      <c r="AX239" s="14" t="s">
        <v>81</v>
      </c>
      <c r="AY239" s="259" t="s">
        <v>129</v>
      </c>
    </row>
    <row r="240" s="12" customFormat="1" ht="22.8" customHeight="1">
      <c r="A240" s="12"/>
      <c r="B240" s="203"/>
      <c r="C240" s="204"/>
      <c r="D240" s="205" t="s">
        <v>72</v>
      </c>
      <c r="E240" s="217" t="s">
        <v>135</v>
      </c>
      <c r="F240" s="217" t="s">
        <v>316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SUM(P241:P244)</f>
        <v>0</v>
      </c>
      <c r="Q240" s="211"/>
      <c r="R240" s="212">
        <f>SUM(R241:R244)</f>
        <v>4.4414187300000005</v>
      </c>
      <c r="S240" s="211"/>
      <c r="T240" s="213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81</v>
      </c>
      <c r="AT240" s="215" t="s">
        <v>72</v>
      </c>
      <c r="AU240" s="215" t="s">
        <v>81</v>
      </c>
      <c r="AY240" s="214" t="s">
        <v>129</v>
      </c>
      <c r="BK240" s="216">
        <f>SUM(BK241:BK244)</f>
        <v>0</v>
      </c>
    </row>
    <row r="241" s="2" customFormat="1" ht="33" customHeight="1">
      <c r="A241" s="37"/>
      <c r="B241" s="38"/>
      <c r="C241" s="219" t="s">
        <v>199</v>
      </c>
      <c r="D241" s="219" t="s">
        <v>131</v>
      </c>
      <c r="E241" s="220" t="s">
        <v>318</v>
      </c>
      <c r="F241" s="221" t="s">
        <v>319</v>
      </c>
      <c r="G241" s="222" t="s">
        <v>179</v>
      </c>
      <c r="H241" s="223">
        <v>2.3490000000000002</v>
      </c>
      <c r="I241" s="224"/>
      <c r="J241" s="225">
        <f>ROUND(I241*H241,2)</f>
        <v>0</v>
      </c>
      <c r="K241" s="226"/>
      <c r="L241" s="43"/>
      <c r="M241" s="227" t="s">
        <v>1</v>
      </c>
      <c r="N241" s="228" t="s">
        <v>40</v>
      </c>
      <c r="O241" s="91"/>
      <c r="P241" s="229">
        <f>O241*H241</f>
        <v>0</v>
      </c>
      <c r="Q241" s="229">
        <v>1.8907700000000001</v>
      </c>
      <c r="R241" s="229">
        <f>Q241*H241</f>
        <v>4.4414187300000005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135</v>
      </c>
      <c r="AT241" s="231" t="s">
        <v>131</v>
      </c>
      <c r="AU241" s="231" t="s">
        <v>83</v>
      </c>
      <c r="AY241" s="16" t="s">
        <v>129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135</v>
      </c>
      <c r="BK241" s="232">
        <f>ROUND(I241*H241,2)</f>
        <v>0</v>
      </c>
      <c r="BL241" s="16" t="s">
        <v>135</v>
      </c>
      <c r="BM241" s="231" t="s">
        <v>276</v>
      </c>
    </row>
    <row r="242" s="2" customFormat="1">
      <c r="A242" s="37"/>
      <c r="B242" s="38"/>
      <c r="C242" s="39"/>
      <c r="D242" s="233" t="s">
        <v>136</v>
      </c>
      <c r="E242" s="39"/>
      <c r="F242" s="234" t="s">
        <v>319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136</v>
      </c>
      <c r="AU242" s="16" t="s">
        <v>83</v>
      </c>
    </row>
    <row r="243" s="13" customFormat="1">
      <c r="A243" s="13"/>
      <c r="B243" s="238"/>
      <c r="C243" s="239"/>
      <c r="D243" s="233" t="s">
        <v>137</v>
      </c>
      <c r="E243" s="240" t="s">
        <v>1</v>
      </c>
      <c r="F243" s="241" t="s">
        <v>572</v>
      </c>
      <c r="G243" s="239"/>
      <c r="H243" s="242">
        <v>2.3490000000000002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137</v>
      </c>
      <c r="AU243" s="248" t="s">
        <v>83</v>
      </c>
      <c r="AV243" s="13" t="s">
        <v>83</v>
      </c>
      <c r="AW243" s="13" t="s">
        <v>30</v>
      </c>
      <c r="AX243" s="13" t="s">
        <v>73</v>
      </c>
      <c r="AY243" s="248" t="s">
        <v>129</v>
      </c>
    </row>
    <row r="244" s="14" customFormat="1">
      <c r="A244" s="14"/>
      <c r="B244" s="249"/>
      <c r="C244" s="250"/>
      <c r="D244" s="233" t="s">
        <v>137</v>
      </c>
      <c r="E244" s="251" t="s">
        <v>1</v>
      </c>
      <c r="F244" s="252" t="s">
        <v>139</v>
      </c>
      <c r="G244" s="250"/>
      <c r="H244" s="253">
        <v>2.3490000000000002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137</v>
      </c>
      <c r="AU244" s="259" t="s">
        <v>83</v>
      </c>
      <c r="AV244" s="14" t="s">
        <v>135</v>
      </c>
      <c r="AW244" s="14" t="s">
        <v>30</v>
      </c>
      <c r="AX244" s="14" t="s">
        <v>81</v>
      </c>
      <c r="AY244" s="259" t="s">
        <v>129</v>
      </c>
    </row>
    <row r="245" s="12" customFormat="1" ht="22.8" customHeight="1">
      <c r="A245" s="12"/>
      <c r="B245" s="203"/>
      <c r="C245" s="204"/>
      <c r="D245" s="205" t="s">
        <v>72</v>
      </c>
      <c r="E245" s="217" t="s">
        <v>152</v>
      </c>
      <c r="F245" s="217" t="s">
        <v>352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SUM(P246:P255)</f>
        <v>0</v>
      </c>
      <c r="Q245" s="211"/>
      <c r="R245" s="212">
        <f>SUM(R246:R255)</f>
        <v>6.5190580000000011</v>
      </c>
      <c r="S245" s="211"/>
      <c r="T245" s="213">
        <f>SUM(T246:T255)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81</v>
      </c>
      <c r="AT245" s="215" t="s">
        <v>72</v>
      </c>
      <c r="AU245" s="215" t="s">
        <v>81</v>
      </c>
      <c r="AY245" s="214" t="s">
        <v>129</v>
      </c>
      <c r="BK245" s="216">
        <f>SUM(BK246:BK255)</f>
        <v>0</v>
      </c>
    </row>
    <row r="246" s="2" customFormat="1" ht="33" customHeight="1">
      <c r="A246" s="37"/>
      <c r="B246" s="38"/>
      <c r="C246" s="219" t="s">
        <v>277</v>
      </c>
      <c r="D246" s="219" t="s">
        <v>131</v>
      </c>
      <c r="E246" s="220" t="s">
        <v>354</v>
      </c>
      <c r="F246" s="221" t="s">
        <v>355</v>
      </c>
      <c r="G246" s="222" t="s">
        <v>134</v>
      </c>
      <c r="H246" s="223">
        <v>9.8000000000000007</v>
      </c>
      <c r="I246" s="224"/>
      <c r="J246" s="225">
        <f>ROUND(I246*H246,2)</f>
        <v>0</v>
      </c>
      <c r="K246" s="226"/>
      <c r="L246" s="43"/>
      <c r="M246" s="227" t="s">
        <v>1</v>
      </c>
      <c r="N246" s="228" t="s">
        <v>40</v>
      </c>
      <c r="O246" s="91"/>
      <c r="P246" s="229">
        <f>O246*H246</f>
        <v>0</v>
      </c>
      <c r="Q246" s="229">
        <v>0.34499999999999997</v>
      </c>
      <c r="R246" s="229">
        <f>Q246*H246</f>
        <v>3.3809999999999998</v>
      </c>
      <c r="S246" s="229">
        <v>0</v>
      </c>
      <c r="T246" s="23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135</v>
      </c>
      <c r="AT246" s="231" t="s">
        <v>131</v>
      </c>
      <c r="AU246" s="231" t="s">
        <v>83</v>
      </c>
      <c r="AY246" s="16" t="s">
        <v>129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135</v>
      </c>
      <c r="BK246" s="232">
        <f>ROUND(I246*H246,2)</f>
        <v>0</v>
      </c>
      <c r="BL246" s="16" t="s">
        <v>135</v>
      </c>
      <c r="BM246" s="231" t="s">
        <v>280</v>
      </c>
    </row>
    <row r="247" s="2" customFormat="1">
      <c r="A247" s="37"/>
      <c r="B247" s="38"/>
      <c r="C247" s="39"/>
      <c r="D247" s="233" t="s">
        <v>136</v>
      </c>
      <c r="E247" s="39"/>
      <c r="F247" s="234" t="s">
        <v>355</v>
      </c>
      <c r="G247" s="39"/>
      <c r="H247" s="39"/>
      <c r="I247" s="235"/>
      <c r="J247" s="39"/>
      <c r="K247" s="39"/>
      <c r="L247" s="43"/>
      <c r="M247" s="236"/>
      <c r="N247" s="237"/>
      <c r="O247" s="91"/>
      <c r="P247" s="91"/>
      <c r="Q247" s="91"/>
      <c r="R247" s="91"/>
      <c r="S247" s="91"/>
      <c r="T247" s="92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136</v>
      </c>
      <c r="AU247" s="16" t="s">
        <v>83</v>
      </c>
    </row>
    <row r="248" s="2" customFormat="1" ht="49.05" customHeight="1">
      <c r="A248" s="37"/>
      <c r="B248" s="38"/>
      <c r="C248" s="219" t="s">
        <v>204</v>
      </c>
      <c r="D248" s="219" t="s">
        <v>131</v>
      </c>
      <c r="E248" s="220" t="s">
        <v>358</v>
      </c>
      <c r="F248" s="221" t="s">
        <v>359</v>
      </c>
      <c r="G248" s="222" t="s">
        <v>134</v>
      </c>
      <c r="H248" s="223">
        <v>9.8000000000000007</v>
      </c>
      <c r="I248" s="224"/>
      <c r="J248" s="225">
        <f>ROUND(I248*H248,2)</f>
        <v>0</v>
      </c>
      <c r="K248" s="226"/>
      <c r="L248" s="43"/>
      <c r="M248" s="227" t="s">
        <v>1</v>
      </c>
      <c r="N248" s="228" t="s">
        <v>40</v>
      </c>
      <c r="O248" s="91"/>
      <c r="P248" s="229">
        <f>O248*H248</f>
        <v>0</v>
      </c>
      <c r="Q248" s="229">
        <v>0.18462999999999999</v>
      </c>
      <c r="R248" s="229">
        <f>Q248*H248</f>
        <v>1.809374</v>
      </c>
      <c r="S248" s="229">
        <v>0</v>
      </c>
      <c r="T248" s="23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1" t="s">
        <v>135</v>
      </c>
      <c r="AT248" s="231" t="s">
        <v>131</v>
      </c>
      <c r="AU248" s="231" t="s">
        <v>83</v>
      </c>
      <c r="AY248" s="16" t="s">
        <v>129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6" t="s">
        <v>135</v>
      </c>
      <c r="BK248" s="232">
        <f>ROUND(I248*H248,2)</f>
        <v>0</v>
      </c>
      <c r="BL248" s="16" t="s">
        <v>135</v>
      </c>
      <c r="BM248" s="231" t="s">
        <v>286</v>
      </c>
    </row>
    <row r="249" s="2" customFormat="1">
      <c r="A249" s="37"/>
      <c r="B249" s="38"/>
      <c r="C249" s="39"/>
      <c r="D249" s="233" t="s">
        <v>136</v>
      </c>
      <c r="E249" s="39"/>
      <c r="F249" s="234" t="s">
        <v>359</v>
      </c>
      <c r="G249" s="39"/>
      <c r="H249" s="39"/>
      <c r="I249" s="235"/>
      <c r="J249" s="39"/>
      <c r="K249" s="39"/>
      <c r="L249" s="43"/>
      <c r="M249" s="236"/>
      <c r="N249" s="237"/>
      <c r="O249" s="91"/>
      <c r="P249" s="91"/>
      <c r="Q249" s="91"/>
      <c r="R249" s="91"/>
      <c r="S249" s="91"/>
      <c r="T249" s="9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136</v>
      </c>
      <c r="AU249" s="16" t="s">
        <v>83</v>
      </c>
    </row>
    <row r="250" s="2" customFormat="1" ht="24.15" customHeight="1">
      <c r="A250" s="37"/>
      <c r="B250" s="38"/>
      <c r="C250" s="219" t="s">
        <v>288</v>
      </c>
      <c r="D250" s="219" t="s">
        <v>131</v>
      </c>
      <c r="E250" s="220" t="s">
        <v>363</v>
      </c>
      <c r="F250" s="221" t="s">
        <v>364</v>
      </c>
      <c r="G250" s="222" t="s">
        <v>134</v>
      </c>
      <c r="H250" s="223">
        <v>9.8000000000000007</v>
      </c>
      <c r="I250" s="224"/>
      <c r="J250" s="225">
        <f>ROUND(I250*H250,2)</f>
        <v>0</v>
      </c>
      <c r="K250" s="226"/>
      <c r="L250" s="43"/>
      <c r="M250" s="227" t="s">
        <v>1</v>
      </c>
      <c r="N250" s="228" t="s">
        <v>40</v>
      </c>
      <c r="O250" s="91"/>
      <c r="P250" s="229">
        <f>O250*H250</f>
        <v>0</v>
      </c>
      <c r="Q250" s="229">
        <v>0.0056100000000000004</v>
      </c>
      <c r="R250" s="229">
        <f>Q250*H250</f>
        <v>0.054978000000000006</v>
      </c>
      <c r="S250" s="229">
        <v>0</v>
      </c>
      <c r="T250" s="23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135</v>
      </c>
      <c r="AT250" s="231" t="s">
        <v>131</v>
      </c>
      <c r="AU250" s="231" t="s">
        <v>83</v>
      </c>
      <c r="AY250" s="16" t="s">
        <v>129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135</v>
      </c>
      <c r="BK250" s="232">
        <f>ROUND(I250*H250,2)</f>
        <v>0</v>
      </c>
      <c r="BL250" s="16" t="s">
        <v>135</v>
      </c>
      <c r="BM250" s="231" t="s">
        <v>291</v>
      </c>
    </row>
    <row r="251" s="2" customFormat="1">
      <c r="A251" s="37"/>
      <c r="B251" s="38"/>
      <c r="C251" s="39"/>
      <c r="D251" s="233" t="s">
        <v>136</v>
      </c>
      <c r="E251" s="39"/>
      <c r="F251" s="234" t="s">
        <v>364</v>
      </c>
      <c r="G251" s="39"/>
      <c r="H251" s="39"/>
      <c r="I251" s="235"/>
      <c r="J251" s="39"/>
      <c r="K251" s="39"/>
      <c r="L251" s="43"/>
      <c r="M251" s="236"/>
      <c r="N251" s="237"/>
      <c r="O251" s="91"/>
      <c r="P251" s="91"/>
      <c r="Q251" s="91"/>
      <c r="R251" s="91"/>
      <c r="S251" s="91"/>
      <c r="T251" s="9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136</v>
      </c>
      <c r="AU251" s="16" t="s">
        <v>83</v>
      </c>
    </row>
    <row r="252" s="2" customFormat="1" ht="24.15" customHeight="1">
      <c r="A252" s="37"/>
      <c r="B252" s="38"/>
      <c r="C252" s="219" t="s">
        <v>209</v>
      </c>
      <c r="D252" s="219" t="s">
        <v>131</v>
      </c>
      <c r="E252" s="220" t="s">
        <v>366</v>
      </c>
      <c r="F252" s="221" t="s">
        <v>367</v>
      </c>
      <c r="G252" s="222" t="s">
        <v>134</v>
      </c>
      <c r="H252" s="223">
        <v>9.8000000000000007</v>
      </c>
      <c r="I252" s="224"/>
      <c r="J252" s="225">
        <f>ROUND(I252*H252,2)</f>
        <v>0</v>
      </c>
      <c r="K252" s="226"/>
      <c r="L252" s="43"/>
      <c r="M252" s="227" t="s">
        <v>1</v>
      </c>
      <c r="N252" s="228" t="s">
        <v>40</v>
      </c>
      <c r="O252" s="91"/>
      <c r="P252" s="229">
        <f>O252*H252</f>
        <v>0</v>
      </c>
      <c r="Q252" s="229">
        <v>0.00031</v>
      </c>
      <c r="R252" s="229">
        <f>Q252*H252</f>
        <v>0.0030380000000000003</v>
      </c>
      <c r="S252" s="229">
        <v>0</v>
      </c>
      <c r="T252" s="23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1" t="s">
        <v>135</v>
      </c>
      <c r="AT252" s="231" t="s">
        <v>131</v>
      </c>
      <c r="AU252" s="231" t="s">
        <v>83</v>
      </c>
      <c r="AY252" s="16" t="s">
        <v>129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135</v>
      </c>
      <c r="BK252" s="232">
        <f>ROUND(I252*H252,2)</f>
        <v>0</v>
      </c>
      <c r="BL252" s="16" t="s">
        <v>135</v>
      </c>
      <c r="BM252" s="231" t="s">
        <v>295</v>
      </c>
    </row>
    <row r="253" s="2" customFormat="1">
      <c r="A253" s="37"/>
      <c r="B253" s="38"/>
      <c r="C253" s="39"/>
      <c r="D253" s="233" t="s">
        <v>136</v>
      </c>
      <c r="E253" s="39"/>
      <c r="F253" s="234" t="s">
        <v>367</v>
      </c>
      <c r="G253" s="39"/>
      <c r="H253" s="39"/>
      <c r="I253" s="235"/>
      <c r="J253" s="39"/>
      <c r="K253" s="39"/>
      <c r="L253" s="43"/>
      <c r="M253" s="236"/>
      <c r="N253" s="237"/>
      <c r="O253" s="91"/>
      <c r="P253" s="91"/>
      <c r="Q253" s="91"/>
      <c r="R253" s="91"/>
      <c r="S253" s="91"/>
      <c r="T253" s="92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136</v>
      </c>
      <c r="AU253" s="16" t="s">
        <v>83</v>
      </c>
    </row>
    <row r="254" s="2" customFormat="1" ht="44.25" customHeight="1">
      <c r="A254" s="37"/>
      <c r="B254" s="38"/>
      <c r="C254" s="219" t="s">
        <v>297</v>
      </c>
      <c r="D254" s="219" t="s">
        <v>131</v>
      </c>
      <c r="E254" s="220" t="s">
        <v>371</v>
      </c>
      <c r="F254" s="221" t="s">
        <v>372</v>
      </c>
      <c r="G254" s="222" t="s">
        <v>134</v>
      </c>
      <c r="H254" s="223">
        <v>9.8000000000000007</v>
      </c>
      <c r="I254" s="224"/>
      <c r="J254" s="225">
        <f>ROUND(I254*H254,2)</f>
        <v>0</v>
      </c>
      <c r="K254" s="226"/>
      <c r="L254" s="43"/>
      <c r="M254" s="227" t="s">
        <v>1</v>
      </c>
      <c r="N254" s="228" t="s">
        <v>40</v>
      </c>
      <c r="O254" s="91"/>
      <c r="P254" s="229">
        <f>O254*H254</f>
        <v>0</v>
      </c>
      <c r="Q254" s="229">
        <v>0.12966</v>
      </c>
      <c r="R254" s="229">
        <f>Q254*H254</f>
        <v>1.2706680000000001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135</v>
      </c>
      <c r="AT254" s="231" t="s">
        <v>131</v>
      </c>
      <c r="AU254" s="231" t="s">
        <v>83</v>
      </c>
      <c r="AY254" s="16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135</v>
      </c>
      <c r="BK254" s="232">
        <f>ROUND(I254*H254,2)</f>
        <v>0</v>
      </c>
      <c r="BL254" s="16" t="s">
        <v>135</v>
      </c>
      <c r="BM254" s="231" t="s">
        <v>301</v>
      </c>
    </row>
    <row r="255" s="2" customFormat="1">
      <c r="A255" s="37"/>
      <c r="B255" s="38"/>
      <c r="C255" s="39"/>
      <c r="D255" s="233" t="s">
        <v>136</v>
      </c>
      <c r="E255" s="39"/>
      <c r="F255" s="234" t="s">
        <v>372</v>
      </c>
      <c r="G255" s="39"/>
      <c r="H255" s="39"/>
      <c r="I255" s="235"/>
      <c r="J255" s="39"/>
      <c r="K255" s="39"/>
      <c r="L255" s="43"/>
      <c r="M255" s="236"/>
      <c r="N255" s="237"/>
      <c r="O255" s="91"/>
      <c r="P255" s="91"/>
      <c r="Q255" s="91"/>
      <c r="R255" s="91"/>
      <c r="S255" s="91"/>
      <c r="T255" s="9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136</v>
      </c>
      <c r="AU255" s="16" t="s">
        <v>83</v>
      </c>
    </row>
    <row r="256" s="12" customFormat="1" ht="22.8" customHeight="1">
      <c r="A256" s="12"/>
      <c r="B256" s="203"/>
      <c r="C256" s="204"/>
      <c r="D256" s="205" t="s">
        <v>72</v>
      </c>
      <c r="E256" s="217" t="s">
        <v>150</v>
      </c>
      <c r="F256" s="217" t="s">
        <v>374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SUM(P257:P287)</f>
        <v>0</v>
      </c>
      <c r="Q256" s="211"/>
      <c r="R256" s="212">
        <f>SUM(R257:R287)</f>
        <v>0.21855380000000002</v>
      </c>
      <c r="S256" s="211"/>
      <c r="T256" s="213">
        <f>SUM(T257:T287)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81</v>
      </c>
      <c r="AT256" s="215" t="s">
        <v>72</v>
      </c>
      <c r="AU256" s="215" t="s">
        <v>81</v>
      </c>
      <c r="AY256" s="214" t="s">
        <v>129</v>
      </c>
      <c r="BK256" s="216">
        <f>SUM(BK257:BK287)</f>
        <v>0</v>
      </c>
    </row>
    <row r="257" s="2" customFormat="1" ht="24.15" customHeight="1">
      <c r="A257" s="37"/>
      <c r="B257" s="38"/>
      <c r="C257" s="219" t="s">
        <v>214</v>
      </c>
      <c r="D257" s="219" t="s">
        <v>131</v>
      </c>
      <c r="E257" s="220" t="s">
        <v>573</v>
      </c>
      <c r="F257" s="221" t="s">
        <v>574</v>
      </c>
      <c r="G257" s="222" t="s">
        <v>300</v>
      </c>
      <c r="H257" s="223">
        <v>2</v>
      </c>
      <c r="I257" s="224"/>
      <c r="J257" s="225">
        <f>ROUND(I257*H257,2)</f>
        <v>0</v>
      </c>
      <c r="K257" s="226"/>
      <c r="L257" s="43"/>
      <c r="M257" s="227" t="s">
        <v>1</v>
      </c>
      <c r="N257" s="228" t="s">
        <v>40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1" t="s">
        <v>135</v>
      </c>
      <c r="AT257" s="231" t="s">
        <v>131</v>
      </c>
      <c r="AU257" s="231" t="s">
        <v>83</v>
      </c>
      <c r="AY257" s="16" t="s">
        <v>129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6" t="s">
        <v>135</v>
      </c>
      <c r="BK257" s="232">
        <f>ROUND(I257*H257,2)</f>
        <v>0</v>
      </c>
      <c r="BL257" s="16" t="s">
        <v>135</v>
      </c>
      <c r="BM257" s="231" t="s">
        <v>305</v>
      </c>
    </row>
    <row r="258" s="2" customFormat="1">
      <c r="A258" s="37"/>
      <c r="B258" s="38"/>
      <c r="C258" s="39"/>
      <c r="D258" s="233" t="s">
        <v>136</v>
      </c>
      <c r="E258" s="39"/>
      <c r="F258" s="234" t="s">
        <v>574</v>
      </c>
      <c r="G258" s="39"/>
      <c r="H258" s="39"/>
      <c r="I258" s="235"/>
      <c r="J258" s="39"/>
      <c r="K258" s="39"/>
      <c r="L258" s="43"/>
      <c r="M258" s="236"/>
      <c r="N258" s="237"/>
      <c r="O258" s="91"/>
      <c r="P258" s="91"/>
      <c r="Q258" s="91"/>
      <c r="R258" s="91"/>
      <c r="S258" s="91"/>
      <c r="T258" s="92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136</v>
      </c>
      <c r="AU258" s="16" t="s">
        <v>83</v>
      </c>
    </row>
    <row r="259" s="2" customFormat="1" ht="44.25" customHeight="1">
      <c r="A259" s="37"/>
      <c r="B259" s="38"/>
      <c r="C259" s="219" t="s">
        <v>308</v>
      </c>
      <c r="D259" s="219" t="s">
        <v>131</v>
      </c>
      <c r="E259" s="220" t="s">
        <v>575</v>
      </c>
      <c r="F259" s="221" t="s">
        <v>576</v>
      </c>
      <c r="G259" s="222" t="s">
        <v>160</v>
      </c>
      <c r="H259" s="223">
        <v>17.399999999999999</v>
      </c>
      <c r="I259" s="224"/>
      <c r="J259" s="225">
        <f>ROUND(I259*H259,2)</f>
        <v>0</v>
      </c>
      <c r="K259" s="226"/>
      <c r="L259" s="43"/>
      <c r="M259" s="227" t="s">
        <v>1</v>
      </c>
      <c r="N259" s="228" t="s">
        <v>40</v>
      </c>
      <c r="O259" s="91"/>
      <c r="P259" s="229">
        <f>O259*H259</f>
        <v>0</v>
      </c>
      <c r="Q259" s="229">
        <v>0.0027599999999999999</v>
      </c>
      <c r="R259" s="229">
        <f>Q259*H259</f>
        <v>0.04802399999999999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135</v>
      </c>
      <c r="AT259" s="231" t="s">
        <v>131</v>
      </c>
      <c r="AU259" s="231" t="s">
        <v>83</v>
      </c>
      <c r="AY259" s="16" t="s">
        <v>129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135</v>
      </c>
      <c r="BK259" s="232">
        <f>ROUND(I259*H259,2)</f>
        <v>0</v>
      </c>
      <c r="BL259" s="16" t="s">
        <v>135</v>
      </c>
      <c r="BM259" s="231" t="s">
        <v>311</v>
      </c>
    </row>
    <row r="260" s="2" customFormat="1">
      <c r="A260" s="37"/>
      <c r="B260" s="38"/>
      <c r="C260" s="39"/>
      <c r="D260" s="233" t="s">
        <v>136</v>
      </c>
      <c r="E260" s="39"/>
      <c r="F260" s="234" t="s">
        <v>576</v>
      </c>
      <c r="G260" s="39"/>
      <c r="H260" s="39"/>
      <c r="I260" s="235"/>
      <c r="J260" s="39"/>
      <c r="K260" s="39"/>
      <c r="L260" s="43"/>
      <c r="M260" s="236"/>
      <c r="N260" s="237"/>
      <c r="O260" s="91"/>
      <c r="P260" s="91"/>
      <c r="Q260" s="91"/>
      <c r="R260" s="91"/>
      <c r="S260" s="91"/>
      <c r="T260" s="9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136</v>
      </c>
      <c r="AU260" s="16" t="s">
        <v>83</v>
      </c>
    </row>
    <row r="261" s="2" customFormat="1" ht="37.8" customHeight="1">
      <c r="A261" s="37"/>
      <c r="B261" s="38"/>
      <c r="C261" s="219" t="s">
        <v>218</v>
      </c>
      <c r="D261" s="219" t="s">
        <v>131</v>
      </c>
      <c r="E261" s="220" t="s">
        <v>577</v>
      </c>
      <c r="F261" s="221" t="s">
        <v>578</v>
      </c>
      <c r="G261" s="222" t="s">
        <v>300</v>
      </c>
      <c r="H261" s="223">
        <v>6</v>
      </c>
      <c r="I261" s="224"/>
      <c r="J261" s="225">
        <f>ROUND(I261*H261,2)</f>
        <v>0</v>
      </c>
      <c r="K261" s="226"/>
      <c r="L261" s="43"/>
      <c r="M261" s="227" t="s">
        <v>1</v>
      </c>
      <c r="N261" s="228" t="s">
        <v>40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135</v>
      </c>
      <c r="AT261" s="231" t="s">
        <v>131</v>
      </c>
      <c r="AU261" s="231" t="s">
        <v>83</v>
      </c>
      <c r="AY261" s="16" t="s">
        <v>129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135</v>
      </c>
      <c r="BK261" s="232">
        <f>ROUND(I261*H261,2)</f>
        <v>0</v>
      </c>
      <c r="BL261" s="16" t="s">
        <v>135</v>
      </c>
      <c r="BM261" s="231" t="s">
        <v>315</v>
      </c>
    </row>
    <row r="262" s="2" customFormat="1">
      <c r="A262" s="37"/>
      <c r="B262" s="38"/>
      <c r="C262" s="39"/>
      <c r="D262" s="233" t="s">
        <v>136</v>
      </c>
      <c r="E262" s="39"/>
      <c r="F262" s="234" t="s">
        <v>578</v>
      </c>
      <c r="G262" s="39"/>
      <c r="H262" s="39"/>
      <c r="I262" s="235"/>
      <c r="J262" s="39"/>
      <c r="K262" s="39"/>
      <c r="L262" s="43"/>
      <c r="M262" s="236"/>
      <c r="N262" s="237"/>
      <c r="O262" s="91"/>
      <c r="P262" s="91"/>
      <c r="Q262" s="91"/>
      <c r="R262" s="91"/>
      <c r="S262" s="91"/>
      <c r="T262" s="9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136</v>
      </c>
      <c r="AU262" s="16" t="s">
        <v>83</v>
      </c>
    </row>
    <row r="263" s="2" customFormat="1" ht="24.15" customHeight="1">
      <c r="A263" s="37"/>
      <c r="B263" s="38"/>
      <c r="C263" s="260" t="s">
        <v>317</v>
      </c>
      <c r="D263" s="260" t="s">
        <v>283</v>
      </c>
      <c r="E263" s="261" t="s">
        <v>579</v>
      </c>
      <c r="F263" s="262" t="s">
        <v>580</v>
      </c>
      <c r="G263" s="263" t="s">
        <v>300</v>
      </c>
      <c r="H263" s="264">
        <v>2.02</v>
      </c>
      <c r="I263" s="265"/>
      <c r="J263" s="266">
        <f>ROUND(I263*H263,2)</f>
        <v>0</v>
      </c>
      <c r="K263" s="267"/>
      <c r="L263" s="268"/>
      <c r="M263" s="269" t="s">
        <v>1</v>
      </c>
      <c r="N263" s="270" t="s">
        <v>40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150</v>
      </c>
      <c r="AT263" s="231" t="s">
        <v>283</v>
      </c>
      <c r="AU263" s="231" t="s">
        <v>83</v>
      </c>
      <c r="AY263" s="16" t="s">
        <v>129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135</v>
      </c>
      <c r="BK263" s="232">
        <f>ROUND(I263*H263,2)</f>
        <v>0</v>
      </c>
      <c r="BL263" s="16" t="s">
        <v>135</v>
      </c>
      <c r="BM263" s="231" t="s">
        <v>320</v>
      </c>
    </row>
    <row r="264" s="2" customFormat="1">
      <c r="A264" s="37"/>
      <c r="B264" s="38"/>
      <c r="C264" s="39"/>
      <c r="D264" s="233" t="s">
        <v>136</v>
      </c>
      <c r="E264" s="39"/>
      <c r="F264" s="234" t="s">
        <v>580</v>
      </c>
      <c r="G264" s="39"/>
      <c r="H264" s="39"/>
      <c r="I264" s="235"/>
      <c r="J264" s="39"/>
      <c r="K264" s="39"/>
      <c r="L264" s="43"/>
      <c r="M264" s="236"/>
      <c r="N264" s="237"/>
      <c r="O264" s="91"/>
      <c r="P264" s="91"/>
      <c r="Q264" s="91"/>
      <c r="R264" s="91"/>
      <c r="S264" s="91"/>
      <c r="T264" s="9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136</v>
      </c>
      <c r="AU264" s="16" t="s">
        <v>83</v>
      </c>
    </row>
    <row r="265" s="2" customFormat="1">
      <c r="A265" s="37"/>
      <c r="B265" s="38"/>
      <c r="C265" s="39"/>
      <c r="D265" s="233" t="s">
        <v>434</v>
      </c>
      <c r="E265" s="39"/>
      <c r="F265" s="271" t="s">
        <v>581</v>
      </c>
      <c r="G265" s="39"/>
      <c r="H265" s="39"/>
      <c r="I265" s="235"/>
      <c r="J265" s="39"/>
      <c r="K265" s="39"/>
      <c r="L265" s="43"/>
      <c r="M265" s="236"/>
      <c r="N265" s="237"/>
      <c r="O265" s="91"/>
      <c r="P265" s="91"/>
      <c r="Q265" s="91"/>
      <c r="R265" s="91"/>
      <c r="S265" s="91"/>
      <c r="T265" s="92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434</v>
      </c>
      <c r="AU265" s="16" t="s">
        <v>83</v>
      </c>
    </row>
    <row r="266" s="13" customFormat="1">
      <c r="A266" s="13"/>
      <c r="B266" s="238"/>
      <c r="C266" s="239"/>
      <c r="D266" s="233" t="s">
        <v>137</v>
      </c>
      <c r="E266" s="240" t="s">
        <v>1</v>
      </c>
      <c r="F266" s="241" t="s">
        <v>412</v>
      </c>
      <c r="G266" s="239"/>
      <c r="H266" s="242">
        <v>2.02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137</v>
      </c>
      <c r="AU266" s="248" t="s">
        <v>83</v>
      </c>
      <c r="AV266" s="13" t="s">
        <v>83</v>
      </c>
      <c r="AW266" s="13" t="s">
        <v>30</v>
      </c>
      <c r="AX266" s="13" t="s">
        <v>73</v>
      </c>
      <c r="AY266" s="248" t="s">
        <v>129</v>
      </c>
    </row>
    <row r="267" s="14" customFormat="1">
      <c r="A267" s="14"/>
      <c r="B267" s="249"/>
      <c r="C267" s="250"/>
      <c r="D267" s="233" t="s">
        <v>137</v>
      </c>
      <c r="E267" s="251" t="s">
        <v>1</v>
      </c>
      <c r="F267" s="252" t="s">
        <v>139</v>
      </c>
      <c r="G267" s="250"/>
      <c r="H267" s="253">
        <v>2.02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137</v>
      </c>
      <c r="AU267" s="259" t="s">
        <v>83</v>
      </c>
      <c r="AV267" s="14" t="s">
        <v>135</v>
      </c>
      <c r="AW267" s="14" t="s">
        <v>30</v>
      </c>
      <c r="AX267" s="14" t="s">
        <v>81</v>
      </c>
      <c r="AY267" s="259" t="s">
        <v>129</v>
      </c>
    </row>
    <row r="268" s="2" customFormat="1" ht="16.5" customHeight="1">
      <c r="A268" s="37"/>
      <c r="B268" s="38"/>
      <c r="C268" s="260" t="s">
        <v>223</v>
      </c>
      <c r="D268" s="260" t="s">
        <v>283</v>
      </c>
      <c r="E268" s="261" t="s">
        <v>582</v>
      </c>
      <c r="F268" s="262" t="s">
        <v>583</v>
      </c>
      <c r="G268" s="263" t="s">
        <v>300</v>
      </c>
      <c r="H268" s="264">
        <v>2.02</v>
      </c>
      <c r="I268" s="265"/>
      <c r="J268" s="266">
        <f>ROUND(I268*H268,2)</f>
        <v>0</v>
      </c>
      <c r="K268" s="267"/>
      <c r="L268" s="268"/>
      <c r="M268" s="269" t="s">
        <v>1</v>
      </c>
      <c r="N268" s="270" t="s">
        <v>40</v>
      </c>
      <c r="O268" s="91"/>
      <c r="P268" s="229">
        <f>O268*H268</f>
        <v>0</v>
      </c>
      <c r="Q268" s="229">
        <v>0.00054000000000000001</v>
      </c>
      <c r="R268" s="229">
        <f>Q268*H268</f>
        <v>0.0010908000000000001</v>
      </c>
      <c r="S268" s="229">
        <v>0</v>
      </c>
      <c r="T268" s="230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1" t="s">
        <v>150</v>
      </c>
      <c r="AT268" s="231" t="s">
        <v>283</v>
      </c>
      <c r="AU268" s="231" t="s">
        <v>83</v>
      </c>
      <c r="AY268" s="16" t="s">
        <v>129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6" t="s">
        <v>135</v>
      </c>
      <c r="BK268" s="232">
        <f>ROUND(I268*H268,2)</f>
        <v>0</v>
      </c>
      <c r="BL268" s="16" t="s">
        <v>135</v>
      </c>
      <c r="BM268" s="231" t="s">
        <v>324</v>
      </c>
    </row>
    <row r="269" s="2" customFormat="1">
      <c r="A269" s="37"/>
      <c r="B269" s="38"/>
      <c r="C269" s="39"/>
      <c r="D269" s="233" t="s">
        <v>136</v>
      </c>
      <c r="E269" s="39"/>
      <c r="F269" s="234" t="s">
        <v>583</v>
      </c>
      <c r="G269" s="39"/>
      <c r="H269" s="39"/>
      <c r="I269" s="235"/>
      <c r="J269" s="39"/>
      <c r="K269" s="39"/>
      <c r="L269" s="43"/>
      <c r="M269" s="236"/>
      <c r="N269" s="237"/>
      <c r="O269" s="91"/>
      <c r="P269" s="91"/>
      <c r="Q269" s="91"/>
      <c r="R269" s="91"/>
      <c r="S269" s="91"/>
      <c r="T269" s="92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136</v>
      </c>
      <c r="AU269" s="16" t="s">
        <v>83</v>
      </c>
    </row>
    <row r="270" s="13" customFormat="1">
      <c r="A270" s="13"/>
      <c r="B270" s="238"/>
      <c r="C270" s="239"/>
      <c r="D270" s="233" t="s">
        <v>137</v>
      </c>
      <c r="E270" s="240" t="s">
        <v>1</v>
      </c>
      <c r="F270" s="241" t="s">
        <v>412</v>
      </c>
      <c r="G270" s="239"/>
      <c r="H270" s="242">
        <v>2.02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137</v>
      </c>
      <c r="AU270" s="248" t="s">
        <v>83</v>
      </c>
      <c r="AV270" s="13" t="s">
        <v>83</v>
      </c>
      <c r="AW270" s="13" t="s">
        <v>30</v>
      </c>
      <c r="AX270" s="13" t="s">
        <v>73</v>
      </c>
      <c r="AY270" s="248" t="s">
        <v>129</v>
      </c>
    </row>
    <row r="271" s="14" customFormat="1">
      <c r="A271" s="14"/>
      <c r="B271" s="249"/>
      <c r="C271" s="250"/>
      <c r="D271" s="233" t="s">
        <v>137</v>
      </c>
      <c r="E271" s="251" t="s">
        <v>1</v>
      </c>
      <c r="F271" s="252" t="s">
        <v>139</v>
      </c>
      <c r="G271" s="250"/>
      <c r="H271" s="253">
        <v>2.02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137</v>
      </c>
      <c r="AU271" s="259" t="s">
        <v>83</v>
      </c>
      <c r="AV271" s="14" t="s">
        <v>135</v>
      </c>
      <c r="AW271" s="14" t="s">
        <v>30</v>
      </c>
      <c r="AX271" s="14" t="s">
        <v>81</v>
      </c>
      <c r="AY271" s="259" t="s">
        <v>129</v>
      </c>
    </row>
    <row r="272" s="2" customFormat="1" ht="16.5" customHeight="1">
      <c r="A272" s="37"/>
      <c r="B272" s="38"/>
      <c r="C272" s="260" t="s">
        <v>326</v>
      </c>
      <c r="D272" s="260" t="s">
        <v>283</v>
      </c>
      <c r="E272" s="261" t="s">
        <v>584</v>
      </c>
      <c r="F272" s="262" t="s">
        <v>585</v>
      </c>
      <c r="G272" s="263" t="s">
        <v>300</v>
      </c>
      <c r="H272" s="264">
        <v>2.02</v>
      </c>
      <c r="I272" s="265"/>
      <c r="J272" s="266">
        <f>ROUND(I272*H272,2)</f>
        <v>0</v>
      </c>
      <c r="K272" s="267"/>
      <c r="L272" s="268"/>
      <c r="M272" s="269" t="s">
        <v>1</v>
      </c>
      <c r="N272" s="270" t="s">
        <v>40</v>
      </c>
      <c r="O272" s="91"/>
      <c r="P272" s="229">
        <f>O272*H272</f>
        <v>0</v>
      </c>
      <c r="Q272" s="229">
        <v>0.00064999999999999997</v>
      </c>
      <c r="R272" s="229">
        <f>Q272*H272</f>
        <v>0.0013129999999999999</v>
      </c>
      <c r="S272" s="229">
        <v>0</v>
      </c>
      <c r="T272" s="230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1" t="s">
        <v>150</v>
      </c>
      <c r="AT272" s="231" t="s">
        <v>283</v>
      </c>
      <c r="AU272" s="231" t="s">
        <v>83</v>
      </c>
      <c r="AY272" s="16" t="s">
        <v>129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6" t="s">
        <v>135</v>
      </c>
      <c r="BK272" s="232">
        <f>ROUND(I272*H272,2)</f>
        <v>0</v>
      </c>
      <c r="BL272" s="16" t="s">
        <v>135</v>
      </c>
      <c r="BM272" s="231" t="s">
        <v>329</v>
      </c>
    </row>
    <row r="273" s="2" customFormat="1">
      <c r="A273" s="37"/>
      <c r="B273" s="38"/>
      <c r="C273" s="39"/>
      <c r="D273" s="233" t="s">
        <v>136</v>
      </c>
      <c r="E273" s="39"/>
      <c r="F273" s="234" t="s">
        <v>585</v>
      </c>
      <c r="G273" s="39"/>
      <c r="H273" s="39"/>
      <c r="I273" s="235"/>
      <c r="J273" s="39"/>
      <c r="K273" s="39"/>
      <c r="L273" s="43"/>
      <c r="M273" s="236"/>
      <c r="N273" s="237"/>
      <c r="O273" s="91"/>
      <c r="P273" s="91"/>
      <c r="Q273" s="91"/>
      <c r="R273" s="91"/>
      <c r="S273" s="91"/>
      <c r="T273" s="92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136</v>
      </c>
      <c r="AU273" s="16" t="s">
        <v>83</v>
      </c>
    </row>
    <row r="274" s="13" customFormat="1">
      <c r="A274" s="13"/>
      <c r="B274" s="238"/>
      <c r="C274" s="239"/>
      <c r="D274" s="233" t="s">
        <v>137</v>
      </c>
      <c r="E274" s="240" t="s">
        <v>1</v>
      </c>
      <c r="F274" s="241" t="s">
        <v>412</v>
      </c>
      <c r="G274" s="239"/>
      <c r="H274" s="242">
        <v>2.02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137</v>
      </c>
      <c r="AU274" s="248" t="s">
        <v>83</v>
      </c>
      <c r="AV274" s="13" t="s">
        <v>83</v>
      </c>
      <c r="AW274" s="13" t="s">
        <v>30</v>
      </c>
      <c r="AX274" s="13" t="s">
        <v>73</v>
      </c>
      <c r="AY274" s="248" t="s">
        <v>129</v>
      </c>
    </row>
    <row r="275" s="14" customFormat="1">
      <c r="A275" s="14"/>
      <c r="B275" s="249"/>
      <c r="C275" s="250"/>
      <c r="D275" s="233" t="s">
        <v>137</v>
      </c>
      <c r="E275" s="251" t="s">
        <v>1</v>
      </c>
      <c r="F275" s="252" t="s">
        <v>139</v>
      </c>
      <c r="G275" s="250"/>
      <c r="H275" s="253">
        <v>2.02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137</v>
      </c>
      <c r="AU275" s="259" t="s">
        <v>83</v>
      </c>
      <c r="AV275" s="14" t="s">
        <v>135</v>
      </c>
      <c r="AW275" s="14" t="s">
        <v>30</v>
      </c>
      <c r="AX275" s="14" t="s">
        <v>81</v>
      </c>
      <c r="AY275" s="259" t="s">
        <v>129</v>
      </c>
    </row>
    <row r="276" s="2" customFormat="1" ht="37.8" customHeight="1">
      <c r="A276" s="37"/>
      <c r="B276" s="38"/>
      <c r="C276" s="219" t="s">
        <v>227</v>
      </c>
      <c r="D276" s="219" t="s">
        <v>131</v>
      </c>
      <c r="E276" s="220" t="s">
        <v>586</v>
      </c>
      <c r="F276" s="221" t="s">
        <v>587</v>
      </c>
      <c r="G276" s="222" t="s">
        <v>300</v>
      </c>
      <c r="H276" s="223">
        <v>2</v>
      </c>
      <c r="I276" s="224"/>
      <c r="J276" s="225">
        <f>ROUND(I276*H276,2)</f>
        <v>0</v>
      </c>
      <c r="K276" s="226"/>
      <c r="L276" s="43"/>
      <c r="M276" s="227" t="s">
        <v>1</v>
      </c>
      <c r="N276" s="228" t="s">
        <v>40</v>
      </c>
      <c r="O276" s="91"/>
      <c r="P276" s="229">
        <f>O276*H276</f>
        <v>0</v>
      </c>
      <c r="Q276" s="229">
        <v>0.040050000000000002</v>
      </c>
      <c r="R276" s="229">
        <f>Q276*H276</f>
        <v>0.080100000000000005</v>
      </c>
      <c r="S276" s="229">
        <v>0</v>
      </c>
      <c r="T276" s="23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1" t="s">
        <v>135</v>
      </c>
      <c r="AT276" s="231" t="s">
        <v>131</v>
      </c>
      <c r="AU276" s="231" t="s">
        <v>83</v>
      </c>
      <c r="AY276" s="16" t="s">
        <v>129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6" t="s">
        <v>135</v>
      </c>
      <c r="BK276" s="232">
        <f>ROUND(I276*H276,2)</f>
        <v>0</v>
      </c>
      <c r="BL276" s="16" t="s">
        <v>135</v>
      </c>
      <c r="BM276" s="231" t="s">
        <v>333</v>
      </c>
    </row>
    <row r="277" s="2" customFormat="1">
      <c r="A277" s="37"/>
      <c r="B277" s="38"/>
      <c r="C277" s="39"/>
      <c r="D277" s="233" t="s">
        <v>136</v>
      </c>
      <c r="E277" s="39"/>
      <c r="F277" s="234" t="s">
        <v>587</v>
      </c>
      <c r="G277" s="39"/>
      <c r="H277" s="39"/>
      <c r="I277" s="235"/>
      <c r="J277" s="39"/>
      <c r="K277" s="39"/>
      <c r="L277" s="43"/>
      <c r="M277" s="236"/>
      <c r="N277" s="237"/>
      <c r="O277" s="91"/>
      <c r="P277" s="91"/>
      <c r="Q277" s="91"/>
      <c r="R277" s="91"/>
      <c r="S277" s="91"/>
      <c r="T277" s="92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136</v>
      </c>
      <c r="AU277" s="16" t="s">
        <v>83</v>
      </c>
    </row>
    <row r="278" s="2" customFormat="1" ht="37.8" customHeight="1">
      <c r="A278" s="37"/>
      <c r="B278" s="38"/>
      <c r="C278" s="219" t="s">
        <v>335</v>
      </c>
      <c r="D278" s="219" t="s">
        <v>131</v>
      </c>
      <c r="E278" s="220" t="s">
        <v>588</v>
      </c>
      <c r="F278" s="221" t="s">
        <v>589</v>
      </c>
      <c r="G278" s="222" t="s">
        <v>300</v>
      </c>
      <c r="H278" s="223">
        <v>2</v>
      </c>
      <c r="I278" s="224"/>
      <c r="J278" s="225">
        <f>ROUND(I278*H278,2)</f>
        <v>0</v>
      </c>
      <c r="K278" s="226"/>
      <c r="L278" s="43"/>
      <c r="M278" s="227" t="s">
        <v>1</v>
      </c>
      <c r="N278" s="228" t="s">
        <v>40</v>
      </c>
      <c r="O278" s="91"/>
      <c r="P278" s="229">
        <f>O278*H278</f>
        <v>0</v>
      </c>
      <c r="Q278" s="229">
        <v>0.0059800000000000001</v>
      </c>
      <c r="R278" s="229">
        <f>Q278*H278</f>
        <v>0.01196</v>
      </c>
      <c r="S278" s="229">
        <v>0</v>
      </c>
      <c r="T278" s="230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1" t="s">
        <v>135</v>
      </c>
      <c r="AT278" s="231" t="s">
        <v>131</v>
      </c>
      <c r="AU278" s="231" t="s">
        <v>83</v>
      </c>
      <c r="AY278" s="16" t="s">
        <v>129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6" t="s">
        <v>135</v>
      </c>
      <c r="BK278" s="232">
        <f>ROUND(I278*H278,2)</f>
        <v>0</v>
      </c>
      <c r="BL278" s="16" t="s">
        <v>135</v>
      </c>
      <c r="BM278" s="231" t="s">
        <v>338</v>
      </c>
    </row>
    <row r="279" s="2" customFormat="1">
      <c r="A279" s="37"/>
      <c r="B279" s="38"/>
      <c r="C279" s="39"/>
      <c r="D279" s="233" t="s">
        <v>136</v>
      </c>
      <c r="E279" s="39"/>
      <c r="F279" s="234" t="s">
        <v>589</v>
      </c>
      <c r="G279" s="39"/>
      <c r="H279" s="39"/>
      <c r="I279" s="235"/>
      <c r="J279" s="39"/>
      <c r="K279" s="39"/>
      <c r="L279" s="43"/>
      <c r="M279" s="236"/>
      <c r="N279" s="237"/>
      <c r="O279" s="91"/>
      <c r="P279" s="91"/>
      <c r="Q279" s="91"/>
      <c r="R279" s="91"/>
      <c r="S279" s="91"/>
      <c r="T279" s="92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136</v>
      </c>
      <c r="AU279" s="16" t="s">
        <v>83</v>
      </c>
    </row>
    <row r="280" s="2" customFormat="1" ht="44.25" customHeight="1">
      <c r="A280" s="37"/>
      <c r="B280" s="38"/>
      <c r="C280" s="219" t="s">
        <v>231</v>
      </c>
      <c r="D280" s="219" t="s">
        <v>131</v>
      </c>
      <c r="E280" s="220" t="s">
        <v>590</v>
      </c>
      <c r="F280" s="221" t="s">
        <v>591</v>
      </c>
      <c r="G280" s="222" t="s">
        <v>300</v>
      </c>
      <c r="H280" s="223">
        <v>2</v>
      </c>
      <c r="I280" s="224"/>
      <c r="J280" s="225">
        <f>ROUND(I280*H280,2)</f>
        <v>0</v>
      </c>
      <c r="K280" s="226"/>
      <c r="L280" s="43"/>
      <c r="M280" s="227" t="s">
        <v>1</v>
      </c>
      <c r="N280" s="228" t="s">
        <v>40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1" t="s">
        <v>135</v>
      </c>
      <c r="AT280" s="231" t="s">
        <v>131</v>
      </c>
      <c r="AU280" s="231" t="s">
        <v>83</v>
      </c>
      <c r="AY280" s="16" t="s">
        <v>129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6" t="s">
        <v>135</v>
      </c>
      <c r="BK280" s="232">
        <f>ROUND(I280*H280,2)</f>
        <v>0</v>
      </c>
      <c r="BL280" s="16" t="s">
        <v>135</v>
      </c>
      <c r="BM280" s="231" t="s">
        <v>342</v>
      </c>
    </row>
    <row r="281" s="2" customFormat="1">
      <c r="A281" s="37"/>
      <c r="B281" s="38"/>
      <c r="C281" s="39"/>
      <c r="D281" s="233" t="s">
        <v>136</v>
      </c>
      <c r="E281" s="39"/>
      <c r="F281" s="234" t="s">
        <v>591</v>
      </c>
      <c r="G281" s="39"/>
      <c r="H281" s="39"/>
      <c r="I281" s="235"/>
      <c r="J281" s="39"/>
      <c r="K281" s="39"/>
      <c r="L281" s="43"/>
      <c r="M281" s="236"/>
      <c r="N281" s="237"/>
      <c r="O281" s="91"/>
      <c r="P281" s="91"/>
      <c r="Q281" s="91"/>
      <c r="R281" s="91"/>
      <c r="S281" s="91"/>
      <c r="T281" s="92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136</v>
      </c>
      <c r="AU281" s="16" t="s">
        <v>83</v>
      </c>
    </row>
    <row r="282" s="2" customFormat="1" ht="37.8" customHeight="1">
      <c r="A282" s="37"/>
      <c r="B282" s="38"/>
      <c r="C282" s="219" t="s">
        <v>344</v>
      </c>
      <c r="D282" s="219" t="s">
        <v>131</v>
      </c>
      <c r="E282" s="220" t="s">
        <v>592</v>
      </c>
      <c r="F282" s="221" t="s">
        <v>593</v>
      </c>
      <c r="G282" s="222" t="s">
        <v>300</v>
      </c>
      <c r="H282" s="223">
        <v>2</v>
      </c>
      <c r="I282" s="224"/>
      <c r="J282" s="225">
        <f>ROUND(I282*H282,2)</f>
        <v>0</v>
      </c>
      <c r="K282" s="226"/>
      <c r="L282" s="43"/>
      <c r="M282" s="227" t="s">
        <v>1</v>
      </c>
      <c r="N282" s="228" t="s">
        <v>40</v>
      </c>
      <c r="O282" s="91"/>
      <c r="P282" s="229">
        <f>O282*H282</f>
        <v>0</v>
      </c>
      <c r="Q282" s="229">
        <v>0.037249999999999998</v>
      </c>
      <c r="R282" s="229">
        <f>Q282*H282</f>
        <v>0.074499999999999997</v>
      </c>
      <c r="S282" s="229">
        <v>0</v>
      </c>
      <c r="T282" s="230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1" t="s">
        <v>135</v>
      </c>
      <c r="AT282" s="231" t="s">
        <v>131</v>
      </c>
      <c r="AU282" s="231" t="s">
        <v>83</v>
      </c>
      <c r="AY282" s="16" t="s">
        <v>129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6" t="s">
        <v>135</v>
      </c>
      <c r="BK282" s="232">
        <f>ROUND(I282*H282,2)</f>
        <v>0</v>
      </c>
      <c r="BL282" s="16" t="s">
        <v>135</v>
      </c>
      <c r="BM282" s="231" t="s">
        <v>347</v>
      </c>
    </row>
    <row r="283" s="2" customFormat="1">
      <c r="A283" s="37"/>
      <c r="B283" s="38"/>
      <c r="C283" s="39"/>
      <c r="D283" s="233" t="s">
        <v>136</v>
      </c>
      <c r="E283" s="39"/>
      <c r="F283" s="234" t="s">
        <v>593</v>
      </c>
      <c r="G283" s="39"/>
      <c r="H283" s="39"/>
      <c r="I283" s="235"/>
      <c r="J283" s="39"/>
      <c r="K283" s="39"/>
      <c r="L283" s="43"/>
      <c r="M283" s="236"/>
      <c r="N283" s="237"/>
      <c r="O283" s="91"/>
      <c r="P283" s="91"/>
      <c r="Q283" s="91"/>
      <c r="R283" s="91"/>
      <c r="S283" s="91"/>
      <c r="T283" s="92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136</v>
      </c>
      <c r="AU283" s="16" t="s">
        <v>83</v>
      </c>
    </row>
    <row r="284" s="2" customFormat="1" ht="21.75" customHeight="1">
      <c r="A284" s="37"/>
      <c r="B284" s="38"/>
      <c r="C284" s="219" t="s">
        <v>234</v>
      </c>
      <c r="D284" s="219" t="s">
        <v>131</v>
      </c>
      <c r="E284" s="220" t="s">
        <v>490</v>
      </c>
      <c r="F284" s="221" t="s">
        <v>491</v>
      </c>
      <c r="G284" s="222" t="s">
        <v>160</v>
      </c>
      <c r="H284" s="223">
        <v>17.399999999999999</v>
      </c>
      <c r="I284" s="224"/>
      <c r="J284" s="225">
        <f>ROUND(I284*H284,2)</f>
        <v>0</v>
      </c>
      <c r="K284" s="226"/>
      <c r="L284" s="43"/>
      <c r="M284" s="227" t="s">
        <v>1</v>
      </c>
      <c r="N284" s="228" t="s">
        <v>40</v>
      </c>
      <c r="O284" s="91"/>
      <c r="P284" s="229">
        <f>O284*H284</f>
        <v>0</v>
      </c>
      <c r="Q284" s="229">
        <v>9.0000000000000006E-05</v>
      </c>
      <c r="R284" s="229">
        <f>Q284*H284</f>
        <v>0.0015659999999999999</v>
      </c>
      <c r="S284" s="229">
        <v>0</v>
      </c>
      <c r="T284" s="230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1" t="s">
        <v>135</v>
      </c>
      <c r="AT284" s="231" t="s">
        <v>131</v>
      </c>
      <c r="AU284" s="231" t="s">
        <v>83</v>
      </c>
      <c r="AY284" s="16" t="s">
        <v>129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6" t="s">
        <v>135</v>
      </c>
      <c r="BK284" s="232">
        <f>ROUND(I284*H284,2)</f>
        <v>0</v>
      </c>
      <c r="BL284" s="16" t="s">
        <v>135</v>
      </c>
      <c r="BM284" s="231" t="s">
        <v>351</v>
      </c>
    </row>
    <row r="285" s="2" customFormat="1">
      <c r="A285" s="37"/>
      <c r="B285" s="38"/>
      <c r="C285" s="39"/>
      <c r="D285" s="233" t="s">
        <v>136</v>
      </c>
      <c r="E285" s="39"/>
      <c r="F285" s="234" t="s">
        <v>491</v>
      </c>
      <c r="G285" s="39"/>
      <c r="H285" s="39"/>
      <c r="I285" s="235"/>
      <c r="J285" s="39"/>
      <c r="K285" s="39"/>
      <c r="L285" s="43"/>
      <c r="M285" s="236"/>
      <c r="N285" s="237"/>
      <c r="O285" s="91"/>
      <c r="P285" s="91"/>
      <c r="Q285" s="91"/>
      <c r="R285" s="91"/>
      <c r="S285" s="91"/>
      <c r="T285" s="92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136</v>
      </c>
      <c r="AU285" s="16" t="s">
        <v>83</v>
      </c>
    </row>
    <row r="286" s="13" customFormat="1">
      <c r="A286" s="13"/>
      <c r="B286" s="238"/>
      <c r="C286" s="239"/>
      <c r="D286" s="233" t="s">
        <v>137</v>
      </c>
      <c r="E286" s="240" t="s">
        <v>1</v>
      </c>
      <c r="F286" s="241" t="s">
        <v>571</v>
      </c>
      <c r="G286" s="239"/>
      <c r="H286" s="242">
        <v>17.399999999999999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137</v>
      </c>
      <c r="AU286" s="248" t="s">
        <v>83</v>
      </c>
      <c r="AV286" s="13" t="s">
        <v>83</v>
      </c>
      <c r="AW286" s="13" t="s">
        <v>30</v>
      </c>
      <c r="AX286" s="13" t="s">
        <v>73</v>
      </c>
      <c r="AY286" s="248" t="s">
        <v>129</v>
      </c>
    </row>
    <row r="287" s="14" customFormat="1">
      <c r="A287" s="14"/>
      <c r="B287" s="249"/>
      <c r="C287" s="250"/>
      <c r="D287" s="233" t="s">
        <v>137</v>
      </c>
      <c r="E287" s="251" t="s">
        <v>1</v>
      </c>
      <c r="F287" s="252" t="s">
        <v>139</v>
      </c>
      <c r="G287" s="250"/>
      <c r="H287" s="253">
        <v>17.399999999999999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137</v>
      </c>
      <c r="AU287" s="259" t="s">
        <v>83</v>
      </c>
      <c r="AV287" s="14" t="s">
        <v>135</v>
      </c>
      <c r="AW287" s="14" t="s">
        <v>30</v>
      </c>
      <c r="AX287" s="14" t="s">
        <v>81</v>
      </c>
      <c r="AY287" s="259" t="s">
        <v>129</v>
      </c>
    </row>
    <row r="288" s="12" customFormat="1" ht="22.8" customHeight="1">
      <c r="A288" s="12"/>
      <c r="B288" s="203"/>
      <c r="C288" s="204"/>
      <c r="D288" s="205" t="s">
        <v>72</v>
      </c>
      <c r="E288" s="217" t="s">
        <v>173</v>
      </c>
      <c r="F288" s="217" t="s">
        <v>493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SUM(P289:P298)</f>
        <v>0</v>
      </c>
      <c r="Q288" s="211"/>
      <c r="R288" s="212">
        <f>SUM(R289:R298)</f>
        <v>0.017354499999999998</v>
      </c>
      <c r="S288" s="211"/>
      <c r="T288" s="213">
        <f>SUM(T289:T298)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81</v>
      </c>
      <c r="AT288" s="215" t="s">
        <v>72</v>
      </c>
      <c r="AU288" s="215" t="s">
        <v>81</v>
      </c>
      <c r="AY288" s="214" t="s">
        <v>129</v>
      </c>
      <c r="BK288" s="216">
        <f>SUM(BK289:BK298)</f>
        <v>0</v>
      </c>
    </row>
    <row r="289" s="2" customFormat="1" ht="62.7" customHeight="1">
      <c r="A289" s="37"/>
      <c r="B289" s="38"/>
      <c r="C289" s="219" t="s">
        <v>353</v>
      </c>
      <c r="D289" s="219" t="s">
        <v>131</v>
      </c>
      <c r="E289" s="220" t="s">
        <v>494</v>
      </c>
      <c r="F289" s="221" t="s">
        <v>495</v>
      </c>
      <c r="G289" s="222" t="s">
        <v>160</v>
      </c>
      <c r="H289" s="223">
        <v>28.449999999999999</v>
      </c>
      <c r="I289" s="224"/>
      <c r="J289" s="225">
        <f>ROUND(I289*H289,2)</f>
        <v>0</v>
      </c>
      <c r="K289" s="226"/>
      <c r="L289" s="43"/>
      <c r="M289" s="227" t="s">
        <v>1</v>
      </c>
      <c r="N289" s="228" t="s">
        <v>40</v>
      </c>
      <c r="O289" s="91"/>
      <c r="P289" s="229">
        <f>O289*H289</f>
        <v>0</v>
      </c>
      <c r="Q289" s="229">
        <v>0.00060999999999999997</v>
      </c>
      <c r="R289" s="229">
        <f>Q289*H289</f>
        <v>0.017354499999999998</v>
      </c>
      <c r="S289" s="229">
        <v>0</v>
      </c>
      <c r="T289" s="230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1" t="s">
        <v>135</v>
      </c>
      <c r="AT289" s="231" t="s">
        <v>131</v>
      </c>
      <c r="AU289" s="231" t="s">
        <v>83</v>
      </c>
      <c r="AY289" s="16" t="s">
        <v>129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6" t="s">
        <v>135</v>
      </c>
      <c r="BK289" s="232">
        <f>ROUND(I289*H289,2)</f>
        <v>0</v>
      </c>
      <c r="BL289" s="16" t="s">
        <v>135</v>
      </c>
      <c r="BM289" s="231" t="s">
        <v>360</v>
      </c>
    </row>
    <row r="290" s="2" customFormat="1">
      <c r="A290" s="37"/>
      <c r="B290" s="38"/>
      <c r="C290" s="39"/>
      <c r="D290" s="233" t="s">
        <v>136</v>
      </c>
      <c r="E290" s="39"/>
      <c r="F290" s="234" t="s">
        <v>495</v>
      </c>
      <c r="G290" s="39"/>
      <c r="H290" s="39"/>
      <c r="I290" s="235"/>
      <c r="J290" s="39"/>
      <c r="K290" s="39"/>
      <c r="L290" s="43"/>
      <c r="M290" s="236"/>
      <c r="N290" s="237"/>
      <c r="O290" s="91"/>
      <c r="P290" s="91"/>
      <c r="Q290" s="91"/>
      <c r="R290" s="91"/>
      <c r="S290" s="91"/>
      <c r="T290" s="92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136</v>
      </c>
      <c r="AU290" s="16" t="s">
        <v>83</v>
      </c>
    </row>
    <row r="291" s="13" customFormat="1">
      <c r="A291" s="13"/>
      <c r="B291" s="238"/>
      <c r="C291" s="239"/>
      <c r="D291" s="233" t="s">
        <v>137</v>
      </c>
      <c r="E291" s="240" t="s">
        <v>1</v>
      </c>
      <c r="F291" s="241" t="s">
        <v>594</v>
      </c>
      <c r="G291" s="239"/>
      <c r="H291" s="242">
        <v>28.449999999999999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137</v>
      </c>
      <c r="AU291" s="248" t="s">
        <v>83</v>
      </c>
      <c r="AV291" s="13" t="s">
        <v>83</v>
      </c>
      <c r="AW291" s="13" t="s">
        <v>30</v>
      </c>
      <c r="AX291" s="13" t="s">
        <v>73</v>
      </c>
      <c r="AY291" s="248" t="s">
        <v>129</v>
      </c>
    </row>
    <row r="292" s="14" customFormat="1">
      <c r="A292" s="14"/>
      <c r="B292" s="249"/>
      <c r="C292" s="250"/>
      <c r="D292" s="233" t="s">
        <v>137</v>
      </c>
      <c r="E292" s="251" t="s">
        <v>1</v>
      </c>
      <c r="F292" s="252" t="s">
        <v>139</v>
      </c>
      <c r="G292" s="250"/>
      <c r="H292" s="253">
        <v>28.449999999999999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137</v>
      </c>
      <c r="AU292" s="259" t="s">
        <v>83</v>
      </c>
      <c r="AV292" s="14" t="s">
        <v>135</v>
      </c>
      <c r="AW292" s="14" t="s">
        <v>30</v>
      </c>
      <c r="AX292" s="14" t="s">
        <v>81</v>
      </c>
      <c r="AY292" s="259" t="s">
        <v>129</v>
      </c>
    </row>
    <row r="293" s="2" customFormat="1" ht="24.15" customHeight="1">
      <c r="A293" s="37"/>
      <c r="B293" s="38"/>
      <c r="C293" s="219" t="s">
        <v>239</v>
      </c>
      <c r="D293" s="219" t="s">
        <v>131</v>
      </c>
      <c r="E293" s="220" t="s">
        <v>499</v>
      </c>
      <c r="F293" s="221" t="s">
        <v>500</v>
      </c>
      <c r="G293" s="222" t="s">
        <v>160</v>
      </c>
      <c r="H293" s="223">
        <v>20</v>
      </c>
      <c r="I293" s="224"/>
      <c r="J293" s="225">
        <f>ROUND(I293*H293,2)</f>
        <v>0</v>
      </c>
      <c r="K293" s="226"/>
      <c r="L293" s="43"/>
      <c r="M293" s="227" t="s">
        <v>1</v>
      </c>
      <c r="N293" s="228" t="s">
        <v>40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1" t="s">
        <v>135</v>
      </c>
      <c r="AT293" s="231" t="s">
        <v>131</v>
      </c>
      <c r="AU293" s="231" t="s">
        <v>83</v>
      </c>
      <c r="AY293" s="16" t="s">
        <v>129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6" t="s">
        <v>135</v>
      </c>
      <c r="BK293" s="232">
        <f>ROUND(I293*H293,2)</f>
        <v>0</v>
      </c>
      <c r="BL293" s="16" t="s">
        <v>135</v>
      </c>
      <c r="BM293" s="231" t="s">
        <v>365</v>
      </c>
    </row>
    <row r="294" s="2" customFormat="1">
      <c r="A294" s="37"/>
      <c r="B294" s="38"/>
      <c r="C294" s="39"/>
      <c r="D294" s="233" t="s">
        <v>136</v>
      </c>
      <c r="E294" s="39"/>
      <c r="F294" s="234" t="s">
        <v>500</v>
      </c>
      <c r="G294" s="39"/>
      <c r="H294" s="39"/>
      <c r="I294" s="235"/>
      <c r="J294" s="39"/>
      <c r="K294" s="39"/>
      <c r="L294" s="43"/>
      <c r="M294" s="236"/>
      <c r="N294" s="237"/>
      <c r="O294" s="91"/>
      <c r="P294" s="91"/>
      <c r="Q294" s="91"/>
      <c r="R294" s="91"/>
      <c r="S294" s="91"/>
      <c r="T294" s="92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136</v>
      </c>
      <c r="AU294" s="16" t="s">
        <v>83</v>
      </c>
    </row>
    <row r="295" s="2" customFormat="1" ht="24.15" customHeight="1">
      <c r="A295" s="37"/>
      <c r="B295" s="38"/>
      <c r="C295" s="219" t="s">
        <v>362</v>
      </c>
      <c r="D295" s="219" t="s">
        <v>131</v>
      </c>
      <c r="E295" s="220" t="s">
        <v>503</v>
      </c>
      <c r="F295" s="221" t="s">
        <v>504</v>
      </c>
      <c r="G295" s="222" t="s">
        <v>179</v>
      </c>
      <c r="H295" s="223">
        <v>0.078</v>
      </c>
      <c r="I295" s="224"/>
      <c r="J295" s="225">
        <f>ROUND(I295*H295,2)</f>
        <v>0</v>
      </c>
      <c r="K295" s="226"/>
      <c r="L295" s="43"/>
      <c r="M295" s="227" t="s">
        <v>1</v>
      </c>
      <c r="N295" s="228" t="s">
        <v>40</v>
      </c>
      <c r="O295" s="91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135</v>
      </c>
      <c r="AT295" s="231" t="s">
        <v>131</v>
      </c>
      <c r="AU295" s="231" t="s">
        <v>83</v>
      </c>
      <c r="AY295" s="16" t="s">
        <v>129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135</v>
      </c>
      <c r="BK295" s="232">
        <f>ROUND(I295*H295,2)</f>
        <v>0</v>
      </c>
      <c r="BL295" s="16" t="s">
        <v>135</v>
      </c>
      <c r="BM295" s="231" t="s">
        <v>368</v>
      </c>
    </row>
    <row r="296" s="2" customFormat="1">
      <c r="A296" s="37"/>
      <c r="B296" s="38"/>
      <c r="C296" s="39"/>
      <c r="D296" s="233" t="s">
        <v>136</v>
      </c>
      <c r="E296" s="39"/>
      <c r="F296" s="234" t="s">
        <v>504</v>
      </c>
      <c r="G296" s="39"/>
      <c r="H296" s="39"/>
      <c r="I296" s="235"/>
      <c r="J296" s="39"/>
      <c r="K296" s="39"/>
      <c r="L296" s="43"/>
      <c r="M296" s="236"/>
      <c r="N296" s="237"/>
      <c r="O296" s="91"/>
      <c r="P296" s="91"/>
      <c r="Q296" s="91"/>
      <c r="R296" s="91"/>
      <c r="S296" s="91"/>
      <c r="T296" s="92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136</v>
      </c>
      <c r="AU296" s="16" t="s">
        <v>83</v>
      </c>
    </row>
    <row r="297" s="13" customFormat="1">
      <c r="A297" s="13"/>
      <c r="B297" s="238"/>
      <c r="C297" s="239"/>
      <c r="D297" s="233" t="s">
        <v>137</v>
      </c>
      <c r="E297" s="240" t="s">
        <v>1</v>
      </c>
      <c r="F297" s="241" t="s">
        <v>595</v>
      </c>
      <c r="G297" s="239"/>
      <c r="H297" s="242">
        <v>0.078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137</v>
      </c>
      <c r="AU297" s="248" t="s">
        <v>83</v>
      </c>
      <c r="AV297" s="13" t="s">
        <v>83</v>
      </c>
      <c r="AW297" s="13" t="s">
        <v>30</v>
      </c>
      <c r="AX297" s="13" t="s">
        <v>73</v>
      </c>
      <c r="AY297" s="248" t="s">
        <v>129</v>
      </c>
    </row>
    <row r="298" s="14" customFormat="1">
      <c r="A298" s="14"/>
      <c r="B298" s="249"/>
      <c r="C298" s="250"/>
      <c r="D298" s="233" t="s">
        <v>137</v>
      </c>
      <c r="E298" s="251" t="s">
        <v>1</v>
      </c>
      <c r="F298" s="252" t="s">
        <v>139</v>
      </c>
      <c r="G298" s="250"/>
      <c r="H298" s="253">
        <v>0.078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137</v>
      </c>
      <c r="AU298" s="259" t="s">
        <v>83</v>
      </c>
      <c r="AV298" s="14" t="s">
        <v>135</v>
      </c>
      <c r="AW298" s="14" t="s">
        <v>30</v>
      </c>
      <c r="AX298" s="14" t="s">
        <v>81</v>
      </c>
      <c r="AY298" s="259" t="s">
        <v>129</v>
      </c>
    </row>
    <row r="299" s="12" customFormat="1" ht="22.8" customHeight="1">
      <c r="A299" s="12"/>
      <c r="B299" s="203"/>
      <c r="C299" s="204"/>
      <c r="D299" s="205" t="s">
        <v>72</v>
      </c>
      <c r="E299" s="217" t="s">
        <v>507</v>
      </c>
      <c r="F299" s="217" t="s">
        <v>508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SUM(P300:P311)</f>
        <v>0</v>
      </c>
      <c r="Q299" s="211"/>
      <c r="R299" s="212">
        <f>SUM(R300:R311)</f>
        <v>0</v>
      </c>
      <c r="S299" s="211"/>
      <c r="T299" s="213">
        <f>SUM(T300:T311)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81</v>
      </c>
      <c r="AT299" s="215" t="s">
        <v>72</v>
      </c>
      <c r="AU299" s="215" t="s">
        <v>81</v>
      </c>
      <c r="AY299" s="214" t="s">
        <v>129</v>
      </c>
      <c r="BK299" s="216">
        <f>SUM(BK300:BK311)</f>
        <v>0</v>
      </c>
    </row>
    <row r="300" s="2" customFormat="1" ht="33" customHeight="1">
      <c r="A300" s="37"/>
      <c r="B300" s="38"/>
      <c r="C300" s="219" t="s">
        <v>245</v>
      </c>
      <c r="D300" s="219" t="s">
        <v>131</v>
      </c>
      <c r="E300" s="220" t="s">
        <v>510</v>
      </c>
      <c r="F300" s="221" t="s">
        <v>511</v>
      </c>
      <c r="G300" s="222" t="s">
        <v>275</v>
      </c>
      <c r="H300" s="223">
        <v>15.430999999999999</v>
      </c>
      <c r="I300" s="224"/>
      <c r="J300" s="225">
        <f>ROUND(I300*H300,2)</f>
        <v>0</v>
      </c>
      <c r="K300" s="226"/>
      <c r="L300" s="43"/>
      <c r="M300" s="227" t="s">
        <v>1</v>
      </c>
      <c r="N300" s="228" t="s">
        <v>40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1" t="s">
        <v>135</v>
      </c>
      <c r="AT300" s="231" t="s">
        <v>131</v>
      </c>
      <c r="AU300" s="231" t="s">
        <v>83</v>
      </c>
      <c r="AY300" s="16" t="s">
        <v>129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6" t="s">
        <v>135</v>
      </c>
      <c r="BK300" s="232">
        <f>ROUND(I300*H300,2)</f>
        <v>0</v>
      </c>
      <c r="BL300" s="16" t="s">
        <v>135</v>
      </c>
      <c r="BM300" s="231" t="s">
        <v>373</v>
      </c>
    </row>
    <row r="301" s="2" customFormat="1">
      <c r="A301" s="37"/>
      <c r="B301" s="38"/>
      <c r="C301" s="39"/>
      <c r="D301" s="233" t="s">
        <v>136</v>
      </c>
      <c r="E301" s="39"/>
      <c r="F301" s="234" t="s">
        <v>511</v>
      </c>
      <c r="G301" s="39"/>
      <c r="H301" s="39"/>
      <c r="I301" s="235"/>
      <c r="J301" s="39"/>
      <c r="K301" s="39"/>
      <c r="L301" s="43"/>
      <c r="M301" s="236"/>
      <c r="N301" s="237"/>
      <c r="O301" s="91"/>
      <c r="P301" s="91"/>
      <c r="Q301" s="91"/>
      <c r="R301" s="91"/>
      <c r="S301" s="91"/>
      <c r="T301" s="92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136</v>
      </c>
      <c r="AU301" s="16" t="s">
        <v>83</v>
      </c>
    </row>
    <row r="302" s="2" customFormat="1" ht="44.25" customHeight="1">
      <c r="A302" s="37"/>
      <c r="B302" s="38"/>
      <c r="C302" s="219" t="s">
        <v>370</v>
      </c>
      <c r="D302" s="219" t="s">
        <v>131</v>
      </c>
      <c r="E302" s="220" t="s">
        <v>513</v>
      </c>
      <c r="F302" s="221" t="s">
        <v>514</v>
      </c>
      <c r="G302" s="222" t="s">
        <v>275</v>
      </c>
      <c r="H302" s="223">
        <v>617.24000000000001</v>
      </c>
      <c r="I302" s="224"/>
      <c r="J302" s="225">
        <f>ROUND(I302*H302,2)</f>
        <v>0</v>
      </c>
      <c r="K302" s="226"/>
      <c r="L302" s="43"/>
      <c r="M302" s="227" t="s">
        <v>1</v>
      </c>
      <c r="N302" s="228" t="s">
        <v>40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1" t="s">
        <v>135</v>
      </c>
      <c r="AT302" s="231" t="s">
        <v>131</v>
      </c>
      <c r="AU302" s="231" t="s">
        <v>83</v>
      </c>
      <c r="AY302" s="16" t="s">
        <v>129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6" t="s">
        <v>135</v>
      </c>
      <c r="BK302" s="232">
        <f>ROUND(I302*H302,2)</f>
        <v>0</v>
      </c>
      <c r="BL302" s="16" t="s">
        <v>135</v>
      </c>
      <c r="BM302" s="231" t="s">
        <v>377</v>
      </c>
    </row>
    <row r="303" s="2" customFormat="1">
      <c r="A303" s="37"/>
      <c r="B303" s="38"/>
      <c r="C303" s="39"/>
      <c r="D303" s="233" t="s">
        <v>136</v>
      </c>
      <c r="E303" s="39"/>
      <c r="F303" s="234" t="s">
        <v>514</v>
      </c>
      <c r="G303" s="39"/>
      <c r="H303" s="39"/>
      <c r="I303" s="235"/>
      <c r="J303" s="39"/>
      <c r="K303" s="39"/>
      <c r="L303" s="43"/>
      <c r="M303" s="236"/>
      <c r="N303" s="237"/>
      <c r="O303" s="91"/>
      <c r="P303" s="91"/>
      <c r="Q303" s="91"/>
      <c r="R303" s="91"/>
      <c r="S303" s="91"/>
      <c r="T303" s="92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136</v>
      </c>
      <c r="AU303" s="16" t="s">
        <v>83</v>
      </c>
    </row>
    <row r="304" s="13" customFormat="1">
      <c r="A304" s="13"/>
      <c r="B304" s="238"/>
      <c r="C304" s="239"/>
      <c r="D304" s="233" t="s">
        <v>137</v>
      </c>
      <c r="E304" s="240" t="s">
        <v>1</v>
      </c>
      <c r="F304" s="241" t="s">
        <v>596</v>
      </c>
      <c r="G304" s="239"/>
      <c r="H304" s="242">
        <v>617.24000000000001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137</v>
      </c>
      <c r="AU304" s="248" t="s">
        <v>83</v>
      </c>
      <c r="AV304" s="13" t="s">
        <v>83</v>
      </c>
      <c r="AW304" s="13" t="s">
        <v>30</v>
      </c>
      <c r="AX304" s="13" t="s">
        <v>73</v>
      </c>
      <c r="AY304" s="248" t="s">
        <v>129</v>
      </c>
    </row>
    <row r="305" s="14" customFormat="1">
      <c r="A305" s="14"/>
      <c r="B305" s="249"/>
      <c r="C305" s="250"/>
      <c r="D305" s="233" t="s">
        <v>137</v>
      </c>
      <c r="E305" s="251" t="s">
        <v>1</v>
      </c>
      <c r="F305" s="252" t="s">
        <v>139</v>
      </c>
      <c r="G305" s="250"/>
      <c r="H305" s="253">
        <v>617.24000000000001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137</v>
      </c>
      <c r="AU305" s="259" t="s">
        <v>83</v>
      </c>
      <c r="AV305" s="14" t="s">
        <v>135</v>
      </c>
      <c r="AW305" s="14" t="s">
        <v>30</v>
      </c>
      <c r="AX305" s="14" t="s">
        <v>81</v>
      </c>
      <c r="AY305" s="259" t="s">
        <v>129</v>
      </c>
    </row>
    <row r="306" s="2" customFormat="1" ht="44.25" customHeight="1">
      <c r="A306" s="37"/>
      <c r="B306" s="38"/>
      <c r="C306" s="219" t="s">
        <v>251</v>
      </c>
      <c r="D306" s="219" t="s">
        <v>131</v>
      </c>
      <c r="E306" s="220" t="s">
        <v>597</v>
      </c>
      <c r="F306" s="221" t="s">
        <v>598</v>
      </c>
      <c r="G306" s="222" t="s">
        <v>275</v>
      </c>
      <c r="H306" s="223">
        <v>7.2000000000000002</v>
      </c>
      <c r="I306" s="224"/>
      <c r="J306" s="225">
        <f>ROUND(I306*H306,2)</f>
        <v>0</v>
      </c>
      <c r="K306" s="226"/>
      <c r="L306" s="43"/>
      <c r="M306" s="227" t="s">
        <v>1</v>
      </c>
      <c r="N306" s="228" t="s">
        <v>40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1" t="s">
        <v>135</v>
      </c>
      <c r="AT306" s="231" t="s">
        <v>131</v>
      </c>
      <c r="AU306" s="231" t="s">
        <v>83</v>
      </c>
      <c r="AY306" s="16" t="s">
        <v>129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6" t="s">
        <v>135</v>
      </c>
      <c r="BK306" s="232">
        <f>ROUND(I306*H306,2)</f>
        <v>0</v>
      </c>
      <c r="BL306" s="16" t="s">
        <v>135</v>
      </c>
      <c r="BM306" s="231" t="s">
        <v>381</v>
      </c>
    </row>
    <row r="307" s="2" customFormat="1">
      <c r="A307" s="37"/>
      <c r="B307" s="38"/>
      <c r="C307" s="39"/>
      <c r="D307" s="233" t="s">
        <v>136</v>
      </c>
      <c r="E307" s="39"/>
      <c r="F307" s="234" t="s">
        <v>598</v>
      </c>
      <c r="G307" s="39"/>
      <c r="H307" s="39"/>
      <c r="I307" s="235"/>
      <c r="J307" s="39"/>
      <c r="K307" s="39"/>
      <c r="L307" s="43"/>
      <c r="M307" s="236"/>
      <c r="N307" s="237"/>
      <c r="O307" s="91"/>
      <c r="P307" s="91"/>
      <c r="Q307" s="91"/>
      <c r="R307" s="91"/>
      <c r="S307" s="91"/>
      <c r="T307" s="92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136</v>
      </c>
      <c r="AU307" s="16" t="s">
        <v>83</v>
      </c>
    </row>
    <row r="308" s="2" customFormat="1" ht="44.25" customHeight="1">
      <c r="A308" s="37"/>
      <c r="B308" s="38"/>
      <c r="C308" s="219" t="s">
        <v>378</v>
      </c>
      <c r="D308" s="219" t="s">
        <v>131</v>
      </c>
      <c r="E308" s="220" t="s">
        <v>521</v>
      </c>
      <c r="F308" s="221" t="s">
        <v>274</v>
      </c>
      <c r="G308" s="222" t="s">
        <v>275</v>
      </c>
      <c r="H308" s="223">
        <v>8.2279999999999998</v>
      </c>
      <c r="I308" s="224"/>
      <c r="J308" s="225">
        <f>ROUND(I308*H308,2)</f>
        <v>0</v>
      </c>
      <c r="K308" s="226"/>
      <c r="L308" s="43"/>
      <c r="M308" s="227" t="s">
        <v>1</v>
      </c>
      <c r="N308" s="228" t="s">
        <v>40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1" t="s">
        <v>135</v>
      </c>
      <c r="AT308" s="231" t="s">
        <v>131</v>
      </c>
      <c r="AU308" s="231" t="s">
        <v>83</v>
      </c>
      <c r="AY308" s="16" t="s">
        <v>129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6" t="s">
        <v>135</v>
      </c>
      <c r="BK308" s="232">
        <f>ROUND(I308*H308,2)</f>
        <v>0</v>
      </c>
      <c r="BL308" s="16" t="s">
        <v>135</v>
      </c>
      <c r="BM308" s="231" t="s">
        <v>384</v>
      </c>
    </row>
    <row r="309" s="2" customFormat="1">
      <c r="A309" s="37"/>
      <c r="B309" s="38"/>
      <c r="C309" s="39"/>
      <c r="D309" s="233" t="s">
        <v>136</v>
      </c>
      <c r="E309" s="39"/>
      <c r="F309" s="234" t="s">
        <v>274</v>
      </c>
      <c r="G309" s="39"/>
      <c r="H309" s="39"/>
      <c r="I309" s="235"/>
      <c r="J309" s="39"/>
      <c r="K309" s="39"/>
      <c r="L309" s="43"/>
      <c r="M309" s="236"/>
      <c r="N309" s="237"/>
      <c r="O309" s="91"/>
      <c r="P309" s="91"/>
      <c r="Q309" s="91"/>
      <c r="R309" s="91"/>
      <c r="S309" s="91"/>
      <c r="T309" s="92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136</v>
      </c>
      <c r="AU309" s="16" t="s">
        <v>83</v>
      </c>
    </row>
    <row r="310" s="2" customFormat="1" ht="44.25" customHeight="1">
      <c r="A310" s="37"/>
      <c r="B310" s="38"/>
      <c r="C310" s="219" t="s">
        <v>255</v>
      </c>
      <c r="D310" s="219" t="s">
        <v>131</v>
      </c>
      <c r="E310" s="220" t="s">
        <v>524</v>
      </c>
      <c r="F310" s="221" t="s">
        <v>525</v>
      </c>
      <c r="G310" s="222" t="s">
        <v>275</v>
      </c>
      <c r="H310" s="223">
        <v>7.2030000000000003</v>
      </c>
      <c r="I310" s="224"/>
      <c r="J310" s="225">
        <f>ROUND(I310*H310,2)</f>
        <v>0</v>
      </c>
      <c r="K310" s="226"/>
      <c r="L310" s="43"/>
      <c r="M310" s="227" t="s">
        <v>1</v>
      </c>
      <c r="N310" s="228" t="s">
        <v>40</v>
      </c>
      <c r="O310" s="91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1" t="s">
        <v>135</v>
      </c>
      <c r="AT310" s="231" t="s">
        <v>131</v>
      </c>
      <c r="AU310" s="231" t="s">
        <v>83</v>
      </c>
      <c r="AY310" s="16" t="s">
        <v>129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6" t="s">
        <v>135</v>
      </c>
      <c r="BK310" s="232">
        <f>ROUND(I310*H310,2)</f>
        <v>0</v>
      </c>
      <c r="BL310" s="16" t="s">
        <v>135</v>
      </c>
      <c r="BM310" s="231" t="s">
        <v>389</v>
      </c>
    </row>
    <row r="311" s="2" customFormat="1">
      <c r="A311" s="37"/>
      <c r="B311" s="38"/>
      <c r="C311" s="39"/>
      <c r="D311" s="233" t="s">
        <v>136</v>
      </c>
      <c r="E311" s="39"/>
      <c r="F311" s="234" t="s">
        <v>525</v>
      </c>
      <c r="G311" s="39"/>
      <c r="H311" s="39"/>
      <c r="I311" s="235"/>
      <c r="J311" s="39"/>
      <c r="K311" s="39"/>
      <c r="L311" s="43"/>
      <c r="M311" s="236"/>
      <c r="N311" s="237"/>
      <c r="O311" s="91"/>
      <c r="P311" s="91"/>
      <c r="Q311" s="91"/>
      <c r="R311" s="91"/>
      <c r="S311" s="91"/>
      <c r="T311" s="92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136</v>
      </c>
      <c r="AU311" s="16" t="s">
        <v>83</v>
      </c>
    </row>
    <row r="312" s="12" customFormat="1" ht="22.8" customHeight="1">
      <c r="A312" s="12"/>
      <c r="B312" s="203"/>
      <c r="C312" s="204"/>
      <c r="D312" s="205" t="s">
        <v>72</v>
      </c>
      <c r="E312" s="217" t="s">
        <v>527</v>
      </c>
      <c r="F312" s="217" t="s">
        <v>528</v>
      </c>
      <c r="G312" s="204"/>
      <c r="H312" s="204"/>
      <c r="I312" s="207"/>
      <c r="J312" s="218">
        <f>BK312</f>
        <v>0</v>
      </c>
      <c r="K312" s="204"/>
      <c r="L312" s="209"/>
      <c r="M312" s="210"/>
      <c r="N312" s="211"/>
      <c r="O312" s="211"/>
      <c r="P312" s="212">
        <f>SUM(P313:P314)</f>
        <v>0</v>
      </c>
      <c r="Q312" s="211"/>
      <c r="R312" s="212">
        <f>SUM(R313:R314)</f>
        <v>0</v>
      </c>
      <c r="S312" s="211"/>
      <c r="T312" s="213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81</v>
      </c>
      <c r="AT312" s="215" t="s">
        <v>72</v>
      </c>
      <c r="AU312" s="215" t="s">
        <v>81</v>
      </c>
      <c r="AY312" s="214" t="s">
        <v>129</v>
      </c>
      <c r="BK312" s="216">
        <f>SUM(BK313:BK314)</f>
        <v>0</v>
      </c>
    </row>
    <row r="313" s="2" customFormat="1" ht="49.05" customHeight="1">
      <c r="A313" s="37"/>
      <c r="B313" s="38"/>
      <c r="C313" s="219" t="s">
        <v>386</v>
      </c>
      <c r="D313" s="219" t="s">
        <v>131</v>
      </c>
      <c r="E313" s="220" t="s">
        <v>529</v>
      </c>
      <c r="F313" s="221" t="s">
        <v>530</v>
      </c>
      <c r="G313" s="222" t="s">
        <v>275</v>
      </c>
      <c r="H313" s="223">
        <v>37.204000000000001</v>
      </c>
      <c r="I313" s="224"/>
      <c r="J313" s="225">
        <f>ROUND(I313*H313,2)</f>
        <v>0</v>
      </c>
      <c r="K313" s="226"/>
      <c r="L313" s="43"/>
      <c r="M313" s="227" t="s">
        <v>1</v>
      </c>
      <c r="N313" s="228" t="s">
        <v>40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1" t="s">
        <v>135</v>
      </c>
      <c r="AT313" s="231" t="s">
        <v>131</v>
      </c>
      <c r="AU313" s="231" t="s">
        <v>83</v>
      </c>
      <c r="AY313" s="16" t="s">
        <v>129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6" t="s">
        <v>135</v>
      </c>
      <c r="BK313" s="232">
        <f>ROUND(I313*H313,2)</f>
        <v>0</v>
      </c>
      <c r="BL313" s="16" t="s">
        <v>135</v>
      </c>
      <c r="BM313" s="231" t="s">
        <v>392</v>
      </c>
    </row>
    <row r="314" s="2" customFormat="1">
      <c r="A314" s="37"/>
      <c r="B314" s="38"/>
      <c r="C314" s="39"/>
      <c r="D314" s="233" t="s">
        <v>136</v>
      </c>
      <c r="E314" s="39"/>
      <c r="F314" s="234" t="s">
        <v>530</v>
      </c>
      <c r="G314" s="39"/>
      <c r="H314" s="39"/>
      <c r="I314" s="235"/>
      <c r="J314" s="39"/>
      <c r="K314" s="39"/>
      <c r="L314" s="43"/>
      <c r="M314" s="272"/>
      <c r="N314" s="273"/>
      <c r="O314" s="274"/>
      <c r="P314" s="274"/>
      <c r="Q314" s="274"/>
      <c r="R314" s="274"/>
      <c r="S314" s="274"/>
      <c r="T314" s="275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136</v>
      </c>
      <c r="AU314" s="16" t="s">
        <v>83</v>
      </c>
    </row>
    <row r="315" s="2" customFormat="1" ht="6.96" customHeight="1">
      <c r="A315" s="37"/>
      <c r="B315" s="66"/>
      <c r="C315" s="67"/>
      <c r="D315" s="67"/>
      <c r="E315" s="67"/>
      <c r="F315" s="67"/>
      <c r="G315" s="67"/>
      <c r="H315" s="67"/>
      <c r="I315" s="67"/>
      <c r="J315" s="67"/>
      <c r="K315" s="67"/>
      <c r="L315" s="43"/>
      <c r="M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</row>
  </sheetData>
  <sheetProtection sheet="1" autoFilter="0" formatColumns="0" formatRows="0" objects="1" scenarios="1" spinCount="100000" saltValue="TiIw3Czrs2key4a0aYII1aXaBeQH+lUxhGI/ITsGsCJOwWnO9oogjg9e78kQbs9afCzqsfY72nPJ6VZKVG/+Fw==" hashValue="ZfNfExss83OywU7tY+BtX18zwHO2cUl1poClOfXk8p+rYlg+65ue0m7I4flMq3vM9+5w5Q1jQ6rUTgiKpen23A==" algorithmName="SHA-512" password="CC35"/>
  <autoFilter ref="C125:K31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Prachatice ON - odkanalizování výpravní budovy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97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599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9. 6. 2022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tr">
        <f>IF('Rekapitulace stavby'!AN10="","",'Rekapitulace stavby'!AN10)</f>
        <v/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tr">
        <f>IF('Rekapitulace stavby'!E11="","",'Rekapitulace stavby'!E11)</f>
        <v xml:space="preserve"> </v>
      </c>
      <c r="F15" s="37"/>
      <c r="G15" s="37"/>
      <c r="H15" s="37"/>
      <c r="I15" s="140" t="s">
        <v>26</v>
      </c>
      <c r="J15" s="143" t="str">
        <f>IF('Rekapitulace stavby'!AN11="","",'Rekapitulace stavby'!AN11)</f>
        <v/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tr">
        <f>IF('Rekapitulace stavby'!AN16="","",'Rekapitulace stavby'!AN16)</f>
        <v/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tr">
        <f>IF('Rekapitulace stavby'!E17="","",'Rekapitulace stavby'!E17)</f>
        <v xml:space="preserve"> </v>
      </c>
      <c r="F21" s="37"/>
      <c r="G21" s="37"/>
      <c r="H21" s="37"/>
      <c r="I21" s="140" t="s">
        <v>26</v>
      </c>
      <c r="J21" s="143" t="str">
        <f>IF('Rekapitulace stavby'!AN17="","",'Rekapitulace stavby'!AN17)</f>
        <v/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26</v>
      </c>
      <c r="J24" s="143" t="str">
        <f>IF('Rekapitulace stavby'!AN20="","",'Rekapitulace stavby'!AN20)</f>
        <v/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ROUND(J125,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ROUND((SUM(BE125:BE424)),  2)</f>
        <v>0</v>
      </c>
      <c r="G33" s="37"/>
      <c r="H33" s="37"/>
      <c r="I33" s="155">
        <v>0.20999999999999999</v>
      </c>
      <c r="J33" s="154">
        <f>ROUND(((SUM(BE125:BE424))*I33),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ROUND((SUM(BF125:BF424)),  2)</f>
        <v>0</v>
      </c>
      <c r="G34" s="37"/>
      <c r="H34" s="37"/>
      <c r="I34" s="155">
        <v>0.14999999999999999</v>
      </c>
      <c r="J34" s="154">
        <f>ROUND(((SUM(BF125:BF424))*I34),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ROUND((SUM(BG125:BG424)),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ROUND((SUM(BH125:BH424)),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ROUND((SUM(BI125:BI424)),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Prachatice ON - odkanalizování výpravní budovy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03 - Prodloužení dešťové kanalizace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9. 6. 2022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39"/>
      <c r="J96" s="110">
        <f>J125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J253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J262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J297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J316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J400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112</v>
      </c>
      <c r="E104" s="188"/>
      <c r="F104" s="188"/>
      <c r="G104" s="188"/>
      <c r="H104" s="188"/>
      <c r="I104" s="188"/>
      <c r="J104" s="189">
        <f>J409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113</v>
      </c>
      <c r="E105" s="188"/>
      <c r="F105" s="188"/>
      <c r="G105" s="188"/>
      <c r="H105" s="188"/>
      <c r="I105" s="188"/>
      <c r="J105" s="189">
        <f>J422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3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114</v>
      </c>
      <c r="D112" s="39"/>
      <c r="E112" s="39"/>
      <c r="F112" s="39"/>
      <c r="G112" s="39"/>
      <c r="H112" s="39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4" t="str">
        <f>E7</f>
        <v>Prachatice ON - odkanalizování výpravní budovy</v>
      </c>
      <c r="F115" s="31"/>
      <c r="G115" s="31"/>
      <c r="H115" s="31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97</v>
      </c>
      <c r="D116" s="39"/>
      <c r="E116" s="39"/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6" t="str">
        <f>E9</f>
        <v>SO 03 - Prodloužení dešťové kanalizace</v>
      </c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9" t="str">
        <f>IF(J12="","",J12)</f>
        <v>9. 6. 2022</v>
      </c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 xml:space="preserve"> </v>
      </c>
      <c r="G121" s="39"/>
      <c r="H121" s="39"/>
      <c r="I121" s="31" t="s">
        <v>29</v>
      </c>
      <c r="J121" s="35" t="str">
        <f>E21</f>
        <v xml:space="preserve"> </v>
      </c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IF(E18="","",E18)</f>
        <v>Vyplň údaj</v>
      </c>
      <c r="G122" s="39"/>
      <c r="H122" s="39"/>
      <c r="I122" s="31" t="s">
        <v>31</v>
      </c>
      <c r="J122" s="35" t="str">
        <f>E24</f>
        <v xml:space="preserve"> </v>
      </c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1"/>
      <c r="B124" s="192"/>
      <c r="C124" s="193" t="s">
        <v>115</v>
      </c>
      <c r="D124" s="194" t="s">
        <v>58</v>
      </c>
      <c r="E124" s="194" t="s">
        <v>54</v>
      </c>
      <c r="F124" s="194" t="s">
        <v>55</v>
      </c>
      <c r="G124" s="194" t="s">
        <v>116</v>
      </c>
      <c r="H124" s="194" t="s">
        <v>117</v>
      </c>
      <c r="I124" s="194" t="s">
        <v>118</v>
      </c>
      <c r="J124" s="195" t="s">
        <v>101</v>
      </c>
      <c r="K124" s="196" t="s">
        <v>119</v>
      </c>
      <c r="L124" s="197"/>
      <c r="M124" s="100" t="s">
        <v>1</v>
      </c>
      <c r="N124" s="101" t="s">
        <v>37</v>
      </c>
      <c r="O124" s="101" t="s">
        <v>120</v>
      </c>
      <c r="P124" s="101" t="s">
        <v>121</v>
      </c>
      <c r="Q124" s="101" t="s">
        <v>122</v>
      </c>
      <c r="R124" s="101" t="s">
        <v>123</v>
      </c>
      <c r="S124" s="101" t="s">
        <v>124</v>
      </c>
      <c r="T124" s="102" t="s">
        <v>125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7"/>
      <c r="B125" s="38"/>
      <c r="C125" s="107" t="s">
        <v>126</v>
      </c>
      <c r="D125" s="39"/>
      <c r="E125" s="39"/>
      <c r="F125" s="39"/>
      <c r="G125" s="39"/>
      <c r="H125" s="39"/>
      <c r="I125" s="39"/>
      <c r="J125" s="198">
        <f>BK125</f>
        <v>0</v>
      </c>
      <c r="K125" s="39"/>
      <c r="L125" s="43"/>
      <c r="M125" s="103"/>
      <c r="N125" s="199"/>
      <c r="O125" s="104"/>
      <c r="P125" s="200">
        <f>P126</f>
        <v>0</v>
      </c>
      <c r="Q125" s="104"/>
      <c r="R125" s="200">
        <f>R126</f>
        <v>247.12846575</v>
      </c>
      <c r="S125" s="104"/>
      <c r="T125" s="201">
        <f>T126</f>
        <v>55.42925000000001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72</v>
      </c>
      <c r="AU125" s="16" t="s">
        <v>103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72</v>
      </c>
      <c r="E126" s="206" t="s">
        <v>127</v>
      </c>
      <c r="F126" s="206" t="s">
        <v>128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P127+P253+P262+P297+P316+P400+P409+P422</f>
        <v>0</v>
      </c>
      <c r="Q126" s="211"/>
      <c r="R126" s="212">
        <f>R127+R253+R262+R297+R316+R400+R409+R422</f>
        <v>247.12846575</v>
      </c>
      <c r="S126" s="211"/>
      <c r="T126" s="213">
        <f>T127+T253+T262+T297+T316+T400+T409+T422</f>
        <v>55.42925000000001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81</v>
      </c>
      <c r="AT126" s="215" t="s">
        <v>72</v>
      </c>
      <c r="AU126" s="215" t="s">
        <v>73</v>
      </c>
      <c r="AY126" s="214" t="s">
        <v>129</v>
      </c>
      <c r="BK126" s="216">
        <f>BK127+BK253+BK262+BK297+BK316+BK400+BK409+BK422</f>
        <v>0</v>
      </c>
    </row>
    <row r="127" s="12" customFormat="1" ht="22.8" customHeight="1">
      <c r="A127" s="12"/>
      <c r="B127" s="203"/>
      <c r="C127" s="204"/>
      <c r="D127" s="205" t="s">
        <v>72</v>
      </c>
      <c r="E127" s="217" t="s">
        <v>81</v>
      </c>
      <c r="F127" s="217" t="s">
        <v>130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SUM(P128:P252)</f>
        <v>0</v>
      </c>
      <c r="Q127" s="211"/>
      <c r="R127" s="212">
        <f>SUM(R128:R252)</f>
        <v>144.23266565</v>
      </c>
      <c r="S127" s="211"/>
      <c r="T127" s="213">
        <f>SUM(T128:T252)</f>
        <v>55.399250000000009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81</v>
      </c>
      <c r="AY127" s="214" t="s">
        <v>129</v>
      </c>
      <c r="BK127" s="216">
        <f>SUM(BK128:BK252)</f>
        <v>0</v>
      </c>
    </row>
    <row r="128" s="2" customFormat="1" ht="66.75" customHeight="1">
      <c r="A128" s="37"/>
      <c r="B128" s="38"/>
      <c r="C128" s="219" t="s">
        <v>81</v>
      </c>
      <c r="D128" s="219" t="s">
        <v>131</v>
      </c>
      <c r="E128" s="220" t="s">
        <v>132</v>
      </c>
      <c r="F128" s="221" t="s">
        <v>133</v>
      </c>
      <c r="G128" s="222" t="s">
        <v>134</v>
      </c>
      <c r="H128" s="223">
        <v>67.150000000000006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0.44</v>
      </c>
      <c r="T128" s="230">
        <f>S128*H128</f>
        <v>29.546000000000003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135</v>
      </c>
      <c r="AT128" s="231" t="s">
        <v>131</v>
      </c>
      <c r="AU128" s="231" t="s">
        <v>83</v>
      </c>
      <c r="AY128" s="16" t="s">
        <v>129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135</v>
      </c>
      <c r="BK128" s="232">
        <f>ROUND(I128*H128,2)</f>
        <v>0</v>
      </c>
      <c r="BL128" s="16" t="s">
        <v>135</v>
      </c>
      <c r="BM128" s="231" t="s">
        <v>83</v>
      </c>
    </row>
    <row r="129" s="2" customFormat="1">
      <c r="A129" s="37"/>
      <c r="B129" s="38"/>
      <c r="C129" s="39"/>
      <c r="D129" s="233" t="s">
        <v>136</v>
      </c>
      <c r="E129" s="39"/>
      <c r="F129" s="234" t="s">
        <v>133</v>
      </c>
      <c r="G129" s="39"/>
      <c r="H129" s="39"/>
      <c r="I129" s="235"/>
      <c r="J129" s="39"/>
      <c r="K129" s="39"/>
      <c r="L129" s="43"/>
      <c r="M129" s="236"/>
      <c r="N129" s="237"/>
      <c r="O129" s="91"/>
      <c r="P129" s="91"/>
      <c r="Q129" s="91"/>
      <c r="R129" s="91"/>
      <c r="S129" s="91"/>
      <c r="T129" s="92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136</v>
      </c>
      <c r="AU129" s="16" t="s">
        <v>83</v>
      </c>
    </row>
    <row r="130" s="13" customFormat="1">
      <c r="A130" s="13"/>
      <c r="B130" s="238"/>
      <c r="C130" s="239"/>
      <c r="D130" s="233" t="s">
        <v>137</v>
      </c>
      <c r="E130" s="240" t="s">
        <v>1</v>
      </c>
      <c r="F130" s="241" t="s">
        <v>600</v>
      </c>
      <c r="G130" s="239"/>
      <c r="H130" s="242">
        <v>67.150000000000006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137</v>
      </c>
      <c r="AU130" s="248" t="s">
        <v>83</v>
      </c>
      <c r="AV130" s="13" t="s">
        <v>83</v>
      </c>
      <c r="AW130" s="13" t="s">
        <v>30</v>
      </c>
      <c r="AX130" s="13" t="s">
        <v>73</v>
      </c>
      <c r="AY130" s="248" t="s">
        <v>129</v>
      </c>
    </row>
    <row r="131" s="14" customFormat="1">
      <c r="A131" s="14"/>
      <c r="B131" s="249"/>
      <c r="C131" s="250"/>
      <c r="D131" s="233" t="s">
        <v>137</v>
      </c>
      <c r="E131" s="251" t="s">
        <v>1</v>
      </c>
      <c r="F131" s="252" t="s">
        <v>139</v>
      </c>
      <c r="G131" s="250"/>
      <c r="H131" s="253">
        <v>67.150000000000006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137</v>
      </c>
      <c r="AU131" s="259" t="s">
        <v>83</v>
      </c>
      <c r="AV131" s="14" t="s">
        <v>135</v>
      </c>
      <c r="AW131" s="14" t="s">
        <v>30</v>
      </c>
      <c r="AX131" s="14" t="s">
        <v>81</v>
      </c>
      <c r="AY131" s="259" t="s">
        <v>129</v>
      </c>
    </row>
    <row r="132" s="2" customFormat="1" ht="66.75" customHeight="1">
      <c r="A132" s="37"/>
      <c r="B132" s="38"/>
      <c r="C132" s="219" t="s">
        <v>83</v>
      </c>
      <c r="D132" s="219" t="s">
        <v>131</v>
      </c>
      <c r="E132" s="220" t="s">
        <v>140</v>
      </c>
      <c r="F132" s="221" t="s">
        <v>141</v>
      </c>
      <c r="G132" s="222" t="s">
        <v>134</v>
      </c>
      <c r="H132" s="223">
        <v>67.150000000000006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40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0.22</v>
      </c>
      <c r="T132" s="230">
        <f>S132*H132</f>
        <v>14.773000000000002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135</v>
      </c>
      <c r="AT132" s="231" t="s">
        <v>131</v>
      </c>
      <c r="AU132" s="231" t="s">
        <v>83</v>
      </c>
      <c r="AY132" s="16" t="s">
        <v>129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135</v>
      </c>
      <c r="BK132" s="232">
        <f>ROUND(I132*H132,2)</f>
        <v>0</v>
      </c>
      <c r="BL132" s="16" t="s">
        <v>135</v>
      </c>
      <c r="BM132" s="231" t="s">
        <v>135</v>
      </c>
    </row>
    <row r="133" s="2" customFormat="1">
      <c r="A133" s="37"/>
      <c r="B133" s="38"/>
      <c r="C133" s="39"/>
      <c r="D133" s="233" t="s">
        <v>136</v>
      </c>
      <c r="E133" s="39"/>
      <c r="F133" s="234" t="s">
        <v>141</v>
      </c>
      <c r="G133" s="39"/>
      <c r="H133" s="39"/>
      <c r="I133" s="235"/>
      <c r="J133" s="39"/>
      <c r="K133" s="39"/>
      <c r="L133" s="43"/>
      <c r="M133" s="236"/>
      <c r="N133" s="237"/>
      <c r="O133" s="91"/>
      <c r="P133" s="91"/>
      <c r="Q133" s="91"/>
      <c r="R133" s="91"/>
      <c r="S133" s="91"/>
      <c r="T133" s="9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136</v>
      </c>
      <c r="AU133" s="16" t="s">
        <v>83</v>
      </c>
    </row>
    <row r="134" s="2" customFormat="1" ht="49.05" customHeight="1">
      <c r="A134" s="37"/>
      <c r="B134" s="38"/>
      <c r="C134" s="219" t="s">
        <v>142</v>
      </c>
      <c r="D134" s="219" t="s">
        <v>131</v>
      </c>
      <c r="E134" s="220" t="s">
        <v>143</v>
      </c>
      <c r="F134" s="221" t="s">
        <v>144</v>
      </c>
      <c r="G134" s="222" t="s">
        <v>134</v>
      </c>
      <c r="H134" s="223">
        <v>96.349999999999994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40</v>
      </c>
      <c r="O134" s="91"/>
      <c r="P134" s="229">
        <f>O134*H134</f>
        <v>0</v>
      </c>
      <c r="Q134" s="229">
        <v>5.0000000000000002E-05</v>
      </c>
      <c r="R134" s="229">
        <f>Q134*H134</f>
        <v>0.0048174999999999997</v>
      </c>
      <c r="S134" s="229">
        <v>0.11500000000000001</v>
      </c>
      <c r="T134" s="230">
        <f>S134*H134</f>
        <v>11.08025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135</v>
      </c>
      <c r="AT134" s="231" t="s">
        <v>131</v>
      </c>
      <c r="AU134" s="231" t="s">
        <v>83</v>
      </c>
      <c r="AY134" s="16" t="s">
        <v>129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135</v>
      </c>
      <c r="BK134" s="232">
        <f>ROUND(I134*H134,2)</f>
        <v>0</v>
      </c>
      <c r="BL134" s="16" t="s">
        <v>135</v>
      </c>
      <c r="BM134" s="231" t="s">
        <v>145</v>
      </c>
    </row>
    <row r="135" s="2" customFormat="1">
      <c r="A135" s="37"/>
      <c r="B135" s="38"/>
      <c r="C135" s="39"/>
      <c r="D135" s="233" t="s">
        <v>136</v>
      </c>
      <c r="E135" s="39"/>
      <c r="F135" s="234" t="s">
        <v>144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136</v>
      </c>
      <c r="AU135" s="16" t="s">
        <v>83</v>
      </c>
    </row>
    <row r="136" s="13" customFormat="1">
      <c r="A136" s="13"/>
      <c r="B136" s="238"/>
      <c r="C136" s="239"/>
      <c r="D136" s="233" t="s">
        <v>137</v>
      </c>
      <c r="E136" s="240" t="s">
        <v>1</v>
      </c>
      <c r="F136" s="241" t="s">
        <v>601</v>
      </c>
      <c r="G136" s="239"/>
      <c r="H136" s="242">
        <v>96.349999999999994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137</v>
      </c>
      <c r="AU136" s="248" t="s">
        <v>83</v>
      </c>
      <c r="AV136" s="13" t="s">
        <v>83</v>
      </c>
      <c r="AW136" s="13" t="s">
        <v>30</v>
      </c>
      <c r="AX136" s="13" t="s">
        <v>73</v>
      </c>
      <c r="AY136" s="248" t="s">
        <v>129</v>
      </c>
    </row>
    <row r="137" s="14" customFormat="1">
      <c r="A137" s="14"/>
      <c r="B137" s="249"/>
      <c r="C137" s="250"/>
      <c r="D137" s="233" t="s">
        <v>137</v>
      </c>
      <c r="E137" s="251" t="s">
        <v>1</v>
      </c>
      <c r="F137" s="252" t="s">
        <v>139</v>
      </c>
      <c r="G137" s="250"/>
      <c r="H137" s="253">
        <v>96.349999999999994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137</v>
      </c>
      <c r="AU137" s="259" t="s">
        <v>83</v>
      </c>
      <c r="AV137" s="14" t="s">
        <v>135</v>
      </c>
      <c r="AW137" s="14" t="s">
        <v>30</v>
      </c>
      <c r="AX137" s="14" t="s">
        <v>81</v>
      </c>
      <c r="AY137" s="259" t="s">
        <v>129</v>
      </c>
    </row>
    <row r="138" s="2" customFormat="1" ht="66.75" customHeight="1">
      <c r="A138" s="37"/>
      <c r="B138" s="38"/>
      <c r="C138" s="219" t="s">
        <v>135</v>
      </c>
      <c r="D138" s="219" t="s">
        <v>131</v>
      </c>
      <c r="E138" s="220" t="s">
        <v>158</v>
      </c>
      <c r="F138" s="221" t="s">
        <v>159</v>
      </c>
      <c r="G138" s="222" t="s">
        <v>160</v>
      </c>
      <c r="H138" s="223">
        <v>1.7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40</v>
      </c>
      <c r="O138" s="91"/>
      <c r="P138" s="229">
        <f>O138*H138</f>
        <v>0</v>
      </c>
      <c r="Q138" s="229">
        <v>0.0086800000000000002</v>
      </c>
      <c r="R138" s="229">
        <f>Q138*H138</f>
        <v>0.014756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135</v>
      </c>
      <c r="AT138" s="231" t="s">
        <v>131</v>
      </c>
      <c r="AU138" s="231" t="s">
        <v>83</v>
      </c>
      <c r="AY138" s="16" t="s">
        <v>129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135</v>
      </c>
      <c r="BK138" s="232">
        <f>ROUND(I138*H138,2)</f>
        <v>0</v>
      </c>
      <c r="BL138" s="16" t="s">
        <v>135</v>
      </c>
      <c r="BM138" s="231" t="s">
        <v>150</v>
      </c>
    </row>
    <row r="139" s="2" customFormat="1">
      <c r="A139" s="37"/>
      <c r="B139" s="38"/>
      <c r="C139" s="39"/>
      <c r="D139" s="233" t="s">
        <v>136</v>
      </c>
      <c r="E139" s="39"/>
      <c r="F139" s="234" t="s">
        <v>162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136</v>
      </c>
      <c r="AU139" s="16" t="s">
        <v>83</v>
      </c>
    </row>
    <row r="140" s="2" customFormat="1" ht="66.75" customHeight="1">
      <c r="A140" s="37"/>
      <c r="B140" s="38"/>
      <c r="C140" s="219" t="s">
        <v>152</v>
      </c>
      <c r="D140" s="219" t="s">
        <v>131</v>
      </c>
      <c r="E140" s="220" t="s">
        <v>164</v>
      </c>
      <c r="F140" s="221" t="s">
        <v>159</v>
      </c>
      <c r="G140" s="222" t="s">
        <v>160</v>
      </c>
      <c r="H140" s="223">
        <v>2</v>
      </c>
      <c r="I140" s="224"/>
      <c r="J140" s="225">
        <f>ROUND(I140*H140,2)</f>
        <v>0</v>
      </c>
      <c r="K140" s="226"/>
      <c r="L140" s="43"/>
      <c r="M140" s="227" t="s">
        <v>1</v>
      </c>
      <c r="N140" s="228" t="s">
        <v>40</v>
      </c>
      <c r="O140" s="91"/>
      <c r="P140" s="229">
        <f>O140*H140</f>
        <v>0</v>
      </c>
      <c r="Q140" s="229">
        <v>0.036900000000000002</v>
      </c>
      <c r="R140" s="229">
        <f>Q140*H140</f>
        <v>0.073800000000000004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135</v>
      </c>
      <c r="AT140" s="231" t="s">
        <v>131</v>
      </c>
      <c r="AU140" s="231" t="s">
        <v>83</v>
      </c>
      <c r="AY140" s="16" t="s">
        <v>129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135</v>
      </c>
      <c r="BK140" s="232">
        <f>ROUND(I140*H140,2)</f>
        <v>0</v>
      </c>
      <c r="BL140" s="16" t="s">
        <v>135</v>
      </c>
      <c r="BM140" s="231" t="s">
        <v>156</v>
      </c>
    </row>
    <row r="141" s="2" customFormat="1">
      <c r="A141" s="37"/>
      <c r="B141" s="38"/>
      <c r="C141" s="39"/>
      <c r="D141" s="233" t="s">
        <v>136</v>
      </c>
      <c r="E141" s="39"/>
      <c r="F141" s="234" t="s">
        <v>166</v>
      </c>
      <c r="G141" s="39"/>
      <c r="H141" s="39"/>
      <c r="I141" s="235"/>
      <c r="J141" s="39"/>
      <c r="K141" s="39"/>
      <c r="L141" s="43"/>
      <c r="M141" s="236"/>
      <c r="N141" s="237"/>
      <c r="O141" s="91"/>
      <c r="P141" s="91"/>
      <c r="Q141" s="91"/>
      <c r="R141" s="91"/>
      <c r="S141" s="91"/>
      <c r="T141" s="9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83</v>
      </c>
    </row>
    <row r="142" s="13" customFormat="1">
      <c r="A142" s="13"/>
      <c r="B142" s="238"/>
      <c r="C142" s="239"/>
      <c r="D142" s="233" t="s">
        <v>137</v>
      </c>
      <c r="E142" s="240" t="s">
        <v>1</v>
      </c>
      <c r="F142" s="241" t="s">
        <v>167</v>
      </c>
      <c r="G142" s="239"/>
      <c r="H142" s="242">
        <v>1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137</v>
      </c>
      <c r="AU142" s="248" t="s">
        <v>83</v>
      </c>
      <c r="AV142" s="13" t="s">
        <v>83</v>
      </c>
      <c r="AW142" s="13" t="s">
        <v>30</v>
      </c>
      <c r="AX142" s="13" t="s">
        <v>73</v>
      </c>
      <c r="AY142" s="248" t="s">
        <v>129</v>
      </c>
    </row>
    <row r="143" s="13" customFormat="1">
      <c r="A143" s="13"/>
      <c r="B143" s="238"/>
      <c r="C143" s="239"/>
      <c r="D143" s="233" t="s">
        <v>137</v>
      </c>
      <c r="E143" s="240" t="s">
        <v>1</v>
      </c>
      <c r="F143" s="241" t="s">
        <v>168</v>
      </c>
      <c r="G143" s="239"/>
      <c r="H143" s="242">
        <v>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137</v>
      </c>
      <c r="AU143" s="248" t="s">
        <v>83</v>
      </c>
      <c r="AV143" s="13" t="s">
        <v>83</v>
      </c>
      <c r="AW143" s="13" t="s">
        <v>30</v>
      </c>
      <c r="AX143" s="13" t="s">
        <v>73</v>
      </c>
      <c r="AY143" s="248" t="s">
        <v>129</v>
      </c>
    </row>
    <row r="144" s="14" customFormat="1">
      <c r="A144" s="14"/>
      <c r="B144" s="249"/>
      <c r="C144" s="250"/>
      <c r="D144" s="233" t="s">
        <v>137</v>
      </c>
      <c r="E144" s="251" t="s">
        <v>1</v>
      </c>
      <c r="F144" s="252" t="s">
        <v>139</v>
      </c>
      <c r="G144" s="250"/>
      <c r="H144" s="253">
        <v>2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137</v>
      </c>
      <c r="AU144" s="259" t="s">
        <v>83</v>
      </c>
      <c r="AV144" s="14" t="s">
        <v>135</v>
      </c>
      <c r="AW144" s="14" t="s">
        <v>30</v>
      </c>
      <c r="AX144" s="14" t="s">
        <v>81</v>
      </c>
      <c r="AY144" s="259" t="s">
        <v>129</v>
      </c>
    </row>
    <row r="145" s="2" customFormat="1" ht="66.75" customHeight="1">
      <c r="A145" s="37"/>
      <c r="B145" s="38"/>
      <c r="C145" s="219" t="s">
        <v>145</v>
      </c>
      <c r="D145" s="219" t="s">
        <v>131</v>
      </c>
      <c r="E145" s="220" t="s">
        <v>169</v>
      </c>
      <c r="F145" s="221" t="s">
        <v>159</v>
      </c>
      <c r="G145" s="222" t="s">
        <v>160</v>
      </c>
      <c r="H145" s="223">
        <v>2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40</v>
      </c>
      <c r="O145" s="91"/>
      <c r="P145" s="229">
        <f>O145*H145</f>
        <v>0</v>
      </c>
      <c r="Q145" s="229">
        <v>0.0086800000000000002</v>
      </c>
      <c r="R145" s="229">
        <f>Q145*H145</f>
        <v>0.01736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135</v>
      </c>
      <c r="AT145" s="231" t="s">
        <v>131</v>
      </c>
      <c r="AU145" s="231" t="s">
        <v>83</v>
      </c>
      <c r="AY145" s="16" t="s">
        <v>129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135</v>
      </c>
      <c r="BK145" s="232">
        <f>ROUND(I145*H145,2)</f>
        <v>0</v>
      </c>
      <c r="BL145" s="16" t="s">
        <v>135</v>
      </c>
      <c r="BM145" s="231" t="s">
        <v>161</v>
      </c>
    </row>
    <row r="146" s="2" customFormat="1">
      <c r="A146" s="37"/>
      <c r="B146" s="38"/>
      <c r="C146" s="39"/>
      <c r="D146" s="233" t="s">
        <v>136</v>
      </c>
      <c r="E146" s="39"/>
      <c r="F146" s="234" t="s">
        <v>171</v>
      </c>
      <c r="G146" s="39"/>
      <c r="H146" s="39"/>
      <c r="I146" s="235"/>
      <c r="J146" s="39"/>
      <c r="K146" s="39"/>
      <c r="L146" s="43"/>
      <c r="M146" s="236"/>
      <c r="N146" s="237"/>
      <c r="O146" s="91"/>
      <c r="P146" s="91"/>
      <c r="Q146" s="91"/>
      <c r="R146" s="91"/>
      <c r="S146" s="91"/>
      <c r="T146" s="9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136</v>
      </c>
      <c r="AU146" s="16" t="s">
        <v>83</v>
      </c>
    </row>
    <row r="147" s="13" customFormat="1">
      <c r="A147" s="13"/>
      <c r="B147" s="238"/>
      <c r="C147" s="239"/>
      <c r="D147" s="233" t="s">
        <v>137</v>
      </c>
      <c r="E147" s="240" t="s">
        <v>1</v>
      </c>
      <c r="F147" s="241" t="s">
        <v>172</v>
      </c>
      <c r="G147" s="239"/>
      <c r="H147" s="242">
        <v>2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137</v>
      </c>
      <c r="AU147" s="248" t="s">
        <v>83</v>
      </c>
      <c r="AV147" s="13" t="s">
        <v>83</v>
      </c>
      <c r="AW147" s="13" t="s">
        <v>30</v>
      </c>
      <c r="AX147" s="13" t="s">
        <v>73</v>
      </c>
      <c r="AY147" s="248" t="s">
        <v>129</v>
      </c>
    </row>
    <row r="148" s="14" customFormat="1">
      <c r="A148" s="14"/>
      <c r="B148" s="249"/>
      <c r="C148" s="250"/>
      <c r="D148" s="233" t="s">
        <v>137</v>
      </c>
      <c r="E148" s="251" t="s">
        <v>1</v>
      </c>
      <c r="F148" s="252" t="s">
        <v>139</v>
      </c>
      <c r="G148" s="250"/>
      <c r="H148" s="253">
        <v>2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137</v>
      </c>
      <c r="AU148" s="259" t="s">
        <v>83</v>
      </c>
      <c r="AV148" s="14" t="s">
        <v>135</v>
      </c>
      <c r="AW148" s="14" t="s">
        <v>30</v>
      </c>
      <c r="AX148" s="14" t="s">
        <v>81</v>
      </c>
      <c r="AY148" s="259" t="s">
        <v>129</v>
      </c>
    </row>
    <row r="149" s="2" customFormat="1" ht="66.75" customHeight="1">
      <c r="A149" s="37"/>
      <c r="B149" s="38"/>
      <c r="C149" s="219" t="s">
        <v>163</v>
      </c>
      <c r="D149" s="219" t="s">
        <v>131</v>
      </c>
      <c r="E149" s="220" t="s">
        <v>174</v>
      </c>
      <c r="F149" s="221" t="s">
        <v>159</v>
      </c>
      <c r="G149" s="222" t="s">
        <v>160</v>
      </c>
      <c r="H149" s="223">
        <v>1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40</v>
      </c>
      <c r="O149" s="91"/>
      <c r="P149" s="229">
        <f>O149*H149</f>
        <v>0</v>
      </c>
      <c r="Q149" s="229">
        <v>0.036900000000000002</v>
      </c>
      <c r="R149" s="229">
        <f>Q149*H149</f>
        <v>0.036900000000000002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135</v>
      </c>
      <c r="AT149" s="231" t="s">
        <v>131</v>
      </c>
      <c r="AU149" s="231" t="s">
        <v>83</v>
      </c>
      <c r="AY149" s="16" t="s">
        <v>129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135</v>
      </c>
      <c r="BK149" s="232">
        <f>ROUND(I149*H149,2)</f>
        <v>0</v>
      </c>
      <c r="BL149" s="16" t="s">
        <v>135</v>
      </c>
      <c r="BM149" s="231" t="s">
        <v>165</v>
      </c>
    </row>
    <row r="150" s="2" customFormat="1">
      <c r="A150" s="37"/>
      <c r="B150" s="38"/>
      <c r="C150" s="39"/>
      <c r="D150" s="233" t="s">
        <v>136</v>
      </c>
      <c r="E150" s="39"/>
      <c r="F150" s="234" t="s">
        <v>176</v>
      </c>
      <c r="G150" s="39"/>
      <c r="H150" s="39"/>
      <c r="I150" s="235"/>
      <c r="J150" s="39"/>
      <c r="K150" s="39"/>
      <c r="L150" s="43"/>
      <c r="M150" s="236"/>
      <c r="N150" s="237"/>
      <c r="O150" s="91"/>
      <c r="P150" s="91"/>
      <c r="Q150" s="91"/>
      <c r="R150" s="91"/>
      <c r="S150" s="91"/>
      <c r="T150" s="92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136</v>
      </c>
      <c r="AU150" s="16" t="s">
        <v>83</v>
      </c>
    </row>
    <row r="151" s="13" customFormat="1">
      <c r="A151" s="13"/>
      <c r="B151" s="238"/>
      <c r="C151" s="239"/>
      <c r="D151" s="233" t="s">
        <v>137</v>
      </c>
      <c r="E151" s="240" t="s">
        <v>1</v>
      </c>
      <c r="F151" s="241" t="s">
        <v>81</v>
      </c>
      <c r="G151" s="239"/>
      <c r="H151" s="242">
        <v>1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137</v>
      </c>
      <c r="AU151" s="248" t="s">
        <v>83</v>
      </c>
      <c r="AV151" s="13" t="s">
        <v>83</v>
      </c>
      <c r="AW151" s="13" t="s">
        <v>30</v>
      </c>
      <c r="AX151" s="13" t="s">
        <v>73</v>
      </c>
      <c r="AY151" s="248" t="s">
        <v>129</v>
      </c>
    </row>
    <row r="152" s="14" customFormat="1">
      <c r="A152" s="14"/>
      <c r="B152" s="249"/>
      <c r="C152" s="250"/>
      <c r="D152" s="233" t="s">
        <v>137</v>
      </c>
      <c r="E152" s="251" t="s">
        <v>1</v>
      </c>
      <c r="F152" s="252" t="s">
        <v>139</v>
      </c>
      <c r="G152" s="250"/>
      <c r="H152" s="253">
        <v>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137</v>
      </c>
      <c r="AU152" s="259" t="s">
        <v>83</v>
      </c>
      <c r="AV152" s="14" t="s">
        <v>135</v>
      </c>
      <c r="AW152" s="14" t="s">
        <v>30</v>
      </c>
      <c r="AX152" s="14" t="s">
        <v>81</v>
      </c>
      <c r="AY152" s="259" t="s">
        <v>129</v>
      </c>
    </row>
    <row r="153" s="2" customFormat="1" ht="44.25" customHeight="1">
      <c r="A153" s="37"/>
      <c r="B153" s="38"/>
      <c r="C153" s="219" t="s">
        <v>150</v>
      </c>
      <c r="D153" s="219" t="s">
        <v>131</v>
      </c>
      <c r="E153" s="220" t="s">
        <v>177</v>
      </c>
      <c r="F153" s="221" t="s">
        <v>178</v>
      </c>
      <c r="G153" s="222" t="s">
        <v>179</v>
      </c>
      <c r="H153" s="223">
        <v>15.6</v>
      </c>
      <c r="I153" s="224"/>
      <c r="J153" s="225">
        <f>ROUND(I153*H153,2)</f>
        <v>0</v>
      </c>
      <c r="K153" s="226"/>
      <c r="L153" s="43"/>
      <c r="M153" s="227" t="s">
        <v>1</v>
      </c>
      <c r="N153" s="228" t="s">
        <v>40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135</v>
      </c>
      <c r="AT153" s="231" t="s">
        <v>131</v>
      </c>
      <c r="AU153" s="231" t="s">
        <v>83</v>
      </c>
      <c r="AY153" s="16" t="s">
        <v>129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135</v>
      </c>
      <c r="BK153" s="232">
        <f>ROUND(I153*H153,2)</f>
        <v>0</v>
      </c>
      <c r="BL153" s="16" t="s">
        <v>135</v>
      </c>
      <c r="BM153" s="231" t="s">
        <v>175</v>
      </c>
    </row>
    <row r="154" s="2" customFormat="1">
      <c r="A154" s="37"/>
      <c r="B154" s="38"/>
      <c r="C154" s="39"/>
      <c r="D154" s="233" t="s">
        <v>136</v>
      </c>
      <c r="E154" s="39"/>
      <c r="F154" s="234" t="s">
        <v>178</v>
      </c>
      <c r="G154" s="39"/>
      <c r="H154" s="39"/>
      <c r="I154" s="235"/>
      <c r="J154" s="39"/>
      <c r="K154" s="39"/>
      <c r="L154" s="43"/>
      <c r="M154" s="236"/>
      <c r="N154" s="237"/>
      <c r="O154" s="91"/>
      <c r="P154" s="91"/>
      <c r="Q154" s="91"/>
      <c r="R154" s="91"/>
      <c r="S154" s="91"/>
      <c r="T154" s="9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136</v>
      </c>
      <c r="AU154" s="16" t="s">
        <v>83</v>
      </c>
    </row>
    <row r="155" s="13" customFormat="1">
      <c r="A155" s="13"/>
      <c r="B155" s="238"/>
      <c r="C155" s="239"/>
      <c r="D155" s="233" t="s">
        <v>137</v>
      </c>
      <c r="E155" s="240" t="s">
        <v>1</v>
      </c>
      <c r="F155" s="241" t="s">
        <v>602</v>
      </c>
      <c r="G155" s="239"/>
      <c r="H155" s="242">
        <v>15.6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137</v>
      </c>
      <c r="AU155" s="248" t="s">
        <v>83</v>
      </c>
      <c r="AV155" s="13" t="s">
        <v>83</v>
      </c>
      <c r="AW155" s="13" t="s">
        <v>30</v>
      </c>
      <c r="AX155" s="13" t="s">
        <v>73</v>
      </c>
      <c r="AY155" s="248" t="s">
        <v>129</v>
      </c>
    </row>
    <row r="156" s="14" customFormat="1">
      <c r="A156" s="14"/>
      <c r="B156" s="249"/>
      <c r="C156" s="250"/>
      <c r="D156" s="233" t="s">
        <v>137</v>
      </c>
      <c r="E156" s="251" t="s">
        <v>1</v>
      </c>
      <c r="F156" s="252" t="s">
        <v>139</v>
      </c>
      <c r="G156" s="250"/>
      <c r="H156" s="253">
        <v>15.6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137</v>
      </c>
      <c r="AU156" s="259" t="s">
        <v>83</v>
      </c>
      <c r="AV156" s="14" t="s">
        <v>135</v>
      </c>
      <c r="AW156" s="14" t="s">
        <v>30</v>
      </c>
      <c r="AX156" s="14" t="s">
        <v>81</v>
      </c>
      <c r="AY156" s="259" t="s">
        <v>129</v>
      </c>
    </row>
    <row r="157" s="2" customFormat="1" ht="44.25" customHeight="1">
      <c r="A157" s="37"/>
      <c r="B157" s="38"/>
      <c r="C157" s="219" t="s">
        <v>173</v>
      </c>
      <c r="D157" s="219" t="s">
        <v>131</v>
      </c>
      <c r="E157" s="220" t="s">
        <v>183</v>
      </c>
      <c r="F157" s="221" t="s">
        <v>184</v>
      </c>
      <c r="G157" s="222" t="s">
        <v>179</v>
      </c>
      <c r="H157" s="223">
        <v>9.3599999999999994</v>
      </c>
      <c r="I157" s="224"/>
      <c r="J157" s="225">
        <f>ROUND(I157*H157,2)</f>
        <v>0</v>
      </c>
      <c r="K157" s="226"/>
      <c r="L157" s="43"/>
      <c r="M157" s="227" t="s">
        <v>1</v>
      </c>
      <c r="N157" s="228" t="s">
        <v>40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135</v>
      </c>
      <c r="AT157" s="231" t="s">
        <v>131</v>
      </c>
      <c r="AU157" s="231" t="s">
        <v>83</v>
      </c>
      <c r="AY157" s="16" t="s">
        <v>129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135</v>
      </c>
      <c r="BK157" s="232">
        <f>ROUND(I157*H157,2)</f>
        <v>0</v>
      </c>
      <c r="BL157" s="16" t="s">
        <v>135</v>
      </c>
      <c r="BM157" s="231" t="s">
        <v>224</v>
      </c>
    </row>
    <row r="158" s="2" customFormat="1">
      <c r="A158" s="37"/>
      <c r="B158" s="38"/>
      <c r="C158" s="39"/>
      <c r="D158" s="233" t="s">
        <v>136</v>
      </c>
      <c r="E158" s="39"/>
      <c r="F158" s="234" t="s">
        <v>184</v>
      </c>
      <c r="G158" s="39"/>
      <c r="H158" s="39"/>
      <c r="I158" s="235"/>
      <c r="J158" s="39"/>
      <c r="K158" s="39"/>
      <c r="L158" s="43"/>
      <c r="M158" s="236"/>
      <c r="N158" s="237"/>
      <c r="O158" s="91"/>
      <c r="P158" s="91"/>
      <c r="Q158" s="91"/>
      <c r="R158" s="91"/>
      <c r="S158" s="91"/>
      <c r="T158" s="92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136</v>
      </c>
      <c r="AU158" s="16" t="s">
        <v>83</v>
      </c>
    </row>
    <row r="159" s="13" customFormat="1">
      <c r="A159" s="13"/>
      <c r="B159" s="238"/>
      <c r="C159" s="239"/>
      <c r="D159" s="233" t="s">
        <v>137</v>
      </c>
      <c r="E159" s="240" t="s">
        <v>1</v>
      </c>
      <c r="F159" s="241" t="s">
        <v>603</v>
      </c>
      <c r="G159" s="239"/>
      <c r="H159" s="242">
        <v>9.3599999999999994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137</v>
      </c>
      <c r="AU159" s="248" t="s">
        <v>83</v>
      </c>
      <c r="AV159" s="13" t="s">
        <v>83</v>
      </c>
      <c r="AW159" s="13" t="s">
        <v>30</v>
      </c>
      <c r="AX159" s="13" t="s">
        <v>73</v>
      </c>
      <c r="AY159" s="248" t="s">
        <v>129</v>
      </c>
    </row>
    <row r="160" s="14" customFormat="1">
      <c r="A160" s="14"/>
      <c r="B160" s="249"/>
      <c r="C160" s="250"/>
      <c r="D160" s="233" t="s">
        <v>137</v>
      </c>
      <c r="E160" s="251" t="s">
        <v>1</v>
      </c>
      <c r="F160" s="252" t="s">
        <v>139</v>
      </c>
      <c r="G160" s="250"/>
      <c r="H160" s="253">
        <v>9.3599999999999994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137</v>
      </c>
      <c r="AU160" s="259" t="s">
        <v>83</v>
      </c>
      <c r="AV160" s="14" t="s">
        <v>135</v>
      </c>
      <c r="AW160" s="14" t="s">
        <v>30</v>
      </c>
      <c r="AX160" s="14" t="s">
        <v>81</v>
      </c>
      <c r="AY160" s="259" t="s">
        <v>129</v>
      </c>
    </row>
    <row r="161" s="2" customFormat="1" ht="44.25" customHeight="1">
      <c r="A161" s="37"/>
      <c r="B161" s="38"/>
      <c r="C161" s="219" t="s">
        <v>156</v>
      </c>
      <c r="D161" s="219" t="s">
        <v>131</v>
      </c>
      <c r="E161" s="220" t="s">
        <v>187</v>
      </c>
      <c r="F161" s="221" t="s">
        <v>188</v>
      </c>
      <c r="G161" s="222" t="s">
        <v>179</v>
      </c>
      <c r="H161" s="223">
        <v>6.2400000000000002</v>
      </c>
      <c r="I161" s="224"/>
      <c r="J161" s="225">
        <f>ROUND(I161*H161,2)</f>
        <v>0</v>
      </c>
      <c r="K161" s="226"/>
      <c r="L161" s="43"/>
      <c r="M161" s="227" t="s">
        <v>1</v>
      </c>
      <c r="N161" s="228" t="s">
        <v>40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135</v>
      </c>
      <c r="AT161" s="231" t="s">
        <v>131</v>
      </c>
      <c r="AU161" s="231" t="s">
        <v>83</v>
      </c>
      <c r="AY161" s="16" t="s">
        <v>129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135</v>
      </c>
      <c r="BK161" s="232">
        <f>ROUND(I161*H161,2)</f>
        <v>0</v>
      </c>
      <c r="BL161" s="16" t="s">
        <v>135</v>
      </c>
      <c r="BM161" s="231" t="s">
        <v>180</v>
      </c>
    </row>
    <row r="162" s="2" customFormat="1">
      <c r="A162" s="37"/>
      <c r="B162" s="38"/>
      <c r="C162" s="39"/>
      <c r="D162" s="233" t="s">
        <v>136</v>
      </c>
      <c r="E162" s="39"/>
      <c r="F162" s="234" t="s">
        <v>188</v>
      </c>
      <c r="G162" s="39"/>
      <c r="H162" s="39"/>
      <c r="I162" s="235"/>
      <c r="J162" s="39"/>
      <c r="K162" s="39"/>
      <c r="L162" s="43"/>
      <c r="M162" s="236"/>
      <c r="N162" s="237"/>
      <c r="O162" s="91"/>
      <c r="P162" s="91"/>
      <c r="Q162" s="91"/>
      <c r="R162" s="91"/>
      <c r="S162" s="91"/>
      <c r="T162" s="92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136</v>
      </c>
      <c r="AU162" s="16" t="s">
        <v>83</v>
      </c>
    </row>
    <row r="163" s="13" customFormat="1">
      <c r="A163" s="13"/>
      <c r="B163" s="238"/>
      <c r="C163" s="239"/>
      <c r="D163" s="233" t="s">
        <v>137</v>
      </c>
      <c r="E163" s="240" t="s">
        <v>1</v>
      </c>
      <c r="F163" s="241" t="s">
        <v>604</v>
      </c>
      <c r="G163" s="239"/>
      <c r="H163" s="242">
        <v>6.2400000000000002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137</v>
      </c>
      <c r="AU163" s="248" t="s">
        <v>83</v>
      </c>
      <c r="AV163" s="13" t="s">
        <v>83</v>
      </c>
      <c r="AW163" s="13" t="s">
        <v>30</v>
      </c>
      <c r="AX163" s="13" t="s">
        <v>73</v>
      </c>
      <c r="AY163" s="248" t="s">
        <v>129</v>
      </c>
    </row>
    <row r="164" s="14" customFormat="1">
      <c r="A164" s="14"/>
      <c r="B164" s="249"/>
      <c r="C164" s="250"/>
      <c r="D164" s="233" t="s">
        <v>137</v>
      </c>
      <c r="E164" s="251" t="s">
        <v>1</v>
      </c>
      <c r="F164" s="252" t="s">
        <v>139</v>
      </c>
      <c r="G164" s="250"/>
      <c r="H164" s="253">
        <v>6.2400000000000002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137</v>
      </c>
      <c r="AU164" s="259" t="s">
        <v>83</v>
      </c>
      <c r="AV164" s="14" t="s">
        <v>135</v>
      </c>
      <c r="AW164" s="14" t="s">
        <v>30</v>
      </c>
      <c r="AX164" s="14" t="s">
        <v>81</v>
      </c>
      <c r="AY164" s="259" t="s">
        <v>129</v>
      </c>
    </row>
    <row r="165" s="2" customFormat="1" ht="55.5" customHeight="1">
      <c r="A165" s="37"/>
      <c r="B165" s="38"/>
      <c r="C165" s="219" t="s">
        <v>182</v>
      </c>
      <c r="D165" s="219" t="s">
        <v>131</v>
      </c>
      <c r="E165" s="220" t="s">
        <v>192</v>
      </c>
      <c r="F165" s="221" t="s">
        <v>193</v>
      </c>
      <c r="G165" s="222" t="s">
        <v>179</v>
      </c>
      <c r="H165" s="223">
        <v>63.731000000000002</v>
      </c>
      <c r="I165" s="224"/>
      <c r="J165" s="225">
        <f>ROUND(I165*H165,2)</f>
        <v>0</v>
      </c>
      <c r="K165" s="226"/>
      <c r="L165" s="43"/>
      <c r="M165" s="227" t="s">
        <v>1</v>
      </c>
      <c r="N165" s="228" t="s">
        <v>40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135</v>
      </c>
      <c r="AT165" s="231" t="s">
        <v>131</v>
      </c>
      <c r="AU165" s="231" t="s">
        <v>83</v>
      </c>
      <c r="AY165" s="16" t="s">
        <v>129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135</v>
      </c>
      <c r="BK165" s="232">
        <f>ROUND(I165*H165,2)</f>
        <v>0</v>
      </c>
      <c r="BL165" s="16" t="s">
        <v>135</v>
      </c>
      <c r="BM165" s="231" t="s">
        <v>185</v>
      </c>
    </row>
    <row r="166" s="2" customFormat="1">
      <c r="A166" s="37"/>
      <c r="B166" s="38"/>
      <c r="C166" s="39"/>
      <c r="D166" s="233" t="s">
        <v>136</v>
      </c>
      <c r="E166" s="39"/>
      <c r="F166" s="234" t="s">
        <v>193</v>
      </c>
      <c r="G166" s="39"/>
      <c r="H166" s="39"/>
      <c r="I166" s="235"/>
      <c r="J166" s="39"/>
      <c r="K166" s="39"/>
      <c r="L166" s="43"/>
      <c r="M166" s="236"/>
      <c r="N166" s="237"/>
      <c r="O166" s="91"/>
      <c r="P166" s="91"/>
      <c r="Q166" s="91"/>
      <c r="R166" s="91"/>
      <c r="S166" s="91"/>
      <c r="T166" s="92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136</v>
      </c>
      <c r="AU166" s="16" t="s">
        <v>83</v>
      </c>
    </row>
    <row r="167" s="13" customFormat="1">
      <c r="A167" s="13"/>
      <c r="B167" s="238"/>
      <c r="C167" s="239"/>
      <c r="D167" s="233" t="s">
        <v>137</v>
      </c>
      <c r="E167" s="240" t="s">
        <v>1</v>
      </c>
      <c r="F167" s="241" t="s">
        <v>605</v>
      </c>
      <c r="G167" s="239"/>
      <c r="H167" s="242">
        <v>78.436999999999998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137</v>
      </c>
      <c r="AU167" s="248" t="s">
        <v>83</v>
      </c>
      <c r="AV167" s="13" t="s">
        <v>83</v>
      </c>
      <c r="AW167" s="13" t="s">
        <v>30</v>
      </c>
      <c r="AX167" s="13" t="s">
        <v>73</v>
      </c>
      <c r="AY167" s="248" t="s">
        <v>129</v>
      </c>
    </row>
    <row r="168" s="13" customFormat="1">
      <c r="A168" s="13"/>
      <c r="B168" s="238"/>
      <c r="C168" s="239"/>
      <c r="D168" s="233" t="s">
        <v>137</v>
      </c>
      <c r="E168" s="240" t="s">
        <v>1</v>
      </c>
      <c r="F168" s="241" t="s">
        <v>196</v>
      </c>
      <c r="G168" s="239"/>
      <c r="H168" s="242">
        <v>-14.706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137</v>
      </c>
      <c r="AU168" s="248" t="s">
        <v>83</v>
      </c>
      <c r="AV168" s="13" t="s">
        <v>83</v>
      </c>
      <c r="AW168" s="13" t="s">
        <v>30</v>
      </c>
      <c r="AX168" s="13" t="s">
        <v>73</v>
      </c>
      <c r="AY168" s="248" t="s">
        <v>129</v>
      </c>
    </row>
    <row r="169" s="14" customFormat="1">
      <c r="A169" s="14"/>
      <c r="B169" s="249"/>
      <c r="C169" s="250"/>
      <c r="D169" s="233" t="s">
        <v>137</v>
      </c>
      <c r="E169" s="251" t="s">
        <v>1</v>
      </c>
      <c r="F169" s="252" t="s">
        <v>139</v>
      </c>
      <c r="G169" s="250"/>
      <c r="H169" s="253">
        <v>63.730999999999995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137</v>
      </c>
      <c r="AU169" s="259" t="s">
        <v>83</v>
      </c>
      <c r="AV169" s="14" t="s">
        <v>135</v>
      </c>
      <c r="AW169" s="14" t="s">
        <v>30</v>
      </c>
      <c r="AX169" s="14" t="s">
        <v>81</v>
      </c>
      <c r="AY169" s="259" t="s">
        <v>129</v>
      </c>
    </row>
    <row r="170" s="2" customFormat="1" ht="49.05" customHeight="1">
      <c r="A170" s="37"/>
      <c r="B170" s="38"/>
      <c r="C170" s="219" t="s">
        <v>161</v>
      </c>
      <c r="D170" s="219" t="s">
        <v>131</v>
      </c>
      <c r="E170" s="220" t="s">
        <v>197</v>
      </c>
      <c r="F170" s="221" t="s">
        <v>198</v>
      </c>
      <c r="G170" s="222" t="s">
        <v>179</v>
      </c>
      <c r="H170" s="223">
        <v>38.238</v>
      </c>
      <c r="I170" s="224"/>
      <c r="J170" s="225">
        <f>ROUND(I170*H170,2)</f>
        <v>0</v>
      </c>
      <c r="K170" s="226"/>
      <c r="L170" s="43"/>
      <c r="M170" s="227" t="s">
        <v>1</v>
      </c>
      <c r="N170" s="228" t="s">
        <v>40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135</v>
      </c>
      <c r="AT170" s="231" t="s">
        <v>131</v>
      </c>
      <c r="AU170" s="231" t="s">
        <v>83</v>
      </c>
      <c r="AY170" s="16" t="s">
        <v>129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135</v>
      </c>
      <c r="BK170" s="232">
        <f>ROUND(I170*H170,2)</f>
        <v>0</v>
      </c>
      <c r="BL170" s="16" t="s">
        <v>135</v>
      </c>
      <c r="BM170" s="231" t="s">
        <v>189</v>
      </c>
    </row>
    <row r="171" s="2" customFormat="1">
      <c r="A171" s="37"/>
      <c r="B171" s="38"/>
      <c r="C171" s="39"/>
      <c r="D171" s="233" t="s">
        <v>136</v>
      </c>
      <c r="E171" s="39"/>
      <c r="F171" s="234" t="s">
        <v>198</v>
      </c>
      <c r="G171" s="39"/>
      <c r="H171" s="39"/>
      <c r="I171" s="235"/>
      <c r="J171" s="39"/>
      <c r="K171" s="39"/>
      <c r="L171" s="43"/>
      <c r="M171" s="236"/>
      <c r="N171" s="237"/>
      <c r="O171" s="91"/>
      <c r="P171" s="91"/>
      <c r="Q171" s="91"/>
      <c r="R171" s="91"/>
      <c r="S171" s="91"/>
      <c r="T171" s="92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136</v>
      </c>
      <c r="AU171" s="16" t="s">
        <v>83</v>
      </c>
    </row>
    <row r="172" s="13" customFormat="1">
      <c r="A172" s="13"/>
      <c r="B172" s="238"/>
      <c r="C172" s="239"/>
      <c r="D172" s="233" t="s">
        <v>137</v>
      </c>
      <c r="E172" s="240" t="s">
        <v>1</v>
      </c>
      <c r="F172" s="241" t="s">
        <v>606</v>
      </c>
      <c r="G172" s="239"/>
      <c r="H172" s="242">
        <v>47.061999999999998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137</v>
      </c>
      <c r="AU172" s="248" t="s">
        <v>83</v>
      </c>
      <c r="AV172" s="13" t="s">
        <v>83</v>
      </c>
      <c r="AW172" s="13" t="s">
        <v>30</v>
      </c>
      <c r="AX172" s="13" t="s">
        <v>73</v>
      </c>
      <c r="AY172" s="248" t="s">
        <v>129</v>
      </c>
    </row>
    <row r="173" s="13" customFormat="1">
      <c r="A173" s="13"/>
      <c r="B173" s="238"/>
      <c r="C173" s="239"/>
      <c r="D173" s="233" t="s">
        <v>137</v>
      </c>
      <c r="E173" s="240" t="s">
        <v>1</v>
      </c>
      <c r="F173" s="241" t="s">
        <v>607</v>
      </c>
      <c r="G173" s="239"/>
      <c r="H173" s="242">
        <v>-8.8239999999999998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137</v>
      </c>
      <c r="AU173" s="248" t="s">
        <v>83</v>
      </c>
      <c r="AV173" s="13" t="s">
        <v>83</v>
      </c>
      <c r="AW173" s="13" t="s">
        <v>30</v>
      </c>
      <c r="AX173" s="13" t="s">
        <v>73</v>
      </c>
      <c r="AY173" s="248" t="s">
        <v>129</v>
      </c>
    </row>
    <row r="174" s="14" customFormat="1">
      <c r="A174" s="14"/>
      <c r="B174" s="249"/>
      <c r="C174" s="250"/>
      <c r="D174" s="233" t="s">
        <v>137</v>
      </c>
      <c r="E174" s="251" t="s">
        <v>1</v>
      </c>
      <c r="F174" s="252" t="s">
        <v>139</v>
      </c>
      <c r="G174" s="250"/>
      <c r="H174" s="253">
        <v>38.238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137</v>
      </c>
      <c r="AU174" s="259" t="s">
        <v>83</v>
      </c>
      <c r="AV174" s="14" t="s">
        <v>135</v>
      </c>
      <c r="AW174" s="14" t="s">
        <v>30</v>
      </c>
      <c r="AX174" s="14" t="s">
        <v>81</v>
      </c>
      <c r="AY174" s="259" t="s">
        <v>129</v>
      </c>
    </row>
    <row r="175" s="2" customFormat="1" ht="49.05" customHeight="1">
      <c r="A175" s="37"/>
      <c r="B175" s="38"/>
      <c r="C175" s="219" t="s">
        <v>191</v>
      </c>
      <c r="D175" s="219" t="s">
        <v>131</v>
      </c>
      <c r="E175" s="220" t="s">
        <v>202</v>
      </c>
      <c r="F175" s="221" t="s">
        <v>203</v>
      </c>
      <c r="G175" s="222" t="s">
        <v>179</v>
      </c>
      <c r="H175" s="223">
        <v>25.492999999999999</v>
      </c>
      <c r="I175" s="224"/>
      <c r="J175" s="225">
        <f>ROUND(I175*H175,2)</f>
        <v>0</v>
      </c>
      <c r="K175" s="226"/>
      <c r="L175" s="43"/>
      <c r="M175" s="227" t="s">
        <v>1</v>
      </c>
      <c r="N175" s="228" t="s">
        <v>40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135</v>
      </c>
      <c r="AT175" s="231" t="s">
        <v>131</v>
      </c>
      <c r="AU175" s="231" t="s">
        <v>83</v>
      </c>
      <c r="AY175" s="16" t="s">
        <v>129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135</v>
      </c>
      <c r="BK175" s="232">
        <f>ROUND(I175*H175,2)</f>
        <v>0</v>
      </c>
      <c r="BL175" s="16" t="s">
        <v>135</v>
      </c>
      <c r="BM175" s="231" t="s">
        <v>194</v>
      </c>
    </row>
    <row r="176" s="2" customFormat="1">
      <c r="A176" s="37"/>
      <c r="B176" s="38"/>
      <c r="C176" s="39"/>
      <c r="D176" s="233" t="s">
        <v>136</v>
      </c>
      <c r="E176" s="39"/>
      <c r="F176" s="234" t="s">
        <v>203</v>
      </c>
      <c r="G176" s="39"/>
      <c r="H176" s="39"/>
      <c r="I176" s="235"/>
      <c r="J176" s="39"/>
      <c r="K176" s="39"/>
      <c r="L176" s="43"/>
      <c r="M176" s="236"/>
      <c r="N176" s="237"/>
      <c r="O176" s="91"/>
      <c r="P176" s="91"/>
      <c r="Q176" s="91"/>
      <c r="R176" s="91"/>
      <c r="S176" s="91"/>
      <c r="T176" s="9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136</v>
      </c>
      <c r="AU176" s="16" t="s">
        <v>83</v>
      </c>
    </row>
    <row r="177" s="13" customFormat="1">
      <c r="A177" s="13"/>
      <c r="B177" s="238"/>
      <c r="C177" s="239"/>
      <c r="D177" s="233" t="s">
        <v>137</v>
      </c>
      <c r="E177" s="240" t="s">
        <v>1</v>
      </c>
      <c r="F177" s="241" t="s">
        <v>608</v>
      </c>
      <c r="G177" s="239"/>
      <c r="H177" s="242">
        <v>31.375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137</v>
      </c>
      <c r="AU177" s="248" t="s">
        <v>83</v>
      </c>
      <c r="AV177" s="13" t="s">
        <v>83</v>
      </c>
      <c r="AW177" s="13" t="s">
        <v>30</v>
      </c>
      <c r="AX177" s="13" t="s">
        <v>73</v>
      </c>
      <c r="AY177" s="248" t="s">
        <v>129</v>
      </c>
    </row>
    <row r="178" s="13" customFormat="1">
      <c r="A178" s="13"/>
      <c r="B178" s="238"/>
      <c r="C178" s="239"/>
      <c r="D178" s="233" t="s">
        <v>137</v>
      </c>
      <c r="E178" s="240" t="s">
        <v>1</v>
      </c>
      <c r="F178" s="241" t="s">
        <v>609</v>
      </c>
      <c r="G178" s="239"/>
      <c r="H178" s="242">
        <v>-5.8819999999999997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137</v>
      </c>
      <c r="AU178" s="248" t="s">
        <v>83</v>
      </c>
      <c r="AV178" s="13" t="s">
        <v>83</v>
      </c>
      <c r="AW178" s="13" t="s">
        <v>30</v>
      </c>
      <c r="AX178" s="13" t="s">
        <v>73</v>
      </c>
      <c r="AY178" s="248" t="s">
        <v>129</v>
      </c>
    </row>
    <row r="179" s="14" customFormat="1">
      <c r="A179" s="14"/>
      <c r="B179" s="249"/>
      <c r="C179" s="250"/>
      <c r="D179" s="233" t="s">
        <v>137</v>
      </c>
      <c r="E179" s="251" t="s">
        <v>1</v>
      </c>
      <c r="F179" s="252" t="s">
        <v>139</v>
      </c>
      <c r="G179" s="250"/>
      <c r="H179" s="253">
        <v>25.493000000000002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137</v>
      </c>
      <c r="AU179" s="259" t="s">
        <v>83</v>
      </c>
      <c r="AV179" s="14" t="s">
        <v>135</v>
      </c>
      <c r="AW179" s="14" t="s">
        <v>30</v>
      </c>
      <c r="AX179" s="14" t="s">
        <v>81</v>
      </c>
      <c r="AY179" s="259" t="s">
        <v>129</v>
      </c>
    </row>
    <row r="180" s="2" customFormat="1" ht="37.8" customHeight="1">
      <c r="A180" s="37"/>
      <c r="B180" s="38"/>
      <c r="C180" s="219" t="s">
        <v>165</v>
      </c>
      <c r="D180" s="219" t="s">
        <v>131</v>
      </c>
      <c r="E180" s="220" t="s">
        <v>207</v>
      </c>
      <c r="F180" s="221" t="s">
        <v>208</v>
      </c>
      <c r="G180" s="222" t="s">
        <v>134</v>
      </c>
      <c r="H180" s="223">
        <v>203.55500000000001</v>
      </c>
      <c r="I180" s="224"/>
      <c r="J180" s="225">
        <f>ROUND(I180*H180,2)</f>
        <v>0</v>
      </c>
      <c r="K180" s="226"/>
      <c r="L180" s="43"/>
      <c r="M180" s="227" t="s">
        <v>1</v>
      </c>
      <c r="N180" s="228" t="s">
        <v>40</v>
      </c>
      <c r="O180" s="91"/>
      <c r="P180" s="229">
        <f>O180*H180</f>
        <v>0</v>
      </c>
      <c r="Q180" s="229">
        <v>0.00084999999999999995</v>
      </c>
      <c r="R180" s="229">
        <f>Q180*H180</f>
        <v>0.17302175</v>
      </c>
      <c r="S180" s="229">
        <v>0</v>
      </c>
      <c r="T180" s="23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135</v>
      </c>
      <c r="AT180" s="231" t="s">
        <v>131</v>
      </c>
      <c r="AU180" s="231" t="s">
        <v>83</v>
      </c>
      <c r="AY180" s="16" t="s">
        <v>129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135</v>
      </c>
      <c r="BK180" s="232">
        <f>ROUND(I180*H180,2)</f>
        <v>0</v>
      </c>
      <c r="BL180" s="16" t="s">
        <v>135</v>
      </c>
      <c r="BM180" s="231" t="s">
        <v>199</v>
      </c>
    </row>
    <row r="181" s="2" customFormat="1">
      <c r="A181" s="37"/>
      <c r="B181" s="38"/>
      <c r="C181" s="39"/>
      <c r="D181" s="233" t="s">
        <v>136</v>
      </c>
      <c r="E181" s="39"/>
      <c r="F181" s="234" t="s">
        <v>208</v>
      </c>
      <c r="G181" s="39"/>
      <c r="H181" s="39"/>
      <c r="I181" s="235"/>
      <c r="J181" s="39"/>
      <c r="K181" s="39"/>
      <c r="L181" s="43"/>
      <c r="M181" s="236"/>
      <c r="N181" s="237"/>
      <c r="O181" s="91"/>
      <c r="P181" s="91"/>
      <c r="Q181" s="91"/>
      <c r="R181" s="91"/>
      <c r="S181" s="91"/>
      <c r="T181" s="92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136</v>
      </c>
      <c r="AU181" s="16" t="s">
        <v>83</v>
      </c>
    </row>
    <row r="182" s="13" customFormat="1">
      <c r="A182" s="13"/>
      <c r="B182" s="238"/>
      <c r="C182" s="239"/>
      <c r="D182" s="233" t="s">
        <v>137</v>
      </c>
      <c r="E182" s="240" t="s">
        <v>1</v>
      </c>
      <c r="F182" s="241" t="s">
        <v>610</v>
      </c>
      <c r="G182" s="239"/>
      <c r="H182" s="242">
        <v>203.55500000000001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137</v>
      </c>
      <c r="AU182" s="248" t="s">
        <v>83</v>
      </c>
      <c r="AV182" s="13" t="s">
        <v>83</v>
      </c>
      <c r="AW182" s="13" t="s">
        <v>30</v>
      </c>
      <c r="AX182" s="13" t="s">
        <v>73</v>
      </c>
      <c r="AY182" s="248" t="s">
        <v>129</v>
      </c>
    </row>
    <row r="183" s="14" customFormat="1">
      <c r="A183" s="14"/>
      <c r="B183" s="249"/>
      <c r="C183" s="250"/>
      <c r="D183" s="233" t="s">
        <v>137</v>
      </c>
      <c r="E183" s="251" t="s">
        <v>1</v>
      </c>
      <c r="F183" s="252" t="s">
        <v>139</v>
      </c>
      <c r="G183" s="250"/>
      <c r="H183" s="253">
        <v>203.55500000000001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137</v>
      </c>
      <c r="AU183" s="259" t="s">
        <v>83</v>
      </c>
      <c r="AV183" s="14" t="s">
        <v>135</v>
      </c>
      <c r="AW183" s="14" t="s">
        <v>30</v>
      </c>
      <c r="AX183" s="14" t="s">
        <v>81</v>
      </c>
      <c r="AY183" s="259" t="s">
        <v>129</v>
      </c>
    </row>
    <row r="184" s="2" customFormat="1" ht="44.25" customHeight="1">
      <c r="A184" s="37"/>
      <c r="B184" s="38"/>
      <c r="C184" s="219" t="s">
        <v>8</v>
      </c>
      <c r="D184" s="219" t="s">
        <v>131</v>
      </c>
      <c r="E184" s="220" t="s">
        <v>212</v>
      </c>
      <c r="F184" s="221" t="s">
        <v>213</v>
      </c>
      <c r="G184" s="222" t="s">
        <v>134</v>
      </c>
      <c r="H184" s="223">
        <v>203.55500000000001</v>
      </c>
      <c r="I184" s="224"/>
      <c r="J184" s="225">
        <f>ROUND(I184*H184,2)</f>
        <v>0</v>
      </c>
      <c r="K184" s="226"/>
      <c r="L184" s="43"/>
      <c r="M184" s="227" t="s">
        <v>1</v>
      </c>
      <c r="N184" s="228" t="s">
        <v>40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1" t="s">
        <v>135</v>
      </c>
      <c r="AT184" s="231" t="s">
        <v>131</v>
      </c>
      <c r="AU184" s="231" t="s">
        <v>83</v>
      </c>
      <c r="AY184" s="16" t="s">
        <v>129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6" t="s">
        <v>135</v>
      </c>
      <c r="BK184" s="232">
        <f>ROUND(I184*H184,2)</f>
        <v>0</v>
      </c>
      <c r="BL184" s="16" t="s">
        <v>135</v>
      </c>
      <c r="BM184" s="231" t="s">
        <v>204</v>
      </c>
    </row>
    <row r="185" s="2" customFormat="1">
      <c r="A185" s="37"/>
      <c r="B185" s="38"/>
      <c r="C185" s="39"/>
      <c r="D185" s="233" t="s">
        <v>136</v>
      </c>
      <c r="E185" s="39"/>
      <c r="F185" s="234" t="s">
        <v>213</v>
      </c>
      <c r="G185" s="39"/>
      <c r="H185" s="39"/>
      <c r="I185" s="235"/>
      <c r="J185" s="39"/>
      <c r="K185" s="39"/>
      <c r="L185" s="43"/>
      <c r="M185" s="236"/>
      <c r="N185" s="237"/>
      <c r="O185" s="91"/>
      <c r="P185" s="91"/>
      <c r="Q185" s="91"/>
      <c r="R185" s="91"/>
      <c r="S185" s="91"/>
      <c r="T185" s="9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83</v>
      </c>
    </row>
    <row r="186" s="13" customFormat="1">
      <c r="A186" s="13"/>
      <c r="B186" s="238"/>
      <c r="C186" s="239"/>
      <c r="D186" s="233" t="s">
        <v>137</v>
      </c>
      <c r="E186" s="240" t="s">
        <v>1</v>
      </c>
      <c r="F186" s="241" t="s">
        <v>611</v>
      </c>
      <c r="G186" s="239"/>
      <c r="H186" s="242">
        <v>203.55500000000001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137</v>
      </c>
      <c r="AU186" s="248" t="s">
        <v>83</v>
      </c>
      <c r="AV186" s="13" t="s">
        <v>83</v>
      </c>
      <c r="AW186" s="13" t="s">
        <v>30</v>
      </c>
      <c r="AX186" s="13" t="s">
        <v>73</v>
      </c>
      <c r="AY186" s="248" t="s">
        <v>129</v>
      </c>
    </row>
    <row r="187" s="14" customFormat="1">
      <c r="A187" s="14"/>
      <c r="B187" s="249"/>
      <c r="C187" s="250"/>
      <c r="D187" s="233" t="s">
        <v>137</v>
      </c>
      <c r="E187" s="251" t="s">
        <v>1</v>
      </c>
      <c r="F187" s="252" t="s">
        <v>139</v>
      </c>
      <c r="G187" s="250"/>
      <c r="H187" s="253">
        <v>203.55500000000001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137</v>
      </c>
      <c r="AU187" s="259" t="s">
        <v>83</v>
      </c>
      <c r="AV187" s="14" t="s">
        <v>135</v>
      </c>
      <c r="AW187" s="14" t="s">
        <v>30</v>
      </c>
      <c r="AX187" s="14" t="s">
        <v>81</v>
      </c>
      <c r="AY187" s="259" t="s">
        <v>129</v>
      </c>
    </row>
    <row r="188" s="2" customFormat="1" ht="24.15" customHeight="1">
      <c r="A188" s="37"/>
      <c r="B188" s="38"/>
      <c r="C188" s="219" t="s">
        <v>170</v>
      </c>
      <c r="D188" s="219" t="s">
        <v>131</v>
      </c>
      <c r="E188" s="220" t="s">
        <v>216</v>
      </c>
      <c r="F188" s="221" t="s">
        <v>217</v>
      </c>
      <c r="G188" s="222" t="s">
        <v>134</v>
      </c>
      <c r="H188" s="223">
        <v>75.280000000000001</v>
      </c>
      <c r="I188" s="224"/>
      <c r="J188" s="225">
        <f>ROUND(I188*H188,2)</f>
        <v>0</v>
      </c>
      <c r="K188" s="226"/>
      <c r="L188" s="43"/>
      <c r="M188" s="227" t="s">
        <v>1</v>
      </c>
      <c r="N188" s="228" t="s">
        <v>40</v>
      </c>
      <c r="O188" s="91"/>
      <c r="P188" s="229">
        <f>O188*H188</f>
        <v>0</v>
      </c>
      <c r="Q188" s="229">
        <v>0.00069999999999999999</v>
      </c>
      <c r="R188" s="229">
        <f>Q188*H188</f>
        <v>0.052696</v>
      </c>
      <c r="S188" s="229">
        <v>0</v>
      </c>
      <c r="T188" s="23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135</v>
      </c>
      <c r="AT188" s="231" t="s">
        <v>131</v>
      </c>
      <c r="AU188" s="231" t="s">
        <v>83</v>
      </c>
      <c r="AY188" s="16" t="s">
        <v>129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135</v>
      </c>
      <c r="BK188" s="232">
        <f>ROUND(I188*H188,2)</f>
        <v>0</v>
      </c>
      <c r="BL188" s="16" t="s">
        <v>135</v>
      </c>
      <c r="BM188" s="231" t="s">
        <v>209</v>
      </c>
    </row>
    <row r="189" s="2" customFormat="1">
      <c r="A189" s="37"/>
      <c r="B189" s="38"/>
      <c r="C189" s="39"/>
      <c r="D189" s="233" t="s">
        <v>136</v>
      </c>
      <c r="E189" s="39"/>
      <c r="F189" s="234" t="s">
        <v>217</v>
      </c>
      <c r="G189" s="39"/>
      <c r="H189" s="39"/>
      <c r="I189" s="235"/>
      <c r="J189" s="39"/>
      <c r="K189" s="39"/>
      <c r="L189" s="43"/>
      <c r="M189" s="236"/>
      <c r="N189" s="237"/>
      <c r="O189" s="91"/>
      <c r="P189" s="91"/>
      <c r="Q189" s="91"/>
      <c r="R189" s="91"/>
      <c r="S189" s="91"/>
      <c r="T189" s="9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136</v>
      </c>
      <c r="AU189" s="16" t="s">
        <v>83</v>
      </c>
    </row>
    <row r="190" s="13" customFormat="1">
      <c r="A190" s="13"/>
      <c r="B190" s="238"/>
      <c r="C190" s="239"/>
      <c r="D190" s="233" t="s">
        <v>137</v>
      </c>
      <c r="E190" s="240" t="s">
        <v>1</v>
      </c>
      <c r="F190" s="241" t="s">
        <v>612</v>
      </c>
      <c r="G190" s="239"/>
      <c r="H190" s="242">
        <v>75.280000000000001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137</v>
      </c>
      <c r="AU190" s="248" t="s">
        <v>83</v>
      </c>
      <c r="AV190" s="13" t="s">
        <v>83</v>
      </c>
      <c r="AW190" s="13" t="s">
        <v>30</v>
      </c>
      <c r="AX190" s="13" t="s">
        <v>73</v>
      </c>
      <c r="AY190" s="248" t="s">
        <v>129</v>
      </c>
    </row>
    <row r="191" s="14" customFormat="1">
      <c r="A191" s="14"/>
      <c r="B191" s="249"/>
      <c r="C191" s="250"/>
      <c r="D191" s="233" t="s">
        <v>137</v>
      </c>
      <c r="E191" s="251" t="s">
        <v>1</v>
      </c>
      <c r="F191" s="252" t="s">
        <v>139</v>
      </c>
      <c r="G191" s="250"/>
      <c r="H191" s="253">
        <v>75.280000000000001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137</v>
      </c>
      <c r="AU191" s="259" t="s">
        <v>83</v>
      </c>
      <c r="AV191" s="14" t="s">
        <v>135</v>
      </c>
      <c r="AW191" s="14" t="s">
        <v>30</v>
      </c>
      <c r="AX191" s="14" t="s">
        <v>81</v>
      </c>
      <c r="AY191" s="259" t="s">
        <v>129</v>
      </c>
    </row>
    <row r="192" s="2" customFormat="1" ht="44.25" customHeight="1">
      <c r="A192" s="37"/>
      <c r="B192" s="38"/>
      <c r="C192" s="219" t="s">
        <v>211</v>
      </c>
      <c r="D192" s="219" t="s">
        <v>131</v>
      </c>
      <c r="E192" s="220" t="s">
        <v>221</v>
      </c>
      <c r="F192" s="221" t="s">
        <v>222</v>
      </c>
      <c r="G192" s="222" t="s">
        <v>134</v>
      </c>
      <c r="H192" s="223">
        <v>75.280000000000001</v>
      </c>
      <c r="I192" s="224"/>
      <c r="J192" s="225">
        <f>ROUND(I192*H192,2)</f>
        <v>0</v>
      </c>
      <c r="K192" s="226"/>
      <c r="L192" s="43"/>
      <c r="M192" s="227" t="s">
        <v>1</v>
      </c>
      <c r="N192" s="228" t="s">
        <v>40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135</v>
      </c>
      <c r="AT192" s="231" t="s">
        <v>131</v>
      </c>
      <c r="AU192" s="231" t="s">
        <v>83</v>
      </c>
      <c r="AY192" s="16" t="s">
        <v>129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135</v>
      </c>
      <c r="BK192" s="232">
        <f>ROUND(I192*H192,2)</f>
        <v>0</v>
      </c>
      <c r="BL192" s="16" t="s">
        <v>135</v>
      </c>
      <c r="BM192" s="231" t="s">
        <v>214</v>
      </c>
    </row>
    <row r="193" s="2" customFormat="1">
      <c r="A193" s="37"/>
      <c r="B193" s="38"/>
      <c r="C193" s="39"/>
      <c r="D193" s="233" t="s">
        <v>136</v>
      </c>
      <c r="E193" s="39"/>
      <c r="F193" s="234" t="s">
        <v>222</v>
      </c>
      <c r="G193" s="39"/>
      <c r="H193" s="39"/>
      <c r="I193" s="235"/>
      <c r="J193" s="39"/>
      <c r="K193" s="39"/>
      <c r="L193" s="43"/>
      <c r="M193" s="236"/>
      <c r="N193" s="237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136</v>
      </c>
      <c r="AU193" s="16" t="s">
        <v>83</v>
      </c>
    </row>
    <row r="194" s="2" customFormat="1" ht="33" customHeight="1">
      <c r="A194" s="37"/>
      <c r="B194" s="38"/>
      <c r="C194" s="219" t="s">
        <v>175</v>
      </c>
      <c r="D194" s="219" t="s">
        <v>131</v>
      </c>
      <c r="E194" s="220" t="s">
        <v>225</v>
      </c>
      <c r="F194" s="221" t="s">
        <v>226</v>
      </c>
      <c r="G194" s="222" t="s">
        <v>179</v>
      </c>
      <c r="H194" s="223">
        <v>37.640000000000001</v>
      </c>
      <c r="I194" s="224"/>
      <c r="J194" s="225">
        <f>ROUND(I194*H194,2)</f>
        <v>0</v>
      </c>
      <c r="K194" s="226"/>
      <c r="L194" s="43"/>
      <c r="M194" s="227" t="s">
        <v>1</v>
      </c>
      <c r="N194" s="228" t="s">
        <v>40</v>
      </c>
      <c r="O194" s="91"/>
      <c r="P194" s="229">
        <f>O194*H194</f>
        <v>0</v>
      </c>
      <c r="Q194" s="229">
        <v>0.00046000000000000001</v>
      </c>
      <c r="R194" s="229">
        <f>Q194*H194</f>
        <v>0.017314400000000001</v>
      </c>
      <c r="S194" s="229">
        <v>0</v>
      </c>
      <c r="T194" s="23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135</v>
      </c>
      <c r="AT194" s="231" t="s">
        <v>131</v>
      </c>
      <c r="AU194" s="231" t="s">
        <v>83</v>
      </c>
      <c r="AY194" s="16" t="s">
        <v>129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135</v>
      </c>
      <c r="BK194" s="232">
        <f>ROUND(I194*H194,2)</f>
        <v>0</v>
      </c>
      <c r="BL194" s="16" t="s">
        <v>135</v>
      </c>
      <c r="BM194" s="231" t="s">
        <v>218</v>
      </c>
    </row>
    <row r="195" s="2" customFormat="1">
      <c r="A195" s="37"/>
      <c r="B195" s="38"/>
      <c r="C195" s="39"/>
      <c r="D195" s="233" t="s">
        <v>136</v>
      </c>
      <c r="E195" s="39"/>
      <c r="F195" s="234" t="s">
        <v>226</v>
      </c>
      <c r="G195" s="39"/>
      <c r="H195" s="39"/>
      <c r="I195" s="235"/>
      <c r="J195" s="39"/>
      <c r="K195" s="39"/>
      <c r="L195" s="43"/>
      <c r="M195" s="236"/>
      <c r="N195" s="237"/>
      <c r="O195" s="91"/>
      <c r="P195" s="91"/>
      <c r="Q195" s="91"/>
      <c r="R195" s="91"/>
      <c r="S195" s="91"/>
      <c r="T195" s="92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136</v>
      </c>
      <c r="AU195" s="16" t="s">
        <v>83</v>
      </c>
    </row>
    <row r="196" s="13" customFormat="1">
      <c r="A196" s="13"/>
      <c r="B196" s="238"/>
      <c r="C196" s="239"/>
      <c r="D196" s="233" t="s">
        <v>137</v>
      </c>
      <c r="E196" s="240" t="s">
        <v>1</v>
      </c>
      <c r="F196" s="241" t="s">
        <v>613</v>
      </c>
      <c r="G196" s="239"/>
      <c r="H196" s="242">
        <v>37.640000000000001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137</v>
      </c>
      <c r="AU196" s="248" t="s">
        <v>83</v>
      </c>
      <c r="AV196" s="13" t="s">
        <v>83</v>
      </c>
      <c r="AW196" s="13" t="s">
        <v>30</v>
      </c>
      <c r="AX196" s="13" t="s">
        <v>73</v>
      </c>
      <c r="AY196" s="248" t="s">
        <v>129</v>
      </c>
    </row>
    <row r="197" s="14" customFormat="1">
      <c r="A197" s="14"/>
      <c r="B197" s="249"/>
      <c r="C197" s="250"/>
      <c r="D197" s="233" t="s">
        <v>137</v>
      </c>
      <c r="E197" s="251" t="s">
        <v>1</v>
      </c>
      <c r="F197" s="252" t="s">
        <v>139</v>
      </c>
      <c r="G197" s="250"/>
      <c r="H197" s="253">
        <v>37.640000000000001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137</v>
      </c>
      <c r="AU197" s="259" t="s">
        <v>83</v>
      </c>
      <c r="AV197" s="14" t="s">
        <v>135</v>
      </c>
      <c r="AW197" s="14" t="s">
        <v>30</v>
      </c>
      <c r="AX197" s="14" t="s">
        <v>81</v>
      </c>
      <c r="AY197" s="259" t="s">
        <v>129</v>
      </c>
    </row>
    <row r="198" s="2" customFormat="1" ht="37.8" customHeight="1">
      <c r="A198" s="37"/>
      <c r="B198" s="38"/>
      <c r="C198" s="219" t="s">
        <v>220</v>
      </c>
      <c r="D198" s="219" t="s">
        <v>131</v>
      </c>
      <c r="E198" s="220" t="s">
        <v>229</v>
      </c>
      <c r="F198" s="221" t="s">
        <v>230</v>
      </c>
      <c r="G198" s="222" t="s">
        <v>179</v>
      </c>
      <c r="H198" s="223">
        <v>37.640000000000001</v>
      </c>
      <c r="I198" s="224"/>
      <c r="J198" s="225">
        <f>ROUND(I198*H198,2)</f>
        <v>0</v>
      </c>
      <c r="K198" s="226"/>
      <c r="L198" s="43"/>
      <c r="M198" s="227" t="s">
        <v>1</v>
      </c>
      <c r="N198" s="228" t="s">
        <v>40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135</v>
      </c>
      <c r="AT198" s="231" t="s">
        <v>131</v>
      </c>
      <c r="AU198" s="231" t="s">
        <v>83</v>
      </c>
      <c r="AY198" s="16" t="s">
        <v>129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135</v>
      </c>
      <c r="BK198" s="232">
        <f>ROUND(I198*H198,2)</f>
        <v>0</v>
      </c>
      <c r="BL198" s="16" t="s">
        <v>135</v>
      </c>
      <c r="BM198" s="231" t="s">
        <v>223</v>
      </c>
    </row>
    <row r="199" s="2" customFormat="1">
      <c r="A199" s="37"/>
      <c r="B199" s="38"/>
      <c r="C199" s="39"/>
      <c r="D199" s="233" t="s">
        <v>136</v>
      </c>
      <c r="E199" s="39"/>
      <c r="F199" s="234" t="s">
        <v>230</v>
      </c>
      <c r="G199" s="39"/>
      <c r="H199" s="39"/>
      <c r="I199" s="235"/>
      <c r="J199" s="39"/>
      <c r="K199" s="39"/>
      <c r="L199" s="43"/>
      <c r="M199" s="236"/>
      <c r="N199" s="237"/>
      <c r="O199" s="91"/>
      <c r="P199" s="91"/>
      <c r="Q199" s="91"/>
      <c r="R199" s="91"/>
      <c r="S199" s="91"/>
      <c r="T199" s="92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136</v>
      </c>
      <c r="AU199" s="16" t="s">
        <v>83</v>
      </c>
    </row>
    <row r="200" s="2" customFormat="1" ht="62.7" customHeight="1">
      <c r="A200" s="37"/>
      <c r="B200" s="38"/>
      <c r="C200" s="219" t="s">
        <v>224</v>
      </c>
      <c r="D200" s="219" t="s">
        <v>131</v>
      </c>
      <c r="E200" s="220" t="s">
        <v>232</v>
      </c>
      <c r="F200" s="221" t="s">
        <v>233</v>
      </c>
      <c r="G200" s="222" t="s">
        <v>179</v>
      </c>
      <c r="H200" s="223">
        <v>135.80799999999999</v>
      </c>
      <c r="I200" s="224"/>
      <c r="J200" s="225">
        <f>ROUND(I200*H200,2)</f>
        <v>0</v>
      </c>
      <c r="K200" s="226"/>
      <c r="L200" s="43"/>
      <c r="M200" s="227" t="s">
        <v>1</v>
      </c>
      <c r="N200" s="228" t="s">
        <v>40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1" t="s">
        <v>135</v>
      </c>
      <c r="AT200" s="231" t="s">
        <v>131</v>
      </c>
      <c r="AU200" s="231" t="s">
        <v>83</v>
      </c>
      <c r="AY200" s="16" t="s">
        <v>129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6" t="s">
        <v>135</v>
      </c>
      <c r="BK200" s="232">
        <f>ROUND(I200*H200,2)</f>
        <v>0</v>
      </c>
      <c r="BL200" s="16" t="s">
        <v>135</v>
      </c>
      <c r="BM200" s="231" t="s">
        <v>227</v>
      </c>
    </row>
    <row r="201" s="2" customFormat="1">
      <c r="A201" s="37"/>
      <c r="B201" s="38"/>
      <c r="C201" s="39"/>
      <c r="D201" s="233" t="s">
        <v>136</v>
      </c>
      <c r="E201" s="39"/>
      <c r="F201" s="234" t="s">
        <v>233</v>
      </c>
      <c r="G201" s="39"/>
      <c r="H201" s="39"/>
      <c r="I201" s="235"/>
      <c r="J201" s="39"/>
      <c r="K201" s="39"/>
      <c r="L201" s="43"/>
      <c r="M201" s="236"/>
      <c r="N201" s="237"/>
      <c r="O201" s="91"/>
      <c r="P201" s="91"/>
      <c r="Q201" s="91"/>
      <c r="R201" s="91"/>
      <c r="S201" s="91"/>
      <c r="T201" s="92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136</v>
      </c>
      <c r="AU201" s="16" t="s">
        <v>83</v>
      </c>
    </row>
    <row r="202" s="13" customFormat="1">
      <c r="A202" s="13"/>
      <c r="B202" s="238"/>
      <c r="C202" s="239"/>
      <c r="D202" s="233" t="s">
        <v>137</v>
      </c>
      <c r="E202" s="240" t="s">
        <v>1</v>
      </c>
      <c r="F202" s="241" t="s">
        <v>614</v>
      </c>
      <c r="G202" s="239"/>
      <c r="H202" s="242">
        <v>135.80799999999999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137</v>
      </c>
      <c r="AU202" s="248" t="s">
        <v>83</v>
      </c>
      <c r="AV202" s="13" t="s">
        <v>83</v>
      </c>
      <c r="AW202" s="13" t="s">
        <v>30</v>
      </c>
      <c r="AX202" s="13" t="s">
        <v>73</v>
      </c>
      <c r="AY202" s="248" t="s">
        <v>129</v>
      </c>
    </row>
    <row r="203" s="14" customFormat="1">
      <c r="A203" s="14"/>
      <c r="B203" s="249"/>
      <c r="C203" s="250"/>
      <c r="D203" s="233" t="s">
        <v>137</v>
      </c>
      <c r="E203" s="251" t="s">
        <v>1</v>
      </c>
      <c r="F203" s="252" t="s">
        <v>139</v>
      </c>
      <c r="G203" s="250"/>
      <c r="H203" s="253">
        <v>135.80799999999999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137</v>
      </c>
      <c r="AU203" s="259" t="s">
        <v>83</v>
      </c>
      <c r="AV203" s="14" t="s">
        <v>135</v>
      </c>
      <c r="AW203" s="14" t="s">
        <v>30</v>
      </c>
      <c r="AX203" s="14" t="s">
        <v>81</v>
      </c>
      <c r="AY203" s="259" t="s">
        <v>129</v>
      </c>
    </row>
    <row r="204" s="2" customFormat="1" ht="62.7" customHeight="1">
      <c r="A204" s="37"/>
      <c r="B204" s="38"/>
      <c r="C204" s="219" t="s">
        <v>7</v>
      </c>
      <c r="D204" s="219" t="s">
        <v>131</v>
      </c>
      <c r="E204" s="220" t="s">
        <v>237</v>
      </c>
      <c r="F204" s="221" t="s">
        <v>238</v>
      </c>
      <c r="G204" s="222" t="s">
        <v>179</v>
      </c>
      <c r="H204" s="223">
        <v>59.024999999999999</v>
      </c>
      <c r="I204" s="224"/>
      <c r="J204" s="225">
        <f>ROUND(I204*H204,2)</f>
        <v>0</v>
      </c>
      <c r="K204" s="226"/>
      <c r="L204" s="43"/>
      <c r="M204" s="227" t="s">
        <v>1</v>
      </c>
      <c r="N204" s="228" t="s">
        <v>40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135</v>
      </c>
      <c r="AT204" s="231" t="s">
        <v>131</v>
      </c>
      <c r="AU204" s="231" t="s">
        <v>83</v>
      </c>
      <c r="AY204" s="16" t="s">
        <v>129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135</v>
      </c>
      <c r="BK204" s="232">
        <f>ROUND(I204*H204,2)</f>
        <v>0</v>
      </c>
      <c r="BL204" s="16" t="s">
        <v>135</v>
      </c>
      <c r="BM204" s="231" t="s">
        <v>231</v>
      </c>
    </row>
    <row r="205" s="2" customFormat="1">
      <c r="A205" s="37"/>
      <c r="B205" s="38"/>
      <c r="C205" s="39"/>
      <c r="D205" s="233" t="s">
        <v>136</v>
      </c>
      <c r="E205" s="39"/>
      <c r="F205" s="234" t="s">
        <v>238</v>
      </c>
      <c r="G205" s="39"/>
      <c r="H205" s="39"/>
      <c r="I205" s="235"/>
      <c r="J205" s="39"/>
      <c r="K205" s="39"/>
      <c r="L205" s="43"/>
      <c r="M205" s="236"/>
      <c r="N205" s="237"/>
      <c r="O205" s="91"/>
      <c r="P205" s="91"/>
      <c r="Q205" s="91"/>
      <c r="R205" s="91"/>
      <c r="S205" s="91"/>
      <c r="T205" s="92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136</v>
      </c>
      <c r="AU205" s="16" t="s">
        <v>83</v>
      </c>
    </row>
    <row r="206" s="13" customFormat="1">
      <c r="A206" s="13"/>
      <c r="B206" s="238"/>
      <c r="C206" s="239"/>
      <c r="D206" s="233" t="s">
        <v>137</v>
      </c>
      <c r="E206" s="240" t="s">
        <v>1</v>
      </c>
      <c r="F206" s="241" t="s">
        <v>615</v>
      </c>
      <c r="G206" s="239"/>
      <c r="H206" s="242">
        <v>57.183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137</v>
      </c>
      <c r="AU206" s="248" t="s">
        <v>83</v>
      </c>
      <c r="AV206" s="13" t="s">
        <v>83</v>
      </c>
      <c r="AW206" s="13" t="s">
        <v>30</v>
      </c>
      <c r="AX206" s="13" t="s">
        <v>73</v>
      </c>
      <c r="AY206" s="248" t="s">
        <v>129</v>
      </c>
    </row>
    <row r="207" s="13" customFormat="1">
      <c r="A207" s="13"/>
      <c r="B207" s="238"/>
      <c r="C207" s="239"/>
      <c r="D207" s="233" t="s">
        <v>137</v>
      </c>
      <c r="E207" s="240" t="s">
        <v>1</v>
      </c>
      <c r="F207" s="241" t="s">
        <v>616</v>
      </c>
      <c r="G207" s="239"/>
      <c r="H207" s="242">
        <v>33.575000000000003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137</v>
      </c>
      <c r="AU207" s="248" t="s">
        <v>83</v>
      </c>
      <c r="AV207" s="13" t="s">
        <v>83</v>
      </c>
      <c r="AW207" s="13" t="s">
        <v>30</v>
      </c>
      <c r="AX207" s="13" t="s">
        <v>73</v>
      </c>
      <c r="AY207" s="248" t="s">
        <v>129</v>
      </c>
    </row>
    <row r="208" s="13" customFormat="1">
      <c r="A208" s="13"/>
      <c r="B208" s="238"/>
      <c r="C208" s="239"/>
      <c r="D208" s="233" t="s">
        <v>137</v>
      </c>
      <c r="E208" s="240" t="s">
        <v>1</v>
      </c>
      <c r="F208" s="241" t="s">
        <v>617</v>
      </c>
      <c r="G208" s="239"/>
      <c r="H208" s="242">
        <v>-31.733000000000001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137</v>
      </c>
      <c r="AU208" s="248" t="s">
        <v>83</v>
      </c>
      <c r="AV208" s="13" t="s">
        <v>83</v>
      </c>
      <c r="AW208" s="13" t="s">
        <v>30</v>
      </c>
      <c r="AX208" s="13" t="s">
        <v>73</v>
      </c>
      <c r="AY208" s="248" t="s">
        <v>129</v>
      </c>
    </row>
    <row r="209" s="14" customFormat="1">
      <c r="A209" s="14"/>
      <c r="B209" s="249"/>
      <c r="C209" s="250"/>
      <c r="D209" s="233" t="s">
        <v>137</v>
      </c>
      <c r="E209" s="251" t="s">
        <v>1</v>
      </c>
      <c r="F209" s="252" t="s">
        <v>139</v>
      </c>
      <c r="G209" s="250"/>
      <c r="H209" s="253">
        <v>59.025000000000006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137</v>
      </c>
      <c r="AU209" s="259" t="s">
        <v>83</v>
      </c>
      <c r="AV209" s="14" t="s">
        <v>135</v>
      </c>
      <c r="AW209" s="14" t="s">
        <v>30</v>
      </c>
      <c r="AX209" s="14" t="s">
        <v>81</v>
      </c>
      <c r="AY209" s="259" t="s">
        <v>129</v>
      </c>
    </row>
    <row r="210" s="2" customFormat="1" ht="66.75" customHeight="1">
      <c r="A210" s="37"/>
      <c r="B210" s="38"/>
      <c r="C210" s="219" t="s">
        <v>180</v>
      </c>
      <c r="D210" s="219" t="s">
        <v>131</v>
      </c>
      <c r="E210" s="220" t="s">
        <v>243</v>
      </c>
      <c r="F210" s="221" t="s">
        <v>244</v>
      </c>
      <c r="G210" s="222" t="s">
        <v>179</v>
      </c>
      <c r="H210" s="223">
        <v>1180.5</v>
      </c>
      <c r="I210" s="224"/>
      <c r="J210" s="225">
        <f>ROUND(I210*H210,2)</f>
        <v>0</v>
      </c>
      <c r="K210" s="226"/>
      <c r="L210" s="43"/>
      <c r="M210" s="227" t="s">
        <v>1</v>
      </c>
      <c r="N210" s="228" t="s">
        <v>40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135</v>
      </c>
      <c r="AT210" s="231" t="s">
        <v>131</v>
      </c>
      <c r="AU210" s="231" t="s">
        <v>83</v>
      </c>
      <c r="AY210" s="16" t="s">
        <v>129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135</v>
      </c>
      <c r="BK210" s="232">
        <f>ROUND(I210*H210,2)</f>
        <v>0</v>
      </c>
      <c r="BL210" s="16" t="s">
        <v>135</v>
      </c>
      <c r="BM210" s="231" t="s">
        <v>234</v>
      </c>
    </row>
    <row r="211" s="2" customFormat="1">
      <c r="A211" s="37"/>
      <c r="B211" s="38"/>
      <c r="C211" s="39"/>
      <c r="D211" s="233" t="s">
        <v>136</v>
      </c>
      <c r="E211" s="39"/>
      <c r="F211" s="234" t="s">
        <v>246</v>
      </c>
      <c r="G211" s="39"/>
      <c r="H211" s="39"/>
      <c r="I211" s="235"/>
      <c r="J211" s="39"/>
      <c r="K211" s="39"/>
      <c r="L211" s="43"/>
      <c r="M211" s="236"/>
      <c r="N211" s="237"/>
      <c r="O211" s="91"/>
      <c r="P211" s="91"/>
      <c r="Q211" s="91"/>
      <c r="R211" s="91"/>
      <c r="S211" s="91"/>
      <c r="T211" s="92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136</v>
      </c>
      <c r="AU211" s="16" t="s">
        <v>83</v>
      </c>
    </row>
    <row r="212" s="13" customFormat="1">
      <c r="A212" s="13"/>
      <c r="B212" s="238"/>
      <c r="C212" s="239"/>
      <c r="D212" s="233" t="s">
        <v>137</v>
      </c>
      <c r="E212" s="240" t="s">
        <v>1</v>
      </c>
      <c r="F212" s="241" t="s">
        <v>618</v>
      </c>
      <c r="G212" s="239"/>
      <c r="H212" s="242">
        <v>1180.5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137</v>
      </c>
      <c r="AU212" s="248" t="s">
        <v>83</v>
      </c>
      <c r="AV212" s="13" t="s">
        <v>83</v>
      </c>
      <c r="AW212" s="13" t="s">
        <v>30</v>
      </c>
      <c r="AX212" s="13" t="s">
        <v>73</v>
      </c>
      <c r="AY212" s="248" t="s">
        <v>129</v>
      </c>
    </row>
    <row r="213" s="14" customFormat="1">
      <c r="A213" s="14"/>
      <c r="B213" s="249"/>
      <c r="C213" s="250"/>
      <c r="D213" s="233" t="s">
        <v>137</v>
      </c>
      <c r="E213" s="251" t="s">
        <v>1</v>
      </c>
      <c r="F213" s="252" t="s">
        <v>139</v>
      </c>
      <c r="G213" s="250"/>
      <c r="H213" s="253">
        <v>1180.5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137</v>
      </c>
      <c r="AU213" s="259" t="s">
        <v>83</v>
      </c>
      <c r="AV213" s="14" t="s">
        <v>135</v>
      </c>
      <c r="AW213" s="14" t="s">
        <v>30</v>
      </c>
      <c r="AX213" s="14" t="s">
        <v>81</v>
      </c>
      <c r="AY213" s="259" t="s">
        <v>129</v>
      </c>
    </row>
    <row r="214" s="2" customFormat="1" ht="62.7" customHeight="1">
      <c r="A214" s="37"/>
      <c r="B214" s="38"/>
      <c r="C214" s="219" t="s">
        <v>236</v>
      </c>
      <c r="D214" s="219" t="s">
        <v>131</v>
      </c>
      <c r="E214" s="220" t="s">
        <v>249</v>
      </c>
      <c r="F214" s="221" t="s">
        <v>250</v>
      </c>
      <c r="G214" s="222" t="s">
        <v>179</v>
      </c>
      <c r="H214" s="223">
        <v>31.733000000000001</v>
      </c>
      <c r="I214" s="224"/>
      <c r="J214" s="225">
        <f>ROUND(I214*H214,2)</f>
        <v>0</v>
      </c>
      <c r="K214" s="226"/>
      <c r="L214" s="43"/>
      <c r="M214" s="227" t="s">
        <v>1</v>
      </c>
      <c r="N214" s="228" t="s">
        <v>40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1" t="s">
        <v>135</v>
      </c>
      <c r="AT214" s="231" t="s">
        <v>131</v>
      </c>
      <c r="AU214" s="231" t="s">
        <v>83</v>
      </c>
      <c r="AY214" s="16" t="s">
        <v>129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6" t="s">
        <v>135</v>
      </c>
      <c r="BK214" s="232">
        <f>ROUND(I214*H214,2)</f>
        <v>0</v>
      </c>
      <c r="BL214" s="16" t="s">
        <v>135</v>
      </c>
      <c r="BM214" s="231" t="s">
        <v>239</v>
      </c>
    </row>
    <row r="215" s="2" customFormat="1">
      <c r="A215" s="37"/>
      <c r="B215" s="38"/>
      <c r="C215" s="39"/>
      <c r="D215" s="233" t="s">
        <v>136</v>
      </c>
      <c r="E215" s="39"/>
      <c r="F215" s="234" t="s">
        <v>250</v>
      </c>
      <c r="G215" s="39"/>
      <c r="H215" s="39"/>
      <c r="I215" s="235"/>
      <c r="J215" s="39"/>
      <c r="K215" s="39"/>
      <c r="L215" s="43"/>
      <c r="M215" s="236"/>
      <c r="N215" s="237"/>
      <c r="O215" s="91"/>
      <c r="P215" s="91"/>
      <c r="Q215" s="91"/>
      <c r="R215" s="91"/>
      <c r="S215" s="91"/>
      <c r="T215" s="92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136</v>
      </c>
      <c r="AU215" s="16" t="s">
        <v>83</v>
      </c>
    </row>
    <row r="216" s="13" customFormat="1">
      <c r="A216" s="13"/>
      <c r="B216" s="238"/>
      <c r="C216" s="239"/>
      <c r="D216" s="233" t="s">
        <v>137</v>
      </c>
      <c r="E216" s="240" t="s">
        <v>1</v>
      </c>
      <c r="F216" s="241" t="s">
        <v>619</v>
      </c>
      <c r="G216" s="239"/>
      <c r="H216" s="242">
        <v>31.733000000000001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137</v>
      </c>
      <c r="AU216" s="248" t="s">
        <v>83</v>
      </c>
      <c r="AV216" s="13" t="s">
        <v>83</v>
      </c>
      <c r="AW216" s="13" t="s">
        <v>30</v>
      </c>
      <c r="AX216" s="13" t="s">
        <v>73</v>
      </c>
      <c r="AY216" s="248" t="s">
        <v>129</v>
      </c>
    </row>
    <row r="217" s="14" customFormat="1">
      <c r="A217" s="14"/>
      <c r="B217" s="249"/>
      <c r="C217" s="250"/>
      <c r="D217" s="233" t="s">
        <v>137</v>
      </c>
      <c r="E217" s="251" t="s">
        <v>1</v>
      </c>
      <c r="F217" s="252" t="s">
        <v>139</v>
      </c>
      <c r="G217" s="250"/>
      <c r="H217" s="253">
        <v>31.733000000000001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137</v>
      </c>
      <c r="AU217" s="259" t="s">
        <v>83</v>
      </c>
      <c r="AV217" s="14" t="s">
        <v>135</v>
      </c>
      <c r="AW217" s="14" t="s">
        <v>30</v>
      </c>
      <c r="AX217" s="14" t="s">
        <v>81</v>
      </c>
      <c r="AY217" s="259" t="s">
        <v>129</v>
      </c>
    </row>
    <row r="218" s="2" customFormat="1" ht="66.75" customHeight="1">
      <c r="A218" s="37"/>
      <c r="B218" s="38"/>
      <c r="C218" s="219" t="s">
        <v>185</v>
      </c>
      <c r="D218" s="219" t="s">
        <v>131</v>
      </c>
      <c r="E218" s="220" t="s">
        <v>253</v>
      </c>
      <c r="F218" s="221" t="s">
        <v>254</v>
      </c>
      <c r="G218" s="222" t="s">
        <v>179</v>
      </c>
      <c r="H218" s="223">
        <v>634.65999999999997</v>
      </c>
      <c r="I218" s="224"/>
      <c r="J218" s="225">
        <f>ROUND(I218*H218,2)</f>
        <v>0</v>
      </c>
      <c r="K218" s="226"/>
      <c r="L218" s="43"/>
      <c r="M218" s="227" t="s">
        <v>1</v>
      </c>
      <c r="N218" s="228" t="s">
        <v>40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135</v>
      </c>
      <c r="AT218" s="231" t="s">
        <v>131</v>
      </c>
      <c r="AU218" s="231" t="s">
        <v>83</v>
      </c>
      <c r="AY218" s="16" t="s">
        <v>129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135</v>
      </c>
      <c r="BK218" s="232">
        <f>ROUND(I218*H218,2)</f>
        <v>0</v>
      </c>
      <c r="BL218" s="16" t="s">
        <v>135</v>
      </c>
      <c r="BM218" s="231" t="s">
        <v>245</v>
      </c>
    </row>
    <row r="219" s="2" customFormat="1">
      <c r="A219" s="37"/>
      <c r="B219" s="38"/>
      <c r="C219" s="39"/>
      <c r="D219" s="233" t="s">
        <v>136</v>
      </c>
      <c r="E219" s="39"/>
      <c r="F219" s="234" t="s">
        <v>256</v>
      </c>
      <c r="G219" s="39"/>
      <c r="H219" s="39"/>
      <c r="I219" s="235"/>
      <c r="J219" s="39"/>
      <c r="K219" s="39"/>
      <c r="L219" s="43"/>
      <c r="M219" s="236"/>
      <c r="N219" s="237"/>
      <c r="O219" s="91"/>
      <c r="P219" s="91"/>
      <c r="Q219" s="91"/>
      <c r="R219" s="91"/>
      <c r="S219" s="91"/>
      <c r="T219" s="9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136</v>
      </c>
      <c r="AU219" s="16" t="s">
        <v>83</v>
      </c>
    </row>
    <row r="220" s="13" customFormat="1">
      <c r="A220" s="13"/>
      <c r="B220" s="238"/>
      <c r="C220" s="239"/>
      <c r="D220" s="233" t="s">
        <v>137</v>
      </c>
      <c r="E220" s="240" t="s">
        <v>1</v>
      </c>
      <c r="F220" s="241" t="s">
        <v>620</v>
      </c>
      <c r="G220" s="239"/>
      <c r="H220" s="242">
        <v>634.65999999999997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137</v>
      </c>
      <c r="AU220" s="248" t="s">
        <v>83</v>
      </c>
      <c r="AV220" s="13" t="s">
        <v>83</v>
      </c>
      <c r="AW220" s="13" t="s">
        <v>30</v>
      </c>
      <c r="AX220" s="13" t="s">
        <v>73</v>
      </c>
      <c r="AY220" s="248" t="s">
        <v>129</v>
      </c>
    </row>
    <row r="221" s="14" customFormat="1">
      <c r="A221" s="14"/>
      <c r="B221" s="249"/>
      <c r="C221" s="250"/>
      <c r="D221" s="233" t="s">
        <v>137</v>
      </c>
      <c r="E221" s="251" t="s">
        <v>1</v>
      </c>
      <c r="F221" s="252" t="s">
        <v>139</v>
      </c>
      <c r="G221" s="250"/>
      <c r="H221" s="253">
        <v>634.65999999999997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137</v>
      </c>
      <c r="AU221" s="259" t="s">
        <v>83</v>
      </c>
      <c r="AV221" s="14" t="s">
        <v>135</v>
      </c>
      <c r="AW221" s="14" t="s">
        <v>30</v>
      </c>
      <c r="AX221" s="14" t="s">
        <v>81</v>
      </c>
      <c r="AY221" s="259" t="s">
        <v>129</v>
      </c>
    </row>
    <row r="222" s="2" customFormat="1" ht="44.25" customHeight="1">
      <c r="A222" s="37"/>
      <c r="B222" s="38"/>
      <c r="C222" s="219" t="s">
        <v>248</v>
      </c>
      <c r="D222" s="219" t="s">
        <v>131</v>
      </c>
      <c r="E222" s="220" t="s">
        <v>259</v>
      </c>
      <c r="F222" s="221" t="s">
        <v>260</v>
      </c>
      <c r="G222" s="222" t="s">
        <v>179</v>
      </c>
      <c r="H222" s="223">
        <v>194.833</v>
      </c>
      <c r="I222" s="224"/>
      <c r="J222" s="225">
        <f>ROUND(I222*H222,2)</f>
        <v>0</v>
      </c>
      <c r="K222" s="226"/>
      <c r="L222" s="43"/>
      <c r="M222" s="227" t="s">
        <v>1</v>
      </c>
      <c r="N222" s="228" t="s">
        <v>40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1" t="s">
        <v>135</v>
      </c>
      <c r="AT222" s="231" t="s">
        <v>131</v>
      </c>
      <c r="AU222" s="231" t="s">
        <v>83</v>
      </c>
      <c r="AY222" s="16" t="s">
        <v>129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6" t="s">
        <v>135</v>
      </c>
      <c r="BK222" s="232">
        <f>ROUND(I222*H222,2)</f>
        <v>0</v>
      </c>
      <c r="BL222" s="16" t="s">
        <v>135</v>
      </c>
      <c r="BM222" s="231" t="s">
        <v>251</v>
      </c>
    </row>
    <row r="223" s="2" customFormat="1">
      <c r="A223" s="37"/>
      <c r="B223" s="38"/>
      <c r="C223" s="39"/>
      <c r="D223" s="233" t="s">
        <v>136</v>
      </c>
      <c r="E223" s="39"/>
      <c r="F223" s="234" t="s">
        <v>260</v>
      </c>
      <c r="G223" s="39"/>
      <c r="H223" s="39"/>
      <c r="I223" s="235"/>
      <c r="J223" s="39"/>
      <c r="K223" s="39"/>
      <c r="L223" s="43"/>
      <c r="M223" s="236"/>
      <c r="N223" s="237"/>
      <c r="O223" s="91"/>
      <c r="P223" s="91"/>
      <c r="Q223" s="91"/>
      <c r="R223" s="91"/>
      <c r="S223" s="91"/>
      <c r="T223" s="92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136</v>
      </c>
      <c r="AU223" s="16" t="s">
        <v>83</v>
      </c>
    </row>
    <row r="224" s="13" customFormat="1">
      <c r="A224" s="13"/>
      <c r="B224" s="238"/>
      <c r="C224" s="239"/>
      <c r="D224" s="233" t="s">
        <v>137</v>
      </c>
      <c r="E224" s="240" t="s">
        <v>1</v>
      </c>
      <c r="F224" s="241" t="s">
        <v>621</v>
      </c>
      <c r="G224" s="239"/>
      <c r="H224" s="242">
        <v>59.024999999999999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137</v>
      </c>
      <c r="AU224" s="248" t="s">
        <v>83</v>
      </c>
      <c r="AV224" s="13" t="s">
        <v>83</v>
      </c>
      <c r="AW224" s="13" t="s">
        <v>30</v>
      </c>
      <c r="AX224" s="13" t="s">
        <v>73</v>
      </c>
      <c r="AY224" s="248" t="s">
        <v>129</v>
      </c>
    </row>
    <row r="225" s="13" customFormat="1">
      <c r="A225" s="13"/>
      <c r="B225" s="238"/>
      <c r="C225" s="239"/>
      <c r="D225" s="233" t="s">
        <v>137</v>
      </c>
      <c r="E225" s="240" t="s">
        <v>1</v>
      </c>
      <c r="F225" s="241" t="s">
        <v>622</v>
      </c>
      <c r="G225" s="239"/>
      <c r="H225" s="242">
        <v>135.80799999999999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137</v>
      </c>
      <c r="AU225" s="248" t="s">
        <v>83</v>
      </c>
      <c r="AV225" s="13" t="s">
        <v>83</v>
      </c>
      <c r="AW225" s="13" t="s">
        <v>30</v>
      </c>
      <c r="AX225" s="13" t="s">
        <v>73</v>
      </c>
      <c r="AY225" s="248" t="s">
        <v>129</v>
      </c>
    </row>
    <row r="226" s="14" customFormat="1">
      <c r="A226" s="14"/>
      <c r="B226" s="249"/>
      <c r="C226" s="250"/>
      <c r="D226" s="233" t="s">
        <v>137</v>
      </c>
      <c r="E226" s="251" t="s">
        <v>1</v>
      </c>
      <c r="F226" s="252" t="s">
        <v>139</v>
      </c>
      <c r="G226" s="250"/>
      <c r="H226" s="253">
        <v>194.833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137</v>
      </c>
      <c r="AU226" s="259" t="s">
        <v>83</v>
      </c>
      <c r="AV226" s="14" t="s">
        <v>135</v>
      </c>
      <c r="AW226" s="14" t="s">
        <v>30</v>
      </c>
      <c r="AX226" s="14" t="s">
        <v>81</v>
      </c>
      <c r="AY226" s="259" t="s">
        <v>129</v>
      </c>
    </row>
    <row r="227" s="2" customFormat="1" ht="44.25" customHeight="1">
      <c r="A227" s="37"/>
      <c r="B227" s="38"/>
      <c r="C227" s="219" t="s">
        <v>189</v>
      </c>
      <c r="D227" s="219" t="s">
        <v>131</v>
      </c>
      <c r="E227" s="220" t="s">
        <v>264</v>
      </c>
      <c r="F227" s="221" t="s">
        <v>265</v>
      </c>
      <c r="G227" s="222" t="s">
        <v>179</v>
      </c>
      <c r="H227" s="223">
        <v>31.733000000000001</v>
      </c>
      <c r="I227" s="224"/>
      <c r="J227" s="225">
        <f>ROUND(I227*H227,2)</f>
        <v>0</v>
      </c>
      <c r="K227" s="226"/>
      <c r="L227" s="43"/>
      <c r="M227" s="227" t="s">
        <v>1</v>
      </c>
      <c r="N227" s="228" t="s">
        <v>40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135</v>
      </c>
      <c r="AT227" s="231" t="s">
        <v>131</v>
      </c>
      <c r="AU227" s="231" t="s">
        <v>83</v>
      </c>
      <c r="AY227" s="16" t="s">
        <v>129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135</v>
      </c>
      <c r="BK227" s="232">
        <f>ROUND(I227*H227,2)</f>
        <v>0</v>
      </c>
      <c r="BL227" s="16" t="s">
        <v>135</v>
      </c>
      <c r="BM227" s="231" t="s">
        <v>255</v>
      </c>
    </row>
    <row r="228" s="2" customFormat="1">
      <c r="A228" s="37"/>
      <c r="B228" s="38"/>
      <c r="C228" s="39"/>
      <c r="D228" s="233" t="s">
        <v>136</v>
      </c>
      <c r="E228" s="39"/>
      <c r="F228" s="234" t="s">
        <v>265</v>
      </c>
      <c r="G228" s="39"/>
      <c r="H228" s="39"/>
      <c r="I228" s="235"/>
      <c r="J228" s="39"/>
      <c r="K228" s="39"/>
      <c r="L228" s="43"/>
      <c r="M228" s="236"/>
      <c r="N228" s="237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136</v>
      </c>
      <c r="AU228" s="16" t="s">
        <v>83</v>
      </c>
    </row>
    <row r="229" s="2" customFormat="1" ht="37.8" customHeight="1">
      <c r="A229" s="37"/>
      <c r="B229" s="38"/>
      <c r="C229" s="219" t="s">
        <v>258</v>
      </c>
      <c r="D229" s="219" t="s">
        <v>131</v>
      </c>
      <c r="E229" s="220" t="s">
        <v>268</v>
      </c>
      <c r="F229" s="221" t="s">
        <v>269</v>
      </c>
      <c r="G229" s="222" t="s">
        <v>179</v>
      </c>
      <c r="H229" s="223">
        <v>158.66200000000001</v>
      </c>
      <c r="I229" s="224"/>
      <c r="J229" s="225">
        <f>ROUND(I229*H229,2)</f>
        <v>0</v>
      </c>
      <c r="K229" s="226"/>
      <c r="L229" s="43"/>
      <c r="M229" s="227" t="s">
        <v>1</v>
      </c>
      <c r="N229" s="228" t="s">
        <v>40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1" t="s">
        <v>135</v>
      </c>
      <c r="AT229" s="231" t="s">
        <v>131</v>
      </c>
      <c r="AU229" s="231" t="s">
        <v>83</v>
      </c>
      <c r="AY229" s="16" t="s">
        <v>129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6" t="s">
        <v>135</v>
      </c>
      <c r="BK229" s="232">
        <f>ROUND(I229*H229,2)</f>
        <v>0</v>
      </c>
      <c r="BL229" s="16" t="s">
        <v>135</v>
      </c>
      <c r="BM229" s="231" t="s">
        <v>261</v>
      </c>
    </row>
    <row r="230" s="2" customFormat="1">
      <c r="A230" s="37"/>
      <c r="B230" s="38"/>
      <c r="C230" s="39"/>
      <c r="D230" s="233" t="s">
        <v>136</v>
      </c>
      <c r="E230" s="39"/>
      <c r="F230" s="234" t="s">
        <v>269</v>
      </c>
      <c r="G230" s="39"/>
      <c r="H230" s="39"/>
      <c r="I230" s="235"/>
      <c r="J230" s="39"/>
      <c r="K230" s="39"/>
      <c r="L230" s="43"/>
      <c r="M230" s="236"/>
      <c r="N230" s="237"/>
      <c r="O230" s="91"/>
      <c r="P230" s="91"/>
      <c r="Q230" s="91"/>
      <c r="R230" s="91"/>
      <c r="S230" s="91"/>
      <c r="T230" s="9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136</v>
      </c>
      <c r="AU230" s="16" t="s">
        <v>83</v>
      </c>
    </row>
    <row r="231" s="13" customFormat="1">
      <c r="A231" s="13"/>
      <c r="B231" s="238"/>
      <c r="C231" s="239"/>
      <c r="D231" s="233" t="s">
        <v>137</v>
      </c>
      <c r="E231" s="240" t="s">
        <v>1</v>
      </c>
      <c r="F231" s="241" t="s">
        <v>623</v>
      </c>
      <c r="G231" s="239"/>
      <c r="H231" s="242">
        <v>90.757999999999996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137</v>
      </c>
      <c r="AU231" s="248" t="s">
        <v>83</v>
      </c>
      <c r="AV231" s="13" t="s">
        <v>83</v>
      </c>
      <c r="AW231" s="13" t="s">
        <v>30</v>
      </c>
      <c r="AX231" s="13" t="s">
        <v>73</v>
      </c>
      <c r="AY231" s="248" t="s">
        <v>129</v>
      </c>
    </row>
    <row r="232" s="13" customFormat="1">
      <c r="A232" s="13"/>
      <c r="B232" s="238"/>
      <c r="C232" s="239"/>
      <c r="D232" s="233" t="s">
        <v>137</v>
      </c>
      <c r="E232" s="240" t="s">
        <v>1</v>
      </c>
      <c r="F232" s="241" t="s">
        <v>624</v>
      </c>
      <c r="G232" s="239"/>
      <c r="H232" s="242">
        <v>67.903999999999996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137</v>
      </c>
      <c r="AU232" s="248" t="s">
        <v>83</v>
      </c>
      <c r="AV232" s="13" t="s">
        <v>83</v>
      </c>
      <c r="AW232" s="13" t="s">
        <v>30</v>
      </c>
      <c r="AX232" s="13" t="s">
        <v>73</v>
      </c>
      <c r="AY232" s="248" t="s">
        <v>129</v>
      </c>
    </row>
    <row r="233" s="14" customFormat="1">
      <c r="A233" s="14"/>
      <c r="B233" s="249"/>
      <c r="C233" s="250"/>
      <c r="D233" s="233" t="s">
        <v>137</v>
      </c>
      <c r="E233" s="251" t="s">
        <v>1</v>
      </c>
      <c r="F233" s="252" t="s">
        <v>139</v>
      </c>
      <c r="G233" s="250"/>
      <c r="H233" s="253">
        <v>158.66199999999998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137</v>
      </c>
      <c r="AU233" s="259" t="s">
        <v>83</v>
      </c>
      <c r="AV233" s="14" t="s">
        <v>135</v>
      </c>
      <c r="AW233" s="14" t="s">
        <v>30</v>
      </c>
      <c r="AX233" s="14" t="s">
        <v>81</v>
      </c>
      <c r="AY233" s="259" t="s">
        <v>129</v>
      </c>
    </row>
    <row r="234" s="2" customFormat="1" ht="44.25" customHeight="1">
      <c r="A234" s="37"/>
      <c r="B234" s="38"/>
      <c r="C234" s="219" t="s">
        <v>194</v>
      </c>
      <c r="D234" s="219" t="s">
        <v>131</v>
      </c>
      <c r="E234" s="220" t="s">
        <v>273</v>
      </c>
      <c r="F234" s="221" t="s">
        <v>274</v>
      </c>
      <c r="G234" s="222" t="s">
        <v>275</v>
      </c>
      <c r="H234" s="223">
        <v>192.24799999999999</v>
      </c>
      <c r="I234" s="224"/>
      <c r="J234" s="225">
        <f>ROUND(I234*H234,2)</f>
        <v>0</v>
      </c>
      <c r="K234" s="226"/>
      <c r="L234" s="43"/>
      <c r="M234" s="227" t="s">
        <v>1</v>
      </c>
      <c r="N234" s="228" t="s">
        <v>40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135</v>
      </c>
      <c r="AT234" s="231" t="s">
        <v>131</v>
      </c>
      <c r="AU234" s="231" t="s">
        <v>83</v>
      </c>
      <c r="AY234" s="16" t="s">
        <v>129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135</v>
      </c>
      <c r="BK234" s="232">
        <f>ROUND(I234*H234,2)</f>
        <v>0</v>
      </c>
      <c r="BL234" s="16" t="s">
        <v>135</v>
      </c>
      <c r="BM234" s="231" t="s">
        <v>266</v>
      </c>
    </row>
    <row r="235" s="2" customFormat="1">
      <c r="A235" s="37"/>
      <c r="B235" s="38"/>
      <c r="C235" s="39"/>
      <c r="D235" s="233" t="s">
        <v>136</v>
      </c>
      <c r="E235" s="39"/>
      <c r="F235" s="234" t="s">
        <v>274</v>
      </c>
      <c r="G235" s="39"/>
      <c r="H235" s="39"/>
      <c r="I235" s="235"/>
      <c r="J235" s="39"/>
      <c r="K235" s="39"/>
      <c r="L235" s="43"/>
      <c r="M235" s="236"/>
      <c r="N235" s="237"/>
      <c r="O235" s="91"/>
      <c r="P235" s="91"/>
      <c r="Q235" s="91"/>
      <c r="R235" s="91"/>
      <c r="S235" s="91"/>
      <c r="T235" s="92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136</v>
      </c>
      <c r="AU235" s="16" t="s">
        <v>83</v>
      </c>
    </row>
    <row r="236" s="2" customFormat="1" ht="44.25" customHeight="1">
      <c r="A236" s="37"/>
      <c r="B236" s="38"/>
      <c r="C236" s="219" t="s">
        <v>267</v>
      </c>
      <c r="D236" s="219" t="s">
        <v>131</v>
      </c>
      <c r="E236" s="220" t="s">
        <v>278</v>
      </c>
      <c r="F236" s="221" t="s">
        <v>279</v>
      </c>
      <c r="G236" s="222" t="s">
        <v>179</v>
      </c>
      <c r="H236" s="223">
        <v>101.479</v>
      </c>
      <c r="I236" s="224"/>
      <c r="J236" s="225">
        <f>ROUND(I236*H236,2)</f>
        <v>0</v>
      </c>
      <c r="K236" s="226"/>
      <c r="L236" s="43"/>
      <c r="M236" s="227" t="s">
        <v>1</v>
      </c>
      <c r="N236" s="228" t="s">
        <v>40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135</v>
      </c>
      <c r="AT236" s="231" t="s">
        <v>131</v>
      </c>
      <c r="AU236" s="231" t="s">
        <v>83</v>
      </c>
      <c r="AY236" s="16" t="s">
        <v>129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135</v>
      </c>
      <c r="BK236" s="232">
        <f>ROUND(I236*H236,2)</f>
        <v>0</v>
      </c>
      <c r="BL236" s="16" t="s">
        <v>135</v>
      </c>
      <c r="BM236" s="231" t="s">
        <v>270</v>
      </c>
    </row>
    <row r="237" s="2" customFormat="1">
      <c r="A237" s="37"/>
      <c r="B237" s="38"/>
      <c r="C237" s="39"/>
      <c r="D237" s="233" t="s">
        <v>136</v>
      </c>
      <c r="E237" s="39"/>
      <c r="F237" s="234" t="s">
        <v>279</v>
      </c>
      <c r="G237" s="39"/>
      <c r="H237" s="39"/>
      <c r="I237" s="235"/>
      <c r="J237" s="39"/>
      <c r="K237" s="39"/>
      <c r="L237" s="43"/>
      <c r="M237" s="236"/>
      <c r="N237" s="237"/>
      <c r="O237" s="91"/>
      <c r="P237" s="91"/>
      <c r="Q237" s="91"/>
      <c r="R237" s="91"/>
      <c r="S237" s="91"/>
      <c r="T237" s="9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136</v>
      </c>
      <c r="AU237" s="16" t="s">
        <v>83</v>
      </c>
    </row>
    <row r="238" s="13" customFormat="1">
      <c r="A238" s="13"/>
      <c r="B238" s="238"/>
      <c r="C238" s="239"/>
      <c r="D238" s="233" t="s">
        <v>137</v>
      </c>
      <c r="E238" s="240" t="s">
        <v>1</v>
      </c>
      <c r="F238" s="241" t="s">
        <v>625</v>
      </c>
      <c r="G238" s="239"/>
      <c r="H238" s="242">
        <v>67.903999999999996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137</v>
      </c>
      <c r="AU238" s="248" t="s">
        <v>83</v>
      </c>
      <c r="AV238" s="13" t="s">
        <v>83</v>
      </c>
      <c r="AW238" s="13" t="s">
        <v>30</v>
      </c>
      <c r="AX238" s="13" t="s">
        <v>73</v>
      </c>
      <c r="AY238" s="248" t="s">
        <v>129</v>
      </c>
    </row>
    <row r="239" s="13" customFormat="1">
      <c r="A239" s="13"/>
      <c r="B239" s="238"/>
      <c r="C239" s="239"/>
      <c r="D239" s="233" t="s">
        <v>137</v>
      </c>
      <c r="E239" s="240" t="s">
        <v>1</v>
      </c>
      <c r="F239" s="241" t="s">
        <v>626</v>
      </c>
      <c r="G239" s="239"/>
      <c r="H239" s="242">
        <v>33.575000000000003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137</v>
      </c>
      <c r="AU239" s="248" t="s">
        <v>83</v>
      </c>
      <c r="AV239" s="13" t="s">
        <v>83</v>
      </c>
      <c r="AW239" s="13" t="s">
        <v>30</v>
      </c>
      <c r="AX239" s="13" t="s">
        <v>73</v>
      </c>
      <c r="AY239" s="248" t="s">
        <v>129</v>
      </c>
    </row>
    <row r="240" s="14" customFormat="1">
      <c r="A240" s="14"/>
      <c r="B240" s="249"/>
      <c r="C240" s="250"/>
      <c r="D240" s="233" t="s">
        <v>137</v>
      </c>
      <c r="E240" s="251" t="s">
        <v>1</v>
      </c>
      <c r="F240" s="252" t="s">
        <v>139</v>
      </c>
      <c r="G240" s="250"/>
      <c r="H240" s="253">
        <v>101.479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137</v>
      </c>
      <c r="AU240" s="259" t="s">
        <v>83</v>
      </c>
      <c r="AV240" s="14" t="s">
        <v>135</v>
      </c>
      <c r="AW240" s="14" t="s">
        <v>30</v>
      </c>
      <c r="AX240" s="14" t="s">
        <v>81</v>
      </c>
      <c r="AY240" s="259" t="s">
        <v>129</v>
      </c>
    </row>
    <row r="241" s="2" customFormat="1" ht="16.5" customHeight="1">
      <c r="A241" s="37"/>
      <c r="B241" s="38"/>
      <c r="C241" s="260" t="s">
        <v>199</v>
      </c>
      <c r="D241" s="260" t="s">
        <v>283</v>
      </c>
      <c r="E241" s="261" t="s">
        <v>284</v>
      </c>
      <c r="F241" s="262" t="s">
        <v>285</v>
      </c>
      <c r="G241" s="263" t="s">
        <v>275</v>
      </c>
      <c r="H241" s="264">
        <v>67.150000000000006</v>
      </c>
      <c r="I241" s="265"/>
      <c r="J241" s="266">
        <f>ROUND(I241*H241,2)</f>
        <v>0</v>
      </c>
      <c r="K241" s="267"/>
      <c r="L241" s="268"/>
      <c r="M241" s="269" t="s">
        <v>1</v>
      </c>
      <c r="N241" s="270" t="s">
        <v>40</v>
      </c>
      <c r="O241" s="91"/>
      <c r="P241" s="229">
        <f>O241*H241</f>
        <v>0</v>
      </c>
      <c r="Q241" s="229">
        <v>1</v>
      </c>
      <c r="R241" s="229">
        <f>Q241*H241</f>
        <v>67.150000000000006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150</v>
      </c>
      <c r="AT241" s="231" t="s">
        <v>283</v>
      </c>
      <c r="AU241" s="231" t="s">
        <v>83</v>
      </c>
      <c r="AY241" s="16" t="s">
        <v>129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135</v>
      </c>
      <c r="BK241" s="232">
        <f>ROUND(I241*H241,2)</f>
        <v>0</v>
      </c>
      <c r="BL241" s="16" t="s">
        <v>135</v>
      </c>
      <c r="BM241" s="231" t="s">
        <v>276</v>
      </c>
    </row>
    <row r="242" s="2" customFormat="1">
      <c r="A242" s="37"/>
      <c r="B242" s="38"/>
      <c r="C242" s="39"/>
      <c r="D242" s="233" t="s">
        <v>136</v>
      </c>
      <c r="E242" s="39"/>
      <c r="F242" s="234" t="s">
        <v>285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136</v>
      </c>
      <c r="AU242" s="16" t="s">
        <v>83</v>
      </c>
    </row>
    <row r="243" s="13" customFormat="1">
      <c r="A243" s="13"/>
      <c r="B243" s="238"/>
      <c r="C243" s="239"/>
      <c r="D243" s="233" t="s">
        <v>137</v>
      </c>
      <c r="E243" s="240" t="s">
        <v>1</v>
      </c>
      <c r="F243" s="241" t="s">
        <v>627</v>
      </c>
      <c r="G243" s="239"/>
      <c r="H243" s="242">
        <v>67.150000000000006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137</v>
      </c>
      <c r="AU243" s="248" t="s">
        <v>83</v>
      </c>
      <c r="AV243" s="13" t="s">
        <v>83</v>
      </c>
      <c r="AW243" s="13" t="s">
        <v>30</v>
      </c>
      <c r="AX243" s="13" t="s">
        <v>73</v>
      </c>
      <c r="AY243" s="248" t="s">
        <v>129</v>
      </c>
    </row>
    <row r="244" s="14" customFormat="1">
      <c r="A244" s="14"/>
      <c r="B244" s="249"/>
      <c r="C244" s="250"/>
      <c r="D244" s="233" t="s">
        <v>137</v>
      </c>
      <c r="E244" s="251" t="s">
        <v>1</v>
      </c>
      <c r="F244" s="252" t="s">
        <v>139</v>
      </c>
      <c r="G244" s="250"/>
      <c r="H244" s="253">
        <v>67.150000000000006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137</v>
      </c>
      <c r="AU244" s="259" t="s">
        <v>83</v>
      </c>
      <c r="AV244" s="14" t="s">
        <v>135</v>
      </c>
      <c r="AW244" s="14" t="s">
        <v>30</v>
      </c>
      <c r="AX244" s="14" t="s">
        <v>81</v>
      </c>
      <c r="AY244" s="259" t="s">
        <v>129</v>
      </c>
    </row>
    <row r="245" s="2" customFormat="1" ht="66.75" customHeight="1">
      <c r="A245" s="37"/>
      <c r="B245" s="38"/>
      <c r="C245" s="219" t="s">
        <v>277</v>
      </c>
      <c r="D245" s="219" t="s">
        <v>131</v>
      </c>
      <c r="E245" s="220" t="s">
        <v>289</v>
      </c>
      <c r="F245" s="221" t="s">
        <v>290</v>
      </c>
      <c r="G245" s="222" t="s">
        <v>179</v>
      </c>
      <c r="H245" s="223">
        <v>38.345999999999997</v>
      </c>
      <c r="I245" s="224"/>
      <c r="J245" s="225">
        <f>ROUND(I245*H245,2)</f>
        <v>0</v>
      </c>
      <c r="K245" s="226"/>
      <c r="L245" s="43"/>
      <c r="M245" s="227" t="s">
        <v>1</v>
      </c>
      <c r="N245" s="228" t="s">
        <v>40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135</v>
      </c>
      <c r="AT245" s="231" t="s">
        <v>131</v>
      </c>
      <c r="AU245" s="231" t="s">
        <v>83</v>
      </c>
      <c r="AY245" s="16" t="s">
        <v>129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135</v>
      </c>
      <c r="BK245" s="232">
        <f>ROUND(I245*H245,2)</f>
        <v>0</v>
      </c>
      <c r="BL245" s="16" t="s">
        <v>135</v>
      </c>
      <c r="BM245" s="231" t="s">
        <v>280</v>
      </c>
    </row>
    <row r="246" s="2" customFormat="1">
      <c r="A246" s="37"/>
      <c r="B246" s="38"/>
      <c r="C246" s="39"/>
      <c r="D246" s="233" t="s">
        <v>136</v>
      </c>
      <c r="E246" s="39"/>
      <c r="F246" s="234" t="s">
        <v>290</v>
      </c>
      <c r="G246" s="39"/>
      <c r="H246" s="39"/>
      <c r="I246" s="235"/>
      <c r="J246" s="39"/>
      <c r="K246" s="39"/>
      <c r="L246" s="43"/>
      <c r="M246" s="236"/>
      <c r="N246" s="237"/>
      <c r="O246" s="91"/>
      <c r="P246" s="91"/>
      <c r="Q246" s="91"/>
      <c r="R246" s="91"/>
      <c r="S246" s="91"/>
      <c r="T246" s="92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136</v>
      </c>
      <c r="AU246" s="16" t="s">
        <v>83</v>
      </c>
    </row>
    <row r="247" s="13" customFormat="1">
      <c r="A247" s="13"/>
      <c r="B247" s="238"/>
      <c r="C247" s="239"/>
      <c r="D247" s="233" t="s">
        <v>137</v>
      </c>
      <c r="E247" s="240" t="s">
        <v>1</v>
      </c>
      <c r="F247" s="241" t="s">
        <v>628</v>
      </c>
      <c r="G247" s="239"/>
      <c r="H247" s="242">
        <v>38.345999999999997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137</v>
      </c>
      <c r="AU247" s="248" t="s">
        <v>83</v>
      </c>
      <c r="AV247" s="13" t="s">
        <v>83</v>
      </c>
      <c r="AW247" s="13" t="s">
        <v>30</v>
      </c>
      <c r="AX247" s="13" t="s">
        <v>73</v>
      </c>
      <c r="AY247" s="248" t="s">
        <v>129</v>
      </c>
    </row>
    <row r="248" s="14" customFormat="1">
      <c r="A248" s="14"/>
      <c r="B248" s="249"/>
      <c r="C248" s="250"/>
      <c r="D248" s="233" t="s">
        <v>137</v>
      </c>
      <c r="E248" s="251" t="s">
        <v>1</v>
      </c>
      <c r="F248" s="252" t="s">
        <v>139</v>
      </c>
      <c r="G248" s="250"/>
      <c r="H248" s="253">
        <v>38.345999999999997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137</v>
      </c>
      <c r="AU248" s="259" t="s">
        <v>83</v>
      </c>
      <c r="AV248" s="14" t="s">
        <v>135</v>
      </c>
      <c r="AW248" s="14" t="s">
        <v>30</v>
      </c>
      <c r="AX248" s="14" t="s">
        <v>81</v>
      </c>
      <c r="AY248" s="259" t="s">
        <v>129</v>
      </c>
    </row>
    <row r="249" s="2" customFormat="1" ht="16.5" customHeight="1">
      <c r="A249" s="37"/>
      <c r="B249" s="38"/>
      <c r="C249" s="260" t="s">
        <v>204</v>
      </c>
      <c r="D249" s="260" t="s">
        <v>283</v>
      </c>
      <c r="E249" s="261" t="s">
        <v>293</v>
      </c>
      <c r="F249" s="262" t="s">
        <v>294</v>
      </c>
      <c r="G249" s="263" t="s">
        <v>275</v>
      </c>
      <c r="H249" s="264">
        <v>76.691999999999993</v>
      </c>
      <c r="I249" s="265"/>
      <c r="J249" s="266">
        <f>ROUND(I249*H249,2)</f>
        <v>0</v>
      </c>
      <c r="K249" s="267"/>
      <c r="L249" s="268"/>
      <c r="M249" s="269" t="s">
        <v>1</v>
      </c>
      <c r="N249" s="270" t="s">
        <v>40</v>
      </c>
      <c r="O249" s="91"/>
      <c r="P249" s="229">
        <f>O249*H249</f>
        <v>0</v>
      </c>
      <c r="Q249" s="229">
        <v>1</v>
      </c>
      <c r="R249" s="229">
        <f>Q249*H249</f>
        <v>76.691999999999993</v>
      </c>
      <c r="S249" s="229">
        <v>0</v>
      </c>
      <c r="T249" s="23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1" t="s">
        <v>150</v>
      </c>
      <c r="AT249" s="231" t="s">
        <v>283</v>
      </c>
      <c r="AU249" s="231" t="s">
        <v>83</v>
      </c>
      <c r="AY249" s="16" t="s">
        <v>129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6" t="s">
        <v>135</v>
      </c>
      <c r="BK249" s="232">
        <f>ROUND(I249*H249,2)</f>
        <v>0</v>
      </c>
      <c r="BL249" s="16" t="s">
        <v>135</v>
      </c>
      <c r="BM249" s="231" t="s">
        <v>286</v>
      </c>
    </row>
    <row r="250" s="2" customFormat="1">
      <c r="A250" s="37"/>
      <c r="B250" s="38"/>
      <c r="C250" s="39"/>
      <c r="D250" s="233" t="s">
        <v>136</v>
      </c>
      <c r="E250" s="39"/>
      <c r="F250" s="234" t="s">
        <v>294</v>
      </c>
      <c r="G250" s="39"/>
      <c r="H250" s="39"/>
      <c r="I250" s="235"/>
      <c r="J250" s="39"/>
      <c r="K250" s="39"/>
      <c r="L250" s="43"/>
      <c r="M250" s="236"/>
      <c r="N250" s="237"/>
      <c r="O250" s="91"/>
      <c r="P250" s="91"/>
      <c r="Q250" s="91"/>
      <c r="R250" s="91"/>
      <c r="S250" s="91"/>
      <c r="T250" s="92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136</v>
      </c>
      <c r="AU250" s="16" t="s">
        <v>83</v>
      </c>
    </row>
    <row r="251" s="13" customFormat="1">
      <c r="A251" s="13"/>
      <c r="B251" s="238"/>
      <c r="C251" s="239"/>
      <c r="D251" s="233" t="s">
        <v>137</v>
      </c>
      <c r="E251" s="240" t="s">
        <v>1</v>
      </c>
      <c r="F251" s="241" t="s">
        <v>629</v>
      </c>
      <c r="G251" s="239"/>
      <c r="H251" s="242">
        <v>76.691999999999993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137</v>
      </c>
      <c r="AU251" s="248" t="s">
        <v>83</v>
      </c>
      <c r="AV251" s="13" t="s">
        <v>83</v>
      </c>
      <c r="AW251" s="13" t="s">
        <v>30</v>
      </c>
      <c r="AX251" s="13" t="s">
        <v>73</v>
      </c>
      <c r="AY251" s="248" t="s">
        <v>129</v>
      </c>
    </row>
    <row r="252" s="14" customFormat="1">
      <c r="A252" s="14"/>
      <c r="B252" s="249"/>
      <c r="C252" s="250"/>
      <c r="D252" s="233" t="s">
        <v>137</v>
      </c>
      <c r="E252" s="251" t="s">
        <v>1</v>
      </c>
      <c r="F252" s="252" t="s">
        <v>139</v>
      </c>
      <c r="G252" s="250"/>
      <c r="H252" s="253">
        <v>76.691999999999993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137</v>
      </c>
      <c r="AU252" s="259" t="s">
        <v>83</v>
      </c>
      <c r="AV252" s="14" t="s">
        <v>135</v>
      </c>
      <c r="AW252" s="14" t="s">
        <v>30</v>
      </c>
      <c r="AX252" s="14" t="s">
        <v>81</v>
      </c>
      <c r="AY252" s="259" t="s">
        <v>129</v>
      </c>
    </row>
    <row r="253" s="12" customFormat="1" ht="22.8" customHeight="1">
      <c r="A253" s="12"/>
      <c r="B253" s="203"/>
      <c r="C253" s="204"/>
      <c r="D253" s="205" t="s">
        <v>72</v>
      </c>
      <c r="E253" s="217" t="s">
        <v>142</v>
      </c>
      <c r="F253" s="217" t="s">
        <v>307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SUM(P254:P261)</f>
        <v>0</v>
      </c>
      <c r="Q253" s="211"/>
      <c r="R253" s="212">
        <f>SUM(R254:R261)</f>
        <v>0</v>
      </c>
      <c r="S253" s="211"/>
      <c r="T253" s="213">
        <f>SUM(T254:T261)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81</v>
      </c>
      <c r="AT253" s="215" t="s">
        <v>72</v>
      </c>
      <c r="AU253" s="215" t="s">
        <v>81</v>
      </c>
      <c r="AY253" s="214" t="s">
        <v>129</v>
      </c>
      <c r="BK253" s="216">
        <f>SUM(BK254:BK261)</f>
        <v>0</v>
      </c>
    </row>
    <row r="254" s="2" customFormat="1" ht="16.5" customHeight="1">
      <c r="A254" s="37"/>
      <c r="B254" s="38"/>
      <c r="C254" s="219" t="s">
        <v>288</v>
      </c>
      <c r="D254" s="219" t="s">
        <v>131</v>
      </c>
      <c r="E254" s="220" t="s">
        <v>309</v>
      </c>
      <c r="F254" s="221" t="s">
        <v>310</v>
      </c>
      <c r="G254" s="222" t="s">
        <v>160</v>
      </c>
      <c r="H254" s="223">
        <v>83</v>
      </c>
      <c r="I254" s="224"/>
      <c r="J254" s="225">
        <f>ROUND(I254*H254,2)</f>
        <v>0</v>
      </c>
      <c r="K254" s="226"/>
      <c r="L254" s="43"/>
      <c r="M254" s="227" t="s">
        <v>1</v>
      </c>
      <c r="N254" s="228" t="s">
        <v>40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135</v>
      </c>
      <c r="AT254" s="231" t="s">
        <v>131</v>
      </c>
      <c r="AU254" s="231" t="s">
        <v>83</v>
      </c>
      <c r="AY254" s="16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135</v>
      </c>
      <c r="BK254" s="232">
        <f>ROUND(I254*H254,2)</f>
        <v>0</v>
      </c>
      <c r="BL254" s="16" t="s">
        <v>135</v>
      </c>
      <c r="BM254" s="231" t="s">
        <v>291</v>
      </c>
    </row>
    <row r="255" s="2" customFormat="1">
      <c r="A255" s="37"/>
      <c r="B255" s="38"/>
      <c r="C255" s="39"/>
      <c r="D255" s="233" t="s">
        <v>136</v>
      </c>
      <c r="E255" s="39"/>
      <c r="F255" s="234" t="s">
        <v>310</v>
      </c>
      <c r="G255" s="39"/>
      <c r="H255" s="39"/>
      <c r="I255" s="235"/>
      <c r="J255" s="39"/>
      <c r="K255" s="39"/>
      <c r="L255" s="43"/>
      <c r="M255" s="236"/>
      <c r="N255" s="237"/>
      <c r="O255" s="91"/>
      <c r="P255" s="91"/>
      <c r="Q255" s="91"/>
      <c r="R255" s="91"/>
      <c r="S255" s="91"/>
      <c r="T255" s="9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136</v>
      </c>
      <c r="AU255" s="16" t="s">
        <v>83</v>
      </c>
    </row>
    <row r="256" s="13" customFormat="1">
      <c r="A256" s="13"/>
      <c r="B256" s="238"/>
      <c r="C256" s="239"/>
      <c r="D256" s="233" t="s">
        <v>137</v>
      </c>
      <c r="E256" s="240" t="s">
        <v>1</v>
      </c>
      <c r="F256" s="241" t="s">
        <v>489</v>
      </c>
      <c r="G256" s="239"/>
      <c r="H256" s="242">
        <v>83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137</v>
      </c>
      <c r="AU256" s="248" t="s">
        <v>83</v>
      </c>
      <c r="AV256" s="13" t="s">
        <v>83</v>
      </c>
      <c r="AW256" s="13" t="s">
        <v>30</v>
      </c>
      <c r="AX256" s="13" t="s">
        <v>73</v>
      </c>
      <c r="AY256" s="248" t="s">
        <v>129</v>
      </c>
    </row>
    <row r="257" s="14" customFormat="1">
      <c r="A257" s="14"/>
      <c r="B257" s="249"/>
      <c r="C257" s="250"/>
      <c r="D257" s="233" t="s">
        <v>137</v>
      </c>
      <c r="E257" s="251" t="s">
        <v>1</v>
      </c>
      <c r="F257" s="252" t="s">
        <v>139</v>
      </c>
      <c r="G257" s="250"/>
      <c r="H257" s="253">
        <v>83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137</v>
      </c>
      <c r="AU257" s="259" t="s">
        <v>83</v>
      </c>
      <c r="AV257" s="14" t="s">
        <v>135</v>
      </c>
      <c r="AW257" s="14" t="s">
        <v>30</v>
      </c>
      <c r="AX257" s="14" t="s">
        <v>81</v>
      </c>
      <c r="AY257" s="259" t="s">
        <v>129</v>
      </c>
    </row>
    <row r="258" s="2" customFormat="1" ht="24.15" customHeight="1">
      <c r="A258" s="37"/>
      <c r="B258" s="38"/>
      <c r="C258" s="219" t="s">
        <v>209</v>
      </c>
      <c r="D258" s="219" t="s">
        <v>131</v>
      </c>
      <c r="E258" s="220" t="s">
        <v>313</v>
      </c>
      <c r="F258" s="221" t="s">
        <v>314</v>
      </c>
      <c r="G258" s="222" t="s">
        <v>160</v>
      </c>
      <c r="H258" s="223">
        <v>83</v>
      </c>
      <c r="I258" s="224"/>
      <c r="J258" s="225">
        <f>ROUND(I258*H258,2)</f>
        <v>0</v>
      </c>
      <c r="K258" s="226"/>
      <c r="L258" s="43"/>
      <c r="M258" s="227" t="s">
        <v>1</v>
      </c>
      <c r="N258" s="228" t="s">
        <v>40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1" t="s">
        <v>135</v>
      </c>
      <c r="AT258" s="231" t="s">
        <v>131</v>
      </c>
      <c r="AU258" s="231" t="s">
        <v>83</v>
      </c>
      <c r="AY258" s="16" t="s">
        <v>129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6" t="s">
        <v>135</v>
      </c>
      <c r="BK258" s="232">
        <f>ROUND(I258*H258,2)</f>
        <v>0</v>
      </c>
      <c r="BL258" s="16" t="s">
        <v>135</v>
      </c>
      <c r="BM258" s="231" t="s">
        <v>295</v>
      </c>
    </row>
    <row r="259" s="2" customFormat="1">
      <c r="A259" s="37"/>
      <c r="B259" s="38"/>
      <c r="C259" s="39"/>
      <c r="D259" s="233" t="s">
        <v>136</v>
      </c>
      <c r="E259" s="39"/>
      <c r="F259" s="234" t="s">
        <v>314</v>
      </c>
      <c r="G259" s="39"/>
      <c r="H259" s="39"/>
      <c r="I259" s="235"/>
      <c r="J259" s="39"/>
      <c r="K259" s="39"/>
      <c r="L259" s="43"/>
      <c r="M259" s="236"/>
      <c r="N259" s="237"/>
      <c r="O259" s="91"/>
      <c r="P259" s="91"/>
      <c r="Q259" s="91"/>
      <c r="R259" s="91"/>
      <c r="S259" s="91"/>
      <c r="T259" s="92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136</v>
      </c>
      <c r="AU259" s="16" t="s">
        <v>83</v>
      </c>
    </row>
    <row r="260" s="13" customFormat="1">
      <c r="A260" s="13"/>
      <c r="B260" s="238"/>
      <c r="C260" s="239"/>
      <c r="D260" s="233" t="s">
        <v>137</v>
      </c>
      <c r="E260" s="240" t="s">
        <v>1</v>
      </c>
      <c r="F260" s="241" t="s">
        <v>489</v>
      </c>
      <c r="G260" s="239"/>
      <c r="H260" s="242">
        <v>83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137</v>
      </c>
      <c r="AU260" s="248" t="s">
        <v>83</v>
      </c>
      <c r="AV260" s="13" t="s">
        <v>83</v>
      </c>
      <c r="AW260" s="13" t="s">
        <v>30</v>
      </c>
      <c r="AX260" s="13" t="s">
        <v>73</v>
      </c>
      <c r="AY260" s="248" t="s">
        <v>129</v>
      </c>
    </row>
    <row r="261" s="14" customFormat="1">
      <c r="A261" s="14"/>
      <c r="B261" s="249"/>
      <c r="C261" s="250"/>
      <c r="D261" s="233" t="s">
        <v>137</v>
      </c>
      <c r="E261" s="251" t="s">
        <v>1</v>
      </c>
      <c r="F261" s="252" t="s">
        <v>139</v>
      </c>
      <c r="G261" s="250"/>
      <c r="H261" s="253">
        <v>83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137</v>
      </c>
      <c r="AU261" s="259" t="s">
        <v>83</v>
      </c>
      <c r="AV261" s="14" t="s">
        <v>135</v>
      </c>
      <c r="AW261" s="14" t="s">
        <v>30</v>
      </c>
      <c r="AX261" s="14" t="s">
        <v>81</v>
      </c>
      <c r="AY261" s="259" t="s">
        <v>129</v>
      </c>
    </row>
    <row r="262" s="12" customFormat="1" ht="22.8" customHeight="1">
      <c r="A262" s="12"/>
      <c r="B262" s="203"/>
      <c r="C262" s="204"/>
      <c r="D262" s="205" t="s">
        <v>72</v>
      </c>
      <c r="E262" s="217" t="s">
        <v>135</v>
      </c>
      <c r="F262" s="217" t="s">
        <v>316</v>
      </c>
      <c r="G262" s="204"/>
      <c r="H262" s="204"/>
      <c r="I262" s="207"/>
      <c r="J262" s="218">
        <f>BK262</f>
        <v>0</v>
      </c>
      <c r="K262" s="204"/>
      <c r="L262" s="209"/>
      <c r="M262" s="210"/>
      <c r="N262" s="211"/>
      <c r="O262" s="211"/>
      <c r="P262" s="212">
        <f>SUM(P263:P296)</f>
        <v>0</v>
      </c>
      <c r="Q262" s="211"/>
      <c r="R262" s="212">
        <f>SUM(R263:R296)</f>
        <v>17.623896299999998</v>
      </c>
      <c r="S262" s="211"/>
      <c r="T262" s="213">
        <f>SUM(T263:T296)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81</v>
      </c>
      <c r="AT262" s="215" t="s">
        <v>72</v>
      </c>
      <c r="AU262" s="215" t="s">
        <v>81</v>
      </c>
      <c r="AY262" s="214" t="s">
        <v>129</v>
      </c>
      <c r="BK262" s="216">
        <f>SUM(BK263:BK296)</f>
        <v>0</v>
      </c>
    </row>
    <row r="263" s="2" customFormat="1" ht="33" customHeight="1">
      <c r="A263" s="37"/>
      <c r="B263" s="38"/>
      <c r="C263" s="219" t="s">
        <v>297</v>
      </c>
      <c r="D263" s="219" t="s">
        <v>131</v>
      </c>
      <c r="E263" s="220" t="s">
        <v>318</v>
      </c>
      <c r="F263" s="221" t="s">
        <v>319</v>
      </c>
      <c r="G263" s="222" t="s">
        <v>179</v>
      </c>
      <c r="H263" s="223">
        <v>7.4699999999999998</v>
      </c>
      <c r="I263" s="224"/>
      <c r="J263" s="225">
        <f>ROUND(I263*H263,2)</f>
        <v>0</v>
      </c>
      <c r="K263" s="226"/>
      <c r="L263" s="43"/>
      <c r="M263" s="227" t="s">
        <v>1</v>
      </c>
      <c r="N263" s="228" t="s">
        <v>40</v>
      </c>
      <c r="O263" s="91"/>
      <c r="P263" s="229">
        <f>O263*H263</f>
        <v>0</v>
      </c>
      <c r="Q263" s="229">
        <v>1.8907700000000001</v>
      </c>
      <c r="R263" s="229">
        <f>Q263*H263</f>
        <v>14.1240519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135</v>
      </c>
      <c r="AT263" s="231" t="s">
        <v>131</v>
      </c>
      <c r="AU263" s="231" t="s">
        <v>83</v>
      </c>
      <c r="AY263" s="16" t="s">
        <v>129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135</v>
      </c>
      <c r="BK263" s="232">
        <f>ROUND(I263*H263,2)</f>
        <v>0</v>
      </c>
      <c r="BL263" s="16" t="s">
        <v>135</v>
      </c>
      <c r="BM263" s="231" t="s">
        <v>301</v>
      </c>
    </row>
    <row r="264" s="2" customFormat="1">
      <c r="A264" s="37"/>
      <c r="B264" s="38"/>
      <c r="C264" s="39"/>
      <c r="D264" s="233" t="s">
        <v>136</v>
      </c>
      <c r="E264" s="39"/>
      <c r="F264" s="234" t="s">
        <v>319</v>
      </c>
      <c r="G264" s="39"/>
      <c r="H264" s="39"/>
      <c r="I264" s="235"/>
      <c r="J264" s="39"/>
      <c r="K264" s="39"/>
      <c r="L264" s="43"/>
      <c r="M264" s="236"/>
      <c r="N264" s="237"/>
      <c r="O264" s="91"/>
      <c r="P264" s="91"/>
      <c r="Q264" s="91"/>
      <c r="R264" s="91"/>
      <c r="S264" s="91"/>
      <c r="T264" s="9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136</v>
      </c>
      <c r="AU264" s="16" t="s">
        <v>83</v>
      </c>
    </row>
    <row r="265" s="13" customFormat="1">
      <c r="A265" s="13"/>
      <c r="B265" s="238"/>
      <c r="C265" s="239"/>
      <c r="D265" s="233" t="s">
        <v>137</v>
      </c>
      <c r="E265" s="240" t="s">
        <v>1</v>
      </c>
      <c r="F265" s="241" t="s">
        <v>630</v>
      </c>
      <c r="G265" s="239"/>
      <c r="H265" s="242">
        <v>7.4699999999999998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137</v>
      </c>
      <c r="AU265" s="248" t="s">
        <v>83</v>
      </c>
      <c r="AV265" s="13" t="s">
        <v>83</v>
      </c>
      <c r="AW265" s="13" t="s">
        <v>30</v>
      </c>
      <c r="AX265" s="13" t="s">
        <v>73</v>
      </c>
      <c r="AY265" s="248" t="s">
        <v>129</v>
      </c>
    </row>
    <row r="266" s="14" customFormat="1">
      <c r="A266" s="14"/>
      <c r="B266" s="249"/>
      <c r="C266" s="250"/>
      <c r="D266" s="233" t="s">
        <v>137</v>
      </c>
      <c r="E266" s="251" t="s">
        <v>1</v>
      </c>
      <c r="F266" s="252" t="s">
        <v>139</v>
      </c>
      <c r="G266" s="250"/>
      <c r="H266" s="253">
        <v>7.4699999999999998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137</v>
      </c>
      <c r="AU266" s="259" t="s">
        <v>83</v>
      </c>
      <c r="AV266" s="14" t="s">
        <v>135</v>
      </c>
      <c r="AW266" s="14" t="s">
        <v>30</v>
      </c>
      <c r="AX266" s="14" t="s">
        <v>81</v>
      </c>
      <c r="AY266" s="259" t="s">
        <v>129</v>
      </c>
    </row>
    <row r="267" s="2" customFormat="1" ht="24.15" customHeight="1">
      <c r="A267" s="37"/>
      <c r="B267" s="38"/>
      <c r="C267" s="219" t="s">
        <v>214</v>
      </c>
      <c r="D267" s="219" t="s">
        <v>131</v>
      </c>
      <c r="E267" s="220" t="s">
        <v>322</v>
      </c>
      <c r="F267" s="221" t="s">
        <v>323</v>
      </c>
      <c r="G267" s="222" t="s">
        <v>300</v>
      </c>
      <c r="H267" s="223">
        <v>7</v>
      </c>
      <c r="I267" s="224"/>
      <c r="J267" s="225">
        <f>ROUND(I267*H267,2)</f>
        <v>0</v>
      </c>
      <c r="K267" s="226"/>
      <c r="L267" s="43"/>
      <c r="M267" s="227" t="s">
        <v>1</v>
      </c>
      <c r="N267" s="228" t="s">
        <v>40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135</v>
      </c>
      <c r="AT267" s="231" t="s">
        <v>131</v>
      </c>
      <c r="AU267" s="231" t="s">
        <v>83</v>
      </c>
      <c r="AY267" s="16" t="s">
        <v>129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135</v>
      </c>
      <c r="BK267" s="232">
        <f>ROUND(I267*H267,2)</f>
        <v>0</v>
      </c>
      <c r="BL267" s="16" t="s">
        <v>135</v>
      </c>
      <c r="BM267" s="231" t="s">
        <v>305</v>
      </c>
    </row>
    <row r="268" s="2" customFormat="1">
      <c r="A268" s="37"/>
      <c r="B268" s="38"/>
      <c r="C268" s="39"/>
      <c r="D268" s="233" t="s">
        <v>136</v>
      </c>
      <c r="E268" s="39"/>
      <c r="F268" s="234" t="s">
        <v>323</v>
      </c>
      <c r="G268" s="39"/>
      <c r="H268" s="39"/>
      <c r="I268" s="235"/>
      <c r="J268" s="39"/>
      <c r="K268" s="39"/>
      <c r="L268" s="43"/>
      <c r="M268" s="236"/>
      <c r="N268" s="237"/>
      <c r="O268" s="91"/>
      <c r="P268" s="91"/>
      <c r="Q268" s="91"/>
      <c r="R268" s="91"/>
      <c r="S268" s="91"/>
      <c r="T268" s="9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136</v>
      </c>
      <c r="AU268" s="16" t="s">
        <v>83</v>
      </c>
    </row>
    <row r="269" s="13" customFormat="1">
      <c r="A269" s="13"/>
      <c r="B269" s="238"/>
      <c r="C269" s="239"/>
      <c r="D269" s="233" t="s">
        <v>137</v>
      </c>
      <c r="E269" s="240" t="s">
        <v>1</v>
      </c>
      <c r="F269" s="241" t="s">
        <v>631</v>
      </c>
      <c r="G269" s="239"/>
      <c r="H269" s="242">
        <v>7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137</v>
      </c>
      <c r="AU269" s="248" t="s">
        <v>83</v>
      </c>
      <c r="AV269" s="13" t="s">
        <v>83</v>
      </c>
      <c r="AW269" s="13" t="s">
        <v>30</v>
      </c>
      <c r="AX269" s="13" t="s">
        <v>73</v>
      </c>
      <c r="AY269" s="248" t="s">
        <v>129</v>
      </c>
    </row>
    <row r="270" s="14" customFormat="1">
      <c r="A270" s="14"/>
      <c r="B270" s="249"/>
      <c r="C270" s="250"/>
      <c r="D270" s="233" t="s">
        <v>137</v>
      </c>
      <c r="E270" s="251" t="s">
        <v>1</v>
      </c>
      <c r="F270" s="252" t="s">
        <v>139</v>
      </c>
      <c r="G270" s="250"/>
      <c r="H270" s="253">
        <v>7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137</v>
      </c>
      <c r="AU270" s="259" t="s">
        <v>83</v>
      </c>
      <c r="AV270" s="14" t="s">
        <v>135</v>
      </c>
      <c r="AW270" s="14" t="s">
        <v>30</v>
      </c>
      <c r="AX270" s="14" t="s">
        <v>81</v>
      </c>
      <c r="AY270" s="259" t="s">
        <v>129</v>
      </c>
    </row>
    <row r="271" s="2" customFormat="1" ht="24.15" customHeight="1">
      <c r="A271" s="37"/>
      <c r="B271" s="38"/>
      <c r="C271" s="260" t="s">
        <v>308</v>
      </c>
      <c r="D271" s="260" t="s">
        <v>283</v>
      </c>
      <c r="E271" s="261" t="s">
        <v>327</v>
      </c>
      <c r="F271" s="262" t="s">
        <v>328</v>
      </c>
      <c r="G271" s="263" t="s">
        <v>300</v>
      </c>
      <c r="H271" s="264">
        <v>2.02</v>
      </c>
      <c r="I271" s="265"/>
      <c r="J271" s="266">
        <f>ROUND(I271*H271,2)</f>
        <v>0</v>
      </c>
      <c r="K271" s="267"/>
      <c r="L271" s="268"/>
      <c r="M271" s="269" t="s">
        <v>1</v>
      </c>
      <c r="N271" s="270" t="s">
        <v>40</v>
      </c>
      <c r="O271" s="91"/>
      <c r="P271" s="229">
        <f>O271*H271</f>
        <v>0</v>
      </c>
      <c r="Q271" s="229">
        <v>0.040000000000000001</v>
      </c>
      <c r="R271" s="229">
        <f>Q271*H271</f>
        <v>0.080799999999999997</v>
      </c>
      <c r="S271" s="229">
        <v>0</v>
      </c>
      <c r="T271" s="23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150</v>
      </c>
      <c r="AT271" s="231" t="s">
        <v>283</v>
      </c>
      <c r="AU271" s="231" t="s">
        <v>83</v>
      </c>
      <c r="AY271" s="16" t="s">
        <v>129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135</v>
      </c>
      <c r="BK271" s="232">
        <f>ROUND(I271*H271,2)</f>
        <v>0</v>
      </c>
      <c r="BL271" s="16" t="s">
        <v>135</v>
      </c>
      <c r="BM271" s="231" t="s">
        <v>311</v>
      </c>
    </row>
    <row r="272" s="2" customFormat="1">
      <c r="A272" s="37"/>
      <c r="B272" s="38"/>
      <c r="C272" s="39"/>
      <c r="D272" s="233" t="s">
        <v>136</v>
      </c>
      <c r="E272" s="39"/>
      <c r="F272" s="234" t="s">
        <v>328</v>
      </c>
      <c r="G272" s="39"/>
      <c r="H272" s="39"/>
      <c r="I272" s="235"/>
      <c r="J272" s="39"/>
      <c r="K272" s="39"/>
      <c r="L272" s="43"/>
      <c r="M272" s="236"/>
      <c r="N272" s="237"/>
      <c r="O272" s="91"/>
      <c r="P272" s="91"/>
      <c r="Q272" s="91"/>
      <c r="R272" s="91"/>
      <c r="S272" s="91"/>
      <c r="T272" s="92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136</v>
      </c>
      <c r="AU272" s="16" t="s">
        <v>83</v>
      </c>
    </row>
    <row r="273" s="13" customFormat="1">
      <c r="A273" s="13"/>
      <c r="B273" s="238"/>
      <c r="C273" s="239"/>
      <c r="D273" s="233" t="s">
        <v>137</v>
      </c>
      <c r="E273" s="240" t="s">
        <v>1</v>
      </c>
      <c r="F273" s="241" t="s">
        <v>412</v>
      </c>
      <c r="G273" s="239"/>
      <c r="H273" s="242">
        <v>2.02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137</v>
      </c>
      <c r="AU273" s="248" t="s">
        <v>83</v>
      </c>
      <c r="AV273" s="13" t="s">
        <v>83</v>
      </c>
      <c r="AW273" s="13" t="s">
        <v>30</v>
      </c>
      <c r="AX273" s="13" t="s">
        <v>73</v>
      </c>
      <c r="AY273" s="248" t="s">
        <v>129</v>
      </c>
    </row>
    <row r="274" s="14" customFormat="1">
      <c r="A274" s="14"/>
      <c r="B274" s="249"/>
      <c r="C274" s="250"/>
      <c r="D274" s="233" t="s">
        <v>137</v>
      </c>
      <c r="E274" s="251" t="s">
        <v>1</v>
      </c>
      <c r="F274" s="252" t="s">
        <v>139</v>
      </c>
      <c r="G274" s="250"/>
      <c r="H274" s="253">
        <v>2.02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137</v>
      </c>
      <c r="AU274" s="259" t="s">
        <v>83</v>
      </c>
      <c r="AV274" s="14" t="s">
        <v>135</v>
      </c>
      <c r="AW274" s="14" t="s">
        <v>30</v>
      </c>
      <c r="AX274" s="14" t="s">
        <v>81</v>
      </c>
      <c r="AY274" s="259" t="s">
        <v>129</v>
      </c>
    </row>
    <row r="275" s="2" customFormat="1" ht="24.15" customHeight="1">
      <c r="A275" s="37"/>
      <c r="B275" s="38"/>
      <c r="C275" s="260" t="s">
        <v>218</v>
      </c>
      <c r="D275" s="260" t="s">
        <v>283</v>
      </c>
      <c r="E275" s="261" t="s">
        <v>632</v>
      </c>
      <c r="F275" s="262" t="s">
        <v>633</v>
      </c>
      <c r="G275" s="263" t="s">
        <v>300</v>
      </c>
      <c r="H275" s="264">
        <v>1.01</v>
      </c>
      <c r="I275" s="265"/>
      <c r="J275" s="266">
        <f>ROUND(I275*H275,2)</f>
        <v>0</v>
      </c>
      <c r="K275" s="267"/>
      <c r="L275" s="268"/>
      <c r="M275" s="269" t="s">
        <v>1</v>
      </c>
      <c r="N275" s="270" t="s">
        <v>40</v>
      </c>
      <c r="O275" s="91"/>
      <c r="P275" s="229">
        <f>O275*H275</f>
        <v>0</v>
      </c>
      <c r="Q275" s="229">
        <v>0.028000000000000001</v>
      </c>
      <c r="R275" s="229">
        <f>Q275*H275</f>
        <v>0.02828</v>
      </c>
      <c r="S275" s="229">
        <v>0</v>
      </c>
      <c r="T275" s="230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1" t="s">
        <v>150</v>
      </c>
      <c r="AT275" s="231" t="s">
        <v>283</v>
      </c>
      <c r="AU275" s="231" t="s">
        <v>83</v>
      </c>
      <c r="AY275" s="16" t="s">
        <v>129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6" t="s">
        <v>135</v>
      </c>
      <c r="BK275" s="232">
        <f>ROUND(I275*H275,2)</f>
        <v>0</v>
      </c>
      <c r="BL275" s="16" t="s">
        <v>135</v>
      </c>
      <c r="BM275" s="231" t="s">
        <v>315</v>
      </c>
    </row>
    <row r="276" s="2" customFormat="1">
      <c r="A276" s="37"/>
      <c r="B276" s="38"/>
      <c r="C276" s="39"/>
      <c r="D276" s="233" t="s">
        <v>136</v>
      </c>
      <c r="E276" s="39"/>
      <c r="F276" s="234" t="s">
        <v>633</v>
      </c>
      <c r="G276" s="39"/>
      <c r="H276" s="39"/>
      <c r="I276" s="235"/>
      <c r="J276" s="39"/>
      <c r="K276" s="39"/>
      <c r="L276" s="43"/>
      <c r="M276" s="236"/>
      <c r="N276" s="237"/>
      <c r="O276" s="91"/>
      <c r="P276" s="91"/>
      <c r="Q276" s="91"/>
      <c r="R276" s="91"/>
      <c r="S276" s="91"/>
      <c r="T276" s="92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136</v>
      </c>
      <c r="AU276" s="16" t="s">
        <v>83</v>
      </c>
    </row>
    <row r="277" s="13" customFormat="1">
      <c r="A277" s="13"/>
      <c r="B277" s="238"/>
      <c r="C277" s="239"/>
      <c r="D277" s="233" t="s">
        <v>137</v>
      </c>
      <c r="E277" s="240" t="s">
        <v>1</v>
      </c>
      <c r="F277" s="241" t="s">
        <v>330</v>
      </c>
      <c r="G277" s="239"/>
      <c r="H277" s="242">
        <v>1.01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137</v>
      </c>
      <c r="AU277" s="248" t="s">
        <v>83</v>
      </c>
      <c r="AV277" s="13" t="s">
        <v>83</v>
      </c>
      <c r="AW277" s="13" t="s">
        <v>30</v>
      </c>
      <c r="AX277" s="13" t="s">
        <v>73</v>
      </c>
      <c r="AY277" s="248" t="s">
        <v>129</v>
      </c>
    </row>
    <row r="278" s="14" customFormat="1">
      <c r="A278" s="14"/>
      <c r="B278" s="249"/>
      <c r="C278" s="250"/>
      <c r="D278" s="233" t="s">
        <v>137</v>
      </c>
      <c r="E278" s="251" t="s">
        <v>1</v>
      </c>
      <c r="F278" s="252" t="s">
        <v>139</v>
      </c>
      <c r="G278" s="250"/>
      <c r="H278" s="253">
        <v>1.01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137</v>
      </c>
      <c r="AU278" s="259" t="s">
        <v>83</v>
      </c>
      <c r="AV278" s="14" t="s">
        <v>135</v>
      </c>
      <c r="AW278" s="14" t="s">
        <v>30</v>
      </c>
      <c r="AX278" s="14" t="s">
        <v>81</v>
      </c>
      <c r="AY278" s="259" t="s">
        <v>129</v>
      </c>
    </row>
    <row r="279" s="2" customFormat="1" ht="24.15" customHeight="1">
      <c r="A279" s="37"/>
      <c r="B279" s="38"/>
      <c r="C279" s="260" t="s">
        <v>317</v>
      </c>
      <c r="D279" s="260" t="s">
        <v>283</v>
      </c>
      <c r="E279" s="261" t="s">
        <v>331</v>
      </c>
      <c r="F279" s="262" t="s">
        <v>332</v>
      </c>
      <c r="G279" s="263" t="s">
        <v>300</v>
      </c>
      <c r="H279" s="264">
        <v>2.02</v>
      </c>
      <c r="I279" s="265"/>
      <c r="J279" s="266">
        <f>ROUND(I279*H279,2)</f>
        <v>0</v>
      </c>
      <c r="K279" s="267"/>
      <c r="L279" s="268"/>
      <c r="M279" s="269" t="s">
        <v>1</v>
      </c>
      <c r="N279" s="270" t="s">
        <v>40</v>
      </c>
      <c r="O279" s="91"/>
      <c r="P279" s="229">
        <f>O279*H279</f>
        <v>0</v>
      </c>
      <c r="Q279" s="229">
        <v>0.068000000000000005</v>
      </c>
      <c r="R279" s="229">
        <f>Q279*H279</f>
        <v>0.13736000000000001</v>
      </c>
      <c r="S279" s="229">
        <v>0</v>
      </c>
      <c r="T279" s="23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1" t="s">
        <v>150</v>
      </c>
      <c r="AT279" s="231" t="s">
        <v>283</v>
      </c>
      <c r="AU279" s="231" t="s">
        <v>83</v>
      </c>
      <c r="AY279" s="16" t="s">
        <v>129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6" t="s">
        <v>135</v>
      </c>
      <c r="BK279" s="232">
        <f>ROUND(I279*H279,2)</f>
        <v>0</v>
      </c>
      <c r="BL279" s="16" t="s">
        <v>135</v>
      </c>
      <c r="BM279" s="231" t="s">
        <v>320</v>
      </c>
    </row>
    <row r="280" s="2" customFormat="1">
      <c r="A280" s="37"/>
      <c r="B280" s="38"/>
      <c r="C280" s="39"/>
      <c r="D280" s="233" t="s">
        <v>136</v>
      </c>
      <c r="E280" s="39"/>
      <c r="F280" s="234" t="s">
        <v>332</v>
      </c>
      <c r="G280" s="39"/>
      <c r="H280" s="39"/>
      <c r="I280" s="235"/>
      <c r="J280" s="39"/>
      <c r="K280" s="39"/>
      <c r="L280" s="43"/>
      <c r="M280" s="236"/>
      <c r="N280" s="237"/>
      <c r="O280" s="91"/>
      <c r="P280" s="91"/>
      <c r="Q280" s="91"/>
      <c r="R280" s="91"/>
      <c r="S280" s="91"/>
      <c r="T280" s="92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136</v>
      </c>
      <c r="AU280" s="16" t="s">
        <v>83</v>
      </c>
    </row>
    <row r="281" s="13" customFormat="1">
      <c r="A281" s="13"/>
      <c r="B281" s="238"/>
      <c r="C281" s="239"/>
      <c r="D281" s="233" t="s">
        <v>137</v>
      </c>
      <c r="E281" s="240" t="s">
        <v>1</v>
      </c>
      <c r="F281" s="241" t="s">
        <v>412</v>
      </c>
      <c r="G281" s="239"/>
      <c r="H281" s="242">
        <v>2.02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137</v>
      </c>
      <c r="AU281" s="248" t="s">
        <v>83</v>
      </c>
      <c r="AV281" s="13" t="s">
        <v>83</v>
      </c>
      <c r="AW281" s="13" t="s">
        <v>30</v>
      </c>
      <c r="AX281" s="13" t="s">
        <v>73</v>
      </c>
      <c r="AY281" s="248" t="s">
        <v>129</v>
      </c>
    </row>
    <row r="282" s="14" customFormat="1">
      <c r="A282" s="14"/>
      <c r="B282" s="249"/>
      <c r="C282" s="250"/>
      <c r="D282" s="233" t="s">
        <v>137</v>
      </c>
      <c r="E282" s="251" t="s">
        <v>1</v>
      </c>
      <c r="F282" s="252" t="s">
        <v>139</v>
      </c>
      <c r="G282" s="250"/>
      <c r="H282" s="253">
        <v>2.02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137</v>
      </c>
      <c r="AU282" s="259" t="s">
        <v>83</v>
      </c>
      <c r="AV282" s="14" t="s">
        <v>135</v>
      </c>
      <c r="AW282" s="14" t="s">
        <v>30</v>
      </c>
      <c r="AX282" s="14" t="s">
        <v>81</v>
      </c>
      <c r="AY282" s="259" t="s">
        <v>129</v>
      </c>
    </row>
    <row r="283" s="2" customFormat="1" ht="24.15" customHeight="1">
      <c r="A283" s="37"/>
      <c r="B283" s="38"/>
      <c r="C283" s="260" t="s">
        <v>223</v>
      </c>
      <c r="D283" s="260" t="s">
        <v>283</v>
      </c>
      <c r="E283" s="261" t="s">
        <v>336</v>
      </c>
      <c r="F283" s="262" t="s">
        <v>337</v>
      </c>
      <c r="G283" s="263" t="s">
        <v>300</v>
      </c>
      <c r="H283" s="264">
        <v>2.02</v>
      </c>
      <c r="I283" s="265"/>
      <c r="J283" s="266">
        <f>ROUND(I283*H283,2)</f>
        <v>0</v>
      </c>
      <c r="K283" s="267"/>
      <c r="L283" s="268"/>
      <c r="M283" s="269" t="s">
        <v>1</v>
      </c>
      <c r="N283" s="270" t="s">
        <v>40</v>
      </c>
      <c r="O283" s="91"/>
      <c r="P283" s="229">
        <f>O283*H283</f>
        <v>0</v>
      </c>
      <c r="Q283" s="229">
        <v>0.050999999999999997</v>
      </c>
      <c r="R283" s="229">
        <f>Q283*H283</f>
        <v>0.10302</v>
      </c>
      <c r="S283" s="229">
        <v>0</v>
      </c>
      <c r="T283" s="230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1" t="s">
        <v>150</v>
      </c>
      <c r="AT283" s="231" t="s">
        <v>283</v>
      </c>
      <c r="AU283" s="231" t="s">
        <v>83</v>
      </c>
      <c r="AY283" s="16" t="s">
        <v>129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6" t="s">
        <v>135</v>
      </c>
      <c r="BK283" s="232">
        <f>ROUND(I283*H283,2)</f>
        <v>0</v>
      </c>
      <c r="BL283" s="16" t="s">
        <v>135</v>
      </c>
      <c r="BM283" s="231" t="s">
        <v>324</v>
      </c>
    </row>
    <row r="284" s="2" customFormat="1">
      <c r="A284" s="37"/>
      <c r="B284" s="38"/>
      <c r="C284" s="39"/>
      <c r="D284" s="233" t="s">
        <v>136</v>
      </c>
      <c r="E284" s="39"/>
      <c r="F284" s="234" t="s">
        <v>337</v>
      </c>
      <c r="G284" s="39"/>
      <c r="H284" s="39"/>
      <c r="I284" s="235"/>
      <c r="J284" s="39"/>
      <c r="K284" s="39"/>
      <c r="L284" s="43"/>
      <c r="M284" s="236"/>
      <c r="N284" s="237"/>
      <c r="O284" s="91"/>
      <c r="P284" s="91"/>
      <c r="Q284" s="91"/>
      <c r="R284" s="91"/>
      <c r="S284" s="91"/>
      <c r="T284" s="92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136</v>
      </c>
      <c r="AU284" s="16" t="s">
        <v>83</v>
      </c>
    </row>
    <row r="285" s="13" customFormat="1">
      <c r="A285" s="13"/>
      <c r="B285" s="238"/>
      <c r="C285" s="239"/>
      <c r="D285" s="233" t="s">
        <v>137</v>
      </c>
      <c r="E285" s="240" t="s">
        <v>1</v>
      </c>
      <c r="F285" s="241" t="s">
        <v>412</v>
      </c>
      <c r="G285" s="239"/>
      <c r="H285" s="242">
        <v>2.02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137</v>
      </c>
      <c r="AU285" s="248" t="s">
        <v>83</v>
      </c>
      <c r="AV285" s="13" t="s">
        <v>83</v>
      </c>
      <c r="AW285" s="13" t="s">
        <v>30</v>
      </c>
      <c r="AX285" s="13" t="s">
        <v>73</v>
      </c>
      <c r="AY285" s="248" t="s">
        <v>129</v>
      </c>
    </row>
    <row r="286" s="14" customFormat="1">
      <c r="A286" s="14"/>
      <c r="B286" s="249"/>
      <c r="C286" s="250"/>
      <c r="D286" s="233" t="s">
        <v>137</v>
      </c>
      <c r="E286" s="251" t="s">
        <v>1</v>
      </c>
      <c r="F286" s="252" t="s">
        <v>139</v>
      </c>
      <c r="G286" s="250"/>
      <c r="H286" s="253">
        <v>2.02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137</v>
      </c>
      <c r="AU286" s="259" t="s">
        <v>83</v>
      </c>
      <c r="AV286" s="14" t="s">
        <v>135</v>
      </c>
      <c r="AW286" s="14" t="s">
        <v>30</v>
      </c>
      <c r="AX286" s="14" t="s">
        <v>81</v>
      </c>
      <c r="AY286" s="259" t="s">
        <v>129</v>
      </c>
    </row>
    <row r="287" s="2" customFormat="1" ht="44.25" customHeight="1">
      <c r="A287" s="37"/>
      <c r="B287" s="38"/>
      <c r="C287" s="219" t="s">
        <v>326</v>
      </c>
      <c r="D287" s="219" t="s">
        <v>131</v>
      </c>
      <c r="E287" s="220" t="s">
        <v>340</v>
      </c>
      <c r="F287" s="221" t="s">
        <v>341</v>
      </c>
      <c r="G287" s="222" t="s">
        <v>179</v>
      </c>
      <c r="H287" s="223">
        <v>1.3500000000000001</v>
      </c>
      <c r="I287" s="224"/>
      <c r="J287" s="225">
        <f>ROUND(I287*H287,2)</f>
        <v>0</v>
      </c>
      <c r="K287" s="226"/>
      <c r="L287" s="43"/>
      <c r="M287" s="227" t="s">
        <v>1</v>
      </c>
      <c r="N287" s="228" t="s">
        <v>40</v>
      </c>
      <c r="O287" s="91"/>
      <c r="P287" s="229">
        <f>O287*H287</f>
        <v>0</v>
      </c>
      <c r="Q287" s="229">
        <v>2.3010199999999998</v>
      </c>
      <c r="R287" s="229">
        <f>Q287*H287</f>
        <v>3.1063770000000002</v>
      </c>
      <c r="S287" s="229">
        <v>0</v>
      </c>
      <c r="T287" s="230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1" t="s">
        <v>135</v>
      </c>
      <c r="AT287" s="231" t="s">
        <v>131</v>
      </c>
      <c r="AU287" s="231" t="s">
        <v>83</v>
      </c>
      <c r="AY287" s="16" t="s">
        <v>129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6" t="s">
        <v>135</v>
      </c>
      <c r="BK287" s="232">
        <f>ROUND(I287*H287,2)</f>
        <v>0</v>
      </c>
      <c r="BL287" s="16" t="s">
        <v>135</v>
      </c>
      <c r="BM287" s="231" t="s">
        <v>329</v>
      </c>
    </row>
    <row r="288" s="2" customFormat="1">
      <c r="A288" s="37"/>
      <c r="B288" s="38"/>
      <c r="C288" s="39"/>
      <c r="D288" s="233" t="s">
        <v>136</v>
      </c>
      <c r="E288" s="39"/>
      <c r="F288" s="234" t="s">
        <v>341</v>
      </c>
      <c r="G288" s="39"/>
      <c r="H288" s="39"/>
      <c r="I288" s="235"/>
      <c r="J288" s="39"/>
      <c r="K288" s="39"/>
      <c r="L288" s="43"/>
      <c r="M288" s="236"/>
      <c r="N288" s="237"/>
      <c r="O288" s="91"/>
      <c r="P288" s="91"/>
      <c r="Q288" s="91"/>
      <c r="R288" s="91"/>
      <c r="S288" s="91"/>
      <c r="T288" s="92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136</v>
      </c>
      <c r="AU288" s="16" t="s">
        <v>83</v>
      </c>
    </row>
    <row r="289" s="13" customFormat="1">
      <c r="A289" s="13"/>
      <c r="B289" s="238"/>
      <c r="C289" s="239"/>
      <c r="D289" s="233" t="s">
        <v>137</v>
      </c>
      <c r="E289" s="240" t="s">
        <v>1</v>
      </c>
      <c r="F289" s="241" t="s">
        <v>634</v>
      </c>
      <c r="G289" s="239"/>
      <c r="H289" s="242">
        <v>1.3500000000000001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137</v>
      </c>
      <c r="AU289" s="248" t="s">
        <v>83</v>
      </c>
      <c r="AV289" s="13" t="s">
        <v>83</v>
      </c>
      <c r="AW289" s="13" t="s">
        <v>30</v>
      </c>
      <c r="AX289" s="13" t="s">
        <v>73</v>
      </c>
      <c r="AY289" s="248" t="s">
        <v>129</v>
      </c>
    </row>
    <row r="290" s="14" customFormat="1">
      <c r="A290" s="14"/>
      <c r="B290" s="249"/>
      <c r="C290" s="250"/>
      <c r="D290" s="233" t="s">
        <v>137</v>
      </c>
      <c r="E290" s="251" t="s">
        <v>1</v>
      </c>
      <c r="F290" s="252" t="s">
        <v>139</v>
      </c>
      <c r="G290" s="250"/>
      <c r="H290" s="253">
        <v>1.3500000000000001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137</v>
      </c>
      <c r="AU290" s="259" t="s">
        <v>83</v>
      </c>
      <c r="AV290" s="14" t="s">
        <v>135</v>
      </c>
      <c r="AW290" s="14" t="s">
        <v>30</v>
      </c>
      <c r="AX290" s="14" t="s">
        <v>81</v>
      </c>
      <c r="AY290" s="259" t="s">
        <v>129</v>
      </c>
    </row>
    <row r="291" s="2" customFormat="1" ht="37.8" customHeight="1">
      <c r="A291" s="37"/>
      <c r="B291" s="38"/>
      <c r="C291" s="219" t="s">
        <v>227</v>
      </c>
      <c r="D291" s="219" t="s">
        <v>131</v>
      </c>
      <c r="E291" s="220" t="s">
        <v>345</v>
      </c>
      <c r="F291" s="221" t="s">
        <v>346</v>
      </c>
      <c r="G291" s="222" t="s">
        <v>134</v>
      </c>
      <c r="H291" s="223">
        <v>3.6000000000000001</v>
      </c>
      <c r="I291" s="224"/>
      <c r="J291" s="225">
        <f>ROUND(I291*H291,2)</f>
        <v>0</v>
      </c>
      <c r="K291" s="226"/>
      <c r="L291" s="43"/>
      <c r="M291" s="227" t="s">
        <v>1</v>
      </c>
      <c r="N291" s="228" t="s">
        <v>40</v>
      </c>
      <c r="O291" s="91"/>
      <c r="P291" s="229">
        <f>O291*H291</f>
        <v>0</v>
      </c>
      <c r="Q291" s="229">
        <v>0.0063200000000000001</v>
      </c>
      <c r="R291" s="229">
        <f>Q291*H291</f>
        <v>0.022752000000000001</v>
      </c>
      <c r="S291" s="229">
        <v>0</v>
      </c>
      <c r="T291" s="23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135</v>
      </c>
      <c r="AT291" s="231" t="s">
        <v>131</v>
      </c>
      <c r="AU291" s="231" t="s">
        <v>83</v>
      </c>
      <c r="AY291" s="16" t="s">
        <v>129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135</v>
      </c>
      <c r="BK291" s="232">
        <f>ROUND(I291*H291,2)</f>
        <v>0</v>
      </c>
      <c r="BL291" s="16" t="s">
        <v>135</v>
      </c>
      <c r="BM291" s="231" t="s">
        <v>333</v>
      </c>
    </row>
    <row r="292" s="2" customFormat="1">
      <c r="A292" s="37"/>
      <c r="B292" s="38"/>
      <c r="C292" s="39"/>
      <c r="D292" s="233" t="s">
        <v>136</v>
      </c>
      <c r="E292" s="39"/>
      <c r="F292" s="234" t="s">
        <v>346</v>
      </c>
      <c r="G292" s="39"/>
      <c r="H292" s="39"/>
      <c r="I292" s="235"/>
      <c r="J292" s="39"/>
      <c r="K292" s="39"/>
      <c r="L292" s="43"/>
      <c r="M292" s="236"/>
      <c r="N292" s="237"/>
      <c r="O292" s="91"/>
      <c r="P292" s="91"/>
      <c r="Q292" s="91"/>
      <c r="R292" s="91"/>
      <c r="S292" s="91"/>
      <c r="T292" s="92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136</v>
      </c>
      <c r="AU292" s="16" t="s">
        <v>83</v>
      </c>
    </row>
    <row r="293" s="13" customFormat="1">
      <c r="A293" s="13"/>
      <c r="B293" s="238"/>
      <c r="C293" s="239"/>
      <c r="D293" s="233" t="s">
        <v>137</v>
      </c>
      <c r="E293" s="240" t="s">
        <v>1</v>
      </c>
      <c r="F293" s="241" t="s">
        <v>635</v>
      </c>
      <c r="G293" s="239"/>
      <c r="H293" s="242">
        <v>3.6000000000000001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137</v>
      </c>
      <c r="AU293" s="248" t="s">
        <v>83</v>
      </c>
      <c r="AV293" s="13" t="s">
        <v>83</v>
      </c>
      <c r="AW293" s="13" t="s">
        <v>30</v>
      </c>
      <c r="AX293" s="13" t="s">
        <v>73</v>
      </c>
      <c r="AY293" s="248" t="s">
        <v>129</v>
      </c>
    </row>
    <row r="294" s="14" customFormat="1">
      <c r="A294" s="14"/>
      <c r="B294" s="249"/>
      <c r="C294" s="250"/>
      <c r="D294" s="233" t="s">
        <v>137</v>
      </c>
      <c r="E294" s="251" t="s">
        <v>1</v>
      </c>
      <c r="F294" s="252" t="s">
        <v>139</v>
      </c>
      <c r="G294" s="250"/>
      <c r="H294" s="253">
        <v>3.6000000000000001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137</v>
      </c>
      <c r="AU294" s="259" t="s">
        <v>83</v>
      </c>
      <c r="AV294" s="14" t="s">
        <v>135</v>
      </c>
      <c r="AW294" s="14" t="s">
        <v>30</v>
      </c>
      <c r="AX294" s="14" t="s">
        <v>81</v>
      </c>
      <c r="AY294" s="259" t="s">
        <v>129</v>
      </c>
    </row>
    <row r="295" s="2" customFormat="1" ht="24.15" customHeight="1">
      <c r="A295" s="37"/>
      <c r="B295" s="38"/>
      <c r="C295" s="219" t="s">
        <v>335</v>
      </c>
      <c r="D295" s="219" t="s">
        <v>131</v>
      </c>
      <c r="E295" s="220" t="s">
        <v>349</v>
      </c>
      <c r="F295" s="221" t="s">
        <v>350</v>
      </c>
      <c r="G295" s="222" t="s">
        <v>275</v>
      </c>
      <c r="H295" s="223">
        <v>0.02</v>
      </c>
      <c r="I295" s="224"/>
      <c r="J295" s="225">
        <f>ROUND(I295*H295,2)</f>
        <v>0</v>
      </c>
      <c r="K295" s="226"/>
      <c r="L295" s="43"/>
      <c r="M295" s="227" t="s">
        <v>1</v>
      </c>
      <c r="N295" s="228" t="s">
        <v>40</v>
      </c>
      <c r="O295" s="91"/>
      <c r="P295" s="229">
        <f>O295*H295</f>
        <v>0</v>
      </c>
      <c r="Q295" s="229">
        <v>1.06277</v>
      </c>
      <c r="R295" s="229">
        <f>Q295*H295</f>
        <v>0.021255400000000001</v>
      </c>
      <c r="S295" s="229">
        <v>0</v>
      </c>
      <c r="T295" s="23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135</v>
      </c>
      <c r="AT295" s="231" t="s">
        <v>131</v>
      </c>
      <c r="AU295" s="231" t="s">
        <v>83</v>
      </c>
      <c r="AY295" s="16" t="s">
        <v>129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135</v>
      </c>
      <c r="BK295" s="232">
        <f>ROUND(I295*H295,2)</f>
        <v>0</v>
      </c>
      <c r="BL295" s="16" t="s">
        <v>135</v>
      </c>
      <c r="BM295" s="231" t="s">
        <v>338</v>
      </c>
    </row>
    <row r="296" s="2" customFormat="1">
      <c r="A296" s="37"/>
      <c r="B296" s="38"/>
      <c r="C296" s="39"/>
      <c r="D296" s="233" t="s">
        <v>136</v>
      </c>
      <c r="E296" s="39"/>
      <c r="F296" s="234" t="s">
        <v>350</v>
      </c>
      <c r="G296" s="39"/>
      <c r="H296" s="39"/>
      <c r="I296" s="235"/>
      <c r="J296" s="39"/>
      <c r="K296" s="39"/>
      <c r="L296" s="43"/>
      <c r="M296" s="236"/>
      <c r="N296" s="237"/>
      <c r="O296" s="91"/>
      <c r="P296" s="91"/>
      <c r="Q296" s="91"/>
      <c r="R296" s="91"/>
      <c r="S296" s="91"/>
      <c r="T296" s="92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136</v>
      </c>
      <c r="AU296" s="16" t="s">
        <v>83</v>
      </c>
    </row>
    <row r="297" s="12" customFormat="1" ht="22.8" customHeight="1">
      <c r="A297" s="12"/>
      <c r="B297" s="203"/>
      <c r="C297" s="204"/>
      <c r="D297" s="205" t="s">
        <v>72</v>
      </c>
      <c r="E297" s="217" t="s">
        <v>152</v>
      </c>
      <c r="F297" s="217" t="s">
        <v>352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SUM(P298:P315)</f>
        <v>0</v>
      </c>
      <c r="Q297" s="211"/>
      <c r="R297" s="212">
        <f>SUM(R298:R315)</f>
        <v>71.630725499999997</v>
      </c>
      <c r="S297" s="211"/>
      <c r="T297" s="213">
        <f>SUM(T298:T315)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81</v>
      </c>
      <c r="AT297" s="215" t="s">
        <v>72</v>
      </c>
      <c r="AU297" s="215" t="s">
        <v>81</v>
      </c>
      <c r="AY297" s="214" t="s">
        <v>129</v>
      </c>
      <c r="BK297" s="216">
        <f>SUM(BK298:BK315)</f>
        <v>0</v>
      </c>
    </row>
    <row r="298" s="2" customFormat="1" ht="33" customHeight="1">
      <c r="A298" s="37"/>
      <c r="B298" s="38"/>
      <c r="C298" s="219" t="s">
        <v>231</v>
      </c>
      <c r="D298" s="219" t="s">
        <v>131</v>
      </c>
      <c r="E298" s="220" t="s">
        <v>354</v>
      </c>
      <c r="F298" s="221" t="s">
        <v>355</v>
      </c>
      <c r="G298" s="222" t="s">
        <v>134</v>
      </c>
      <c r="H298" s="223">
        <v>134.30000000000001</v>
      </c>
      <c r="I298" s="224"/>
      <c r="J298" s="225">
        <f>ROUND(I298*H298,2)</f>
        <v>0</v>
      </c>
      <c r="K298" s="226"/>
      <c r="L298" s="43"/>
      <c r="M298" s="227" t="s">
        <v>1</v>
      </c>
      <c r="N298" s="228" t="s">
        <v>40</v>
      </c>
      <c r="O298" s="91"/>
      <c r="P298" s="229">
        <f>O298*H298</f>
        <v>0</v>
      </c>
      <c r="Q298" s="229">
        <v>0.34499999999999997</v>
      </c>
      <c r="R298" s="229">
        <f>Q298*H298</f>
        <v>46.333500000000001</v>
      </c>
      <c r="S298" s="229">
        <v>0</v>
      </c>
      <c r="T298" s="230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1" t="s">
        <v>135</v>
      </c>
      <c r="AT298" s="231" t="s">
        <v>131</v>
      </c>
      <c r="AU298" s="231" t="s">
        <v>83</v>
      </c>
      <c r="AY298" s="16" t="s">
        <v>129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6" t="s">
        <v>135</v>
      </c>
      <c r="BK298" s="232">
        <f>ROUND(I298*H298,2)</f>
        <v>0</v>
      </c>
      <c r="BL298" s="16" t="s">
        <v>135</v>
      </c>
      <c r="BM298" s="231" t="s">
        <v>342</v>
      </c>
    </row>
    <row r="299" s="2" customFormat="1">
      <c r="A299" s="37"/>
      <c r="B299" s="38"/>
      <c r="C299" s="39"/>
      <c r="D299" s="233" t="s">
        <v>136</v>
      </c>
      <c r="E299" s="39"/>
      <c r="F299" s="234" t="s">
        <v>355</v>
      </c>
      <c r="G299" s="39"/>
      <c r="H299" s="39"/>
      <c r="I299" s="235"/>
      <c r="J299" s="39"/>
      <c r="K299" s="39"/>
      <c r="L299" s="43"/>
      <c r="M299" s="236"/>
      <c r="N299" s="237"/>
      <c r="O299" s="91"/>
      <c r="P299" s="91"/>
      <c r="Q299" s="91"/>
      <c r="R299" s="91"/>
      <c r="S299" s="91"/>
      <c r="T299" s="92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136</v>
      </c>
      <c r="AU299" s="16" t="s">
        <v>83</v>
      </c>
    </row>
    <row r="300" s="13" customFormat="1">
      <c r="A300" s="13"/>
      <c r="B300" s="238"/>
      <c r="C300" s="239"/>
      <c r="D300" s="233" t="s">
        <v>137</v>
      </c>
      <c r="E300" s="240" t="s">
        <v>1</v>
      </c>
      <c r="F300" s="241" t="s">
        <v>636</v>
      </c>
      <c r="G300" s="239"/>
      <c r="H300" s="242">
        <v>134.30000000000001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137</v>
      </c>
      <c r="AU300" s="248" t="s">
        <v>83</v>
      </c>
      <c r="AV300" s="13" t="s">
        <v>83</v>
      </c>
      <c r="AW300" s="13" t="s">
        <v>30</v>
      </c>
      <c r="AX300" s="13" t="s">
        <v>73</v>
      </c>
      <c r="AY300" s="248" t="s">
        <v>129</v>
      </c>
    </row>
    <row r="301" s="14" customFormat="1">
      <c r="A301" s="14"/>
      <c r="B301" s="249"/>
      <c r="C301" s="250"/>
      <c r="D301" s="233" t="s">
        <v>137</v>
      </c>
      <c r="E301" s="251" t="s">
        <v>1</v>
      </c>
      <c r="F301" s="252" t="s">
        <v>139</v>
      </c>
      <c r="G301" s="250"/>
      <c r="H301" s="253">
        <v>134.30000000000001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137</v>
      </c>
      <c r="AU301" s="259" t="s">
        <v>83</v>
      </c>
      <c r="AV301" s="14" t="s">
        <v>135</v>
      </c>
      <c r="AW301" s="14" t="s">
        <v>30</v>
      </c>
      <c r="AX301" s="14" t="s">
        <v>81</v>
      </c>
      <c r="AY301" s="259" t="s">
        <v>129</v>
      </c>
    </row>
    <row r="302" s="2" customFormat="1" ht="49.05" customHeight="1">
      <c r="A302" s="37"/>
      <c r="B302" s="38"/>
      <c r="C302" s="219" t="s">
        <v>344</v>
      </c>
      <c r="D302" s="219" t="s">
        <v>131</v>
      </c>
      <c r="E302" s="220" t="s">
        <v>358</v>
      </c>
      <c r="F302" s="221" t="s">
        <v>359</v>
      </c>
      <c r="G302" s="222" t="s">
        <v>134</v>
      </c>
      <c r="H302" s="223">
        <v>67.150000000000006</v>
      </c>
      <c r="I302" s="224"/>
      <c r="J302" s="225">
        <f>ROUND(I302*H302,2)</f>
        <v>0</v>
      </c>
      <c r="K302" s="226"/>
      <c r="L302" s="43"/>
      <c r="M302" s="227" t="s">
        <v>1</v>
      </c>
      <c r="N302" s="228" t="s">
        <v>40</v>
      </c>
      <c r="O302" s="91"/>
      <c r="P302" s="229">
        <f>O302*H302</f>
        <v>0</v>
      </c>
      <c r="Q302" s="229">
        <v>0.18462999999999999</v>
      </c>
      <c r="R302" s="229">
        <f>Q302*H302</f>
        <v>12.397904500000001</v>
      </c>
      <c r="S302" s="229">
        <v>0</v>
      </c>
      <c r="T302" s="230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1" t="s">
        <v>135</v>
      </c>
      <c r="AT302" s="231" t="s">
        <v>131</v>
      </c>
      <c r="AU302" s="231" t="s">
        <v>83</v>
      </c>
      <c r="AY302" s="16" t="s">
        <v>129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6" t="s">
        <v>135</v>
      </c>
      <c r="BK302" s="232">
        <f>ROUND(I302*H302,2)</f>
        <v>0</v>
      </c>
      <c r="BL302" s="16" t="s">
        <v>135</v>
      </c>
      <c r="BM302" s="231" t="s">
        <v>347</v>
      </c>
    </row>
    <row r="303" s="2" customFormat="1">
      <c r="A303" s="37"/>
      <c r="B303" s="38"/>
      <c r="C303" s="39"/>
      <c r="D303" s="233" t="s">
        <v>136</v>
      </c>
      <c r="E303" s="39"/>
      <c r="F303" s="234" t="s">
        <v>359</v>
      </c>
      <c r="G303" s="39"/>
      <c r="H303" s="39"/>
      <c r="I303" s="235"/>
      <c r="J303" s="39"/>
      <c r="K303" s="39"/>
      <c r="L303" s="43"/>
      <c r="M303" s="236"/>
      <c r="N303" s="237"/>
      <c r="O303" s="91"/>
      <c r="P303" s="91"/>
      <c r="Q303" s="91"/>
      <c r="R303" s="91"/>
      <c r="S303" s="91"/>
      <c r="T303" s="92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136</v>
      </c>
      <c r="AU303" s="16" t="s">
        <v>83</v>
      </c>
    </row>
    <row r="304" s="13" customFormat="1">
      <c r="A304" s="13"/>
      <c r="B304" s="238"/>
      <c r="C304" s="239"/>
      <c r="D304" s="233" t="s">
        <v>137</v>
      </c>
      <c r="E304" s="240" t="s">
        <v>1</v>
      </c>
      <c r="F304" s="241" t="s">
        <v>600</v>
      </c>
      <c r="G304" s="239"/>
      <c r="H304" s="242">
        <v>67.150000000000006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137</v>
      </c>
      <c r="AU304" s="248" t="s">
        <v>83</v>
      </c>
      <c r="AV304" s="13" t="s">
        <v>83</v>
      </c>
      <c r="AW304" s="13" t="s">
        <v>30</v>
      </c>
      <c r="AX304" s="13" t="s">
        <v>73</v>
      </c>
      <c r="AY304" s="248" t="s">
        <v>129</v>
      </c>
    </row>
    <row r="305" s="14" customFormat="1">
      <c r="A305" s="14"/>
      <c r="B305" s="249"/>
      <c r="C305" s="250"/>
      <c r="D305" s="233" t="s">
        <v>137</v>
      </c>
      <c r="E305" s="251" t="s">
        <v>1</v>
      </c>
      <c r="F305" s="252" t="s">
        <v>139</v>
      </c>
      <c r="G305" s="250"/>
      <c r="H305" s="253">
        <v>67.150000000000006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137</v>
      </c>
      <c r="AU305" s="259" t="s">
        <v>83</v>
      </c>
      <c r="AV305" s="14" t="s">
        <v>135</v>
      </c>
      <c r="AW305" s="14" t="s">
        <v>30</v>
      </c>
      <c r="AX305" s="14" t="s">
        <v>81</v>
      </c>
      <c r="AY305" s="259" t="s">
        <v>129</v>
      </c>
    </row>
    <row r="306" s="2" customFormat="1" ht="24.15" customHeight="1">
      <c r="A306" s="37"/>
      <c r="B306" s="38"/>
      <c r="C306" s="219" t="s">
        <v>234</v>
      </c>
      <c r="D306" s="219" t="s">
        <v>131</v>
      </c>
      <c r="E306" s="220" t="s">
        <v>363</v>
      </c>
      <c r="F306" s="221" t="s">
        <v>364</v>
      </c>
      <c r="G306" s="222" t="s">
        <v>134</v>
      </c>
      <c r="H306" s="223">
        <v>67.150000000000006</v>
      </c>
      <c r="I306" s="224"/>
      <c r="J306" s="225">
        <f>ROUND(I306*H306,2)</f>
        <v>0</v>
      </c>
      <c r="K306" s="226"/>
      <c r="L306" s="43"/>
      <c r="M306" s="227" t="s">
        <v>1</v>
      </c>
      <c r="N306" s="228" t="s">
        <v>40</v>
      </c>
      <c r="O306" s="91"/>
      <c r="P306" s="229">
        <f>O306*H306</f>
        <v>0</v>
      </c>
      <c r="Q306" s="229">
        <v>0.0056100000000000004</v>
      </c>
      <c r="R306" s="229">
        <f>Q306*H306</f>
        <v>0.37671150000000003</v>
      </c>
      <c r="S306" s="229">
        <v>0</v>
      </c>
      <c r="T306" s="230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1" t="s">
        <v>135</v>
      </c>
      <c r="AT306" s="231" t="s">
        <v>131</v>
      </c>
      <c r="AU306" s="231" t="s">
        <v>83</v>
      </c>
      <c r="AY306" s="16" t="s">
        <v>129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6" t="s">
        <v>135</v>
      </c>
      <c r="BK306" s="232">
        <f>ROUND(I306*H306,2)</f>
        <v>0</v>
      </c>
      <c r="BL306" s="16" t="s">
        <v>135</v>
      </c>
      <c r="BM306" s="231" t="s">
        <v>351</v>
      </c>
    </row>
    <row r="307" s="2" customFormat="1">
      <c r="A307" s="37"/>
      <c r="B307" s="38"/>
      <c r="C307" s="39"/>
      <c r="D307" s="233" t="s">
        <v>136</v>
      </c>
      <c r="E307" s="39"/>
      <c r="F307" s="234" t="s">
        <v>364</v>
      </c>
      <c r="G307" s="39"/>
      <c r="H307" s="39"/>
      <c r="I307" s="235"/>
      <c r="J307" s="39"/>
      <c r="K307" s="39"/>
      <c r="L307" s="43"/>
      <c r="M307" s="236"/>
      <c r="N307" s="237"/>
      <c r="O307" s="91"/>
      <c r="P307" s="91"/>
      <c r="Q307" s="91"/>
      <c r="R307" s="91"/>
      <c r="S307" s="91"/>
      <c r="T307" s="92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136</v>
      </c>
      <c r="AU307" s="16" t="s">
        <v>83</v>
      </c>
    </row>
    <row r="308" s="13" customFormat="1">
      <c r="A308" s="13"/>
      <c r="B308" s="238"/>
      <c r="C308" s="239"/>
      <c r="D308" s="233" t="s">
        <v>137</v>
      </c>
      <c r="E308" s="240" t="s">
        <v>1</v>
      </c>
      <c r="F308" s="241" t="s">
        <v>600</v>
      </c>
      <c r="G308" s="239"/>
      <c r="H308" s="242">
        <v>67.150000000000006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137</v>
      </c>
      <c r="AU308" s="248" t="s">
        <v>83</v>
      </c>
      <c r="AV308" s="13" t="s">
        <v>83</v>
      </c>
      <c r="AW308" s="13" t="s">
        <v>30</v>
      </c>
      <c r="AX308" s="13" t="s">
        <v>73</v>
      </c>
      <c r="AY308" s="248" t="s">
        <v>129</v>
      </c>
    </row>
    <row r="309" s="14" customFormat="1">
      <c r="A309" s="14"/>
      <c r="B309" s="249"/>
      <c r="C309" s="250"/>
      <c r="D309" s="233" t="s">
        <v>137</v>
      </c>
      <c r="E309" s="251" t="s">
        <v>1</v>
      </c>
      <c r="F309" s="252" t="s">
        <v>139</v>
      </c>
      <c r="G309" s="250"/>
      <c r="H309" s="253">
        <v>67.150000000000006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137</v>
      </c>
      <c r="AU309" s="259" t="s">
        <v>83</v>
      </c>
      <c r="AV309" s="14" t="s">
        <v>135</v>
      </c>
      <c r="AW309" s="14" t="s">
        <v>30</v>
      </c>
      <c r="AX309" s="14" t="s">
        <v>81</v>
      </c>
      <c r="AY309" s="259" t="s">
        <v>129</v>
      </c>
    </row>
    <row r="310" s="2" customFormat="1" ht="24.15" customHeight="1">
      <c r="A310" s="37"/>
      <c r="B310" s="38"/>
      <c r="C310" s="219" t="s">
        <v>353</v>
      </c>
      <c r="D310" s="219" t="s">
        <v>131</v>
      </c>
      <c r="E310" s="220" t="s">
        <v>366</v>
      </c>
      <c r="F310" s="221" t="s">
        <v>367</v>
      </c>
      <c r="G310" s="222" t="s">
        <v>134</v>
      </c>
      <c r="H310" s="223">
        <v>96.349999999999994</v>
      </c>
      <c r="I310" s="224"/>
      <c r="J310" s="225">
        <f>ROUND(I310*H310,2)</f>
        <v>0</v>
      </c>
      <c r="K310" s="226"/>
      <c r="L310" s="43"/>
      <c r="M310" s="227" t="s">
        <v>1</v>
      </c>
      <c r="N310" s="228" t="s">
        <v>40</v>
      </c>
      <c r="O310" s="91"/>
      <c r="P310" s="229">
        <f>O310*H310</f>
        <v>0</v>
      </c>
      <c r="Q310" s="229">
        <v>0.00031</v>
      </c>
      <c r="R310" s="229">
        <f>Q310*H310</f>
        <v>0.029868499999999999</v>
      </c>
      <c r="S310" s="229">
        <v>0</v>
      </c>
      <c r="T310" s="230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1" t="s">
        <v>135</v>
      </c>
      <c r="AT310" s="231" t="s">
        <v>131</v>
      </c>
      <c r="AU310" s="231" t="s">
        <v>83</v>
      </c>
      <c r="AY310" s="16" t="s">
        <v>129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6" t="s">
        <v>135</v>
      </c>
      <c r="BK310" s="232">
        <f>ROUND(I310*H310,2)</f>
        <v>0</v>
      </c>
      <c r="BL310" s="16" t="s">
        <v>135</v>
      </c>
      <c r="BM310" s="231" t="s">
        <v>356</v>
      </c>
    </row>
    <row r="311" s="2" customFormat="1">
      <c r="A311" s="37"/>
      <c r="B311" s="38"/>
      <c r="C311" s="39"/>
      <c r="D311" s="233" t="s">
        <v>136</v>
      </c>
      <c r="E311" s="39"/>
      <c r="F311" s="234" t="s">
        <v>367</v>
      </c>
      <c r="G311" s="39"/>
      <c r="H311" s="39"/>
      <c r="I311" s="235"/>
      <c r="J311" s="39"/>
      <c r="K311" s="39"/>
      <c r="L311" s="43"/>
      <c r="M311" s="236"/>
      <c r="N311" s="237"/>
      <c r="O311" s="91"/>
      <c r="P311" s="91"/>
      <c r="Q311" s="91"/>
      <c r="R311" s="91"/>
      <c r="S311" s="91"/>
      <c r="T311" s="92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136</v>
      </c>
      <c r="AU311" s="16" t="s">
        <v>83</v>
      </c>
    </row>
    <row r="312" s="13" customFormat="1">
      <c r="A312" s="13"/>
      <c r="B312" s="238"/>
      <c r="C312" s="239"/>
      <c r="D312" s="233" t="s">
        <v>137</v>
      </c>
      <c r="E312" s="240" t="s">
        <v>1</v>
      </c>
      <c r="F312" s="241" t="s">
        <v>601</v>
      </c>
      <c r="G312" s="239"/>
      <c r="H312" s="242">
        <v>96.349999999999994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8" t="s">
        <v>137</v>
      </c>
      <c r="AU312" s="248" t="s">
        <v>83</v>
      </c>
      <c r="AV312" s="13" t="s">
        <v>83</v>
      </c>
      <c r="AW312" s="13" t="s">
        <v>30</v>
      </c>
      <c r="AX312" s="13" t="s">
        <v>73</v>
      </c>
      <c r="AY312" s="248" t="s">
        <v>129</v>
      </c>
    </row>
    <row r="313" s="14" customFormat="1">
      <c r="A313" s="14"/>
      <c r="B313" s="249"/>
      <c r="C313" s="250"/>
      <c r="D313" s="233" t="s">
        <v>137</v>
      </c>
      <c r="E313" s="251" t="s">
        <v>1</v>
      </c>
      <c r="F313" s="252" t="s">
        <v>139</v>
      </c>
      <c r="G313" s="250"/>
      <c r="H313" s="253">
        <v>96.349999999999994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9" t="s">
        <v>137</v>
      </c>
      <c r="AU313" s="259" t="s">
        <v>83</v>
      </c>
      <c r="AV313" s="14" t="s">
        <v>135</v>
      </c>
      <c r="AW313" s="14" t="s">
        <v>30</v>
      </c>
      <c r="AX313" s="14" t="s">
        <v>81</v>
      </c>
      <c r="AY313" s="259" t="s">
        <v>129</v>
      </c>
    </row>
    <row r="314" s="2" customFormat="1" ht="44.25" customHeight="1">
      <c r="A314" s="37"/>
      <c r="B314" s="38"/>
      <c r="C314" s="219" t="s">
        <v>239</v>
      </c>
      <c r="D314" s="219" t="s">
        <v>131</v>
      </c>
      <c r="E314" s="220" t="s">
        <v>371</v>
      </c>
      <c r="F314" s="221" t="s">
        <v>372</v>
      </c>
      <c r="G314" s="222" t="s">
        <v>134</v>
      </c>
      <c r="H314" s="223">
        <v>96.349999999999994</v>
      </c>
      <c r="I314" s="224"/>
      <c r="J314" s="225">
        <f>ROUND(I314*H314,2)</f>
        <v>0</v>
      </c>
      <c r="K314" s="226"/>
      <c r="L314" s="43"/>
      <c r="M314" s="227" t="s">
        <v>1</v>
      </c>
      <c r="N314" s="228" t="s">
        <v>40</v>
      </c>
      <c r="O314" s="91"/>
      <c r="P314" s="229">
        <f>O314*H314</f>
        <v>0</v>
      </c>
      <c r="Q314" s="229">
        <v>0.12966</v>
      </c>
      <c r="R314" s="229">
        <f>Q314*H314</f>
        <v>12.492740999999999</v>
      </c>
      <c r="S314" s="229">
        <v>0</v>
      </c>
      <c r="T314" s="230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1" t="s">
        <v>135</v>
      </c>
      <c r="AT314" s="231" t="s">
        <v>131</v>
      </c>
      <c r="AU314" s="231" t="s">
        <v>83</v>
      </c>
      <c r="AY314" s="16" t="s">
        <v>129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6" t="s">
        <v>135</v>
      </c>
      <c r="BK314" s="232">
        <f>ROUND(I314*H314,2)</f>
        <v>0</v>
      </c>
      <c r="BL314" s="16" t="s">
        <v>135</v>
      </c>
      <c r="BM314" s="231" t="s">
        <v>360</v>
      </c>
    </row>
    <row r="315" s="2" customFormat="1">
      <c r="A315" s="37"/>
      <c r="B315" s="38"/>
      <c r="C315" s="39"/>
      <c r="D315" s="233" t="s">
        <v>136</v>
      </c>
      <c r="E315" s="39"/>
      <c r="F315" s="234" t="s">
        <v>372</v>
      </c>
      <c r="G315" s="39"/>
      <c r="H315" s="39"/>
      <c r="I315" s="235"/>
      <c r="J315" s="39"/>
      <c r="K315" s="39"/>
      <c r="L315" s="43"/>
      <c r="M315" s="236"/>
      <c r="N315" s="237"/>
      <c r="O315" s="91"/>
      <c r="P315" s="91"/>
      <c r="Q315" s="91"/>
      <c r="R315" s="91"/>
      <c r="S315" s="91"/>
      <c r="T315" s="92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136</v>
      </c>
      <c r="AU315" s="16" t="s">
        <v>83</v>
      </c>
    </row>
    <row r="316" s="12" customFormat="1" ht="22.8" customHeight="1">
      <c r="A316" s="12"/>
      <c r="B316" s="203"/>
      <c r="C316" s="204"/>
      <c r="D316" s="205" t="s">
        <v>72</v>
      </c>
      <c r="E316" s="217" t="s">
        <v>150</v>
      </c>
      <c r="F316" s="217" t="s">
        <v>374</v>
      </c>
      <c r="G316" s="204"/>
      <c r="H316" s="204"/>
      <c r="I316" s="207"/>
      <c r="J316" s="218">
        <f>BK316</f>
        <v>0</v>
      </c>
      <c r="K316" s="204"/>
      <c r="L316" s="209"/>
      <c r="M316" s="210"/>
      <c r="N316" s="211"/>
      <c r="O316" s="211"/>
      <c r="P316" s="212">
        <f>SUM(P317:P399)</f>
        <v>0</v>
      </c>
      <c r="Q316" s="211"/>
      <c r="R316" s="212">
        <f>SUM(R317:R399)</f>
        <v>13.583045300000004</v>
      </c>
      <c r="S316" s="211"/>
      <c r="T316" s="213">
        <f>SUM(T317:T399)</f>
        <v>0.029999999999999999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81</v>
      </c>
      <c r="AT316" s="215" t="s">
        <v>72</v>
      </c>
      <c r="AU316" s="215" t="s">
        <v>81</v>
      </c>
      <c r="AY316" s="214" t="s">
        <v>129</v>
      </c>
      <c r="BK316" s="216">
        <f>SUM(BK317:BK399)</f>
        <v>0</v>
      </c>
    </row>
    <row r="317" s="2" customFormat="1" ht="33" customHeight="1">
      <c r="A317" s="37"/>
      <c r="B317" s="38"/>
      <c r="C317" s="219" t="s">
        <v>362</v>
      </c>
      <c r="D317" s="219" t="s">
        <v>131</v>
      </c>
      <c r="E317" s="220" t="s">
        <v>637</v>
      </c>
      <c r="F317" s="221" t="s">
        <v>638</v>
      </c>
      <c r="G317" s="222" t="s">
        <v>160</v>
      </c>
      <c r="H317" s="223">
        <v>83.5</v>
      </c>
      <c r="I317" s="224"/>
      <c r="J317" s="225">
        <f>ROUND(I317*H317,2)</f>
        <v>0</v>
      </c>
      <c r="K317" s="226"/>
      <c r="L317" s="43"/>
      <c r="M317" s="227" t="s">
        <v>1</v>
      </c>
      <c r="N317" s="228" t="s">
        <v>40</v>
      </c>
      <c r="O317" s="91"/>
      <c r="P317" s="229">
        <f>O317*H317</f>
        <v>0</v>
      </c>
      <c r="Q317" s="229">
        <v>2.0000000000000002E-05</v>
      </c>
      <c r="R317" s="229">
        <f>Q317*H317</f>
        <v>0.00167</v>
      </c>
      <c r="S317" s="229">
        <v>0</v>
      </c>
      <c r="T317" s="230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1" t="s">
        <v>135</v>
      </c>
      <c r="AT317" s="231" t="s">
        <v>131</v>
      </c>
      <c r="AU317" s="231" t="s">
        <v>83</v>
      </c>
      <c r="AY317" s="16" t="s">
        <v>129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6" t="s">
        <v>135</v>
      </c>
      <c r="BK317" s="232">
        <f>ROUND(I317*H317,2)</f>
        <v>0</v>
      </c>
      <c r="BL317" s="16" t="s">
        <v>135</v>
      </c>
      <c r="BM317" s="231" t="s">
        <v>365</v>
      </c>
    </row>
    <row r="318" s="2" customFormat="1">
      <c r="A318" s="37"/>
      <c r="B318" s="38"/>
      <c r="C318" s="39"/>
      <c r="D318" s="233" t="s">
        <v>136</v>
      </c>
      <c r="E318" s="39"/>
      <c r="F318" s="234" t="s">
        <v>638</v>
      </c>
      <c r="G318" s="39"/>
      <c r="H318" s="39"/>
      <c r="I318" s="235"/>
      <c r="J318" s="39"/>
      <c r="K318" s="39"/>
      <c r="L318" s="43"/>
      <c r="M318" s="236"/>
      <c r="N318" s="237"/>
      <c r="O318" s="91"/>
      <c r="P318" s="91"/>
      <c r="Q318" s="91"/>
      <c r="R318" s="91"/>
      <c r="S318" s="91"/>
      <c r="T318" s="92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136</v>
      </c>
      <c r="AU318" s="16" t="s">
        <v>83</v>
      </c>
    </row>
    <row r="319" s="2" customFormat="1" ht="24.15" customHeight="1">
      <c r="A319" s="37"/>
      <c r="B319" s="38"/>
      <c r="C319" s="260" t="s">
        <v>245</v>
      </c>
      <c r="D319" s="260" t="s">
        <v>283</v>
      </c>
      <c r="E319" s="261" t="s">
        <v>639</v>
      </c>
      <c r="F319" s="262" t="s">
        <v>640</v>
      </c>
      <c r="G319" s="263" t="s">
        <v>160</v>
      </c>
      <c r="H319" s="264">
        <v>84.753</v>
      </c>
      <c r="I319" s="265"/>
      <c r="J319" s="266">
        <f>ROUND(I319*H319,2)</f>
        <v>0</v>
      </c>
      <c r="K319" s="267"/>
      <c r="L319" s="268"/>
      <c r="M319" s="269" t="s">
        <v>1</v>
      </c>
      <c r="N319" s="270" t="s">
        <v>40</v>
      </c>
      <c r="O319" s="91"/>
      <c r="P319" s="229">
        <f>O319*H319</f>
        <v>0</v>
      </c>
      <c r="Q319" s="229">
        <v>0.0127</v>
      </c>
      <c r="R319" s="229">
        <f>Q319*H319</f>
        <v>1.0763631</v>
      </c>
      <c r="S319" s="229">
        <v>0</v>
      </c>
      <c r="T319" s="230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1" t="s">
        <v>150</v>
      </c>
      <c r="AT319" s="231" t="s">
        <v>283</v>
      </c>
      <c r="AU319" s="231" t="s">
        <v>83</v>
      </c>
      <c r="AY319" s="16" t="s">
        <v>129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6" t="s">
        <v>135</v>
      </c>
      <c r="BK319" s="232">
        <f>ROUND(I319*H319,2)</f>
        <v>0</v>
      </c>
      <c r="BL319" s="16" t="s">
        <v>135</v>
      </c>
      <c r="BM319" s="231" t="s">
        <v>368</v>
      </c>
    </row>
    <row r="320" s="2" customFormat="1">
      <c r="A320" s="37"/>
      <c r="B320" s="38"/>
      <c r="C320" s="39"/>
      <c r="D320" s="233" t="s">
        <v>136</v>
      </c>
      <c r="E320" s="39"/>
      <c r="F320" s="234" t="s">
        <v>640</v>
      </c>
      <c r="G320" s="39"/>
      <c r="H320" s="39"/>
      <c r="I320" s="235"/>
      <c r="J320" s="39"/>
      <c r="K320" s="39"/>
      <c r="L320" s="43"/>
      <c r="M320" s="236"/>
      <c r="N320" s="237"/>
      <c r="O320" s="91"/>
      <c r="P320" s="91"/>
      <c r="Q320" s="91"/>
      <c r="R320" s="91"/>
      <c r="S320" s="91"/>
      <c r="T320" s="92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136</v>
      </c>
      <c r="AU320" s="16" t="s">
        <v>83</v>
      </c>
    </row>
    <row r="321" s="13" customFormat="1">
      <c r="A321" s="13"/>
      <c r="B321" s="238"/>
      <c r="C321" s="239"/>
      <c r="D321" s="233" t="s">
        <v>137</v>
      </c>
      <c r="E321" s="240" t="s">
        <v>1</v>
      </c>
      <c r="F321" s="241" t="s">
        <v>641</v>
      </c>
      <c r="G321" s="239"/>
      <c r="H321" s="242">
        <v>84.753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8" t="s">
        <v>137</v>
      </c>
      <c r="AU321" s="248" t="s">
        <v>83</v>
      </c>
      <c r="AV321" s="13" t="s">
        <v>83</v>
      </c>
      <c r="AW321" s="13" t="s">
        <v>30</v>
      </c>
      <c r="AX321" s="13" t="s">
        <v>73</v>
      </c>
      <c r="AY321" s="248" t="s">
        <v>129</v>
      </c>
    </row>
    <row r="322" s="14" customFormat="1">
      <c r="A322" s="14"/>
      <c r="B322" s="249"/>
      <c r="C322" s="250"/>
      <c r="D322" s="233" t="s">
        <v>137</v>
      </c>
      <c r="E322" s="251" t="s">
        <v>1</v>
      </c>
      <c r="F322" s="252" t="s">
        <v>139</v>
      </c>
      <c r="G322" s="250"/>
      <c r="H322" s="253">
        <v>84.753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137</v>
      </c>
      <c r="AU322" s="259" t="s">
        <v>83</v>
      </c>
      <c r="AV322" s="14" t="s">
        <v>135</v>
      </c>
      <c r="AW322" s="14" t="s">
        <v>30</v>
      </c>
      <c r="AX322" s="14" t="s">
        <v>81</v>
      </c>
      <c r="AY322" s="259" t="s">
        <v>129</v>
      </c>
    </row>
    <row r="323" s="2" customFormat="1" ht="33" customHeight="1">
      <c r="A323" s="37"/>
      <c r="B323" s="38"/>
      <c r="C323" s="219" t="s">
        <v>370</v>
      </c>
      <c r="D323" s="219" t="s">
        <v>131</v>
      </c>
      <c r="E323" s="220" t="s">
        <v>395</v>
      </c>
      <c r="F323" s="221" t="s">
        <v>396</v>
      </c>
      <c r="G323" s="222" t="s">
        <v>160</v>
      </c>
      <c r="H323" s="223">
        <v>1</v>
      </c>
      <c r="I323" s="224"/>
      <c r="J323" s="225">
        <f>ROUND(I323*H323,2)</f>
        <v>0</v>
      </c>
      <c r="K323" s="226"/>
      <c r="L323" s="43"/>
      <c r="M323" s="227" t="s">
        <v>1</v>
      </c>
      <c r="N323" s="228" t="s">
        <v>40</v>
      </c>
      <c r="O323" s="91"/>
      <c r="P323" s="229">
        <f>O323*H323</f>
        <v>0</v>
      </c>
      <c r="Q323" s="229">
        <v>0</v>
      </c>
      <c r="R323" s="229">
        <f>Q323*H323</f>
        <v>0</v>
      </c>
      <c r="S323" s="229">
        <v>0.029999999999999999</v>
      </c>
      <c r="T323" s="230">
        <f>S323*H323</f>
        <v>0.029999999999999999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1" t="s">
        <v>135</v>
      </c>
      <c r="AT323" s="231" t="s">
        <v>131</v>
      </c>
      <c r="AU323" s="231" t="s">
        <v>83</v>
      </c>
      <c r="AY323" s="16" t="s">
        <v>129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6" t="s">
        <v>135</v>
      </c>
      <c r="BK323" s="232">
        <f>ROUND(I323*H323,2)</f>
        <v>0</v>
      </c>
      <c r="BL323" s="16" t="s">
        <v>135</v>
      </c>
      <c r="BM323" s="231" t="s">
        <v>373</v>
      </c>
    </row>
    <row r="324" s="2" customFormat="1">
      <c r="A324" s="37"/>
      <c r="B324" s="38"/>
      <c r="C324" s="39"/>
      <c r="D324" s="233" t="s">
        <v>136</v>
      </c>
      <c r="E324" s="39"/>
      <c r="F324" s="234" t="s">
        <v>396</v>
      </c>
      <c r="G324" s="39"/>
      <c r="H324" s="39"/>
      <c r="I324" s="235"/>
      <c r="J324" s="39"/>
      <c r="K324" s="39"/>
      <c r="L324" s="43"/>
      <c r="M324" s="236"/>
      <c r="N324" s="237"/>
      <c r="O324" s="91"/>
      <c r="P324" s="91"/>
      <c r="Q324" s="91"/>
      <c r="R324" s="91"/>
      <c r="S324" s="91"/>
      <c r="T324" s="92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136</v>
      </c>
      <c r="AU324" s="16" t="s">
        <v>83</v>
      </c>
    </row>
    <row r="325" s="2" customFormat="1" ht="24.15" customHeight="1">
      <c r="A325" s="37"/>
      <c r="B325" s="38"/>
      <c r="C325" s="219" t="s">
        <v>251</v>
      </c>
      <c r="D325" s="219" t="s">
        <v>131</v>
      </c>
      <c r="E325" s="220" t="s">
        <v>375</v>
      </c>
      <c r="F325" s="221" t="s">
        <v>642</v>
      </c>
      <c r="G325" s="222" t="s">
        <v>300</v>
      </c>
      <c r="H325" s="223">
        <v>2</v>
      </c>
      <c r="I325" s="224"/>
      <c r="J325" s="225">
        <f>ROUND(I325*H325,2)</f>
        <v>0</v>
      </c>
      <c r="K325" s="226"/>
      <c r="L325" s="43"/>
      <c r="M325" s="227" t="s">
        <v>1</v>
      </c>
      <c r="N325" s="228" t="s">
        <v>40</v>
      </c>
      <c r="O325" s="91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1" t="s">
        <v>135</v>
      </c>
      <c r="AT325" s="231" t="s">
        <v>131</v>
      </c>
      <c r="AU325" s="231" t="s">
        <v>83</v>
      </c>
      <c r="AY325" s="16" t="s">
        <v>129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6" t="s">
        <v>135</v>
      </c>
      <c r="BK325" s="232">
        <f>ROUND(I325*H325,2)</f>
        <v>0</v>
      </c>
      <c r="BL325" s="16" t="s">
        <v>135</v>
      </c>
      <c r="BM325" s="231" t="s">
        <v>377</v>
      </c>
    </row>
    <row r="326" s="2" customFormat="1">
      <c r="A326" s="37"/>
      <c r="B326" s="38"/>
      <c r="C326" s="39"/>
      <c r="D326" s="233" t="s">
        <v>136</v>
      </c>
      <c r="E326" s="39"/>
      <c r="F326" s="234" t="s">
        <v>642</v>
      </c>
      <c r="G326" s="39"/>
      <c r="H326" s="39"/>
      <c r="I326" s="235"/>
      <c r="J326" s="39"/>
      <c r="K326" s="39"/>
      <c r="L326" s="43"/>
      <c r="M326" s="236"/>
      <c r="N326" s="237"/>
      <c r="O326" s="91"/>
      <c r="P326" s="91"/>
      <c r="Q326" s="91"/>
      <c r="R326" s="91"/>
      <c r="S326" s="91"/>
      <c r="T326" s="92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136</v>
      </c>
      <c r="AU326" s="16" t="s">
        <v>83</v>
      </c>
    </row>
    <row r="327" s="2" customFormat="1" ht="37.8" customHeight="1">
      <c r="A327" s="37"/>
      <c r="B327" s="38"/>
      <c r="C327" s="219" t="s">
        <v>378</v>
      </c>
      <c r="D327" s="219" t="s">
        <v>131</v>
      </c>
      <c r="E327" s="220" t="s">
        <v>643</v>
      </c>
      <c r="F327" s="221" t="s">
        <v>644</v>
      </c>
      <c r="G327" s="222" t="s">
        <v>300</v>
      </c>
      <c r="H327" s="223">
        <v>1</v>
      </c>
      <c r="I327" s="224"/>
      <c r="J327" s="225">
        <f>ROUND(I327*H327,2)</f>
        <v>0</v>
      </c>
      <c r="K327" s="226"/>
      <c r="L327" s="43"/>
      <c r="M327" s="227" t="s">
        <v>1</v>
      </c>
      <c r="N327" s="228" t="s">
        <v>40</v>
      </c>
      <c r="O327" s="91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1" t="s">
        <v>135</v>
      </c>
      <c r="AT327" s="231" t="s">
        <v>131</v>
      </c>
      <c r="AU327" s="231" t="s">
        <v>83</v>
      </c>
      <c r="AY327" s="16" t="s">
        <v>129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6" t="s">
        <v>135</v>
      </c>
      <c r="BK327" s="232">
        <f>ROUND(I327*H327,2)</f>
        <v>0</v>
      </c>
      <c r="BL327" s="16" t="s">
        <v>135</v>
      </c>
      <c r="BM327" s="231" t="s">
        <v>381</v>
      </c>
    </row>
    <row r="328" s="2" customFormat="1">
      <c r="A328" s="37"/>
      <c r="B328" s="38"/>
      <c r="C328" s="39"/>
      <c r="D328" s="233" t="s">
        <v>136</v>
      </c>
      <c r="E328" s="39"/>
      <c r="F328" s="234" t="s">
        <v>644</v>
      </c>
      <c r="G328" s="39"/>
      <c r="H328" s="39"/>
      <c r="I328" s="235"/>
      <c r="J328" s="39"/>
      <c r="K328" s="39"/>
      <c r="L328" s="43"/>
      <c r="M328" s="236"/>
      <c r="N328" s="237"/>
      <c r="O328" s="91"/>
      <c r="P328" s="91"/>
      <c r="Q328" s="91"/>
      <c r="R328" s="91"/>
      <c r="S328" s="91"/>
      <c r="T328" s="92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136</v>
      </c>
      <c r="AU328" s="16" t="s">
        <v>83</v>
      </c>
    </row>
    <row r="329" s="2" customFormat="1" ht="16.5" customHeight="1">
      <c r="A329" s="37"/>
      <c r="B329" s="38"/>
      <c r="C329" s="260" t="s">
        <v>255</v>
      </c>
      <c r="D329" s="260" t="s">
        <v>283</v>
      </c>
      <c r="E329" s="261" t="s">
        <v>645</v>
      </c>
      <c r="F329" s="262" t="s">
        <v>646</v>
      </c>
      <c r="G329" s="263" t="s">
        <v>300</v>
      </c>
      <c r="H329" s="264">
        <v>1.01</v>
      </c>
      <c r="I329" s="265"/>
      <c r="J329" s="266">
        <f>ROUND(I329*H329,2)</f>
        <v>0</v>
      </c>
      <c r="K329" s="267"/>
      <c r="L329" s="268"/>
      <c r="M329" s="269" t="s">
        <v>1</v>
      </c>
      <c r="N329" s="270" t="s">
        <v>40</v>
      </c>
      <c r="O329" s="91"/>
      <c r="P329" s="229">
        <f>O329*H329</f>
        <v>0</v>
      </c>
      <c r="Q329" s="229">
        <v>0.0057999999999999996</v>
      </c>
      <c r="R329" s="229">
        <f>Q329*H329</f>
        <v>0.0058579999999999995</v>
      </c>
      <c r="S329" s="229">
        <v>0</v>
      </c>
      <c r="T329" s="230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1" t="s">
        <v>150</v>
      </c>
      <c r="AT329" s="231" t="s">
        <v>283</v>
      </c>
      <c r="AU329" s="231" t="s">
        <v>83</v>
      </c>
      <c r="AY329" s="16" t="s">
        <v>129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6" t="s">
        <v>135</v>
      </c>
      <c r="BK329" s="232">
        <f>ROUND(I329*H329,2)</f>
        <v>0</v>
      </c>
      <c r="BL329" s="16" t="s">
        <v>135</v>
      </c>
      <c r="BM329" s="231" t="s">
        <v>384</v>
      </c>
    </row>
    <row r="330" s="2" customFormat="1">
      <c r="A330" s="37"/>
      <c r="B330" s="38"/>
      <c r="C330" s="39"/>
      <c r="D330" s="233" t="s">
        <v>136</v>
      </c>
      <c r="E330" s="39"/>
      <c r="F330" s="234" t="s">
        <v>646</v>
      </c>
      <c r="G330" s="39"/>
      <c r="H330" s="39"/>
      <c r="I330" s="235"/>
      <c r="J330" s="39"/>
      <c r="K330" s="39"/>
      <c r="L330" s="43"/>
      <c r="M330" s="236"/>
      <c r="N330" s="237"/>
      <c r="O330" s="91"/>
      <c r="P330" s="91"/>
      <c r="Q330" s="91"/>
      <c r="R330" s="91"/>
      <c r="S330" s="91"/>
      <c r="T330" s="92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136</v>
      </c>
      <c r="AU330" s="16" t="s">
        <v>83</v>
      </c>
    </row>
    <row r="331" s="13" customFormat="1">
      <c r="A331" s="13"/>
      <c r="B331" s="238"/>
      <c r="C331" s="239"/>
      <c r="D331" s="233" t="s">
        <v>137</v>
      </c>
      <c r="E331" s="240" t="s">
        <v>1</v>
      </c>
      <c r="F331" s="241" t="s">
        <v>330</v>
      </c>
      <c r="G331" s="239"/>
      <c r="H331" s="242">
        <v>1.01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8" t="s">
        <v>137</v>
      </c>
      <c r="AU331" s="248" t="s">
        <v>83</v>
      </c>
      <c r="AV331" s="13" t="s">
        <v>83</v>
      </c>
      <c r="AW331" s="13" t="s">
        <v>30</v>
      </c>
      <c r="AX331" s="13" t="s">
        <v>73</v>
      </c>
      <c r="AY331" s="248" t="s">
        <v>129</v>
      </c>
    </row>
    <row r="332" s="14" customFormat="1">
      <c r="A332" s="14"/>
      <c r="B332" s="249"/>
      <c r="C332" s="250"/>
      <c r="D332" s="233" t="s">
        <v>137</v>
      </c>
      <c r="E332" s="251" t="s">
        <v>1</v>
      </c>
      <c r="F332" s="252" t="s">
        <v>139</v>
      </c>
      <c r="G332" s="250"/>
      <c r="H332" s="253">
        <v>1.01</v>
      </c>
      <c r="I332" s="254"/>
      <c r="J332" s="250"/>
      <c r="K332" s="250"/>
      <c r="L332" s="255"/>
      <c r="M332" s="256"/>
      <c r="N332" s="257"/>
      <c r="O332" s="257"/>
      <c r="P332" s="257"/>
      <c r="Q332" s="257"/>
      <c r="R332" s="257"/>
      <c r="S332" s="257"/>
      <c r="T332" s="25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9" t="s">
        <v>137</v>
      </c>
      <c r="AU332" s="259" t="s">
        <v>83</v>
      </c>
      <c r="AV332" s="14" t="s">
        <v>135</v>
      </c>
      <c r="AW332" s="14" t="s">
        <v>30</v>
      </c>
      <c r="AX332" s="14" t="s">
        <v>81</v>
      </c>
      <c r="AY332" s="259" t="s">
        <v>129</v>
      </c>
    </row>
    <row r="333" s="2" customFormat="1" ht="37.8" customHeight="1">
      <c r="A333" s="37"/>
      <c r="B333" s="38"/>
      <c r="C333" s="219" t="s">
        <v>386</v>
      </c>
      <c r="D333" s="219" t="s">
        <v>131</v>
      </c>
      <c r="E333" s="220" t="s">
        <v>647</v>
      </c>
      <c r="F333" s="221" t="s">
        <v>648</v>
      </c>
      <c r="G333" s="222" t="s">
        <v>300</v>
      </c>
      <c r="H333" s="223">
        <v>3</v>
      </c>
      <c r="I333" s="224"/>
      <c r="J333" s="225">
        <f>ROUND(I333*H333,2)</f>
        <v>0</v>
      </c>
      <c r="K333" s="226"/>
      <c r="L333" s="43"/>
      <c r="M333" s="227" t="s">
        <v>1</v>
      </c>
      <c r="N333" s="228" t="s">
        <v>40</v>
      </c>
      <c r="O333" s="91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1" t="s">
        <v>135</v>
      </c>
      <c r="AT333" s="231" t="s">
        <v>131</v>
      </c>
      <c r="AU333" s="231" t="s">
        <v>83</v>
      </c>
      <c r="AY333" s="16" t="s">
        <v>129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6" t="s">
        <v>135</v>
      </c>
      <c r="BK333" s="232">
        <f>ROUND(I333*H333,2)</f>
        <v>0</v>
      </c>
      <c r="BL333" s="16" t="s">
        <v>135</v>
      </c>
      <c r="BM333" s="231" t="s">
        <v>389</v>
      </c>
    </row>
    <row r="334" s="2" customFormat="1">
      <c r="A334" s="37"/>
      <c r="B334" s="38"/>
      <c r="C334" s="39"/>
      <c r="D334" s="233" t="s">
        <v>136</v>
      </c>
      <c r="E334" s="39"/>
      <c r="F334" s="234" t="s">
        <v>648</v>
      </c>
      <c r="G334" s="39"/>
      <c r="H334" s="39"/>
      <c r="I334" s="235"/>
      <c r="J334" s="39"/>
      <c r="K334" s="39"/>
      <c r="L334" s="43"/>
      <c r="M334" s="236"/>
      <c r="N334" s="237"/>
      <c r="O334" s="91"/>
      <c r="P334" s="91"/>
      <c r="Q334" s="91"/>
      <c r="R334" s="91"/>
      <c r="S334" s="91"/>
      <c r="T334" s="92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136</v>
      </c>
      <c r="AU334" s="16" t="s">
        <v>83</v>
      </c>
    </row>
    <row r="335" s="13" customFormat="1">
      <c r="A335" s="13"/>
      <c r="B335" s="238"/>
      <c r="C335" s="239"/>
      <c r="D335" s="233" t="s">
        <v>137</v>
      </c>
      <c r="E335" s="240" t="s">
        <v>1</v>
      </c>
      <c r="F335" s="241" t="s">
        <v>649</v>
      </c>
      <c r="G335" s="239"/>
      <c r="H335" s="242">
        <v>3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137</v>
      </c>
      <c r="AU335" s="248" t="s">
        <v>83</v>
      </c>
      <c r="AV335" s="13" t="s">
        <v>83</v>
      </c>
      <c r="AW335" s="13" t="s">
        <v>30</v>
      </c>
      <c r="AX335" s="13" t="s">
        <v>73</v>
      </c>
      <c r="AY335" s="248" t="s">
        <v>129</v>
      </c>
    </row>
    <row r="336" s="14" customFormat="1">
      <c r="A336" s="14"/>
      <c r="B336" s="249"/>
      <c r="C336" s="250"/>
      <c r="D336" s="233" t="s">
        <v>137</v>
      </c>
      <c r="E336" s="251" t="s">
        <v>1</v>
      </c>
      <c r="F336" s="252" t="s">
        <v>139</v>
      </c>
      <c r="G336" s="250"/>
      <c r="H336" s="253">
        <v>3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137</v>
      </c>
      <c r="AU336" s="259" t="s">
        <v>83</v>
      </c>
      <c r="AV336" s="14" t="s">
        <v>135</v>
      </c>
      <c r="AW336" s="14" t="s">
        <v>30</v>
      </c>
      <c r="AX336" s="14" t="s">
        <v>81</v>
      </c>
      <c r="AY336" s="259" t="s">
        <v>129</v>
      </c>
    </row>
    <row r="337" s="2" customFormat="1" ht="16.5" customHeight="1">
      <c r="A337" s="37"/>
      <c r="B337" s="38"/>
      <c r="C337" s="260" t="s">
        <v>261</v>
      </c>
      <c r="D337" s="260" t="s">
        <v>283</v>
      </c>
      <c r="E337" s="261" t="s">
        <v>650</v>
      </c>
      <c r="F337" s="262" t="s">
        <v>651</v>
      </c>
      <c r="G337" s="263" t="s">
        <v>300</v>
      </c>
      <c r="H337" s="264">
        <v>1.01</v>
      </c>
      <c r="I337" s="265"/>
      <c r="J337" s="266">
        <f>ROUND(I337*H337,2)</f>
        <v>0</v>
      </c>
      <c r="K337" s="267"/>
      <c r="L337" s="268"/>
      <c r="M337" s="269" t="s">
        <v>1</v>
      </c>
      <c r="N337" s="270" t="s">
        <v>40</v>
      </c>
      <c r="O337" s="91"/>
      <c r="P337" s="229">
        <f>O337*H337</f>
        <v>0</v>
      </c>
      <c r="Q337" s="229">
        <v>0.0071999999999999998</v>
      </c>
      <c r="R337" s="229">
        <f>Q337*H337</f>
        <v>0.0072719999999999998</v>
      </c>
      <c r="S337" s="229">
        <v>0</v>
      </c>
      <c r="T337" s="230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1" t="s">
        <v>150</v>
      </c>
      <c r="AT337" s="231" t="s">
        <v>283</v>
      </c>
      <c r="AU337" s="231" t="s">
        <v>83</v>
      </c>
      <c r="AY337" s="16" t="s">
        <v>129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6" t="s">
        <v>135</v>
      </c>
      <c r="BK337" s="232">
        <f>ROUND(I337*H337,2)</f>
        <v>0</v>
      </c>
      <c r="BL337" s="16" t="s">
        <v>135</v>
      </c>
      <c r="BM337" s="231" t="s">
        <v>392</v>
      </c>
    </row>
    <row r="338" s="2" customFormat="1">
      <c r="A338" s="37"/>
      <c r="B338" s="38"/>
      <c r="C338" s="39"/>
      <c r="D338" s="233" t="s">
        <v>136</v>
      </c>
      <c r="E338" s="39"/>
      <c r="F338" s="234" t="s">
        <v>651</v>
      </c>
      <c r="G338" s="39"/>
      <c r="H338" s="39"/>
      <c r="I338" s="235"/>
      <c r="J338" s="39"/>
      <c r="K338" s="39"/>
      <c r="L338" s="43"/>
      <c r="M338" s="236"/>
      <c r="N338" s="237"/>
      <c r="O338" s="91"/>
      <c r="P338" s="91"/>
      <c r="Q338" s="91"/>
      <c r="R338" s="91"/>
      <c r="S338" s="91"/>
      <c r="T338" s="92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136</v>
      </c>
      <c r="AU338" s="16" t="s">
        <v>83</v>
      </c>
    </row>
    <row r="339" s="13" customFormat="1">
      <c r="A339" s="13"/>
      <c r="B339" s="238"/>
      <c r="C339" s="239"/>
      <c r="D339" s="233" t="s">
        <v>137</v>
      </c>
      <c r="E339" s="240" t="s">
        <v>1</v>
      </c>
      <c r="F339" s="241" t="s">
        <v>330</v>
      </c>
      <c r="G339" s="239"/>
      <c r="H339" s="242">
        <v>1.01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137</v>
      </c>
      <c r="AU339" s="248" t="s">
        <v>83</v>
      </c>
      <c r="AV339" s="13" t="s">
        <v>83</v>
      </c>
      <c r="AW339" s="13" t="s">
        <v>30</v>
      </c>
      <c r="AX339" s="13" t="s">
        <v>73</v>
      </c>
      <c r="AY339" s="248" t="s">
        <v>129</v>
      </c>
    </row>
    <row r="340" s="14" customFormat="1">
      <c r="A340" s="14"/>
      <c r="B340" s="249"/>
      <c r="C340" s="250"/>
      <c r="D340" s="233" t="s">
        <v>137</v>
      </c>
      <c r="E340" s="251" t="s">
        <v>1</v>
      </c>
      <c r="F340" s="252" t="s">
        <v>139</v>
      </c>
      <c r="G340" s="250"/>
      <c r="H340" s="253">
        <v>1.01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137</v>
      </c>
      <c r="AU340" s="259" t="s">
        <v>83</v>
      </c>
      <c r="AV340" s="14" t="s">
        <v>135</v>
      </c>
      <c r="AW340" s="14" t="s">
        <v>30</v>
      </c>
      <c r="AX340" s="14" t="s">
        <v>81</v>
      </c>
      <c r="AY340" s="259" t="s">
        <v>129</v>
      </c>
    </row>
    <row r="341" s="2" customFormat="1" ht="16.5" customHeight="1">
      <c r="A341" s="37"/>
      <c r="B341" s="38"/>
      <c r="C341" s="260" t="s">
        <v>394</v>
      </c>
      <c r="D341" s="260" t="s">
        <v>283</v>
      </c>
      <c r="E341" s="261" t="s">
        <v>652</v>
      </c>
      <c r="F341" s="262" t="s">
        <v>653</v>
      </c>
      <c r="G341" s="263" t="s">
        <v>300</v>
      </c>
      <c r="H341" s="264">
        <v>2.02</v>
      </c>
      <c r="I341" s="265"/>
      <c r="J341" s="266">
        <f>ROUND(I341*H341,2)</f>
        <v>0</v>
      </c>
      <c r="K341" s="267"/>
      <c r="L341" s="268"/>
      <c r="M341" s="269" t="s">
        <v>1</v>
      </c>
      <c r="N341" s="270" t="s">
        <v>40</v>
      </c>
      <c r="O341" s="91"/>
      <c r="P341" s="229">
        <f>O341*H341</f>
        <v>0</v>
      </c>
      <c r="Q341" s="229">
        <v>0.0088000000000000005</v>
      </c>
      <c r="R341" s="229">
        <f>Q341*H341</f>
        <v>0.017776</v>
      </c>
      <c r="S341" s="229">
        <v>0</v>
      </c>
      <c r="T341" s="230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1" t="s">
        <v>150</v>
      </c>
      <c r="AT341" s="231" t="s">
        <v>283</v>
      </c>
      <c r="AU341" s="231" t="s">
        <v>83</v>
      </c>
      <c r="AY341" s="16" t="s">
        <v>129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6" t="s">
        <v>135</v>
      </c>
      <c r="BK341" s="232">
        <f>ROUND(I341*H341,2)</f>
        <v>0</v>
      </c>
      <c r="BL341" s="16" t="s">
        <v>135</v>
      </c>
      <c r="BM341" s="231" t="s">
        <v>397</v>
      </c>
    </row>
    <row r="342" s="2" customFormat="1">
      <c r="A342" s="37"/>
      <c r="B342" s="38"/>
      <c r="C342" s="39"/>
      <c r="D342" s="233" t="s">
        <v>136</v>
      </c>
      <c r="E342" s="39"/>
      <c r="F342" s="234" t="s">
        <v>653</v>
      </c>
      <c r="G342" s="39"/>
      <c r="H342" s="39"/>
      <c r="I342" s="235"/>
      <c r="J342" s="39"/>
      <c r="K342" s="39"/>
      <c r="L342" s="43"/>
      <c r="M342" s="236"/>
      <c r="N342" s="237"/>
      <c r="O342" s="91"/>
      <c r="P342" s="91"/>
      <c r="Q342" s="91"/>
      <c r="R342" s="91"/>
      <c r="S342" s="91"/>
      <c r="T342" s="92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136</v>
      </c>
      <c r="AU342" s="16" t="s">
        <v>83</v>
      </c>
    </row>
    <row r="343" s="13" customFormat="1">
      <c r="A343" s="13"/>
      <c r="B343" s="238"/>
      <c r="C343" s="239"/>
      <c r="D343" s="233" t="s">
        <v>137</v>
      </c>
      <c r="E343" s="240" t="s">
        <v>1</v>
      </c>
      <c r="F343" s="241" t="s">
        <v>412</v>
      </c>
      <c r="G343" s="239"/>
      <c r="H343" s="242">
        <v>2.02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8" t="s">
        <v>137</v>
      </c>
      <c r="AU343" s="248" t="s">
        <v>83</v>
      </c>
      <c r="AV343" s="13" t="s">
        <v>83</v>
      </c>
      <c r="AW343" s="13" t="s">
        <v>30</v>
      </c>
      <c r="AX343" s="13" t="s">
        <v>73</v>
      </c>
      <c r="AY343" s="248" t="s">
        <v>129</v>
      </c>
    </row>
    <row r="344" s="14" customFormat="1">
      <c r="A344" s="14"/>
      <c r="B344" s="249"/>
      <c r="C344" s="250"/>
      <c r="D344" s="233" t="s">
        <v>137</v>
      </c>
      <c r="E344" s="251" t="s">
        <v>1</v>
      </c>
      <c r="F344" s="252" t="s">
        <v>139</v>
      </c>
      <c r="G344" s="250"/>
      <c r="H344" s="253">
        <v>2.02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9" t="s">
        <v>137</v>
      </c>
      <c r="AU344" s="259" t="s">
        <v>83</v>
      </c>
      <c r="AV344" s="14" t="s">
        <v>135</v>
      </c>
      <c r="AW344" s="14" t="s">
        <v>30</v>
      </c>
      <c r="AX344" s="14" t="s">
        <v>81</v>
      </c>
      <c r="AY344" s="259" t="s">
        <v>129</v>
      </c>
    </row>
    <row r="345" s="2" customFormat="1" ht="37.8" customHeight="1">
      <c r="A345" s="37"/>
      <c r="B345" s="38"/>
      <c r="C345" s="219" t="s">
        <v>266</v>
      </c>
      <c r="D345" s="219" t="s">
        <v>131</v>
      </c>
      <c r="E345" s="220" t="s">
        <v>654</v>
      </c>
      <c r="F345" s="221" t="s">
        <v>655</v>
      </c>
      <c r="G345" s="222" t="s">
        <v>300</v>
      </c>
      <c r="H345" s="223">
        <v>2</v>
      </c>
      <c r="I345" s="224"/>
      <c r="J345" s="225">
        <f>ROUND(I345*H345,2)</f>
        <v>0</v>
      </c>
      <c r="K345" s="226"/>
      <c r="L345" s="43"/>
      <c r="M345" s="227" t="s">
        <v>1</v>
      </c>
      <c r="N345" s="228" t="s">
        <v>40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1" t="s">
        <v>135</v>
      </c>
      <c r="AT345" s="231" t="s">
        <v>131</v>
      </c>
      <c r="AU345" s="231" t="s">
        <v>83</v>
      </c>
      <c r="AY345" s="16" t="s">
        <v>129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6" t="s">
        <v>135</v>
      </c>
      <c r="BK345" s="232">
        <f>ROUND(I345*H345,2)</f>
        <v>0</v>
      </c>
      <c r="BL345" s="16" t="s">
        <v>135</v>
      </c>
      <c r="BM345" s="231" t="s">
        <v>400</v>
      </c>
    </row>
    <row r="346" s="2" customFormat="1">
      <c r="A346" s="37"/>
      <c r="B346" s="38"/>
      <c r="C346" s="39"/>
      <c r="D346" s="233" t="s">
        <v>136</v>
      </c>
      <c r="E346" s="39"/>
      <c r="F346" s="234" t="s">
        <v>655</v>
      </c>
      <c r="G346" s="39"/>
      <c r="H346" s="39"/>
      <c r="I346" s="235"/>
      <c r="J346" s="39"/>
      <c r="K346" s="39"/>
      <c r="L346" s="43"/>
      <c r="M346" s="236"/>
      <c r="N346" s="237"/>
      <c r="O346" s="91"/>
      <c r="P346" s="91"/>
      <c r="Q346" s="91"/>
      <c r="R346" s="91"/>
      <c r="S346" s="91"/>
      <c r="T346" s="92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136</v>
      </c>
      <c r="AU346" s="16" t="s">
        <v>83</v>
      </c>
    </row>
    <row r="347" s="2" customFormat="1" ht="24.15" customHeight="1">
      <c r="A347" s="37"/>
      <c r="B347" s="38"/>
      <c r="C347" s="260" t="s">
        <v>401</v>
      </c>
      <c r="D347" s="260" t="s">
        <v>283</v>
      </c>
      <c r="E347" s="261" t="s">
        <v>656</v>
      </c>
      <c r="F347" s="262" t="s">
        <v>657</v>
      </c>
      <c r="G347" s="263" t="s">
        <v>300</v>
      </c>
      <c r="H347" s="264">
        <v>2.02</v>
      </c>
      <c r="I347" s="265"/>
      <c r="J347" s="266">
        <f>ROUND(I347*H347,2)</f>
        <v>0</v>
      </c>
      <c r="K347" s="267"/>
      <c r="L347" s="268"/>
      <c r="M347" s="269" t="s">
        <v>1</v>
      </c>
      <c r="N347" s="270" t="s">
        <v>40</v>
      </c>
      <c r="O347" s="91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1" t="s">
        <v>150</v>
      </c>
      <c r="AT347" s="231" t="s">
        <v>283</v>
      </c>
      <c r="AU347" s="231" t="s">
        <v>83</v>
      </c>
      <c r="AY347" s="16" t="s">
        <v>129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6" t="s">
        <v>135</v>
      </c>
      <c r="BK347" s="232">
        <f>ROUND(I347*H347,2)</f>
        <v>0</v>
      </c>
      <c r="BL347" s="16" t="s">
        <v>135</v>
      </c>
      <c r="BM347" s="231" t="s">
        <v>404</v>
      </c>
    </row>
    <row r="348" s="2" customFormat="1">
      <c r="A348" s="37"/>
      <c r="B348" s="38"/>
      <c r="C348" s="39"/>
      <c r="D348" s="233" t="s">
        <v>136</v>
      </c>
      <c r="E348" s="39"/>
      <c r="F348" s="234" t="s">
        <v>657</v>
      </c>
      <c r="G348" s="39"/>
      <c r="H348" s="39"/>
      <c r="I348" s="235"/>
      <c r="J348" s="39"/>
      <c r="K348" s="39"/>
      <c r="L348" s="43"/>
      <c r="M348" s="236"/>
      <c r="N348" s="237"/>
      <c r="O348" s="91"/>
      <c r="P348" s="91"/>
      <c r="Q348" s="91"/>
      <c r="R348" s="91"/>
      <c r="S348" s="91"/>
      <c r="T348" s="92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136</v>
      </c>
      <c r="AU348" s="16" t="s">
        <v>83</v>
      </c>
    </row>
    <row r="349" s="2" customFormat="1">
      <c r="A349" s="37"/>
      <c r="B349" s="38"/>
      <c r="C349" s="39"/>
      <c r="D349" s="233" t="s">
        <v>434</v>
      </c>
      <c r="E349" s="39"/>
      <c r="F349" s="271" t="s">
        <v>658</v>
      </c>
      <c r="G349" s="39"/>
      <c r="H349" s="39"/>
      <c r="I349" s="235"/>
      <c r="J349" s="39"/>
      <c r="K349" s="39"/>
      <c r="L349" s="43"/>
      <c r="M349" s="236"/>
      <c r="N349" s="237"/>
      <c r="O349" s="91"/>
      <c r="P349" s="91"/>
      <c r="Q349" s="91"/>
      <c r="R349" s="91"/>
      <c r="S349" s="91"/>
      <c r="T349" s="92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434</v>
      </c>
      <c r="AU349" s="16" t="s">
        <v>83</v>
      </c>
    </row>
    <row r="350" s="13" customFormat="1">
      <c r="A350" s="13"/>
      <c r="B350" s="238"/>
      <c r="C350" s="239"/>
      <c r="D350" s="233" t="s">
        <v>137</v>
      </c>
      <c r="E350" s="240" t="s">
        <v>1</v>
      </c>
      <c r="F350" s="241" t="s">
        <v>412</v>
      </c>
      <c r="G350" s="239"/>
      <c r="H350" s="242">
        <v>2.02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8" t="s">
        <v>137</v>
      </c>
      <c r="AU350" s="248" t="s">
        <v>83</v>
      </c>
      <c r="AV350" s="13" t="s">
        <v>83</v>
      </c>
      <c r="AW350" s="13" t="s">
        <v>30</v>
      </c>
      <c r="AX350" s="13" t="s">
        <v>73</v>
      </c>
      <c r="AY350" s="248" t="s">
        <v>129</v>
      </c>
    </row>
    <row r="351" s="14" customFormat="1">
      <c r="A351" s="14"/>
      <c r="B351" s="249"/>
      <c r="C351" s="250"/>
      <c r="D351" s="233" t="s">
        <v>137</v>
      </c>
      <c r="E351" s="251" t="s">
        <v>1</v>
      </c>
      <c r="F351" s="252" t="s">
        <v>139</v>
      </c>
      <c r="G351" s="250"/>
      <c r="H351" s="253">
        <v>2.02</v>
      </c>
      <c r="I351" s="254"/>
      <c r="J351" s="250"/>
      <c r="K351" s="250"/>
      <c r="L351" s="255"/>
      <c r="M351" s="256"/>
      <c r="N351" s="257"/>
      <c r="O351" s="257"/>
      <c r="P351" s="257"/>
      <c r="Q351" s="257"/>
      <c r="R351" s="257"/>
      <c r="S351" s="257"/>
      <c r="T351" s="25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9" t="s">
        <v>137</v>
      </c>
      <c r="AU351" s="259" t="s">
        <v>83</v>
      </c>
      <c r="AV351" s="14" t="s">
        <v>135</v>
      </c>
      <c r="AW351" s="14" t="s">
        <v>30</v>
      </c>
      <c r="AX351" s="14" t="s">
        <v>81</v>
      </c>
      <c r="AY351" s="259" t="s">
        <v>129</v>
      </c>
    </row>
    <row r="352" s="2" customFormat="1" ht="37.8" customHeight="1">
      <c r="A352" s="37"/>
      <c r="B352" s="38"/>
      <c r="C352" s="219" t="s">
        <v>270</v>
      </c>
      <c r="D352" s="219" t="s">
        <v>131</v>
      </c>
      <c r="E352" s="220" t="s">
        <v>659</v>
      </c>
      <c r="F352" s="221" t="s">
        <v>660</v>
      </c>
      <c r="G352" s="222" t="s">
        <v>300</v>
      </c>
      <c r="H352" s="223">
        <v>1</v>
      </c>
      <c r="I352" s="224"/>
      <c r="J352" s="225">
        <f>ROUND(I352*H352,2)</f>
        <v>0</v>
      </c>
      <c r="K352" s="226"/>
      <c r="L352" s="43"/>
      <c r="M352" s="227" t="s">
        <v>1</v>
      </c>
      <c r="N352" s="228" t="s">
        <v>40</v>
      </c>
      <c r="O352" s="91"/>
      <c r="P352" s="229">
        <f>O352*H352</f>
        <v>0</v>
      </c>
      <c r="Q352" s="229">
        <v>1.0000000000000001E-05</v>
      </c>
      <c r="R352" s="229">
        <f>Q352*H352</f>
        <v>1.0000000000000001E-05</v>
      </c>
      <c r="S352" s="229">
        <v>0</v>
      </c>
      <c r="T352" s="230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1" t="s">
        <v>135</v>
      </c>
      <c r="AT352" s="231" t="s">
        <v>131</v>
      </c>
      <c r="AU352" s="231" t="s">
        <v>83</v>
      </c>
      <c r="AY352" s="16" t="s">
        <v>129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6" t="s">
        <v>135</v>
      </c>
      <c r="BK352" s="232">
        <f>ROUND(I352*H352,2)</f>
        <v>0</v>
      </c>
      <c r="BL352" s="16" t="s">
        <v>135</v>
      </c>
      <c r="BM352" s="231" t="s">
        <v>407</v>
      </c>
    </row>
    <row r="353" s="2" customFormat="1">
      <c r="A353" s="37"/>
      <c r="B353" s="38"/>
      <c r="C353" s="39"/>
      <c r="D353" s="233" t="s">
        <v>136</v>
      </c>
      <c r="E353" s="39"/>
      <c r="F353" s="234" t="s">
        <v>660</v>
      </c>
      <c r="G353" s="39"/>
      <c r="H353" s="39"/>
      <c r="I353" s="235"/>
      <c r="J353" s="39"/>
      <c r="K353" s="39"/>
      <c r="L353" s="43"/>
      <c r="M353" s="236"/>
      <c r="N353" s="237"/>
      <c r="O353" s="91"/>
      <c r="P353" s="91"/>
      <c r="Q353" s="91"/>
      <c r="R353" s="91"/>
      <c r="S353" s="91"/>
      <c r="T353" s="92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136</v>
      </c>
      <c r="AU353" s="16" t="s">
        <v>83</v>
      </c>
    </row>
    <row r="354" s="2" customFormat="1" ht="21.75" customHeight="1">
      <c r="A354" s="37"/>
      <c r="B354" s="38"/>
      <c r="C354" s="260" t="s">
        <v>408</v>
      </c>
      <c r="D354" s="260" t="s">
        <v>283</v>
      </c>
      <c r="E354" s="261" t="s">
        <v>661</v>
      </c>
      <c r="F354" s="262" t="s">
        <v>662</v>
      </c>
      <c r="G354" s="263" t="s">
        <v>300</v>
      </c>
      <c r="H354" s="264">
        <v>1.01</v>
      </c>
      <c r="I354" s="265"/>
      <c r="J354" s="266">
        <f>ROUND(I354*H354,2)</f>
        <v>0</v>
      </c>
      <c r="K354" s="267"/>
      <c r="L354" s="268"/>
      <c r="M354" s="269" t="s">
        <v>1</v>
      </c>
      <c r="N354" s="270" t="s">
        <v>40</v>
      </c>
      <c r="O354" s="91"/>
      <c r="P354" s="229">
        <f>O354*H354</f>
        <v>0</v>
      </c>
      <c r="Q354" s="229">
        <v>0.00062</v>
      </c>
      <c r="R354" s="229">
        <f>Q354*H354</f>
        <v>0.00062620000000000004</v>
      </c>
      <c r="S354" s="229">
        <v>0</v>
      </c>
      <c r="T354" s="230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1" t="s">
        <v>150</v>
      </c>
      <c r="AT354" s="231" t="s">
        <v>283</v>
      </c>
      <c r="AU354" s="231" t="s">
        <v>83</v>
      </c>
      <c r="AY354" s="16" t="s">
        <v>129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6" t="s">
        <v>135</v>
      </c>
      <c r="BK354" s="232">
        <f>ROUND(I354*H354,2)</f>
        <v>0</v>
      </c>
      <c r="BL354" s="16" t="s">
        <v>135</v>
      </c>
      <c r="BM354" s="231" t="s">
        <v>411</v>
      </c>
    </row>
    <row r="355" s="2" customFormat="1">
      <c r="A355" s="37"/>
      <c r="B355" s="38"/>
      <c r="C355" s="39"/>
      <c r="D355" s="233" t="s">
        <v>136</v>
      </c>
      <c r="E355" s="39"/>
      <c r="F355" s="234" t="s">
        <v>662</v>
      </c>
      <c r="G355" s="39"/>
      <c r="H355" s="39"/>
      <c r="I355" s="235"/>
      <c r="J355" s="39"/>
      <c r="K355" s="39"/>
      <c r="L355" s="43"/>
      <c r="M355" s="236"/>
      <c r="N355" s="237"/>
      <c r="O355" s="91"/>
      <c r="P355" s="91"/>
      <c r="Q355" s="91"/>
      <c r="R355" s="91"/>
      <c r="S355" s="91"/>
      <c r="T355" s="92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136</v>
      </c>
      <c r="AU355" s="16" t="s">
        <v>83</v>
      </c>
    </row>
    <row r="356" s="13" customFormat="1">
      <c r="A356" s="13"/>
      <c r="B356" s="238"/>
      <c r="C356" s="239"/>
      <c r="D356" s="233" t="s">
        <v>137</v>
      </c>
      <c r="E356" s="240" t="s">
        <v>1</v>
      </c>
      <c r="F356" s="241" t="s">
        <v>330</v>
      </c>
      <c r="G356" s="239"/>
      <c r="H356" s="242">
        <v>1.01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8" t="s">
        <v>137</v>
      </c>
      <c r="AU356" s="248" t="s">
        <v>83</v>
      </c>
      <c r="AV356" s="13" t="s">
        <v>83</v>
      </c>
      <c r="AW356" s="13" t="s">
        <v>30</v>
      </c>
      <c r="AX356" s="13" t="s">
        <v>73</v>
      </c>
      <c r="AY356" s="248" t="s">
        <v>129</v>
      </c>
    </row>
    <row r="357" s="14" customFormat="1">
      <c r="A357" s="14"/>
      <c r="B357" s="249"/>
      <c r="C357" s="250"/>
      <c r="D357" s="233" t="s">
        <v>137</v>
      </c>
      <c r="E357" s="251" t="s">
        <v>1</v>
      </c>
      <c r="F357" s="252" t="s">
        <v>139</v>
      </c>
      <c r="G357" s="250"/>
      <c r="H357" s="253">
        <v>1.01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137</v>
      </c>
      <c r="AU357" s="259" t="s">
        <v>83</v>
      </c>
      <c r="AV357" s="14" t="s">
        <v>135</v>
      </c>
      <c r="AW357" s="14" t="s">
        <v>30</v>
      </c>
      <c r="AX357" s="14" t="s">
        <v>81</v>
      </c>
      <c r="AY357" s="259" t="s">
        <v>129</v>
      </c>
    </row>
    <row r="358" s="2" customFormat="1" ht="37.8" customHeight="1">
      <c r="A358" s="37"/>
      <c r="B358" s="38"/>
      <c r="C358" s="219" t="s">
        <v>276</v>
      </c>
      <c r="D358" s="219" t="s">
        <v>131</v>
      </c>
      <c r="E358" s="220" t="s">
        <v>436</v>
      </c>
      <c r="F358" s="221" t="s">
        <v>437</v>
      </c>
      <c r="G358" s="222" t="s">
        <v>300</v>
      </c>
      <c r="H358" s="223">
        <v>6</v>
      </c>
      <c r="I358" s="224"/>
      <c r="J358" s="225">
        <f>ROUND(I358*H358,2)</f>
        <v>0</v>
      </c>
      <c r="K358" s="226"/>
      <c r="L358" s="43"/>
      <c r="M358" s="227" t="s">
        <v>1</v>
      </c>
      <c r="N358" s="228" t="s">
        <v>40</v>
      </c>
      <c r="O358" s="91"/>
      <c r="P358" s="229">
        <f>O358*H358</f>
        <v>0</v>
      </c>
      <c r="Q358" s="229">
        <v>0.035729999999999998</v>
      </c>
      <c r="R358" s="229">
        <f>Q358*H358</f>
        <v>0.21437999999999999</v>
      </c>
      <c r="S358" s="229">
        <v>0</v>
      </c>
      <c r="T358" s="230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1" t="s">
        <v>135</v>
      </c>
      <c r="AT358" s="231" t="s">
        <v>131</v>
      </c>
      <c r="AU358" s="231" t="s">
        <v>83</v>
      </c>
      <c r="AY358" s="16" t="s">
        <v>129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6" t="s">
        <v>135</v>
      </c>
      <c r="BK358" s="232">
        <f>ROUND(I358*H358,2)</f>
        <v>0</v>
      </c>
      <c r="BL358" s="16" t="s">
        <v>135</v>
      </c>
      <c r="BM358" s="231" t="s">
        <v>415</v>
      </c>
    </row>
    <row r="359" s="2" customFormat="1">
      <c r="A359" s="37"/>
      <c r="B359" s="38"/>
      <c r="C359" s="39"/>
      <c r="D359" s="233" t="s">
        <v>136</v>
      </c>
      <c r="E359" s="39"/>
      <c r="F359" s="234" t="s">
        <v>437</v>
      </c>
      <c r="G359" s="39"/>
      <c r="H359" s="39"/>
      <c r="I359" s="235"/>
      <c r="J359" s="39"/>
      <c r="K359" s="39"/>
      <c r="L359" s="43"/>
      <c r="M359" s="236"/>
      <c r="N359" s="237"/>
      <c r="O359" s="91"/>
      <c r="P359" s="91"/>
      <c r="Q359" s="91"/>
      <c r="R359" s="91"/>
      <c r="S359" s="91"/>
      <c r="T359" s="92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136</v>
      </c>
      <c r="AU359" s="16" t="s">
        <v>83</v>
      </c>
    </row>
    <row r="360" s="13" customFormat="1">
      <c r="A360" s="13"/>
      <c r="B360" s="238"/>
      <c r="C360" s="239"/>
      <c r="D360" s="233" t="s">
        <v>137</v>
      </c>
      <c r="E360" s="240" t="s">
        <v>1</v>
      </c>
      <c r="F360" s="241" t="s">
        <v>145</v>
      </c>
      <c r="G360" s="239"/>
      <c r="H360" s="242">
        <v>6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8" t="s">
        <v>137</v>
      </c>
      <c r="AU360" s="248" t="s">
        <v>83</v>
      </c>
      <c r="AV360" s="13" t="s">
        <v>83</v>
      </c>
      <c r="AW360" s="13" t="s">
        <v>30</v>
      </c>
      <c r="AX360" s="13" t="s">
        <v>73</v>
      </c>
      <c r="AY360" s="248" t="s">
        <v>129</v>
      </c>
    </row>
    <row r="361" s="14" customFormat="1">
      <c r="A361" s="14"/>
      <c r="B361" s="249"/>
      <c r="C361" s="250"/>
      <c r="D361" s="233" t="s">
        <v>137</v>
      </c>
      <c r="E361" s="251" t="s">
        <v>1</v>
      </c>
      <c r="F361" s="252" t="s">
        <v>139</v>
      </c>
      <c r="G361" s="250"/>
      <c r="H361" s="253">
        <v>6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9" t="s">
        <v>137</v>
      </c>
      <c r="AU361" s="259" t="s">
        <v>83</v>
      </c>
      <c r="AV361" s="14" t="s">
        <v>135</v>
      </c>
      <c r="AW361" s="14" t="s">
        <v>30</v>
      </c>
      <c r="AX361" s="14" t="s">
        <v>81</v>
      </c>
      <c r="AY361" s="259" t="s">
        <v>129</v>
      </c>
    </row>
    <row r="362" s="2" customFormat="1" ht="44.25" customHeight="1">
      <c r="A362" s="37"/>
      <c r="B362" s="38"/>
      <c r="C362" s="219" t="s">
        <v>416</v>
      </c>
      <c r="D362" s="219" t="s">
        <v>131</v>
      </c>
      <c r="E362" s="220" t="s">
        <v>440</v>
      </c>
      <c r="F362" s="221" t="s">
        <v>441</v>
      </c>
      <c r="G362" s="222" t="s">
        <v>300</v>
      </c>
      <c r="H362" s="223">
        <v>4</v>
      </c>
      <c r="I362" s="224"/>
      <c r="J362" s="225">
        <f>ROUND(I362*H362,2)</f>
        <v>0</v>
      </c>
      <c r="K362" s="226"/>
      <c r="L362" s="43"/>
      <c r="M362" s="227" t="s">
        <v>1</v>
      </c>
      <c r="N362" s="228" t="s">
        <v>40</v>
      </c>
      <c r="O362" s="91"/>
      <c r="P362" s="229">
        <f>O362*H362</f>
        <v>0</v>
      </c>
      <c r="Q362" s="229">
        <v>2.1167600000000002</v>
      </c>
      <c r="R362" s="229">
        <f>Q362*H362</f>
        <v>8.4670400000000008</v>
      </c>
      <c r="S362" s="229">
        <v>0</v>
      </c>
      <c r="T362" s="230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1" t="s">
        <v>135</v>
      </c>
      <c r="AT362" s="231" t="s">
        <v>131</v>
      </c>
      <c r="AU362" s="231" t="s">
        <v>83</v>
      </c>
      <c r="AY362" s="16" t="s">
        <v>129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6" t="s">
        <v>135</v>
      </c>
      <c r="BK362" s="232">
        <f>ROUND(I362*H362,2)</f>
        <v>0</v>
      </c>
      <c r="BL362" s="16" t="s">
        <v>135</v>
      </c>
      <c r="BM362" s="231" t="s">
        <v>419</v>
      </c>
    </row>
    <row r="363" s="2" customFormat="1">
      <c r="A363" s="37"/>
      <c r="B363" s="38"/>
      <c r="C363" s="39"/>
      <c r="D363" s="233" t="s">
        <v>136</v>
      </c>
      <c r="E363" s="39"/>
      <c r="F363" s="234" t="s">
        <v>441</v>
      </c>
      <c r="G363" s="39"/>
      <c r="H363" s="39"/>
      <c r="I363" s="235"/>
      <c r="J363" s="39"/>
      <c r="K363" s="39"/>
      <c r="L363" s="43"/>
      <c r="M363" s="236"/>
      <c r="N363" s="237"/>
      <c r="O363" s="91"/>
      <c r="P363" s="91"/>
      <c r="Q363" s="91"/>
      <c r="R363" s="91"/>
      <c r="S363" s="91"/>
      <c r="T363" s="92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136</v>
      </c>
      <c r="AU363" s="16" t="s">
        <v>83</v>
      </c>
    </row>
    <row r="364" s="2" customFormat="1" ht="24.15" customHeight="1">
      <c r="A364" s="37"/>
      <c r="B364" s="38"/>
      <c r="C364" s="260" t="s">
        <v>280</v>
      </c>
      <c r="D364" s="260" t="s">
        <v>283</v>
      </c>
      <c r="E364" s="261" t="s">
        <v>443</v>
      </c>
      <c r="F364" s="262" t="s">
        <v>444</v>
      </c>
      <c r="G364" s="263" t="s">
        <v>300</v>
      </c>
      <c r="H364" s="264">
        <v>4.04</v>
      </c>
      <c r="I364" s="265"/>
      <c r="J364" s="266">
        <f>ROUND(I364*H364,2)</f>
        <v>0</v>
      </c>
      <c r="K364" s="267"/>
      <c r="L364" s="268"/>
      <c r="M364" s="269" t="s">
        <v>1</v>
      </c>
      <c r="N364" s="270" t="s">
        <v>40</v>
      </c>
      <c r="O364" s="91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1" t="s">
        <v>150</v>
      </c>
      <c r="AT364" s="231" t="s">
        <v>283</v>
      </c>
      <c r="AU364" s="231" t="s">
        <v>83</v>
      </c>
      <c r="AY364" s="16" t="s">
        <v>129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6" t="s">
        <v>135</v>
      </c>
      <c r="BK364" s="232">
        <f>ROUND(I364*H364,2)</f>
        <v>0</v>
      </c>
      <c r="BL364" s="16" t="s">
        <v>135</v>
      </c>
      <c r="BM364" s="231" t="s">
        <v>422</v>
      </c>
    </row>
    <row r="365" s="2" customFormat="1">
      <c r="A365" s="37"/>
      <c r="B365" s="38"/>
      <c r="C365" s="39"/>
      <c r="D365" s="233" t="s">
        <v>136</v>
      </c>
      <c r="E365" s="39"/>
      <c r="F365" s="234" t="s">
        <v>444</v>
      </c>
      <c r="G365" s="39"/>
      <c r="H365" s="39"/>
      <c r="I365" s="235"/>
      <c r="J365" s="39"/>
      <c r="K365" s="39"/>
      <c r="L365" s="43"/>
      <c r="M365" s="236"/>
      <c r="N365" s="237"/>
      <c r="O365" s="91"/>
      <c r="P365" s="91"/>
      <c r="Q365" s="91"/>
      <c r="R365" s="91"/>
      <c r="S365" s="91"/>
      <c r="T365" s="92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136</v>
      </c>
      <c r="AU365" s="16" t="s">
        <v>83</v>
      </c>
    </row>
    <row r="366" s="13" customFormat="1">
      <c r="A366" s="13"/>
      <c r="B366" s="238"/>
      <c r="C366" s="239"/>
      <c r="D366" s="233" t="s">
        <v>137</v>
      </c>
      <c r="E366" s="240" t="s">
        <v>1</v>
      </c>
      <c r="F366" s="241" t="s">
        <v>334</v>
      </c>
      <c r="G366" s="239"/>
      <c r="H366" s="242">
        <v>4.04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8" t="s">
        <v>137</v>
      </c>
      <c r="AU366" s="248" t="s">
        <v>83</v>
      </c>
      <c r="AV366" s="13" t="s">
        <v>83</v>
      </c>
      <c r="AW366" s="13" t="s">
        <v>30</v>
      </c>
      <c r="AX366" s="13" t="s">
        <v>73</v>
      </c>
      <c r="AY366" s="248" t="s">
        <v>129</v>
      </c>
    </row>
    <row r="367" s="14" customFormat="1">
      <c r="A367" s="14"/>
      <c r="B367" s="249"/>
      <c r="C367" s="250"/>
      <c r="D367" s="233" t="s">
        <v>137</v>
      </c>
      <c r="E367" s="251" t="s">
        <v>1</v>
      </c>
      <c r="F367" s="252" t="s">
        <v>139</v>
      </c>
      <c r="G367" s="250"/>
      <c r="H367" s="253">
        <v>4.04</v>
      </c>
      <c r="I367" s="254"/>
      <c r="J367" s="250"/>
      <c r="K367" s="250"/>
      <c r="L367" s="255"/>
      <c r="M367" s="256"/>
      <c r="N367" s="257"/>
      <c r="O367" s="257"/>
      <c r="P367" s="257"/>
      <c r="Q367" s="257"/>
      <c r="R367" s="257"/>
      <c r="S367" s="257"/>
      <c r="T367" s="25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9" t="s">
        <v>137</v>
      </c>
      <c r="AU367" s="259" t="s">
        <v>83</v>
      </c>
      <c r="AV367" s="14" t="s">
        <v>135</v>
      </c>
      <c r="AW367" s="14" t="s">
        <v>30</v>
      </c>
      <c r="AX367" s="14" t="s">
        <v>81</v>
      </c>
      <c r="AY367" s="259" t="s">
        <v>129</v>
      </c>
    </row>
    <row r="368" s="2" customFormat="1" ht="24.15" customHeight="1">
      <c r="A368" s="37"/>
      <c r="B368" s="38"/>
      <c r="C368" s="260" t="s">
        <v>423</v>
      </c>
      <c r="D368" s="260" t="s">
        <v>283</v>
      </c>
      <c r="E368" s="261" t="s">
        <v>450</v>
      </c>
      <c r="F368" s="262" t="s">
        <v>451</v>
      </c>
      <c r="G368" s="263" t="s">
        <v>300</v>
      </c>
      <c r="H368" s="264">
        <v>4.04</v>
      </c>
      <c r="I368" s="265"/>
      <c r="J368" s="266">
        <f>ROUND(I368*H368,2)</f>
        <v>0</v>
      </c>
      <c r="K368" s="267"/>
      <c r="L368" s="268"/>
      <c r="M368" s="269" t="s">
        <v>1</v>
      </c>
      <c r="N368" s="270" t="s">
        <v>40</v>
      </c>
      <c r="O368" s="91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1" t="s">
        <v>150</v>
      </c>
      <c r="AT368" s="231" t="s">
        <v>283</v>
      </c>
      <c r="AU368" s="231" t="s">
        <v>83</v>
      </c>
      <c r="AY368" s="16" t="s">
        <v>129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6" t="s">
        <v>135</v>
      </c>
      <c r="BK368" s="232">
        <f>ROUND(I368*H368,2)</f>
        <v>0</v>
      </c>
      <c r="BL368" s="16" t="s">
        <v>135</v>
      </c>
      <c r="BM368" s="231" t="s">
        <v>426</v>
      </c>
    </row>
    <row r="369" s="2" customFormat="1">
      <c r="A369" s="37"/>
      <c r="B369" s="38"/>
      <c r="C369" s="39"/>
      <c r="D369" s="233" t="s">
        <v>136</v>
      </c>
      <c r="E369" s="39"/>
      <c r="F369" s="234" t="s">
        <v>451</v>
      </c>
      <c r="G369" s="39"/>
      <c r="H369" s="39"/>
      <c r="I369" s="235"/>
      <c r="J369" s="39"/>
      <c r="K369" s="39"/>
      <c r="L369" s="43"/>
      <c r="M369" s="236"/>
      <c r="N369" s="237"/>
      <c r="O369" s="91"/>
      <c r="P369" s="91"/>
      <c r="Q369" s="91"/>
      <c r="R369" s="91"/>
      <c r="S369" s="91"/>
      <c r="T369" s="92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136</v>
      </c>
      <c r="AU369" s="16" t="s">
        <v>83</v>
      </c>
    </row>
    <row r="370" s="13" customFormat="1">
      <c r="A370" s="13"/>
      <c r="B370" s="238"/>
      <c r="C370" s="239"/>
      <c r="D370" s="233" t="s">
        <v>137</v>
      </c>
      <c r="E370" s="240" t="s">
        <v>1</v>
      </c>
      <c r="F370" s="241" t="s">
        <v>334</v>
      </c>
      <c r="G370" s="239"/>
      <c r="H370" s="242">
        <v>4.04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8" t="s">
        <v>137</v>
      </c>
      <c r="AU370" s="248" t="s">
        <v>83</v>
      </c>
      <c r="AV370" s="13" t="s">
        <v>83</v>
      </c>
      <c r="AW370" s="13" t="s">
        <v>30</v>
      </c>
      <c r="AX370" s="13" t="s">
        <v>73</v>
      </c>
      <c r="AY370" s="248" t="s">
        <v>129</v>
      </c>
    </row>
    <row r="371" s="14" customFormat="1">
      <c r="A371" s="14"/>
      <c r="B371" s="249"/>
      <c r="C371" s="250"/>
      <c r="D371" s="233" t="s">
        <v>137</v>
      </c>
      <c r="E371" s="251" t="s">
        <v>1</v>
      </c>
      <c r="F371" s="252" t="s">
        <v>139</v>
      </c>
      <c r="G371" s="250"/>
      <c r="H371" s="253">
        <v>4.04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9" t="s">
        <v>137</v>
      </c>
      <c r="AU371" s="259" t="s">
        <v>83</v>
      </c>
      <c r="AV371" s="14" t="s">
        <v>135</v>
      </c>
      <c r="AW371" s="14" t="s">
        <v>30</v>
      </c>
      <c r="AX371" s="14" t="s">
        <v>81</v>
      </c>
      <c r="AY371" s="259" t="s">
        <v>129</v>
      </c>
    </row>
    <row r="372" s="2" customFormat="1" ht="24.15" customHeight="1">
      <c r="A372" s="37"/>
      <c r="B372" s="38"/>
      <c r="C372" s="260" t="s">
        <v>286</v>
      </c>
      <c r="D372" s="260" t="s">
        <v>283</v>
      </c>
      <c r="E372" s="261" t="s">
        <v>457</v>
      </c>
      <c r="F372" s="262" t="s">
        <v>458</v>
      </c>
      <c r="G372" s="263" t="s">
        <v>300</v>
      </c>
      <c r="H372" s="264">
        <v>10.1</v>
      </c>
      <c r="I372" s="265"/>
      <c r="J372" s="266">
        <f>ROUND(I372*H372,2)</f>
        <v>0</v>
      </c>
      <c r="K372" s="267"/>
      <c r="L372" s="268"/>
      <c r="M372" s="269" t="s">
        <v>1</v>
      </c>
      <c r="N372" s="270" t="s">
        <v>40</v>
      </c>
      <c r="O372" s="91"/>
      <c r="P372" s="229">
        <f>O372*H372</f>
        <v>0</v>
      </c>
      <c r="Q372" s="229">
        <v>0.002</v>
      </c>
      <c r="R372" s="229">
        <f>Q372*H372</f>
        <v>0.020199999999999999</v>
      </c>
      <c r="S372" s="229">
        <v>0</v>
      </c>
      <c r="T372" s="230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1" t="s">
        <v>150</v>
      </c>
      <c r="AT372" s="231" t="s">
        <v>283</v>
      </c>
      <c r="AU372" s="231" t="s">
        <v>83</v>
      </c>
      <c r="AY372" s="16" t="s">
        <v>129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6" t="s">
        <v>135</v>
      </c>
      <c r="BK372" s="232">
        <f>ROUND(I372*H372,2)</f>
        <v>0</v>
      </c>
      <c r="BL372" s="16" t="s">
        <v>135</v>
      </c>
      <c r="BM372" s="231" t="s">
        <v>429</v>
      </c>
    </row>
    <row r="373" s="2" customFormat="1">
      <c r="A373" s="37"/>
      <c r="B373" s="38"/>
      <c r="C373" s="39"/>
      <c r="D373" s="233" t="s">
        <v>136</v>
      </c>
      <c r="E373" s="39"/>
      <c r="F373" s="234" t="s">
        <v>458</v>
      </c>
      <c r="G373" s="39"/>
      <c r="H373" s="39"/>
      <c r="I373" s="235"/>
      <c r="J373" s="39"/>
      <c r="K373" s="39"/>
      <c r="L373" s="43"/>
      <c r="M373" s="236"/>
      <c r="N373" s="237"/>
      <c r="O373" s="91"/>
      <c r="P373" s="91"/>
      <c r="Q373" s="91"/>
      <c r="R373" s="91"/>
      <c r="S373" s="91"/>
      <c r="T373" s="92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136</v>
      </c>
      <c r="AU373" s="16" t="s">
        <v>83</v>
      </c>
    </row>
    <row r="374" s="13" customFormat="1">
      <c r="A374" s="13"/>
      <c r="B374" s="238"/>
      <c r="C374" s="239"/>
      <c r="D374" s="233" t="s">
        <v>137</v>
      </c>
      <c r="E374" s="240" t="s">
        <v>1</v>
      </c>
      <c r="F374" s="241" t="s">
        <v>663</v>
      </c>
      <c r="G374" s="239"/>
      <c r="H374" s="242">
        <v>10.1</v>
      </c>
      <c r="I374" s="243"/>
      <c r="J374" s="239"/>
      <c r="K374" s="239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137</v>
      </c>
      <c r="AU374" s="248" t="s">
        <v>83</v>
      </c>
      <c r="AV374" s="13" t="s">
        <v>83</v>
      </c>
      <c r="AW374" s="13" t="s">
        <v>30</v>
      </c>
      <c r="AX374" s="13" t="s">
        <v>73</v>
      </c>
      <c r="AY374" s="248" t="s">
        <v>129</v>
      </c>
    </row>
    <row r="375" s="14" customFormat="1">
      <c r="A375" s="14"/>
      <c r="B375" s="249"/>
      <c r="C375" s="250"/>
      <c r="D375" s="233" t="s">
        <v>137</v>
      </c>
      <c r="E375" s="251" t="s">
        <v>1</v>
      </c>
      <c r="F375" s="252" t="s">
        <v>139</v>
      </c>
      <c r="G375" s="250"/>
      <c r="H375" s="253">
        <v>10.1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137</v>
      </c>
      <c r="AU375" s="259" t="s">
        <v>83</v>
      </c>
      <c r="AV375" s="14" t="s">
        <v>135</v>
      </c>
      <c r="AW375" s="14" t="s">
        <v>30</v>
      </c>
      <c r="AX375" s="14" t="s">
        <v>81</v>
      </c>
      <c r="AY375" s="259" t="s">
        <v>129</v>
      </c>
    </row>
    <row r="376" s="2" customFormat="1" ht="24.15" customHeight="1">
      <c r="A376" s="37"/>
      <c r="B376" s="38"/>
      <c r="C376" s="260" t="s">
        <v>430</v>
      </c>
      <c r="D376" s="260" t="s">
        <v>283</v>
      </c>
      <c r="E376" s="261" t="s">
        <v>465</v>
      </c>
      <c r="F376" s="262" t="s">
        <v>466</v>
      </c>
      <c r="G376" s="263" t="s">
        <v>300</v>
      </c>
      <c r="H376" s="264">
        <v>3.0299999999999998</v>
      </c>
      <c r="I376" s="265"/>
      <c r="J376" s="266">
        <f>ROUND(I376*H376,2)</f>
        <v>0</v>
      </c>
      <c r="K376" s="267"/>
      <c r="L376" s="268"/>
      <c r="M376" s="269" t="s">
        <v>1</v>
      </c>
      <c r="N376" s="270" t="s">
        <v>40</v>
      </c>
      <c r="O376" s="91"/>
      <c r="P376" s="229">
        <f>O376*H376</f>
        <v>0</v>
      </c>
      <c r="Q376" s="229">
        <v>0.50600000000000001</v>
      </c>
      <c r="R376" s="229">
        <f>Q376*H376</f>
        <v>1.53318</v>
      </c>
      <c r="S376" s="229">
        <v>0</v>
      </c>
      <c r="T376" s="230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1" t="s">
        <v>150</v>
      </c>
      <c r="AT376" s="231" t="s">
        <v>283</v>
      </c>
      <c r="AU376" s="231" t="s">
        <v>83</v>
      </c>
      <c r="AY376" s="16" t="s">
        <v>129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6" t="s">
        <v>135</v>
      </c>
      <c r="BK376" s="232">
        <f>ROUND(I376*H376,2)</f>
        <v>0</v>
      </c>
      <c r="BL376" s="16" t="s">
        <v>135</v>
      </c>
      <c r="BM376" s="231" t="s">
        <v>433</v>
      </c>
    </row>
    <row r="377" s="2" customFormat="1">
      <c r="A377" s="37"/>
      <c r="B377" s="38"/>
      <c r="C377" s="39"/>
      <c r="D377" s="233" t="s">
        <v>136</v>
      </c>
      <c r="E377" s="39"/>
      <c r="F377" s="234" t="s">
        <v>466</v>
      </c>
      <c r="G377" s="39"/>
      <c r="H377" s="39"/>
      <c r="I377" s="235"/>
      <c r="J377" s="39"/>
      <c r="K377" s="39"/>
      <c r="L377" s="43"/>
      <c r="M377" s="236"/>
      <c r="N377" s="237"/>
      <c r="O377" s="91"/>
      <c r="P377" s="91"/>
      <c r="Q377" s="91"/>
      <c r="R377" s="91"/>
      <c r="S377" s="91"/>
      <c r="T377" s="92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136</v>
      </c>
      <c r="AU377" s="16" t="s">
        <v>83</v>
      </c>
    </row>
    <row r="378" s="13" customFormat="1">
      <c r="A378" s="13"/>
      <c r="B378" s="238"/>
      <c r="C378" s="239"/>
      <c r="D378" s="233" t="s">
        <v>137</v>
      </c>
      <c r="E378" s="240" t="s">
        <v>1</v>
      </c>
      <c r="F378" s="241" t="s">
        <v>339</v>
      </c>
      <c r="G378" s="239"/>
      <c r="H378" s="242">
        <v>3.0299999999999998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137</v>
      </c>
      <c r="AU378" s="248" t="s">
        <v>83</v>
      </c>
      <c r="AV378" s="13" t="s">
        <v>83</v>
      </c>
      <c r="AW378" s="13" t="s">
        <v>30</v>
      </c>
      <c r="AX378" s="13" t="s">
        <v>73</v>
      </c>
      <c r="AY378" s="248" t="s">
        <v>129</v>
      </c>
    </row>
    <row r="379" s="14" customFormat="1">
      <c r="A379" s="14"/>
      <c r="B379" s="249"/>
      <c r="C379" s="250"/>
      <c r="D379" s="233" t="s">
        <v>137</v>
      </c>
      <c r="E379" s="251" t="s">
        <v>1</v>
      </c>
      <c r="F379" s="252" t="s">
        <v>139</v>
      </c>
      <c r="G379" s="250"/>
      <c r="H379" s="253">
        <v>3.0299999999999998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137</v>
      </c>
      <c r="AU379" s="259" t="s">
        <v>83</v>
      </c>
      <c r="AV379" s="14" t="s">
        <v>135</v>
      </c>
      <c r="AW379" s="14" t="s">
        <v>30</v>
      </c>
      <c r="AX379" s="14" t="s">
        <v>81</v>
      </c>
      <c r="AY379" s="259" t="s">
        <v>129</v>
      </c>
    </row>
    <row r="380" s="2" customFormat="1" ht="24.15" customHeight="1">
      <c r="A380" s="37"/>
      <c r="B380" s="38"/>
      <c r="C380" s="260" t="s">
        <v>291</v>
      </c>
      <c r="D380" s="260" t="s">
        <v>283</v>
      </c>
      <c r="E380" s="261" t="s">
        <v>469</v>
      </c>
      <c r="F380" s="262" t="s">
        <v>470</v>
      </c>
      <c r="G380" s="263" t="s">
        <v>300</v>
      </c>
      <c r="H380" s="264">
        <v>2.02</v>
      </c>
      <c r="I380" s="265"/>
      <c r="J380" s="266">
        <f>ROUND(I380*H380,2)</f>
        <v>0</v>
      </c>
      <c r="K380" s="267"/>
      <c r="L380" s="268"/>
      <c r="M380" s="269" t="s">
        <v>1</v>
      </c>
      <c r="N380" s="270" t="s">
        <v>40</v>
      </c>
      <c r="O380" s="91"/>
      <c r="P380" s="229">
        <f>O380*H380</f>
        <v>0</v>
      </c>
      <c r="Q380" s="229">
        <v>0.254</v>
      </c>
      <c r="R380" s="229">
        <f>Q380*H380</f>
        <v>0.51307999999999998</v>
      </c>
      <c r="S380" s="229">
        <v>0</v>
      </c>
      <c r="T380" s="230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1" t="s">
        <v>150</v>
      </c>
      <c r="AT380" s="231" t="s">
        <v>283</v>
      </c>
      <c r="AU380" s="231" t="s">
        <v>83</v>
      </c>
      <c r="AY380" s="16" t="s">
        <v>129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6" t="s">
        <v>135</v>
      </c>
      <c r="BK380" s="232">
        <f>ROUND(I380*H380,2)</f>
        <v>0</v>
      </c>
      <c r="BL380" s="16" t="s">
        <v>135</v>
      </c>
      <c r="BM380" s="231" t="s">
        <v>438</v>
      </c>
    </row>
    <row r="381" s="2" customFormat="1">
      <c r="A381" s="37"/>
      <c r="B381" s="38"/>
      <c r="C381" s="39"/>
      <c r="D381" s="233" t="s">
        <v>136</v>
      </c>
      <c r="E381" s="39"/>
      <c r="F381" s="234" t="s">
        <v>470</v>
      </c>
      <c r="G381" s="39"/>
      <c r="H381" s="39"/>
      <c r="I381" s="235"/>
      <c r="J381" s="39"/>
      <c r="K381" s="39"/>
      <c r="L381" s="43"/>
      <c r="M381" s="236"/>
      <c r="N381" s="237"/>
      <c r="O381" s="91"/>
      <c r="P381" s="91"/>
      <c r="Q381" s="91"/>
      <c r="R381" s="91"/>
      <c r="S381" s="91"/>
      <c r="T381" s="92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136</v>
      </c>
      <c r="AU381" s="16" t="s">
        <v>83</v>
      </c>
    </row>
    <row r="382" s="13" customFormat="1">
      <c r="A382" s="13"/>
      <c r="B382" s="238"/>
      <c r="C382" s="239"/>
      <c r="D382" s="233" t="s">
        <v>137</v>
      </c>
      <c r="E382" s="240" t="s">
        <v>1</v>
      </c>
      <c r="F382" s="241" t="s">
        <v>412</v>
      </c>
      <c r="G382" s="239"/>
      <c r="H382" s="242">
        <v>2.02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8" t="s">
        <v>137</v>
      </c>
      <c r="AU382" s="248" t="s">
        <v>83</v>
      </c>
      <c r="AV382" s="13" t="s">
        <v>83</v>
      </c>
      <c r="AW382" s="13" t="s">
        <v>30</v>
      </c>
      <c r="AX382" s="13" t="s">
        <v>73</v>
      </c>
      <c r="AY382" s="248" t="s">
        <v>129</v>
      </c>
    </row>
    <row r="383" s="14" customFormat="1">
      <c r="A383" s="14"/>
      <c r="B383" s="249"/>
      <c r="C383" s="250"/>
      <c r="D383" s="233" t="s">
        <v>137</v>
      </c>
      <c r="E383" s="251" t="s">
        <v>1</v>
      </c>
      <c r="F383" s="252" t="s">
        <v>139</v>
      </c>
      <c r="G383" s="250"/>
      <c r="H383" s="253">
        <v>2.02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137</v>
      </c>
      <c r="AU383" s="259" t="s">
        <v>83</v>
      </c>
      <c r="AV383" s="14" t="s">
        <v>135</v>
      </c>
      <c r="AW383" s="14" t="s">
        <v>30</v>
      </c>
      <c r="AX383" s="14" t="s">
        <v>81</v>
      </c>
      <c r="AY383" s="259" t="s">
        <v>129</v>
      </c>
    </row>
    <row r="384" s="2" customFormat="1" ht="24.15" customHeight="1">
      <c r="A384" s="37"/>
      <c r="B384" s="38"/>
      <c r="C384" s="260" t="s">
        <v>439</v>
      </c>
      <c r="D384" s="260" t="s">
        <v>283</v>
      </c>
      <c r="E384" s="261" t="s">
        <v>472</v>
      </c>
      <c r="F384" s="262" t="s">
        <v>473</v>
      </c>
      <c r="G384" s="263" t="s">
        <v>300</v>
      </c>
      <c r="H384" s="264">
        <v>1.01</v>
      </c>
      <c r="I384" s="265"/>
      <c r="J384" s="266">
        <f>ROUND(I384*H384,2)</f>
        <v>0</v>
      </c>
      <c r="K384" s="267"/>
      <c r="L384" s="268"/>
      <c r="M384" s="269" t="s">
        <v>1</v>
      </c>
      <c r="N384" s="270" t="s">
        <v>40</v>
      </c>
      <c r="O384" s="91"/>
      <c r="P384" s="229">
        <f>O384*H384</f>
        <v>0</v>
      </c>
      <c r="Q384" s="229">
        <v>1.0129999999999999</v>
      </c>
      <c r="R384" s="229">
        <f>Q384*H384</f>
        <v>1.0231299999999999</v>
      </c>
      <c r="S384" s="229">
        <v>0</v>
      </c>
      <c r="T384" s="230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31" t="s">
        <v>150</v>
      </c>
      <c r="AT384" s="231" t="s">
        <v>283</v>
      </c>
      <c r="AU384" s="231" t="s">
        <v>83</v>
      </c>
      <c r="AY384" s="16" t="s">
        <v>129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6" t="s">
        <v>135</v>
      </c>
      <c r="BK384" s="232">
        <f>ROUND(I384*H384,2)</f>
        <v>0</v>
      </c>
      <c r="BL384" s="16" t="s">
        <v>135</v>
      </c>
      <c r="BM384" s="231" t="s">
        <v>442</v>
      </c>
    </row>
    <row r="385" s="2" customFormat="1">
      <c r="A385" s="37"/>
      <c r="B385" s="38"/>
      <c r="C385" s="39"/>
      <c r="D385" s="233" t="s">
        <v>136</v>
      </c>
      <c r="E385" s="39"/>
      <c r="F385" s="234" t="s">
        <v>473</v>
      </c>
      <c r="G385" s="39"/>
      <c r="H385" s="39"/>
      <c r="I385" s="235"/>
      <c r="J385" s="39"/>
      <c r="K385" s="39"/>
      <c r="L385" s="43"/>
      <c r="M385" s="236"/>
      <c r="N385" s="237"/>
      <c r="O385" s="91"/>
      <c r="P385" s="91"/>
      <c r="Q385" s="91"/>
      <c r="R385" s="91"/>
      <c r="S385" s="91"/>
      <c r="T385" s="92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136</v>
      </c>
      <c r="AU385" s="16" t="s">
        <v>83</v>
      </c>
    </row>
    <row r="386" s="13" customFormat="1">
      <c r="A386" s="13"/>
      <c r="B386" s="238"/>
      <c r="C386" s="239"/>
      <c r="D386" s="233" t="s">
        <v>137</v>
      </c>
      <c r="E386" s="240" t="s">
        <v>1</v>
      </c>
      <c r="F386" s="241" t="s">
        <v>330</v>
      </c>
      <c r="G386" s="239"/>
      <c r="H386" s="242">
        <v>1.01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8" t="s">
        <v>137</v>
      </c>
      <c r="AU386" s="248" t="s">
        <v>83</v>
      </c>
      <c r="AV386" s="13" t="s">
        <v>83</v>
      </c>
      <c r="AW386" s="13" t="s">
        <v>30</v>
      </c>
      <c r="AX386" s="13" t="s">
        <v>73</v>
      </c>
      <c r="AY386" s="248" t="s">
        <v>129</v>
      </c>
    </row>
    <row r="387" s="14" customFormat="1">
      <c r="A387" s="14"/>
      <c r="B387" s="249"/>
      <c r="C387" s="250"/>
      <c r="D387" s="233" t="s">
        <v>137</v>
      </c>
      <c r="E387" s="251" t="s">
        <v>1</v>
      </c>
      <c r="F387" s="252" t="s">
        <v>139</v>
      </c>
      <c r="G387" s="250"/>
      <c r="H387" s="253">
        <v>1.01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9" t="s">
        <v>137</v>
      </c>
      <c r="AU387" s="259" t="s">
        <v>83</v>
      </c>
      <c r="AV387" s="14" t="s">
        <v>135</v>
      </c>
      <c r="AW387" s="14" t="s">
        <v>30</v>
      </c>
      <c r="AX387" s="14" t="s">
        <v>81</v>
      </c>
      <c r="AY387" s="259" t="s">
        <v>129</v>
      </c>
    </row>
    <row r="388" s="2" customFormat="1" ht="24.15" customHeight="1">
      <c r="A388" s="37"/>
      <c r="B388" s="38"/>
      <c r="C388" s="219" t="s">
        <v>295</v>
      </c>
      <c r="D388" s="219" t="s">
        <v>131</v>
      </c>
      <c r="E388" s="220" t="s">
        <v>479</v>
      </c>
      <c r="F388" s="221" t="s">
        <v>480</v>
      </c>
      <c r="G388" s="222" t="s">
        <v>300</v>
      </c>
      <c r="H388" s="223">
        <v>4</v>
      </c>
      <c r="I388" s="224"/>
      <c r="J388" s="225">
        <f>ROUND(I388*H388,2)</f>
        <v>0</v>
      </c>
      <c r="K388" s="226"/>
      <c r="L388" s="43"/>
      <c r="M388" s="227" t="s">
        <v>1</v>
      </c>
      <c r="N388" s="228" t="s">
        <v>40</v>
      </c>
      <c r="O388" s="91"/>
      <c r="P388" s="229">
        <f>O388*H388</f>
        <v>0</v>
      </c>
      <c r="Q388" s="229">
        <v>0.0070200000000000002</v>
      </c>
      <c r="R388" s="229">
        <f>Q388*H388</f>
        <v>0.028080000000000001</v>
      </c>
      <c r="S388" s="229">
        <v>0</v>
      </c>
      <c r="T388" s="230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1" t="s">
        <v>135</v>
      </c>
      <c r="AT388" s="231" t="s">
        <v>131</v>
      </c>
      <c r="AU388" s="231" t="s">
        <v>83</v>
      </c>
      <c r="AY388" s="16" t="s">
        <v>129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6" t="s">
        <v>135</v>
      </c>
      <c r="BK388" s="232">
        <f>ROUND(I388*H388,2)</f>
        <v>0</v>
      </c>
      <c r="BL388" s="16" t="s">
        <v>135</v>
      </c>
      <c r="BM388" s="231" t="s">
        <v>445</v>
      </c>
    </row>
    <row r="389" s="2" customFormat="1">
      <c r="A389" s="37"/>
      <c r="B389" s="38"/>
      <c r="C389" s="39"/>
      <c r="D389" s="233" t="s">
        <v>136</v>
      </c>
      <c r="E389" s="39"/>
      <c r="F389" s="234" t="s">
        <v>480</v>
      </c>
      <c r="G389" s="39"/>
      <c r="H389" s="39"/>
      <c r="I389" s="235"/>
      <c r="J389" s="39"/>
      <c r="K389" s="39"/>
      <c r="L389" s="43"/>
      <c r="M389" s="236"/>
      <c r="N389" s="237"/>
      <c r="O389" s="91"/>
      <c r="P389" s="91"/>
      <c r="Q389" s="91"/>
      <c r="R389" s="91"/>
      <c r="S389" s="91"/>
      <c r="T389" s="92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136</v>
      </c>
      <c r="AU389" s="16" t="s">
        <v>83</v>
      </c>
    </row>
    <row r="390" s="2" customFormat="1" ht="24.15" customHeight="1">
      <c r="A390" s="37"/>
      <c r="B390" s="38"/>
      <c r="C390" s="260" t="s">
        <v>446</v>
      </c>
      <c r="D390" s="260" t="s">
        <v>283</v>
      </c>
      <c r="E390" s="261" t="s">
        <v>664</v>
      </c>
      <c r="F390" s="262" t="s">
        <v>665</v>
      </c>
      <c r="G390" s="263" t="s">
        <v>300</v>
      </c>
      <c r="H390" s="264">
        <v>4.04</v>
      </c>
      <c r="I390" s="265"/>
      <c r="J390" s="266">
        <f>ROUND(I390*H390,2)</f>
        <v>0</v>
      </c>
      <c r="K390" s="267"/>
      <c r="L390" s="268"/>
      <c r="M390" s="269" t="s">
        <v>1</v>
      </c>
      <c r="N390" s="270" t="s">
        <v>40</v>
      </c>
      <c r="O390" s="91"/>
      <c r="P390" s="229">
        <f>O390*H390</f>
        <v>0</v>
      </c>
      <c r="Q390" s="229">
        <v>0.16500000000000001</v>
      </c>
      <c r="R390" s="229">
        <f>Q390*H390</f>
        <v>0.66660000000000008</v>
      </c>
      <c r="S390" s="229">
        <v>0</v>
      </c>
      <c r="T390" s="230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1" t="s">
        <v>150</v>
      </c>
      <c r="AT390" s="231" t="s">
        <v>283</v>
      </c>
      <c r="AU390" s="231" t="s">
        <v>83</v>
      </c>
      <c r="AY390" s="16" t="s">
        <v>129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6" t="s">
        <v>135</v>
      </c>
      <c r="BK390" s="232">
        <f>ROUND(I390*H390,2)</f>
        <v>0</v>
      </c>
      <c r="BL390" s="16" t="s">
        <v>135</v>
      </c>
      <c r="BM390" s="231" t="s">
        <v>449</v>
      </c>
    </row>
    <row r="391" s="2" customFormat="1">
      <c r="A391" s="37"/>
      <c r="B391" s="38"/>
      <c r="C391" s="39"/>
      <c r="D391" s="233" t="s">
        <v>136</v>
      </c>
      <c r="E391" s="39"/>
      <c r="F391" s="234" t="s">
        <v>665</v>
      </c>
      <c r="G391" s="39"/>
      <c r="H391" s="39"/>
      <c r="I391" s="235"/>
      <c r="J391" s="39"/>
      <c r="K391" s="39"/>
      <c r="L391" s="43"/>
      <c r="M391" s="236"/>
      <c r="N391" s="237"/>
      <c r="O391" s="91"/>
      <c r="P391" s="91"/>
      <c r="Q391" s="91"/>
      <c r="R391" s="91"/>
      <c r="S391" s="91"/>
      <c r="T391" s="92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136</v>
      </c>
      <c r="AU391" s="16" t="s">
        <v>83</v>
      </c>
    </row>
    <row r="392" s="13" customFormat="1">
      <c r="A392" s="13"/>
      <c r="B392" s="238"/>
      <c r="C392" s="239"/>
      <c r="D392" s="233" t="s">
        <v>137</v>
      </c>
      <c r="E392" s="240" t="s">
        <v>1</v>
      </c>
      <c r="F392" s="241" t="s">
        <v>334</v>
      </c>
      <c r="G392" s="239"/>
      <c r="H392" s="242">
        <v>4.04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8" t="s">
        <v>137</v>
      </c>
      <c r="AU392" s="248" t="s">
        <v>83</v>
      </c>
      <c r="AV392" s="13" t="s">
        <v>83</v>
      </c>
      <c r="AW392" s="13" t="s">
        <v>30</v>
      </c>
      <c r="AX392" s="13" t="s">
        <v>73</v>
      </c>
      <c r="AY392" s="248" t="s">
        <v>129</v>
      </c>
    </row>
    <row r="393" s="14" customFormat="1">
      <c r="A393" s="14"/>
      <c r="B393" s="249"/>
      <c r="C393" s="250"/>
      <c r="D393" s="233" t="s">
        <v>137</v>
      </c>
      <c r="E393" s="251" t="s">
        <v>1</v>
      </c>
      <c r="F393" s="252" t="s">
        <v>139</v>
      </c>
      <c r="G393" s="250"/>
      <c r="H393" s="253">
        <v>4.04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9" t="s">
        <v>137</v>
      </c>
      <c r="AU393" s="259" t="s">
        <v>83</v>
      </c>
      <c r="AV393" s="14" t="s">
        <v>135</v>
      </c>
      <c r="AW393" s="14" t="s">
        <v>30</v>
      </c>
      <c r="AX393" s="14" t="s">
        <v>81</v>
      </c>
      <c r="AY393" s="259" t="s">
        <v>129</v>
      </c>
    </row>
    <row r="394" s="2" customFormat="1" ht="24.15" customHeight="1">
      <c r="A394" s="37"/>
      <c r="B394" s="38"/>
      <c r="C394" s="219" t="s">
        <v>301</v>
      </c>
      <c r="D394" s="219" t="s">
        <v>131</v>
      </c>
      <c r="E394" s="220" t="s">
        <v>486</v>
      </c>
      <c r="F394" s="221" t="s">
        <v>487</v>
      </c>
      <c r="G394" s="222" t="s">
        <v>300</v>
      </c>
      <c r="H394" s="223">
        <v>1</v>
      </c>
      <c r="I394" s="224"/>
      <c r="J394" s="225">
        <f>ROUND(I394*H394,2)</f>
        <v>0</v>
      </c>
      <c r="K394" s="226"/>
      <c r="L394" s="43"/>
      <c r="M394" s="227" t="s">
        <v>1</v>
      </c>
      <c r="N394" s="228" t="s">
        <v>40</v>
      </c>
      <c r="O394" s="91"/>
      <c r="P394" s="229">
        <f>O394*H394</f>
        <v>0</v>
      </c>
      <c r="Q394" s="229">
        <v>0.00031</v>
      </c>
      <c r="R394" s="229">
        <f>Q394*H394</f>
        <v>0.00031</v>
      </c>
      <c r="S394" s="229">
        <v>0</v>
      </c>
      <c r="T394" s="230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1" t="s">
        <v>135</v>
      </c>
      <c r="AT394" s="231" t="s">
        <v>131</v>
      </c>
      <c r="AU394" s="231" t="s">
        <v>83</v>
      </c>
      <c r="AY394" s="16" t="s">
        <v>129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6" t="s">
        <v>135</v>
      </c>
      <c r="BK394" s="232">
        <f>ROUND(I394*H394,2)</f>
        <v>0</v>
      </c>
      <c r="BL394" s="16" t="s">
        <v>135</v>
      </c>
      <c r="BM394" s="231" t="s">
        <v>452</v>
      </c>
    </row>
    <row r="395" s="2" customFormat="1">
      <c r="A395" s="37"/>
      <c r="B395" s="38"/>
      <c r="C395" s="39"/>
      <c r="D395" s="233" t="s">
        <v>136</v>
      </c>
      <c r="E395" s="39"/>
      <c r="F395" s="234" t="s">
        <v>487</v>
      </c>
      <c r="G395" s="39"/>
      <c r="H395" s="39"/>
      <c r="I395" s="235"/>
      <c r="J395" s="39"/>
      <c r="K395" s="39"/>
      <c r="L395" s="43"/>
      <c r="M395" s="236"/>
      <c r="N395" s="237"/>
      <c r="O395" s="91"/>
      <c r="P395" s="91"/>
      <c r="Q395" s="91"/>
      <c r="R395" s="91"/>
      <c r="S395" s="91"/>
      <c r="T395" s="92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136</v>
      </c>
      <c r="AU395" s="16" t="s">
        <v>83</v>
      </c>
    </row>
    <row r="396" s="2" customFormat="1" ht="21.75" customHeight="1">
      <c r="A396" s="37"/>
      <c r="B396" s="38"/>
      <c r="C396" s="219" t="s">
        <v>453</v>
      </c>
      <c r="D396" s="219" t="s">
        <v>131</v>
      </c>
      <c r="E396" s="220" t="s">
        <v>490</v>
      </c>
      <c r="F396" s="221" t="s">
        <v>491</v>
      </c>
      <c r="G396" s="222" t="s">
        <v>160</v>
      </c>
      <c r="H396" s="223">
        <v>83</v>
      </c>
      <c r="I396" s="224"/>
      <c r="J396" s="225">
        <f>ROUND(I396*H396,2)</f>
        <v>0</v>
      </c>
      <c r="K396" s="226"/>
      <c r="L396" s="43"/>
      <c r="M396" s="227" t="s">
        <v>1</v>
      </c>
      <c r="N396" s="228" t="s">
        <v>40</v>
      </c>
      <c r="O396" s="91"/>
      <c r="P396" s="229">
        <f>O396*H396</f>
        <v>0</v>
      </c>
      <c r="Q396" s="229">
        <v>9.0000000000000006E-05</v>
      </c>
      <c r="R396" s="229">
        <f>Q396*H396</f>
        <v>0.0074700000000000001</v>
      </c>
      <c r="S396" s="229">
        <v>0</v>
      </c>
      <c r="T396" s="230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1" t="s">
        <v>135</v>
      </c>
      <c r="AT396" s="231" t="s">
        <v>131</v>
      </c>
      <c r="AU396" s="231" t="s">
        <v>83</v>
      </c>
      <c r="AY396" s="16" t="s">
        <v>129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6" t="s">
        <v>135</v>
      </c>
      <c r="BK396" s="232">
        <f>ROUND(I396*H396,2)</f>
        <v>0</v>
      </c>
      <c r="BL396" s="16" t="s">
        <v>135</v>
      </c>
      <c r="BM396" s="231" t="s">
        <v>456</v>
      </c>
    </row>
    <row r="397" s="2" customFormat="1">
      <c r="A397" s="37"/>
      <c r="B397" s="38"/>
      <c r="C397" s="39"/>
      <c r="D397" s="233" t="s">
        <v>136</v>
      </c>
      <c r="E397" s="39"/>
      <c r="F397" s="234" t="s">
        <v>491</v>
      </c>
      <c r="G397" s="39"/>
      <c r="H397" s="39"/>
      <c r="I397" s="235"/>
      <c r="J397" s="39"/>
      <c r="K397" s="39"/>
      <c r="L397" s="43"/>
      <c r="M397" s="236"/>
      <c r="N397" s="237"/>
      <c r="O397" s="91"/>
      <c r="P397" s="91"/>
      <c r="Q397" s="91"/>
      <c r="R397" s="91"/>
      <c r="S397" s="91"/>
      <c r="T397" s="92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136</v>
      </c>
      <c r="AU397" s="16" t="s">
        <v>83</v>
      </c>
    </row>
    <row r="398" s="13" customFormat="1">
      <c r="A398" s="13"/>
      <c r="B398" s="238"/>
      <c r="C398" s="239"/>
      <c r="D398" s="233" t="s">
        <v>137</v>
      </c>
      <c r="E398" s="240" t="s">
        <v>1</v>
      </c>
      <c r="F398" s="241" t="s">
        <v>489</v>
      </c>
      <c r="G398" s="239"/>
      <c r="H398" s="242">
        <v>83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8" t="s">
        <v>137</v>
      </c>
      <c r="AU398" s="248" t="s">
        <v>83</v>
      </c>
      <c r="AV398" s="13" t="s">
        <v>83</v>
      </c>
      <c r="AW398" s="13" t="s">
        <v>30</v>
      </c>
      <c r="AX398" s="13" t="s">
        <v>73</v>
      </c>
      <c r="AY398" s="248" t="s">
        <v>129</v>
      </c>
    </row>
    <row r="399" s="14" customFormat="1">
      <c r="A399" s="14"/>
      <c r="B399" s="249"/>
      <c r="C399" s="250"/>
      <c r="D399" s="233" t="s">
        <v>137</v>
      </c>
      <c r="E399" s="251" t="s">
        <v>1</v>
      </c>
      <c r="F399" s="252" t="s">
        <v>139</v>
      </c>
      <c r="G399" s="250"/>
      <c r="H399" s="253">
        <v>83</v>
      </c>
      <c r="I399" s="254"/>
      <c r="J399" s="250"/>
      <c r="K399" s="250"/>
      <c r="L399" s="255"/>
      <c r="M399" s="256"/>
      <c r="N399" s="257"/>
      <c r="O399" s="257"/>
      <c r="P399" s="257"/>
      <c r="Q399" s="257"/>
      <c r="R399" s="257"/>
      <c r="S399" s="257"/>
      <c r="T399" s="25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9" t="s">
        <v>137</v>
      </c>
      <c r="AU399" s="259" t="s">
        <v>83</v>
      </c>
      <c r="AV399" s="14" t="s">
        <v>135</v>
      </c>
      <c r="AW399" s="14" t="s">
        <v>30</v>
      </c>
      <c r="AX399" s="14" t="s">
        <v>81</v>
      </c>
      <c r="AY399" s="259" t="s">
        <v>129</v>
      </c>
    </row>
    <row r="400" s="12" customFormat="1" ht="22.8" customHeight="1">
      <c r="A400" s="12"/>
      <c r="B400" s="203"/>
      <c r="C400" s="204"/>
      <c r="D400" s="205" t="s">
        <v>72</v>
      </c>
      <c r="E400" s="217" t="s">
        <v>173</v>
      </c>
      <c r="F400" s="217" t="s">
        <v>493</v>
      </c>
      <c r="G400" s="204"/>
      <c r="H400" s="204"/>
      <c r="I400" s="207"/>
      <c r="J400" s="218">
        <f>BK400</f>
        <v>0</v>
      </c>
      <c r="K400" s="204"/>
      <c r="L400" s="209"/>
      <c r="M400" s="210"/>
      <c r="N400" s="211"/>
      <c r="O400" s="211"/>
      <c r="P400" s="212">
        <f>SUM(P401:P408)</f>
        <v>0</v>
      </c>
      <c r="Q400" s="211"/>
      <c r="R400" s="212">
        <f>SUM(R401:R408)</f>
        <v>0.058132999999999997</v>
      </c>
      <c r="S400" s="211"/>
      <c r="T400" s="213">
        <f>SUM(T401:T408)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4" t="s">
        <v>81</v>
      </c>
      <c r="AT400" s="215" t="s">
        <v>72</v>
      </c>
      <c r="AU400" s="215" t="s">
        <v>81</v>
      </c>
      <c r="AY400" s="214" t="s">
        <v>129</v>
      </c>
      <c r="BK400" s="216">
        <f>SUM(BK401:BK408)</f>
        <v>0</v>
      </c>
    </row>
    <row r="401" s="2" customFormat="1" ht="62.7" customHeight="1">
      <c r="A401" s="37"/>
      <c r="B401" s="38"/>
      <c r="C401" s="219" t="s">
        <v>305</v>
      </c>
      <c r="D401" s="219" t="s">
        <v>131</v>
      </c>
      <c r="E401" s="220" t="s">
        <v>494</v>
      </c>
      <c r="F401" s="221" t="s">
        <v>495</v>
      </c>
      <c r="G401" s="222" t="s">
        <v>160</v>
      </c>
      <c r="H401" s="223">
        <v>95.299999999999997</v>
      </c>
      <c r="I401" s="224"/>
      <c r="J401" s="225">
        <f>ROUND(I401*H401,2)</f>
        <v>0</v>
      </c>
      <c r="K401" s="226"/>
      <c r="L401" s="43"/>
      <c r="M401" s="227" t="s">
        <v>1</v>
      </c>
      <c r="N401" s="228" t="s">
        <v>40</v>
      </c>
      <c r="O401" s="91"/>
      <c r="P401" s="229">
        <f>O401*H401</f>
        <v>0</v>
      </c>
      <c r="Q401" s="229">
        <v>0.00060999999999999997</v>
      </c>
      <c r="R401" s="229">
        <f>Q401*H401</f>
        <v>0.058132999999999997</v>
      </c>
      <c r="S401" s="229">
        <v>0</v>
      </c>
      <c r="T401" s="230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1" t="s">
        <v>135</v>
      </c>
      <c r="AT401" s="231" t="s">
        <v>131</v>
      </c>
      <c r="AU401" s="231" t="s">
        <v>83</v>
      </c>
      <c r="AY401" s="16" t="s">
        <v>129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6" t="s">
        <v>135</v>
      </c>
      <c r="BK401" s="232">
        <f>ROUND(I401*H401,2)</f>
        <v>0</v>
      </c>
      <c r="BL401" s="16" t="s">
        <v>135</v>
      </c>
      <c r="BM401" s="231" t="s">
        <v>459</v>
      </c>
    </row>
    <row r="402" s="2" customFormat="1">
      <c r="A402" s="37"/>
      <c r="B402" s="38"/>
      <c r="C402" s="39"/>
      <c r="D402" s="233" t="s">
        <v>136</v>
      </c>
      <c r="E402" s="39"/>
      <c r="F402" s="234" t="s">
        <v>495</v>
      </c>
      <c r="G402" s="39"/>
      <c r="H402" s="39"/>
      <c r="I402" s="235"/>
      <c r="J402" s="39"/>
      <c r="K402" s="39"/>
      <c r="L402" s="43"/>
      <c r="M402" s="236"/>
      <c r="N402" s="237"/>
      <c r="O402" s="91"/>
      <c r="P402" s="91"/>
      <c r="Q402" s="91"/>
      <c r="R402" s="91"/>
      <c r="S402" s="91"/>
      <c r="T402" s="92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136</v>
      </c>
      <c r="AU402" s="16" t="s">
        <v>83</v>
      </c>
    </row>
    <row r="403" s="13" customFormat="1">
      <c r="A403" s="13"/>
      <c r="B403" s="238"/>
      <c r="C403" s="239"/>
      <c r="D403" s="233" t="s">
        <v>137</v>
      </c>
      <c r="E403" s="240" t="s">
        <v>1</v>
      </c>
      <c r="F403" s="241" t="s">
        <v>666</v>
      </c>
      <c r="G403" s="239"/>
      <c r="H403" s="242">
        <v>95.299999999999997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8" t="s">
        <v>137</v>
      </c>
      <c r="AU403" s="248" t="s">
        <v>83</v>
      </c>
      <c r="AV403" s="13" t="s">
        <v>83</v>
      </c>
      <c r="AW403" s="13" t="s">
        <v>30</v>
      </c>
      <c r="AX403" s="13" t="s">
        <v>73</v>
      </c>
      <c r="AY403" s="248" t="s">
        <v>129</v>
      </c>
    </row>
    <row r="404" s="14" customFormat="1">
      <c r="A404" s="14"/>
      <c r="B404" s="249"/>
      <c r="C404" s="250"/>
      <c r="D404" s="233" t="s">
        <v>137</v>
      </c>
      <c r="E404" s="251" t="s">
        <v>1</v>
      </c>
      <c r="F404" s="252" t="s">
        <v>139</v>
      </c>
      <c r="G404" s="250"/>
      <c r="H404" s="253">
        <v>95.299999999999997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9" t="s">
        <v>137</v>
      </c>
      <c r="AU404" s="259" t="s">
        <v>83</v>
      </c>
      <c r="AV404" s="14" t="s">
        <v>135</v>
      </c>
      <c r="AW404" s="14" t="s">
        <v>30</v>
      </c>
      <c r="AX404" s="14" t="s">
        <v>81</v>
      </c>
      <c r="AY404" s="259" t="s">
        <v>129</v>
      </c>
    </row>
    <row r="405" s="2" customFormat="1" ht="24.15" customHeight="1">
      <c r="A405" s="37"/>
      <c r="B405" s="38"/>
      <c r="C405" s="219" t="s">
        <v>461</v>
      </c>
      <c r="D405" s="219" t="s">
        <v>131</v>
      </c>
      <c r="E405" s="220" t="s">
        <v>499</v>
      </c>
      <c r="F405" s="221" t="s">
        <v>500</v>
      </c>
      <c r="G405" s="222" t="s">
        <v>160</v>
      </c>
      <c r="H405" s="223">
        <v>92.5</v>
      </c>
      <c r="I405" s="224"/>
      <c r="J405" s="225">
        <f>ROUND(I405*H405,2)</f>
        <v>0</v>
      </c>
      <c r="K405" s="226"/>
      <c r="L405" s="43"/>
      <c r="M405" s="227" t="s">
        <v>1</v>
      </c>
      <c r="N405" s="228" t="s">
        <v>40</v>
      </c>
      <c r="O405" s="91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1" t="s">
        <v>135</v>
      </c>
      <c r="AT405" s="231" t="s">
        <v>131</v>
      </c>
      <c r="AU405" s="231" t="s">
        <v>83</v>
      </c>
      <c r="AY405" s="16" t="s">
        <v>129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6" t="s">
        <v>135</v>
      </c>
      <c r="BK405" s="232">
        <f>ROUND(I405*H405,2)</f>
        <v>0</v>
      </c>
      <c r="BL405" s="16" t="s">
        <v>135</v>
      </c>
      <c r="BM405" s="231" t="s">
        <v>464</v>
      </c>
    </row>
    <row r="406" s="2" customFormat="1">
      <c r="A406" s="37"/>
      <c r="B406" s="38"/>
      <c r="C406" s="39"/>
      <c r="D406" s="233" t="s">
        <v>136</v>
      </c>
      <c r="E406" s="39"/>
      <c r="F406" s="234" t="s">
        <v>500</v>
      </c>
      <c r="G406" s="39"/>
      <c r="H406" s="39"/>
      <c r="I406" s="235"/>
      <c r="J406" s="39"/>
      <c r="K406" s="39"/>
      <c r="L406" s="43"/>
      <c r="M406" s="236"/>
      <c r="N406" s="237"/>
      <c r="O406" s="91"/>
      <c r="P406" s="91"/>
      <c r="Q406" s="91"/>
      <c r="R406" s="91"/>
      <c r="S406" s="91"/>
      <c r="T406" s="92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136</v>
      </c>
      <c r="AU406" s="16" t="s">
        <v>83</v>
      </c>
    </row>
    <row r="407" s="13" customFormat="1">
      <c r="A407" s="13"/>
      <c r="B407" s="238"/>
      <c r="C407" s="239"/>
      <c r="D407" s="233" t="s">
        <v>137</v>
      </c>
      <c r="E407" s="240" t="s">
        <v>1</v>
      </c>
      <c r="F407" s="241" t="s">
        <v>667</v>
      </c>
      <c r="G407" s="239"/>
      <c r="H407" s="242">
        <v>92.5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137</v>
      </c>
      <c r="AU407" s="248" t="s">
        <v>83</v>
      </c>
      <c r="AV407" s="13" t="s">
        <v>83</v>
      </c>
      <c r="AW407" s="13" t="s">
        <v>30</v>
      </c>
      <c r="AX407" s="13" t="s">
        <v>73</v>
      </c>
      <c r="AY407" s="248" t="s">
        <v>129</v>
      </c>
    </row>
    <row r="408" s="14" customFormat="1">
      <c r="A408" s="14"/>
      <c r="B408" s="249"/>
      <c r="C408" s="250"/>
      <c r="D408" s="233" t="s">
        <v>137</v>
      </c>
      <c r="E408" s="251" t="s">
        <v>1</v>
      </c>
      <c r="F408" s="252" t="s">
        <v>139</v>
      </c>
      <c r="G408" s="250"/>
      <c r="H408" s="253">
        <v>92.5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9" t="s">
        <v>137</v>
      </c>
      <c r="AU408" s="259" t="s">
        <v>83</v>
      </c>
      <c r="AV408" s="14" t="s">
        <v>135</v>
      </c>
      <c r="AW408" s="14" t="s">
        <v>30</v>
      </c>
      <c r="AX408" s="14" t="s">
        <v>81</v>
      </c>
      <c r="AY408" s="259" t="s">
        <v>129</v>
      </c>
    </row>
    <row r="409" s="12" customFormat="1" ht="22.8" customHeight="1">
      <c r="A409" s="12"/>
      <c r="B409" s="203"/>
      <c r="C409" s="204"/>
      <c r="D409" s="205" t="s">
        <v>72</v>
      </c>
      <c r="E409" s="217" t="s">
        <v>507</v>
      </c>
      <c r="F409" s="217" t="s">
        <v>508</v>
      </c>
      <c r="G409" s="204"/>
      <c r="H409" s="204"/>
      <c r="I409" s="207"/>
      <c r="J409" s="218">
        <f>BK409</f>
        <v>0</v>
      </c>
      <c r="K409" s="204"/>
      <c r="L409" s="209"/>
      <c r="M409" s="210"/>
      <c r="N409" s="211"/>
      <c r="O409" s="211"/>
      <c r="P409" s="212">
        <f>SUM(P410:P421)</f>
        <v>0</v>
      </c>
      <c r="Q409" s="211"/>
      <c r="R409" s="212">
        <f>SUM(R410:R421)</f>
        <v>0</v>
      </c>
      <c r="S409" s="211"/>
      <c r="T409" s="213">
        <f>SUM(T410:T421)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4" t="s">
        <v>81</v>
      </c>
      <c r="AT409" s="215" t="s">
        <v>72</v>
      </c>
      <c r="AU409" s="215" t="s">
        <v>81</v>
      </c>
      <c r="AY409" s="214" t="s">
        <v>129</v>
      </c>
      <c r="BK409" s="216">
        <f>SUM(BK410:BK421)</f>
        <v>0</v>
      </c>
    </row>
    <row r="410" s="2" customFormat="1" ht="33" customHeight="1">
      <c r="A410" s="37"/>
      <c r="B410" s="38"/>
      <c r="C410" s="219" t="s">
        <v>311</v>
      </c>
      <c r="D410" s="219" t="s">
        <v>131</v>
      </c>
      <c r="E410" s="220" t="s">
        <v>510</v>
      </c>
      <c r="F410" s="221" t="s">
        <v>511</v>
      </c>
      <c r="G410" s="222" t="s">
        <v>275</v>
      </c>
      <c r="H410" s="223">
        <v>55.429000000000002</v>
      </c>
      <c r="I410" s="224"/>
      <c r="J410" s="225">
        <f>ROUND(I410*H410,2)</f>
        <v>0</v>
      </c>
      <c r="K410" s="226"/>
      <c r="L410" s="43"/>
      <c r="M410" s="227" t="s">
        <v>1</v>
      </c>
      <c r="N410" s="228" t="s">
        <v>40</v>
      </c>
      <c r="O410" s="91"/>
      <c r="P410" s="229">
        <f>O410*H410</f>
        <v>0</v>
      </c>
      <c r="Q410" s="229">
        <v>0</v>
      </c>
      <c r="R410" s="229">
        <f>Q410*H410</f>
        <v>0</v>
      </c>
      <c r="S410" s="229">
        <v>0</v>
      </c>
      <c r="T410" s="230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1" t="s">
        <v>135</v>
      </c>
      <c r="AT410" s="231" t="s">
        <v>131</v>
      </c>
      <c r="AU410" s="231" t="s">
        <v>83</v>
      </c>
      <c r="AY410" s="16" t="s">
        <v>129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6" t="s">
        <v>135</v>
      </c>
      <c r="BK410" s="232">
        <f>ROUND(I410*H410,2)</f>
        <v>0</v>
      </c>
      <c r="BL410" s="16" t="s">
        <v>135</v>
      </c>
      <c r="BM410" s="231" t="s">
        <v>467</v>
      </c>
    </row>
    <row r="411" s="2" customFormat="1">
      <c r="A411" s="37"/>
      <c r="B411" s="38"/>
      <c r="C411" s="39"/>
      <c r="D411" s="233" t="s">
        <v>136</v>
      </c>
      <c r="E411" s="39"/>
      <c r="F411" s="234" t="s">
        <v>511</v>
      </c>
      <c r="G411" s="39"/>
      <c r="H411" s="39"/>
      <c r="I411" s="235"/>
      <c r="J411" s="39"/>
      <c r="K411" s="39"/>
      <c r="L411" s="43"/>
      <c r="M411" s="236"/>
      <c r="N411" s="237"/>
      <c r="O411" s="91"/>
      <c r="P411" s="91"/>
      <c r="Q411" s="91"/>
      <c r="R411" s="91"/>
      <c r="S411" s="91"/>
      <c r="T411" s="92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136</v>
      </c>
      <c r="AU411" s="16" t="s">
        <v>83</v>
      </c>
    </row>
    <row r="412" s="2" customFormat="1" ht="44.25" customHeight="1">
      <c r="A412" s="37"/>
      <c r="B412" s="38"/>
      <c r="C412" s="219" t="s">
        <v>468</v>
      </c>
      <c r="D412" s="219" t="s">
        <v>131</v>
      </c>
      <c r="E412" s="220" t="s">
        <v>513</v>
      </c>
      <c r="F412" s="221" t="s">
        <v>514</v>
      </c>
      <c r="G412" s="222" t="s">
        <v>275</v>
      </c>
      <c r="H412" s="223">
        <v>1108.5799999999999</v>
      </c>
      <c r="I412" s="224"/>
      <c r="J412" s="225">
        <f>ROUND(I412*H412,2)</f>
        <v>0</v>
      </c>
      <c r="K412" s="226"/>
      <c r="L412" s="43"/>
      <c r="M412" s="227" t="s">
        <v>1</v>
      </c>
      <c r="N412" s="228" t="s">
        <v>40</v>
      </c>
      <c r="O412" s="91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1" t="s">
        <v>135</v>
      </c>
      <c r="AT412" s="231" t="s">
        <v>131</v>
      </c>
      <c r="AU412" s="231" t="s">
        <v>83</v>
      </c>
      <c r="AY412" s="16" t="s">
        <v>129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6" t="s">
        <v>135</v>
      </c>
      <c r="BK412" s="232">
        <f>ROUND(I412*H412,2)</f>
        <v>0</v>
      </c>
      <c r="BL412" s="16" t="s">
        <v>135</v>
      </c>
      <c r="BM412" s="231" t="s">
        <v>471</v>
      </c>
    </row>
    <row r="413" s="2" customFormat="1">
      <c r="A413" s="37"/>
      <c r="B413" s="38"/>
      <c r="C413" s="39"/>
      <c r="D413" s="233" t="s">
        <v>136</v>
      </c>
      <c r="E413" s="39"/>
      <c r="F413" s="234" t="s">
        <v>514</v>
      </c>
      <c r="G413" s="39"/>
      <c r="H413" s="39"/>
      <c r="I413" s="235"/>
      <c r="J413" s="39"/>
      <c r="K413" s="39"/>
      <c r="L413" s="43"/>
      <c r="M413" s="236"/>
      <c r="N413" s="237"/>
      <c r="O413" s="91"/>
      <c r="P413" s="91"/>
      <c r="Q413" s="91"/>
      <c r="R413" s="91"/>
      <c r="S413" s="91"/>
      <c r="T413" s="92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136</v>
      </c>
      <c r="AU413" s="16" t="s">
        <v>83</v>
      </c>
    </row>
    <row r="414" s="13" customFormat="1">
      <c r="A414" s="13"/>
      <c r="B414" s="238"/>
      <c r="C414" s="239"/>
      <c r="D414" s="233" t="s">
        <v>137</v>
      </c>
      <c r="E414" s="240" t="s">
        <v>1</v>
      </c>
      <c r="F414" s="241" t="s">
        <v>668</v>
      </c>
      <c r="G414" s="239"/>
      <c r="H414" s="242">
        <v>1108.5799999999999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8" t="s">
        <v>137</v>
      </c>
      <c r="AU414" s="248" t="s">
        <v>83</v>
      </c>
      <c r="AV414" s="13" t="s">
        <v>83</v>
      </c>
      <c r="AW414" s="13" t="s">
        <v>30</v>
      </c>
      <c r="AX414" s="13" t="s">
        <v>73</v>
      </c>
      <c r="AY414" s="248" t="s">
        <v>129</v>
      </c>
    </row>
    <row r="415" s="14" customFormat="1">
      <c r="A415" s="14"/>
      <c r="B415" s="249"/>
      <c r="C415" s="250"/>
      <c r="D415" s="233" t="s">
        <v>137</v>
      </c>
      <c r="E415" s="251" t="s">
        <v>1</v>
      </c>
      <c r="F415" s="252" t="s">
        <v>139</v>
      </c>
      <c r="G415" s="250"/>
      <c r="H415" s="253">
        <v>1108.5799999999999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9" t="s">
        <v>137</v>
      </c>
      <c r="AU415" s="259" t="s">
        <v>83</v>
      </c>
      <c r="AV415" s="14" t="s">
        <v>135</v>
      </c>
      <c r="AW415" s="14" t="s">
        <v>30</v>
      </c>
      <c r="AX415" s="14" t="s">
        <v>81</v>
      </c>
      <c r="AY415" s="259" t="s">
        <v>129</v>
      </c>
    </row>
    <row r="416" s="2" customFormat="1" ht="44.25" customHeight="1">
      <c r="A416" s="37"/>
      <c r="B416" s="38"/>
      <c r="C416" s="219" t="s">
        <v>315</v>
      </c>
      <c r="D416" s="219" t="s">
        <v>131</v>
      </c>
      <c r="E416" s="220" t="s">
        <v>518</v>
      </c>
      <c r="F416" s="221" t="s">
        <v>519</v>
      </c>
      <c r="G416" s="222" t="s">
        <v>275</v>
      </c>
      <c r="H416" s="223">
        <v>0.029999999999999999</v>
      </c>
      <c r="I416" s="224"/>
      <c r="J416" s="225">
        <f>ROUND(I416*H416,2)</f>
        <v>0</v>
      </c>
      <c r="K416" s="226"/>
      <c r="L416" s="43"/>
      <c r="M416" s="227" t="s">
        <v>1</v>
      </c>
      <c r="N416" s="228" t="s">
        <v>40</v>
      </c>
      <c r="O416" s="91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1" t="s">
        <v>135</v>
      </c>
      <c r="AT416" s="231" t="s">
        <v>131</v>
      </c>
      <c r="AU416" s="231" t="s">
        <v>83</v>
      </c>
      <c r="AY416" s="16" t="s">
        <v>129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6" t="s">
        <v>135</v>
      </c>
      <c r="BK416" s="232">
        <f>ROUND(I416*H416,2)</f>
        <v>0</v>
      </c>
      <c r="BL416" s="16" t="s">
        <v>135</v>
      </c>
      <c r="BM416" s="231" t="s">
        <v>474</v>
      </c>
    </row>
    <row r="417" s="2" customFormat="1">
      <c r="A417" s="37"/>
      <c r="B417" s="38"/>
      <c r="C417" s="39"/>
      <c r="D417" s="233" t="s">
        <v>136</v>
      </c>
      <c r="E417" s="39"/>
      <c r="F417" s="234" t="s">
        <v>519</v>
      </c>
      <c r="G417" s="39"/>
      <c r="H417" s="39"/>
      <c r="I417" s="235"/>
      <c r="J417" s="39"/>
      <c r="K417" s="39"/>
      <c r="L417" s="43"/>
      <c r="M417" s="236"/>
      <c r="N417" s="237"/>
      <c r="O417" s="91"/>
      <c r="P417" s="91"/>
      <c r="Q417" s="91"/>
      <c r="R417" s="91"/>
      <c r="S417" s="91"/>
      <c r="T417" s="92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136</v>
      </c>
      <c r="AU417" s="16" t="s">
        <v>83</v>
      </c>
    </row>
    <row r="418" s="2" customFormat="1" ht="44.25" customHeight="1">
      <c r="A418" s="37"/>
      <c r="B418" s="38"/>
      <c r="C418" s="219" t="s">
        <v>475</v>
      </c>
      <c r="D418" s="219" t="s">
        <v>131</v>
      </c>
      <c r="E418" s="220" t="s">
        <v>521</v>
      </c>
      <c r="F418" s="221" t="s">
        <v>274</v>
      </c>
      <c r="G418" s="222" t="s">
        <v>275</v>
      </c>
      <c r="H418" s="223">
        <v>29.545999999999999</v>
      </c>
      <c r="I418" s="224"/>
      <c r="J418" s="225">
        <f>ROUND(I418*H418,2)</f>
        <v>0</v>
      </c>
      <c r="K418" s="226"/>
      <c r="L418" s="43"/>
      <c r="M418" s="227" t="s">
        <v>1</v>
      </c>
      <c r="N418" s="228" t="s">
        <v>40</v>
      </c>
      <c r="O418" s="91"/>
      <c r="P418" s="229">
        <f>O418*H418</f>
        <v>0</v>
      </c>
      <c r="Q418" s="229">
        <v>0</v>
      </c>
      <c r="R418" s="229">
        <f>Q418*H418</f>
        <v>0</v>
      </c>
      <c r="S418" s="229">
        <v>0</v>
      </c>
      <c r="T418" s="230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1" t="s">
        <v>135</v>
      </c>
      <c r="AT418" s="231" t="s">
        <v>131</v>
      </c>
      <c r="AU418" s="231" t="s">
        <v>83</v>
      </c>
      <c r="AY418" s="16" t="s">
        <v>129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6" t="s">
        <v>135</v>
      </c>
      <c r="BK418" s="232">
        <f>ROUND(I418*H418,2)</f>
        <v>0</v>
      </c>
      <c r="BL418" s="16" t="s">
        <v>135</v>
      </c>
      <c r="BM418" s="231" t="s">
        <v>478</v>
      </c>
    </row>
    <row r="419" s="2" customFormat="1">
      <c r="A419" s="37"/>
      <c r="B419" s="38"/>
      <c r="C419" s="39"/>
      <c r="D419" s="233" t="s">
        <v>136</v>
      </c>
      <c r="E419" s="39"/>
      <c r="F419" s="234" t="s">
        <v>274</v>
      </c>
      <c r="G419" s="39"/>
      <c r="H419" s="39"/>
      <c r="I419" s="235"/>
      <c r="J419" s="39"/>
      <c r="K419" s="39"/>
      <c r="L419" s="43"/>
      <c r="M419" s="236"/>
      <c r="N419" s="237"/>
      <c r="O419" s="91"/>
      <c r="P419" s="91"/>
      <c r="Q419" s="91"/>
      <c r="R419" s="91"/>
      <c r="S419" s="91"/>
      <c r="T419" s="92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136</v>
      </c>
      <c r="AU419" s="16" t="s">
        <v>83</v>
      </c>
    </row>
    <row r="420" s="2" customFormat="1" ht="44.25" customHeight="1">
      <c r="A420" s="37"/>
      <c r="B420" s="38"/>
      <c r="C420" s="219" t="s">
        <v>320</v>
      </c>
      <c r="D420" s="219" t="s">
        <v>131</v>
      </c>
      <c r="E420" s="220" t="s">
        <v>524</v>
      </c>
      <c r="F420" s="221" t="s">
        <v>525</v>
      </c>
      <c r="G420" s="222" t="s">
        <v>275</v>
      </c>
      <c r="H420" s="223">
        <v>25.853000000000002</v>
      </c>
      <c r="I420" s="224"/>
      <c r="J420" s="225">
        <f>ROUND(I420*H420,2)</f>
        <v>0</v>
      </c>
      <c r="K420" s="226"/>
      <c r="L420" s="43"/>
      <c r="M420" s="227" t="s">
        <v>1</v>
      </c>
      <c r="N420" s="228" t="s">
        <v>40</v>
      </c>
      <c r="O420" s="91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1" t="s">
        <v>135</v>
      </c>
      <c r="AT420" s="231" t="s">
        <v>131</v>
      </c>
      <c r="AU420" s="231" t="s">
        <v>83</v>
      </c>
      <c r="AY420" s="16" t="s">
        <v>129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6" t="s">
        <v>135</v>
      </c>
      <c r="BK420" s="232">
        <f>ROUND(I420*H420,2)</f>
        <v>0</v>
      </c>
      <c r="BL420" s="16" t="s">
        <v>135</v>
      </c>
      <c r="BM420" s="231" t="s">
        <v>481</v>
      </c>
    </row>
    <row r="421" s="2" customFormat="1">
      <c r="A421" s="37"/>
      <c r="B421" s="38"/>
      <c r="C421" s="39"/>
      <c r="D421" s="233" t="s">
        <v>136</v>
      </c>
      <c r="E421" s="39"/>
      <c r="F421" s="234" t="s">
        <v>525</v>
      </c>
      <c r="G421" s="39"/>
      <c r="H421" s="39"/>
      <c r="I421" s="235"/>
      <c r="J421" s="39"/>
      <c r="K421" s="39"/>
      <c r="L421" s="43"/>
      <c r="M421" s="236"/>
      <c r="N421" s="237"/>
      <c r="O421" s="91"/>
      <c r="P421" s="91"/>
      <c r="Q421" s="91"/>
      <c r="R421" s="91"/>
      <c r="S421" s="91"/>
      <c r="T421" s="92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136</v>
      </c>
      <c r="AU421" s="16" t="s">
        <v>83</v>
      </c>
    </row>
    <row r="422" s="12" customFormat="1" ht="22.8" customHeight="1">
      <c r="A422" s="12"/>
      <c r="B422" s="203"/>
      <c r="C422" s="204"/>
      <c r="D422" s="205" t="s">
        <v>72</v>
      </c>
      <c r="E422" s="217" t="s">
        <v>527</v>
      </c>
      <c r="F422" s="217" t="s">
        <v>528</v>
      </c>
      <c r="G422" s="204"/>
      <c r="H422" s="204"/>
      <c r="I422" s="207"/>
      <c r="J422" s="218">
        <f>BK422</f>
        <v>0</v>
      </c>
      <c r="K422" s="204"/>
      <c r="L422" s="209"/>
      <c r="M422" s="210"/>
      <c r="N422" s="211"/>
      <c r="O422" s="211"/>
      <c r="P422" s="212">
        <f>SUM(P423:P424)</f>
        <v>0</v>
      </c>
      <c r="Q422" s="211"/>
      <c r="R422" s="212">
        <f>SUM(R423:R424)</f>
        <v>0</v>
      </c>
      <c r="S422" s="211"/>
      <c r="T422" s="213">
        <f>SUM(T423:T424)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4" t="s">
        <v>81</v>
      </c>
      <c r="AT422" s="215" t="s">
        <v>72</v>
      </c>
      <c r="AU422" s="215" t="s">
        <v>81</v>
      </c>
      <c r="AY422" s="214" t="s">
        <v>129</v>
      </c>
      <c r="BK422" s="216">
        <f>SUM(BK423:BK424)</f>
        <v>0</v>
      </c>
    </row>
    <row r="423" s="2" customFormat="1" ht="49.05" customHeight="1">
      <c r="A423" s="37"/>
      <c r="B423" s="38"/>
      <c r="C423" s="219" t="s">
        <v>482</v>
      </c>
      <c r="D423" s="219" t="s">
        <v>131</v>
      </c>
      <c r="E423" s="220" t="s">
        <v>529</v>
      </c>
      <c r="F423" s="221" t="s">
        <v>530</v>
      </c>
      <c r="G423" s="222" t="s">
        <v>275</v>
      </c>
      <c r="H423" s="223">
        <v>168.727</v>
      </c>
      <c r="I423" s="224"/>
      <c r="J423" s="225">
        <f>ROUND(I423*H423,2)</f>
        <v>0</v>
      </c>
      <c r="K423" s="226"/>
      <c r="L423" s="43"/>
      <c r="M423" s="227" t="s">
        <v>1</v>
      </c>
      <c r="N423" s="228" t="s">
        <v>40</v>
      </c>
      <c r="O423" s="91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1" t="s">
        <v>135</v>
      </c>
      <c r="AT423" s="231" t="s">
        <v>131</v>
      </c>
      <c r="AU423" s="231" t="s">
        <v>83</v>
      </c>
      <c r="AY423" s="16" t="s">
        <v>129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6" t="s">
        <v>135</v>
      </c>
      <c r="BK423" s="232">
        <f>ROUND(I423*H423,2)</f>
        <v>0</v>
      </c>
      <c r="BL423" s="16" t="s">
        <v>135</v>
      </c>
      <c r="BM423" s="231" t="s">
        <v>485</v>
      </c>
    </row>
    <row r="424" s="2" customFormat="1">
      <c r="A424" s="37"/>
      <c r="B424" s="38"/>
      <c r="C424" s="39"/>
      <c r="D424" s="233" t="s">
        <v>136</v>
      </c>
      <c r="E424" s="39"/>
      <c r="F424" s="234" t="s">
        <v>530</v>
      </c>
      <c r="G424" s="39"/>
      <c r="H424" s="39"/>
      <c r="I424" s="235"/>
      <c r="J424" s="39"/>
      <c r="K424" s="39"/>
      <c r="L424" s="43"/>
      <c r="M424" s="272"/>
      <c r="N424" s="273"/>
      <c r="O424" s="274"/>
      <c r="P424" s="274"/>
      <c r="Q424" s="274"/>
      <c r="R424" s="274"/>
      <c r="S424" s="274"/>
      <c r="T424" s="275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136</v>
      </c>
      <c r="AU424" s="16" t="s">
        <v>83</v>
      </c>
    </row>
    <row r="425" s="2" customFormat="1" ht="6.96" customHeight="1">
      <c r="A425" s="37"/>
      <c r="B425" s="66"/>
      <c r="C425" s="67"/>
      <c r="D425" s="67"/>
      <c r="E425" s="67"/>
      <c r="F425" s="67"/>
      <c r="G425" s="67"/>
      <c r="H425" s="67"/>
      <c r="I425" s="67"/>
      <c r="J425" s="67"/>
      <c r="K425" s="67"/>
      <c r="L425" s="43"/>
      <c r="M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</row>
  </sheetData>
  <sheetProtection sheet="1" autoFilter="0" formatColumns="0" formatRows="0" objects="1" scenarios="1" spinCount="100000" saltValue="r3E/F7t7Ewj9IrxMion1vrLgd3eTAnaEQknhxLWZ1Zb+jLV7SvFEKF+8t5w35zYr1YHYxtfExvlwo14VkVExag==" hashValue="ptUNWJIVfbKLYS3J+Hzl+o93rg+9pjulwzo3uD/iHOcF0rQIhij78yRkrKcCGfHrfbouhx3rydoUITkWn26mdg==" algorithmName="SHA-512" password="CC35"/>
  <autoFilter ref="C124:K42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Prachatice ON - odkanalizování výpravní budovy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97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669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9. 6. 2022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tr">
        <f>IF('Rekapitulace stavby'!AN10="","",'Rekapitulace stavby'!AN10)</f>
        <v/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tr">
        <f>IF('Rekapitulace stavby'!E11="","",'Rekapitulace stavby'!E11)</f>
        <v xml:space="preserve"> </v>
      </c>
      <c r="F15" s="37"/>
      <c r="G15" s="37"/>
      <c r="H15" s="37"/>
      <c r="I15" s="140" t="s">
        <v>26</v>
      </c>
      <c r="J15" s="143" t="str">
        <f>IF('Rekapitulace stavby'!AN11="","",'Rekapitulace stavby'!AN11)</f>
        <v/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tr">
        <f>IF('Rekapitulace stavby'!AN16="","",'Rekapitulace stavby'!AN16)</f>
        <v/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tr">
        <f>IF('Rekapitulace stavby'!E17="","",'Rekapitulace stavby'!E17)</f>
        <v xml:space="preserve"> </v>
      </c>
      <c r="F21" s="37"/>
      <c r="G21" s="37"/>
      <c r="H21" s="37"/>
      <c r="I21" s="140" t="s">
        <v>26</v>
      </c>
      <c r="J21" s="143" t="str">
        <f>IF('Rekapitulace stavby'!AN17="","",'Rekapitulace stavby'!AN17)</f>
        <v/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26</v>
      </c>
      <c r="J24" s="143" t="str">
        <f>IF('Rekapitulace stavby'!AN20="","",'Rekapitulace stavby'!AN20)</f>
        <v/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ROUND(J129,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ROUND((SUM(BE129:BE330)),  2)</f>
        <v>0</v>
      </c>
      <c r="G33" s="37"/>
      <c r="H33" s="37"/>
      <c r="I33" s="155">
        <v>0.20999999999999999</v>
      </c>
      <c r="J33" s="154">
        <f>ROUND(((SUM(BE129:BE330))*I33),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ROUND((SUM(BF129:BF330)),  2)</f>
        <v>0</v>
      </c>
      <c r="G34" s="37"/>
      <c r="H34" s="37"/>
      <c r="I34" s="155">
        <v>0.14999999999999999</v>
      </c>
      <c r="J34" s="154">
        <f>ROUND(((SUM(BF129:BF330))*I34),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ROUND((SUM(BG129:BG330)),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ROUND((SUM(BH129:BH330)),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ROUND((SUM(BI129:BI330)),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Prachatice ON - odkanalizování výpravní budovy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04 - Dešťové kanalizační přípojky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9. 6. 2022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39"/>
      <c r="J96" s="110">
        <f>J129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J218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J223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J232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J245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J260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J295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112</v>
      </c>
      <c r="E105" s="188"/>
      <c r="F105" s="188"/>
      <c r="G105" s="188"/>
      <c r="H105" s="188"/>
      <c r="I105" s="188"/>
      <c r="J105" s="189">
        <f>J308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113</v>
      </c>
      <c r="E106" s="188"/>
      <c r="F106" s="188"/>
      <c r="G106" s="188"/>
      <c r="H106" s="188"/>
      <c r="I106" s="188"/>
      <c r="J106" s="189">
        <f>J319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670</v>
      </c>
      <c r="E107" s="182"/>
      <c r="F107" s="182"/>
      <c r="G107" s="182"/>
      <c r="H107" s="182"/>
      <c r="I107" s="182"/>
      <c r="J107" s="183">
        <f>J322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671</v>
      </c>
      <c r="E108" s="188"/>
      <c r="F108" s="188"/>
      <c r="G108" s="188"/>
      <c r="H108" s="188"/>
      <c r="I108" s="188"/>
      <c r="J108" s="189">
        <f>J323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672</v>
      </c>
      <c r="E109" s="182"/>
      <c r="F109" s="182"/>
      <c r="G109" s="182"/>
      <c r="H109" s="182"/>
      <c r="I109" s="182"/>
      <c r="J109" s="183">
        <f>J328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114</v>
      </c>
      <c r="D116" s="39"/>
      <c r="E116" s="39"/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74" t="str">
        <f>E7</f>
        <v>Prachatice ON - odkanalizování výpravní budovy</v>
      </c>
      <c r="F119" s="31"/>
      <c r="G119" s="31"/>
      <c r="H119" s="31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97</v>
      </c>
      <c r="D120" s="39"/>
      <c r="E120" s="39"/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6" t="str">
        <f>E9</f>
        <v>SO 04 - Dešťové kanalizační přípojky</v>
      </c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 xml:space="preserve"> </v>
      </c>
      <c r="G123" s="39"/>
      <c r="H123" s="39"/>
      <c r="I123" s="31" t="s">
        <v>22</v>
      </c>
      <c r="J123" s="79" t="str">
        <f>IF(J12="","",J12)</f>
        <v>9. 6. 2022</v>
      </c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 xml:space="preserve"> </v>
      </c>
      <c r="G125" s="39"/>
      <c r="H125" s="39"/>
      <c r="I125" s="31" t="s">
        <v>29</v>
      </c>
      <c r="J125" s="35" t="str">
        <f>E21</f>
        <v xml:space="preserve"> </v>
      </c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9"/>
      <c r="E126" s="39"/>
      <c r="F126" s="26" t="str">
        <f>IF(E18="","",E18)</f>
        <v>Vyplň údaj</v>
      </c>
      <c r="G126" s="39"/>
      <c r="H126" s="39"/>
      <c r="I126" s="31" t="s">
        <v>31</v>
      </c>
      <c r="J126" s="35" t="str">
        <f>E24</f>
        <v xml:space="preserve"> 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1"/>
      <c r="B128" s="192"/>
      <c r="C128" s="193" t="s">
        <v>115</v>
      </c>
      <c r="D128" s="194" t="s">
        <v>58</v>
      </c>
      <c r="E128" s="194" t="s">
        <v>54</v>
      </c>
      <c r="F128" s="194" t="s">
        <v>55</v>
      </c>
      <c r="G128" s="194" t="s">
        <v>116</v>
      </c>
      <c r="H128" s="194" t="s">
        <v>117</v>
      </c>
      <c r="I128" s="194" t="s">
        <v>118</v>
      </c>
      <c r="J128" s="195" t="s">
        <v>101</v>
      </c>
      <c r="K128" s="196" t="s">
        <v>119</v>
      </c>
      <c r="L128" s="197"/>
      <c r="M128" s="100" t="s">
        <v>1</v>
      </c>
      <c r="N128" s="101" t="s">
        <v>37</v>
      </c>
      <c r="O128" s="101" t="s">
        <v>120</v>
      </c>
      <c r="P128" s="101" t="s">
        <v>121</v>
      </c>
      <c r="Q128" s="101" t="s">
        <v>122</v>
      </c>
      <c r="R128" s="101" t="s">
        <v>123</v>
      </c>
      <c r="S128" s="101" t="s">
        <v>124</v>
      </c>
      <c r="T128" s="102" t="s">
        <v>125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7"/>
      <c r="B129" s="38"/>
      <c r="C129" s="107" t="s">
        <v>126</v>
      </c>
      <c r="D129" s="39"/>
      <c r="E129" s="39"/>
      <c r="F129" s="39"/>
      <c r="G129" s="39"/>
      <c r="H129" s="39"/>
      <c r="I129" s="39"/>
      <c r="J129" s="198">
        <f>BK129</f>
        <v>0</v>
      </c>
      <c r="K129" s="39"/>
      <c r="L129" s="43"/>
      <c r="M129" s="103"/>
      <c r="N129" s="199"/>
      <c r="O129" s="104"/>
      <c r="P129" s="200">
        <f>P130+P322+P328</f>
        <v>0</v>
      </c>
      <c r="Q129" s="104"/>
      <c r="R129" s="200">
        <f>R130+R322+R328</f>
        <v>46.626798990000012</v>
      </c>
      <c r="S129" s="104"/>
      <c r="T129" s="201">
        <f>T130+T322+T328</f>
        <v>11.14625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72</v>
      </c>
      <c r="AU129" s="16" t="s">
        <v>103</v>
      </c>
      <c r="BK129" s="202">
        <f>BK130+BK322+BK328</f>
        <v>0</v>
      </c>
    </row>
    <row r="130" s="12" customFormat="1" ht="25.92" customHeight="1">
      <c r="A130" s="12"/>
      <c r="B130" s="203"/>
      <c r="C130" s="204"/>
      <c r="D130" s="205" t="s">
        <v>72</v>
      </c>
      <c r="E130" s="206" t="s">
        <v>127</v>
      </c>
      <c r="F130" s="206" t="s">
        <v>128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P131+P218+P223+P232+P245+P260+P295+P308+P319</f>
        <v>0</v>
      </c>
      <c r="Q130" s="211"/>
      <c r="R130" s="212">
        <f>R131+R218+R223+R232+R245+R260+R295+R308+R319</f>
        <v>46.620798990000011</v>
      </c>
      <c r="S130" s="211"/>
      <c r="T130" s="213">
        <f>T131+T218+T223+T232+T245+T260+T295+T308+T319</f>
        <v>11.14625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73</v>
      </c>
      <c r="AY130" s="214" t="s">
        <v>129</v>
      </c>
      <c r="BK130" s="216">
        <f>BK131+BK218+BK223+BK232+BK245+BK260+BK295+BK308+BK319</f>
        <v>0</v>
      </c>
    </row>
    <row r="131" s="12" customFormat="1" ht="22.8" customHeight="1">
      <c r="A131" s="12"/>
      <c r="B131" s="203"/>
      <c r="C131" s="204"/>
      <c r="D131" s="205" t="s">
        <v>72</v>
      </c>
      <c r="E131" s="217" t="s">
        <v>81</v>
      </c>
      <c r="F131" s="217" t="s">
        <v>130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SUM(P132:P217)</f>
        <v>0</v>
      </c>
      <c r="Q131" s="211"/>
      <c r="R131" s="212">
        <f>SUM(R132:R217)</f>
        <v>25.773082600000002</v>
      </c>
      <c r="S131" s="211"/>
      <c r="T131" s="213">
        <f>SUM(T132:T217)</f>
        <v>11.14625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81</v>
      </c>
      <c r="AY131" s="214" t="s">
        <v>129</v>
      </c>
      <c r="BK131" s="216">
        <f>SUM(BK132:BK217)</f>
        <v>0</v>
      </c>
    </row>
    <row r="132" s="2" customFormat="1" ht="66.75" customHeight="1">
      <c r="A132" s="37"/>
      <c r="B132" s="38"/>
      <c r="C132" s="219" t="s">
        <v>81</v>
      </c>
      <c r="D132" s="219" t="s">
        <v>131</v>
      </c>
      <c r="E132" s="220" t="s">
        <v>132</v>
      </c>
      <c r="F132" s="221" t="s">
        <v>133</v>
      </c>
      <c r="G132" s="222" t="s">
        <v>134</v>
      </c>
      <c r="H132" s="223">
        <v>12.75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40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0.44</v>
      </c>
      <c r="T132" s="230">
        <f>S132*H132</f>
        <v>5.6100000000000003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135</v>
      </c>
      <c r="AT132" s="231" t="s">
        <v>131</v>
      </c>
      <c r="AU132" s="231" t="s">
        <v>83</v>
      </c>
      <c r="AY132" s="16" t="s">
        <v>129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135</v>
      </c>
      <c r="BK132" s="232">
        <f>ROUND(I132*H132,2)</f>
        <v>0</v>
      </c>
      <c r="BL132" s="16" t="s">
        <v>135</v>
      </c>
      <c r="BM132" s="231" t="s">
        <v>83</v>
      </c>
    </row>
    <row r="133" s="2" customFormat="1">
      <c r="A133" s="37"/>
      <c r="B133" s="38"/>
      <c r="C133" s="39"/>
      <c r="D133" s="233" t="s">
        <v>136</v>
      </c>
      <c r="E133" s="39"/>
      <c r="F133" s="234" t="s">
        <v>133</v>
      </c>
      <c r="G133" s="39"/>
      <c r="H133" s="39"/>
      <c r="I133" s="235"/>
      <c r="J133" s="39"/>
      <c r="K133" s="39"/>
      <c r="L133" s="43"/>
      <c r="M133" s="236"/>
      <c r="N133" s="237"/>
      <c r="O133" s="91"/>
      <c r="P133" s="91"/>
      <c r="Q133" s="91"/>
      <c r="R133" s="91"/>
      <c r="S133" s="91"/>
      <c r="T133" s="9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136</v>
      </c>
      <c r="AU133" s="16" t="s">
        <v>83</v>
      </c>
    </row>
    <row r="134" s="13" customFormat="1">
      <c r="A134" s="13"/>
      <c r="B134" s="238"/>
      <c r="C134" s="239"/>
      <c r="D134" s="233" t="s">
        <v>137</v>
      </c>
      <c r="E134" s="240" t="s">
        <v>1</v>
      </c>
      <c r="F134" s="241" t="s">
        <v>673</v>
      </c>
      <c r="G134" s="239"/>
      <c r="H134" s="242">
        <v>12.75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137</v>
      </c>
      <c r="AU134" s="248" t="s">
        <v>83</v>
      </c>
      <c r="AV134" s="13" t="s">
        <v>83</v>
      </c>
      <c r="AW134" s="13" t="s">
        <v>30</v>
      </c>
      <c r="AX134" s="13" t="s">
        <v>73</v>
      </c>
      <c r="AY134" s="248" t="s">
        <v>129</v>
      </c>
    </row>
    <row r="135" s="14" customFormat="1">
      <c r="A135" s="14"/>
      <c r="B135" s="249"/>
      <c r="C135" s="250"/>
      <c r="D135" s="233" t="s">
        <v>137</v>
      </c>
      <c r="E135" s="251" t="s">
        <v>1</v>
      </c>
      <c r="F135" s="252" t="s">
        <v>139</v>
      </c>
      <c r="G135" s="250"/>
      <c r="H135" s="253">
        <v>12.75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137</v>
      </c>
      <c r="AU135" s="259" t="s">
        <v>83</v>
      </c>
      <c r="AV135" s="14" t="s">
        <v>135</v>
      </c>
      <c r="AW135" s="14" t="s">
        <v>30</v>
      </c>
      <c r="AX135" s="14" t="s">
        <v>81</v>
      </c>
      <c r="AY135" s="259" t="s">
        <v>129</v>
      </c>
    </row>
    <row r="136" s="2" customFormat="1" ht="66.75" customHeight="1">
      <c r="A136" s="37"/>
      <c r="B136" s="38"/>
      <c r="C136" s="219" t="s">
        <v>83</v>
      </c>
      <c r="D136" s="219" t="s">
        <v>131</v>
      </c>
      <c r="E136" s="220" t="s">
        <v>140</v>
      </c>
      <c r="F136" s="221" t="s">
        <v>141</v>
      </c>
      <c r="G136" s="222" t="s">
        <v>134</v>
      </c>
      <c r="H136" s="223">
        <v>12.75</v>
      </c>
      <c r="I136" s="224"/>
      <c r="J136" s="225">
        <f>ROUND(I136*H136,2)</f>
        <v>0</v>
      </c>
      <c r="K136" s="226"/>
      <c r="L136" s="43"/>
      <c r="M136" s="227" t="s">
        <v>1</v>
      </c>
      <c r="N136" s="228" t="s">
        <v>40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0.22</v>
      </c>
      <c r="T136" s="230">
        <f>S136*H136</f>
        <v>2.8050000000000002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135</v>
      </c>
      <c r="AT136" s="231" t="s">
        <v>131</v>
      </c>
      <c r="AU136" s="231" t="s">
        <v>83</v>
      </c>
      <c r="AY136" s="16" t="s">
        <v>129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135</v>
      </c>
      <c r="BK136" s="232">
        <f>ROUND(I136*H136,2)</f>
        <v>0</v>
      </c>
      <c r="BL136" s="16" t="s">
        <v>135</v>
      </c>
      <c r="BM136" s="231" t="s">
        <v>135</v>
      </c>
    </row>
    <row r="137" s="2" customFormat="1">
      <c r="A137" s="37"/>
      <c r="B137" s="38"/>
      <c r="C137" s="39"/>
      <c r="D137" s="233" t="s">
        <v>136</v>
      </c>
      <c r="E137" s="39"/>
      <c r="F137" s="234" t="s">
        <v>141</v>
      </c>
      <c r="G137" s="39"/>
      <c r="H137" s="39"/>
      <c r="I137" s="235"/>
      <c r="J137" s="39"/>
      <c r="K137" s="39"/>
      <c r="L137" s="43"/>
      <c r="M137" s="236"/>
      <c r="N137" s="237"/>
      <c r="O137" s="91"/>
      <c r="P137" s="91"/>
      <c r="Q137" s="91"/>
      <c r="R137" s="91"/>
      <c r="S137" s="91"/>
      <c r="T137" s="9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136</v>
      </c>
      <c r="AU137" s="16" t="s">
        <v>83</v>
      </c>
    </row>
    <row r="138" s="2" customFormat="1" ht="49.05" customHeight="1">
      <c r="A138" s="37"/>
      <c r="B138" s="38"/>
      <c r="C138" s="219" t="s">
        <v>142</v>
      </c>
      <c r="D138" s="219" t="s">
        <v>131</v>
      </c>
      <c r="E138" s="220" t="s">
        <v>143</v>
      </c>
      <c r="F138" s="221" t="s">
        <v>144</v>
      </c>
      <c r="G138" s="222" t="s">
        <v>134</v>
      </c>
      <c r="H138" s="223">
        <v>23.75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40</v>
      </c>
      <c r="O138" s="91"/>
      <c r="P138" s="229">
        <f>O138*H138</f>
        <v>0</v>
      </c>
      <c r="Q138" s="229">
        <v>5.0000000000000002E-05</v>
      </c>
      <c r="R138" s="229">
        <f>Q138*H138</f>
        <v>0.0011875</v>
      </c>
      <c r="S138" s="229">
        <v>0.11500000000000001</v>
      </c>
      <c r="T138" s="230">
        <f>S138*H138</f>
        <v>2.7312500000000002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135</v>
      </c>
      <c r="AT138" s="231" t="s">
        <v>131</v>
      </c>
      <c r="AU138" s="231" t="s">
        <v>83</v>
      </c>
      <c r="AY138" s="16" t="s">
        <v>129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135</v>
      </c>
      <c r="BK138" s="232">
        <f>ROUND(I138*H138,2)</f>
        <v>0</v>
      </c>
      <c r="BL138" s="16" t="s">
        <v>135</v>
      </c>
      <c r="BM138" s="231" t="s">
        <v>145</v>
      </c>
    </row>
    <row r="139" s="2" customFormat="1">
      <c r="A139" s="37"/>
      <c r="B139" s="38"/>
      <c r="C139" s="39"/>
      <c r="D139" s="233" t="s">
        <v>136</v>
      </c>
      <c r="E139" s="39"/>
      <c r="F139" s="234" t="s">
        <v>144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136</v>
      </c>
      <c r="AU139" s="16" t="s">
        <v>83</v>
      </c>
    </row>
    <row r="140" s="13" customFormat="1">
      <c r="A140" s="13"/>
      <c r="B140" s="238"/>
      <c r="C140" s="239"/>
      <c r="D140" s="233" t="s">
        <v>137</v>
      </c>
      <c r="E140" s="240" t="s">
        <v>1</v>
      </c>
      <c r="F140" s="241" t="s">
        <v>674</v>
      </c>
      <c r="G140" s="239"/>
      <c r="H140" s="242">
        <v>23.75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137</v>
      </c>
      <c r="AU140" s="248" t="s">
        <v>83</v>
      </c>
      <c r="AV140" s="13" t="s">
        <v>83</v>
      </c>
      <c r="AW140" s="13" t="s">
        <v>30</v>
      </c>
      <c r="AX140" s="13" t="s">
        <v>73</v>
      </c>
      <c r="AY140" s="248" t="s">
        <v>129</v>
      </c>
    </row>
    <row r="141" s="14" customFormat="1">
      <c r="A141" s="14"/>
      <c r="B141" s="249"/>
      <c r="C141" s="250"/>
      <c r="D141" s="233" t="s">
        <v>137</v>
      </c>
      <c r="E141" s="251" t="s">
        <v>1</v>
      </c>
      <c r="F141" s="252" t="s">
        <v>139</v>
      </c>
      <c r="G141" s="250"/>
      <c r="H141" s="253">
        <v>23.75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137</v>
      </c>
      <c r="AU141" s="259" t="s">
        <v>83</v>
      </c>
      <c r="AV141" s="14" t="s">
        <v>135</v>
      </c>
      <c r="AW141" s="14" t="s">
        <v>30</v>
      </c>
      <c r="AX141" s="14" t="s">
        <v>81</v>
      </c>
      <c r="AY141" s="259" t="s">
        <v>129</v>
      </c>
    </row>
    <row r="142" s="2" customFormat="1" ht="24.15" customHeight="1">
      <c r="A142" s="37"/>
      <c r="B142" s="38"/>
      <c r="C142" s="219" t="s">
        <v>135</v>
      </c>
      <c r="D142" s="219" t="s">
        <v>131</v>
      </c>
      <c r="E142" s="220" t="s">
        <v>147</v>
      </c>
      <c r="F142" s="221" t="s">
        <v>148</v>
      </c>
      <c r="G142" s="222" t="s">
        <v>149</v>
      </c>
      <c r="H142" s="223">
        <v>3.77</v>
      </c>
      <c r="I142" s="224"/>
      <c r="J142" s="225">
        <f>ROUND(I142*H142,2)</f>
        <v>0</v>
      </c>
      <c r="K142" s="226"/>
      <c r="L142" s="43"/>
      <c r="M142" s="227" t="s">
        <v>1</v>
      </c>
      <c r="N142" s="228" t="s">
        <v>40</v>
      </c>
      <c r="O142" s="91"/>
      <c r="P142" s="229">
        <f>O142*H142</f>
        <v>0</v>
      </c>
      <c r="Q142" s="229">
        <v>3.0000000000000001E-05</v>
      </c>
      <c r="R142" s="229">
        <f>Q142*H142</f>
        <v>0.0001131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135</v>
      </c>
      <c r="AT142" s="231" t="s">
        <v>131</v>
      </c>
      <c r="AU142" s="231" t="s">
        <v>83</v>
      </c>
      <c r="AY142" s="16" t="s">
        <v>129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135</v>
      </c>
      <c r="BK142" s="232">
        <f>ROUND(I142*H142,2)</f>
        <v>0</v>
      </c>
      <c r="BL142" s="16" t="s">
        <v>135</v>
      </c>
      <c r="BM142" s="231" t="s">
        <v>150</v>
      </c>
    </row>
    <row r="143" s="2" customFormat="1">
      <c r="A143" s="37"/>
      <c r="B143" s="38"/>
      <c r="C143" s="39"/>
      <c r="D143" s="233" t="s">
        <v>136</v>
      </c>
      <c r="E143" s="39"/>
      <c r="F143" s="234" t="s">
        <v>148</v>
      </c>
      <c r="G143" s="39"/>
      <c r="H143" s="39"/>
      <c r="I143" s="235"/>
      <c r="J143" s="39"/>
      <c r="K143" s="39"/>
      <c r="L143" s="43"/>
      <c r="M143" s="236"/>
      <c r="N143" s="237"/>
      <c r="O143" s="91"/>
      <c r="P143" s="91"/>
      <c r="Q143" s="91"/>
      <c r="R143" s="91"/>
      <c r="S143" s="91"/>
      <c r="T143" s="9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136</v>
      </c>
      <c r="AU143" s="16" t="s">
        <v>83</v>
      </c>
    </row>
    <row r="144" s="13" customFormat="1">
      <c r="A144" s="13"/>
      <c r="B144" s="238"/>
      <c r="C144" s="239"/>
      <c r="D144" s="233" t="s">
        <v>137</v>
      </c>
      <c r="E144" s="240" t="s">
        <v>1</v>
      </c>
      <c r="F144" s="241" t="s">
        <v>675</v>
      </c>
      <c r="G144" s="239"/>
      <c r="H144" s="242">
        <v>3.77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137</v>
      </c>
      <c r="AU144" s="248" t="s">
        <v>83</v>
      </c>
      <c r="AV144" s="13" t="s">
        <v>83</v>
      </c>
      <c r="AW144" s="13" t="s">
        <v>30</v>
      </c>
      <c r="AX144" s="13" t="s">
        <v>73</v>
      </c>
      <c r="AY144" s="248" t="s">
        <v>129</v>
      </c>
    </row>
    <row r="145" s="14" customFormat="1">
      <c r="A145" s="14"/>
      <c r="B145" s="249"/>
      <c r="C145" s="250"/>
      <c r="D145" s="233" t="s">
        <v>137</v>
      </c>
      <c r="E145" s="251" t="s">
        <v>1</v>
      </c>
      <c r="F145" s="252" t="s">
        <v>139</v>
      </c>
      <c r="G145" s="250"/>
      <c r="H145" s="253">
        <v>3.77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137</v>
      </c>
      <c r="AU145" s="259" t="s">
        <v>83</v>
      </c>
      <c r="AV145" s="14" t="s">
        <v>135</v>
      </c>
      <c r="AW145" s="14" t="s">
        <v>30</v>
      </c>
      <c r="AX145" s="14" t="s">
        <v>81</v>
      </c>
      <c r="AY145" s="259" t="s">
        <v>129</v>
      </c>
    </row>
    <row r="146" s="2" customFormat="1" ht="37.8" customHeight="1">
      <c r="A146" s="37"/>
      <c r="B146" s="38"/>
      <c r="C146" s="219" t="s">
        <v>152</v>
      </c>
      <c r="D146" s="219" t="s">
        <v>131</v>
      </c>
      <c r="E146" s="220" t="s">
        <v>153</v>
      </c>
      <c r="F146" s="221" t="s">
        <v>154</v>
      </c>
      <c r="G146" s="222" t="s">
        <v>155</v>
      </c>
      <c r="H146" s="223">
        <v>0.47099999999999997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40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135</v>
      </c>
      <c r="AT146" s="231" t="s">
        <v>131</v>
      </c>
      <c r="AU146" s="231" t="s">
        <v>83</v>
      </c>
      <c r="AY146" s="16" t="s">
        <v>129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135</v>
      </c>
      <c r="BK146" s="232">
        <f>ROUND(I146*H146,2)</f>
        <v>0</v>
      </c>
      <c r="BL146" s="16" t="s">
        <v>135</v>
      </c>
      <c r="BM146" s="231" t="s">
        <v>156</v>
      </c>
    </row>
    <row r="147" s="2" customFormat="1">
      <c r="A147" s="37"/>
      <c r="B147" s="38"/>
      <c r="C147" s="39"/>
      <c r="D147" s="233" t="s">
        <v>136</v>
      </c>
      <c r="E147" s="39"/>
      <c r="F147" s="234" t="s">
        <v>154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136</v>
      </c>
      <c r="AU147" s="16" t="s">
        <v>83</v>
      </c>
    </row>
    <row r="148" s="13" customFormat="1">
      <c r="A148" s="13"/>
      <c r="B148" s="238"/>
      <c r="C148" s="239"/>
      <c r="D148" s="233" t="s">
        <v>137</v>
      </c>
      <c r="E148" s="240" t="s">
        <v>1</v>
      </c>
      <c r="F148" s="241" t="s">
        <v>676</v>
      </c>
      <c r="G148" s="239"/>
      <c r="H148" s="242">
        <v>0.47099999999999997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137</v>
      </c>
      <c r="AU148" s="248" t="s">
        <v>83</v>
      </c>
      <c r="AV148" s="13" t="s">
        <v>83</v>
      </c>
      <c r="AW148" s="13" t="s">
        <v>30</v>
      </c>
      <c r="AX148" s="13" t="s">
        <v>73</v>
      </c>
      <c r="AY148" s="248" t="s">
        <v>129</v>
      </c>
    </row>
    <row r="149" s="14" customFormat="1">
      <c r="A149" s="14"/>
      <c r="B149" s="249"/>
      <c r="C149" s="250"/>
      <c r="D149" s="233" t="s">
        <v>137</v>
      </c>
      <c r="E149" s="251" t="s">
        <v>1</v>
      </c>
      <c r="F149" s="252" t="s">
        <v>139</v>
      </c>
      <c r="G149" s="250"/>
      <c r="H149" s="253">
        <v>0.47099999999999997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137</v>
      </c>
      <c r="AU149" s="259" t="s">
        <v>83</v>
      </c>
      <c r="AV149" s="14" t="s">
        <v>135</v>
      </c>
      <c r="AW149" s="14" t="s">
        <v>30</v>
      </c>
      <c r="AX149" s="14" t="s">
        <v>81</v>
      </c>
      <c r="AY149" s="259" t="s">
        <v>129</v>
      </c>
    </row>
    <row r="150" s="2" customFormat="1" ht="66.75" customHeight="1">
      <c r="A150" s="37"/>
      <c r="B150" s="38"/>
      <c r="C150" s="219" t="s">
        <v>145</v>
      </c>
      <c r="D150" s="219" t="s">
        <v>131</v>
      </c>
      <c r="E150" s="220" t="s">
        <v>158</v>
      </c>
      <c r="F150" s="221" t="s">
        <v>159</v>
      </c>
      <c r="G150" s="222" t="s">
        <v>160</v>
      </c>
      <c r="H150" s="223">
        <v>1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40</v>
      </c>
      <c r="O150" s="91"/>
      <c r="P150" s="229">
        <f>O150*H150</f>
        <v>0</v>
      </c>
      <c r="Q150" s="229">
        <v>0.0086800000000000002</v>
      </c>
      <c r="R150" s="229">
        <f>Q150*H150</f>
        <v>0.0086800000000000002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135</v>
      </c>
      <c r="AT150" s="231" t="s">
        <v>131</v>
      </c>
      <c r="AU150" s="231" t="s">
        <v>83</v>
      </c>
      <c r="AY150" s="16" t="s">
        <v>129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135</v>
      </c>
      <c r="BK150" s="232">
        <f>ROUND(I150*H150,2)</f>
        <v>0</v>
      </c>
      <c r="BL150" s="16" t="s">
        <v>135</v>
      </c>
      <c r="BM150" s="231" t="s">
        <v>161</v>
      </c>
    </row>
    <row r="151" s="2" customFormat="1">
      <c r="A151" s="37"/>
      <c r="B151" s="38"/>
      <c r="C151" s="39"/>
      <c r="D151" s="233" t="s">
        <v>136</v>
      </c>
      <c r="E151" s="39"/>
      <c r="F151" s="234" t="s">
        <v>162</v>
      </c>
      <c r="G151" s="39"/>
      <c r="H151" s="39"/>
      <c r="I151" s="235"/>
      <c r="J151" s="39"/>
      <c r="K151" s="39"/>
      <c r="L151" s="43"/>
      <c r="M151" s="236"/>
      <c r="N151" s="237"/>
      <c r="O151" s="91"/>
      <c r="P151" s="91"/>
      <c r="Q151" s="91"/>
      <c r="R151" s="91"/>
      <c r="S151" s="91"/>
      <c r="T151" s="9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136</v>
      </c>
      <c r="AU151" s="16" t="s">
        <v>83</v>
      </c>
    </row>
    <row r="152" s="2" customFormat="1" ht="66.75" customHeight="1">
      <c r="A152" s="37"/>
      <c r="B152" s="38"/>
      <c r="C152" s="219" t="s">
        <v>163</v>
      </c>
      <c r="D152" s="219" t="s">
        <v>131</v>
      </c>
      <c r="E152" s="220" t="s">
        <v>164</v>
      </c>
      <c r="F152" s="221" t="s">
        <v>159</v>
      </c>
      <c r="G152" s="222" t="s">
        <v>160</v>
      </c>
      <c r="H152" s="223">
        <v>1</v>
      </c>
      <c r="I152" s="224"/>
      <c r="J152" s="225">
        <f>ROUND(I152*H152,2)</f>
        <v>0</v>
      </c>
      <c r="K152" s="226"/>
      <c r="L152" s="43"/>
      <c r="M152" s="227" t="s">
        <v>1</v>
      </c>
      <c r="N152" s="228" t="s">
        <v>40</v>
      </c>
      <c r="O152" s="91"/>
      <c r="P152" s="229">
        <f>O152*H152</f>
        <v>0</v>
      </c>
      <c r="Q152" s="229">
        <v>0.036900000000000002</v>
      </c>
      <c r="R152" s="229">
        <f>Q152*H152</f>
        <v>0.036900000000000002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135</v>
      </c>
      <c r="AT152" s="231" t="s">
        <v>131</v>
      </c>
      <c r="AU152" s="231" t="s">
        <v>83</v>
      </c>
      <c r="AY152" s="16" t="s">
        <v>129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135</v>
      </c>
      <c r="BK152" s="232">
        <f>ROUND(I152*H152,2)</f>
        <v>0</v>
      </c>
      <c r="BL152" s="16" t="s">
        <v>135</v>
      </c>
      <c r="BM152" s="231" t="s">
        <v>165</v>
      </c>
    </row>
    <row r="153" s="2" customFormat="1">
      <c r="A153" s="37"/>
      <c r="B153" s="38"/>
      <c r="C153" s="39"/>
      <c r="D153" s="233" t="s">
        <v>136</v>
      </c>
      <c r="E153" s="39"/>
      <c r="F153" s="234" t="s">
        <v>166</v>
      </c>
      <c r="G153" s="39"/>
      <c r="H153" s="39"/>
      <c r="I153" s="235"/>
      <c r="J153" s="39"/>
      <c r="K153" s="39"/>
      <c r="L153" s="43"/>
      <c r="M153" s="236"/>
      <c r="N153" s="237"/>
      <c r="O153" s="91"/>
      <c r="P153" s="91"/>
      <c r="Q153" s="91"/>
      <c r="R153" s="91"/>
      <c r="S153" s="91"/>
      <c r="T153" s="9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136</v>
      </c>
      <c r="AU153" s="16" t="s">
        <v>83</v>
      </c>
    </row>
    <row r="154" s="2" customFormat="1" ht="66.75" customHeight="1">
      <c r="A154" s="37"/>
      <c r="B154" s="38"/>
      <c r="C154" s="219" t="s">
        <v>150</v>
      </c>
      <c r="D154" s="219" t="s">
        <v>131</v>
      </c>
      <c r="E154" s="220" t="s">
        <v>174</v>
      </c>
      <c r="F154" s="221" t="s">
        <v>159</v>
      </c>
      <c r="G154" s="222" t="s">
        <v>160</v>
      </c>
      <c r="H154" s="223">
        <v>3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40</v>
      </c>
      <c r="O154" s="91"/>
      <c r="P154" s="229">
        <f>O154*H154</f>
        <v>0</v>
      </c>
      <c r="Q154" s="229">
        <v>0.036900000000000002</v>
      </c>
      <c r="R154" s="229">
        <f>Q154*H154</f>
        <v>0.11070000000000001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135</v>
      </c>
      <c r="AT154" s="231" t="s">
        <v>131</v>
      </c>
      <c r="AU154" s="231" t="s">
        <v>83</v>
      </c>
      <c r="AY154" s="16" t="s">
        <v>129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135</v>
      </c>
      <c r="BK154" s="232">
        <f>ROUND(I154*H154,2)</f>
        <v>0</v>
      </c>
      <c r="BL154" s="16" t="s">
        <v>135</v>
      </c>
      <c r="BM154" s="231" t="s">
        <v>170</v>
      </c>
    </row>
    <row r="155" s="2" customFormat="1">
      <c r="A155" s="37"/>
      <c r="B155" s="38"/>
      <c r="C155" s="39"/>
      <c r="D155" s="233" t="s">
        <v>136</v>
      </c>
      <c r="E155" s="39"/>
      <c r="F155" s="234" t="s">
        <v>176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136</v>
      </c>
      <c r="AU155" s="16" t="s">
        <v>83</v>
      </c>
    </row>
    <row r="156" s="13" customFormat="1">
      <c r="A156" s="13"/>
      <c r="B156" s="238"/>
      <c r="C156" s="239"/>
      <c r="D156" s="233" t="s">
        <v>137</v>
      </c>
      <c r="E156" s="240" t="s">
        <v>1</v>
      </c>
      <c r="F156" s="241" t="s">
        <v>677</v>
      </c>
      <c r="G156" s="239"/>
      <c r="H156" s="242">
        <v>3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137</v>
      </c>
      <c r="AU156" s="248" t="s">
        <v>83</v>
      </c>
      <c r="AV156" s="13" t="s">
        <v>83</v>
      </c>
      <c r="AW156" s="13" t="s">
        <v>30</v>
      </c>
      <c r="AX156" s="13" t="s">
        <v>73</v>
      </c>
      <c r="AY156" s="248" t="s">
        <v>129</v>
      </c>
    </row>
    <row r="157" s="14" customFormat="1">
      <c r="A157" s="14"/>
      <c r="B157" s="249"/>
      <c r="C157" s="250"/>
      <c r="D157" s="233" t="s">
        <v>137</v>
      </c>
      <c r="E157" s="251" t="s">
        <v>1</v>
      </c>
      <c r="F157" s="252" t="s">
        <v>139</v>
      </c>
      <c r="G157" s="250"/>
      <c r="H157" s="253">
        <v>3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137</v>
      </c>
      <c r="AU157" s="259" t="s">
        <v>83</v>
      </c>
      <c r="AV157" s="14" t="s">
        <v>135</v>
      </c>
      <c r="AW157" s="14" t="s">
        <v>30</v>
      </c>
      <c r="AX157" s="14" t="s">
        <v>81</v>
      </c>
      <c r="AY157" s="259" t="s">
        <v>129</v>
      </c>
    </row>
    <row r="158" s="2" customFormat="1" ht="55.5" customHeight="1">
      <c r="A158" s="37"/>
      <c r="B158" s="38"/>
      <c r="C158" s="219" t="s">
        <v>173</v>
      </c>
      <c r="D158" s="219" t="s">
        <v>131</v>
      </c>
      <c r="E158" s="220" t="s">
        <v>192</v>
      </c>
      <c r="F158" s="221" t="s">
        <v>193</v>
      </c>
      <c r="G158" s="222" t="s">
        <v>179</v>
      </c>
      <c r="H158" s="223">
        <v>8.2940000000000005</v>
      </c>
      <c r="I158" s="224"/>
      <c r="J158" s="225">
        <f>ROUND(I158*H158,2)</f>
        <v>0</v>
      </c>
      <c r="K158" s="226"/>
      <c r="L158" s="43"/>
      <c r="M158" s="227" t="s">
        <v>1</v>
      </c>
      <c r="N158" s="228" t="s">
        <v>40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135</v>
      </c>
      <c r="AT158" s="231" t="s">
        <v>131</v>
      </c>
      <c r="AU158" s="231" t="s">
        <v>83</v>
      </c>
      <c r="AY158" s="16" t="s">
        <v>129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135</v>
      </c>
      <c r="BK158" s="232">
        <f>ROUND(I158*H158,2)</f>
        <v>0</v>
      </c>
      <c r="BL158" s="16" t="s">
        <v>135</v>
      </c>
      <c r="BM158" s="231" t="s">
        <v>175</v>
      </c>
    </row>
    <row r="159" s="2" customFormat="1">
      <c r="A159" s="37"/>
      <c r="B159" s="38"/>
      <c r="C159" s="39"/>
      <c r="D159" s="233" t="s">
        <v>136</v>
      </c>
      <c r="E159" s="39"/>
      <c r="F159" s="234" t="s">
        <v>193</v>
      </c>
      <c r="G159" s="39"/>
      <c r="H159" s="39"/>
      <c r="I159" s="235"/>
      <c r="J159" s="39"/>
      <c r="K159" s="39"/>
      <c r="L159" s="43"/>
      <c r="M159" s="236"/>
      <c r="N159" s="237"/>
      <c r="O159" s="91"/>
      <c r="P159" s="91"/>
      <c r="Q159" s="91"/>
      <c r="R159" s="91"/>
      <c r="S159" s="91"/>
      <c r="T159" s="9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83</v>
      </c>
    </row>
    <row r="160" s="13" customFormat="1">
      <c r="A160" s="13"/>
      <c r="B160" s="238"/>
      <c r="C160" s="239"/>
      <c r="D160" s="233" t="s">
        <v>137</v>
      </c>
      <c r="E160" s="240" t="s">
        <v>1</v>
      </c>
      <c r="F160" s="241" t="s">
        <v>678</v>
      </c>
      <c r="G160" s="239"/>
      <c r="H160" s="242">
        <v>8.2940000000000005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137</v>
      </c>
      <c r="AU160" s="248" t="s">
        <v>83</v>
      </c>
      <c r="AV160" s="13" t="s">
        <v>83</v>
      </c>
      <c r="AW160" s="13" t="s">
        <v>30</v>
      </c>
      <c r="AX160" s="13" t="s">
        <v>73</v>
      </c>
      <c r="AY160" s="248" t="s">
        <v>129</v>
      </c>
    </row>
    <row r="161" s="14" customFormat="1">
      <c r="A161" s="14"/>
      <c r="B161" s="249"/>
      <c r="C161" s="250"/>
      <c r="D161" s="233" t="s">
        <v>137</v>
      </c>
      <c r="E161" s="251" t="s">
        <v>1</v>
      </c>
      <c r="F161" s="252" t="s">
        <v>139</v>
      </c>
      <c r="G161" s="250"/>
      <c r="H161" s="253">
        <v>8.2940000000000005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137</v>
      </c>
      <c r="AU161" s="259" t="s">
        <v>83</v>
      </c>
      <c r="AV161" s="14" t="s">
        <v>135</v>
      </c>
      <c r="AW161" s="14" t="s">
        <v>30</v>
      </c>
      <c r="AX161" s="14" t="s">
        <v>81</v>
      </c>
      <c r="AY161" s="259" t="s">
        <v>129</v>
      </c>
    </row>
    <row r="162" s="2" customFormat="1" ht="49.05" customHeight="1">
      <c r="A162" s="37"/>
      <c r="B162" s="38"/>
      <c r="C162" s="219" t="s">
        <v>156</v>
      </c>
      <c r="D162" s="219" t="s">
        <v>131</v>
      </c>
      <c r="E162" s="220" t="s">
        <v>197</v>
      </c>
      <c r="F162" s="221" t="s">
        <v>198</v>
      </c>
      <c r="G162" s="222" t="s">
        <v>179</v>
      </c>
      <c r="H162" s="223">
        <v>4.976</v>
      </c>
      <c r="I162" s="224"/>
      <c r="J162" s="225">
        <f>ROUND(I162*H162,2)</f>
        <v>0</v>
      </c>
      <c r="K162" s="226"/>
      <c r="L162" s="43"/>
      <c r="M162" s="227" t="s">
        <v>1</v>
      </c>
      <c r="N162" s="228" t="s">
        <v>40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135</v>
      </c>
      <c r="AT162" s="231" t="s">
        <v>131</v>
      </c>
      <c r="AU162" s="231" t="s">
        <v>83</v>
      </c>
      <c r="AY162" s="16" t="s">
        <v>129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135</v>
      </c>
      <c r="BK162" s="232">
        <f>ROUND(I162*H162,2)</f>
        <v>0</v>
      </c>
      <c r="BL162" s="16" t="s">
        <v>135</v>
      </c>
      <c r="BM162" s="231" t="s">
        <v>224</v>
      </c>
    </row>
    <row r="163" s="2" customFormat="1">
      <c r="A163" s="37"/>
      <c r="B163" s="38"/>
      <c r="C163" s="39"/>
      <c r="D163" s="233" t="s">
        <v>136</v>
      </c>
      <c r="E163" s="39"/>
      <c r="F163" s="234" t="s">
        <v>198</v>
      </c>
      <c r="G163" s="39"/>
      <c r="H163" s="39"/>
      <c r="I163" s="235"/>
      <c r="J163" s="39"/>
      <c r="K163" s="39"/>
      <c r="L163" s="43"/>
      <c r="M163" s="236"/>
      <c r="N163" s="237"/>
      <c r="O163" s="91"/>
      <c r="P163" s="91"/>
      <c r="Q163" s="91"/>
      <c r="R163" s="91"/>
      <c r="S163" s="91"/>
      <c r="T163" s="92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136</v>
      </c>
      <c r="AU163" s="16" t="s">
        <v>83</v>
      </c>
    </row>
    <row r="164" s="13" customFormat="1">
      <c r="A164" s="13"/>
      <c r="B164" s="238"/>
      <c r="C164" s="239"/>
      <c r="D164" s="233" t="s">
        <v>137</v>
      </c>
      <c r="E164" s="240" t="s">
        <v>1</v>
      </c>
      <c r="F164" s="241" t="s">
        <v>679</v>
      </c>
      <c r="G164" s="239"/>
      <c r="H164" s="242">
        <v>4.976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137</v>
      </c>
      <c r="AU164" s="248" t="s">
        <v>83</v>
      </c>
      <c r="AV164" s="13" t="s">
        <v>83</v>
      </c>
      <c r="AW164" s="13" t="s">
        <v>30</v>
      </c>
      <c r="AX164" s="13" t="s">
        <v>73</v>
      </c>
      <c r="AY164" s="248" t="s">
        <v>129</v>
      </c>
    </row>
    <row r="165" s="14" customFormat="1">
      <c r="A165" s="14"/>
      <c r="B165" s="249"/>
      <c r="C165" s="250"/>
      <c r="D165" s="233" t="s">
        <v>137</v>
      </c>
      <c r="E165" s="251" t="s">
        <v>1</v>
      </c>
      <c r="F165" s="252" t="s">
        <v>139</v>
      </c>
      <c r="G165" s="250"/>
      <c r="H165" s="253">
        <v>4.976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137</v>
      </c>
      <c r="AU165" s="259" t="s">
        <v>83</v>
      </c>
      <c r="AV165" s="14" t="s">
        <v>135</v>
      </c>
      <c r="AW165" s="14" t="s">
        <v>30</v>
      </c>
      <c r="AX165" s="14" t="s">
        <v>81</v>
      </c>
      <c r="AY165" s="259" t="s">
        <v>129</v>
      </c>
    </row>
    <row r="166" s="2" customFormat="1" ht="49.05" customHeight="1">
      <c r="A166" s="37"/>
      <c r="B166" s="38"/>
      <c r="C166" s="219" t="s">
        <v>182</v>
      </c>
      <c r="D166" s="219" t="s">
        <v>131</v>
      </c>
      <c r="E166" s="220" t="s">
        <v>202</v>
      </c>
      <c r="F166" s="221" t="s">
        <v>203</v>
      </c>
      <c r="G166" s="222" t="s">
        <v>179</v>
      </c>
      <c r="H166" s="223">
        <v>3.3180000000000001</v>
      </c>
      <c r="I166" s="224"/>
      <c r="J166" s="225">
        <f>ROUND(I166*H166,2)</f>
        <v>0</v>
      </c>
      <c r="K166" s="226"/>
      <c r="L166" s="43"/>
      <c r="M166" s="227" t="s">
        <v>1</v>
      </c>
      <c r="N166" s="228" t="s">
        <v>40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135</v>
      </c>
      <c r="AT166" s="231" t="s">
        <v>131</v>
      </c>
      <c r="AU166" s="231" t="s">
        <v>83</v>
      </c>
      <c r="AY166" s="16" t="s">
        <v>129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135</v>
      </c>
      <c r="BK166" s="232">
        <f>ROUND(I166*H166,2)</f>
        <v>0</v>
      </c>
      <c r="BL166" s="16" t="s">
        <v>135</v>
      </c>
      <c r="BM166" s="231" t="s">
        <v>180</v>
      </c>
    </row>
    <row r="167" s="2" customFormat="1">
      <c r="A167" s="37"/>
      <c r="B167" s="38"/>
      <c r="C167" s="39"/>
      <c r="D167" s="233" t="s">
        <v>136</v>
      </c>
      <c r="E167" s="39"/>
      <c r="F167" s="234" t="s">
        <v>203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136</v>
      </c>
      <c r="AU167" s="16" t="s">
        <v>83</v>
      </c>
    </row>
    <row r="168" s="13" customFormat="1">
      <c r="A168" s="13"/>
      <c r="B168" s="238"/>
      <c r="C168" s="239"/>
      <c r="D168" s="233" t="s">
        <v>137</v>
      </c>
      <c r="E168" s="240" t="s">
        <v>1</v>
      </c>
      <c r="F168" s="241" t="s">
        <v>680</v>
      </c>
      <c r="G168" s="239"/>
      <c r="H168" s="242">
        <v>3.3180000000000001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137</v>
      </c>
      <c r="AU168" s="248" t="s">
        <v>83</v>
      </c>
      <c r="AV168" s="13" t="s">
        <v>83</v>
      </c>
      <c r="AW168" s="13" t="s">
        <v>30</v>
      </c>
      <c r="AX168" s="13" t="s">
        <v>73</v>
      </c>
      <c r="AY168" s="248" t="s">
        <v>129</v>
      </c>
    </row>
    <row r="169" s="14" customFormat="1">
      <c r="A169" s="14"/>
      <c r="B169" s="249"/>
      <c r="C169" s="250"/>
      <c r="D169" s="233" t="s">
        <v>137</v>
      </c>
      <c r="E169" s="251" t="s">
        <v>1</v>
      </c>
      <c r="F169" s="252" t="s">
        <v>139</v>
      </c>
      <c r="G169" s="250"/>
      <c r="H169" s="253">
        <v>3.3180000000000001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137</v>
      </c>
      <c r="AU169" s="259" t="s">
        <v>83</v>
      </c>
      <c r="AV169" s="14" t="s">
        <v>135</v>
      </c>
      <c r="AW169" s="14" t="s">
        <v>30</v>
      </c>
      <c r="AX169" s="14" t="s">
        <v>81</v>
      </c>
      <c r="AY169" s="259" t="s">
        <v>129</v>
      </c>
    </row>
    <row r="170" s="2" customFormat="1" ht="37.8" customHeight="1">
      <c r="A170" s="37"/>
      <c r="B170" s="38"/>
      <c r="C170" s="219" t="s">
        <v>161</v>
      </c>
      <c r="D170" s="219" t="s">
        <v>131</v>
      </c>
      <c r="E170" s="220" t="s">
        <v>543</v>
      </c>
      <c r="F170" s="221" t="s">
        <v>544</v>
      </c>
      <c r="G170" s="222" t="s">
        <v>134</v>
      </c>
      <c r="H170" s="223">
        <v>56.549999999999997</v>
      </c>
      <c r="I170" s="224"/>
      <c r="J170" s="225">
        <f>ROUND(I170*H170,2)</f>
        <v>0</v>
      </c>
      <c r="K170" s="226"/>
      <c r="L170" s="43"/>
      <c r="M170" s="227" t="s">
        <v>1</v>
      </c>
      <c r="N170" s="228" t="s">
        <v>40</v>
      </c>
      <c r="O170" s="91"/>
      <c r="P170" s="229">
        <f>O170*H170</f>
        <v>0</v>
      </c>
      <c r="Q170" s="229">
        <v>0.00084000000000000003</v>
      </c>
      <c r="R170" s="229">
        <f>Q170*H170</f>
        <v>0.047502000000000003</v>
      </c>
      <c r="S170" s="229">
        <v>0</v>
      </c>
      <c r="T170" s="23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135</v>
      </c>
      <c r="AT170" s="231" t="s">
        <v>131</v>
      </c>
      <c r="AU170" s="231" t="s">
        <v>83</v>
      </c>
      <c r="AY170" s="16" t="s">
        <v>129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135</v>
      </c>
      <c r="BK170" s="232">
        <f>ROUND(I170*H170,2)</f>
        <v>0</v>
      </c>
      <c r="BL170" s="16" t="s">
        <v>135</v>
      </c>
      <c r="BM170" s="231" t="s">
        <v>189</v>
      </c>
    </row>
    <row r="171" s="2" customFormat="1">
      <c r="A171" s="37"/>
      <c r="B171" s="38"/>
      <c r="C171" s="39"/>
      <c r="D171" s="233" t="s">
        <v>136</v>
      </c>
      <c r="E171" s="39"/>
      <c r="F171" s="234" t="s">
        <v>544</v>
      </c>
      <c r="G171" s="39"/>
      <c r="H171" s="39"/>
      <c r="I171" s="235"/>
      <c r="J171" s="39"/>
      <c r="K171" s="39"/>
      <c r="L171" s="43"/>
      <c r="M171" s="236"/>
      <c r="N171" s="237"/>
      <c r="O171" s="91"/>
      <c r="P171" s="91"/>
      <c r="Q171" s="91"/>
      <c r="R171" s="91"/>
      <c r="S171" s="91"/>
      <c r="T171" s="92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136</v>
      </c>
      <c r="AU171" s="16" t="s">
        <v>83</v>
      </c>
    </row>
    <row r="172" s="13" customFormat="1">
      <c r="A172" s="13"/>
      <c r="B172" s="238"/>
      <c r="C172" s="239"/>
      <c r="D172" s="233" t="s">
        <v>137</v>
      </c>
      <c r="E172" s="240" t="s">
        <v>1</v>
      </c>
      <c r="F172" s="241" t="s">
        <v>681</v>
      </c>
      <c r="G172" s="239"/>
      <c r="H172" s="242">
        <v>56.549999999999997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137</v>
      </c>
      <c r="AU172" s="248" t="s">
        <v>83</v>
      </c>
      <c r="AV172" s="13" t="s">
        <v>83</v>
      </c>
      <c r="AW172" s="13" t="s">
        <v>30</v>
      </c>
      <c r="AX172" s="13" t="s">
        <v>73</v>
      </c>
      <c r="AY172" s="248" t="s">
        <v>129</v>
      </c>
    </row>
    <row r="173" s="14" customFormat="1">
      <c r="A173" s="14"/>
      <c r="B173" s="249"/>
      <c r="C173" s="250"/>
      <c r="D173" s="233" t="s">
        <v>137</v>
      </c>
      <c r="E173" s="251" t="s">
        <v>1</v>
      </c>
      <c r="F173" s="252" t="s">
        <v>139</v>
      </c>
      <c r="G173" s="250"/>
      <c r="H173" s="253">
        <v>56.549999999999997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137</v>
      </c>
      <c r="AU173" s="259" t="s">
        <v>83</v>
      </c>
      <c r="AV173" s="14" t="s">
        <v>135</v>
      </c>
      <c r="AW173" s="14" t="s">
        <v>30</v>
      </c>
      <c r="AX173" s="14" t="s">
        <v>81</v>
      </c>
      <c r="AY173" s="259" t="s">
        <v>129</v>
      </c>
    </row>
    <row r="174" s="2" customFormat="1" ht="44.25" customHeight="1">
      <c r="A174" s="37"/>
      <c r="B174" s="38"/>
      <c r="C174" s="219" t="s">
        <v>191</v>
      </c>
      <c r="D174" s="219" t="s">
        <v>131</v>
      </c>
      <c r="E174" s="220" t="s">
        <v>546</v>
      </c>
      <c r="F174" s="221" t="s">
        <v>547</v>
      </c>
      <c r="G174" s="222" t="s">
        <v>134</v>
      </c>
      <c r="H174" s="223">
        <v>56.549999999999997</v>
      </c>
      <c r="I174" s="224"/>
      <c r="J174" s="225">
        <f>ROUND(I174*H174,2)</f>
        <v>0</v>
      </c>
      <c r="K174" s="226"/>
      <c r="L174" s="43"/>
      <c r="M174" s="227" t="s">
        <v>1</v>
      </c>
      <c r="N174" s="228" t="s">
        <v>40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135</v>
      </c>
      <c r="AT174" s="231" t="s">
        <v>131</v>
      </c>
      <c r="AU174" s="231" t="s">
        <v>83</v>
      </c>
      <c r="AY174" s="16" t="s">
        <v>129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135</v>
      </c>
      <c r="BK174" s="232">
        <f>ROUND(I174*H174,2)</f>
        <v>0</v>
      </c>
      <c r="BL174" s="16" t="s">
        <v>135</v>
      </c>
      <c r="BM174" s="231" t="s">
        <v>194</v>
      </c>
    </row>
    <row r="175" s="2" customFormat="1">
      <c r="A175" s="37"/>
      <c r="B175" s="38"/>
      <c r="C175" s="39"/>
      <c r="D175" s="233" t="s">
        <v>136</v>
      </c>
      <c r="E175" s="39"/>
      <c r="F175" s="234" t="s">
        <v>547</v>
      </c>
      <c r="G175" s="39"/>
      <c r="H175" s="39"/>
      <c r="I175" s="235"/>
      <c r="J175" s="39"/>
      <c r="K175" s="39"/>
      <c r="L175" s="43"/>
      <c r="M175" s="236"/>
      <c r="N175" s="237"/>
      <c r="O175" s="91"/>
      <c r="P175" s="91"/>
      <c r="Q175" s="91"/>
      <c r="R175" s="91"/>
      <c r="S175" s="91"/>
      <c r="T175" s="9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136</v>
      </c>
      <c r="AU175" s="16" t="s">
        <v>83</v>
      </c>
    </row>
    <row r="176" s="2" customFormat="1" ht="62.7" customHeight="1">
      <c r="A176" s="37"/>
      <c r="B176" s="38"/>
      <c r="C176" s="219" t="s">
        <v>165</v>
      </c>
      <c r="D176" s="219" t="s">
        <v>131</v>
      </c>
      <c r="E176" s="220" t="s">
        <v>237</v>
      </c>
      <c r="F176" s="221" t="s">
        <v>238</v>
      </c>
      <c r="G176" s="222" t="s">
        <v>179</v>
      </c>
      <c r="H176" s="223">
        <v>13.27</v>
      </c>
      <c r="I176" s="224"/>
      <c r="J176" s="225">
        <f>ROUND(I176*H176,2)</f>
        <v>0</v>
      </c>
      <c r="K176" s="226"/>
      <c r="L176" s="43"/>
      <c r="M176" s="227" t="s">
        <v>1</v>
      </c>
      <c r="N176" s="228" t="s">
        <v>40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135</v>
      </c>
      <c r="AT176" s="231" t="s">
        <v>131</v>
      </c>
      <c r="AU176" s="231" t="s">
        <v>83</v>
      </c>
      <c r="AY176" s="16" t="s">
        <v>129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135</v>
      </c>
      <c r="BK176" s="232">
        <f>ROUND(I176*H176,2)</f>
        <v>0</v>
      </c>
      <c r="BL176" s="16" t="s">
        <v>135</v>
      </c>
      <c r="BM176" s="231" t="s">
        <v>199</v>
      </c>
    </row>
    <row r="177" s="2" customFormat="1">
      <c r="A177" s="37"/>
      <c r="B177" s="38"/>
      <c r="C177" s="39"/>
      <c r="D177" s="233" t="s">
        <v>136</v>
      </c>
      <c r="E177" s="39"/>
      <c r="F177" s="234" t="s">
        <v>238</v>
      </c>
      <c r="G177" s="39"/>
      <c r="H177" s="39"/>
      <c r="I177" s="235"/>
      <c r="J177" s="39"/>
      <c r="K177" s="39"/>
      <c r="L177" s="43"/>
      <c r="M177" s="236"/>
      <c r="N177" s="237"/>
      <c r="O177" s="91"/>
      <c r="P177" s="91"/>
      <c r="Q177" s="91"/>
      <c r="R177" s="91"/>
      <c r="S177" s="91"/>
      <c r="T177" s="9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136</v>
      </c>
      <c r="AU177" s="16" t="s">
        <v>83</v>
      </c>
    </row>
    <row r="178" s="13" customFormat="1">
      <c r="A178" s="13"/>
      <c r="B178" s="238"/>
      <c r="C178" s="239"/>
      <c r="D178" s="233" t="s">
        <v>137</v>
      </c>
      <c r="E178" s="240" t="s">
        <v>1</v>
      </c>
      <c r="F178" s="241" t="s">
        <v>682</v>
      </c>
      <c r="G178" s="239"/>
      <c r="H178" s="242">
        <v>13.27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137</v>
      </c>
      <c r="AU178" s="248" t="s">
        <v>83</v>
      </c>
      <c r="AV178" s="13" t="s">
        <v>83</v>
      </c>
      <c r="AW178" s="13" t="s">
        <v>30</v>
      </c>
      <c r="AX178" s="13" t="s">
        <v>73</v>
      </c>
      <c r="AY178" s="248" t="s">
        <v>129</v>
      </c>
    </row>
    <row r="179" s="14" customFormat="1">
      <c r="A179" s="14"/>
      <c r="B179" s="249"/>
      <c r="C179" s="250"/>
      <c r="D179" s="233" t="s">
        <v>137</v>
      </c>
      <c r="E179" s="251" t="s">
        <v>1</v>
      </c>
      <c r="F179" s="252" t="s">
        <v>139</v>
      </c>
      <c r="G179" s="250"/>
      <c r="H179" s="253">
        <v>13.27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137</v>
      </c>
      <c r="AU179" s="259" t="s">
        <v>83</v>
      </c>
      <c r="AV179" s="14" t="s">
        <v>135</v>
      </c>
      <c r="AW179" s="14" t="s">
        <v>30</v>
      </c>
      <c r="AX179" s="14" t="s">
        <v>81</v>
      </c>
      <c r="AY179" s="259" t="s">
        <v>129</v>
      </c>
    </row>
    <row r="180" s="2" customFormat="1" ht="66.75" customHeight="1">
      <c r="A180" s="37"/>
      <c r="B180" s="38"/>
      <c r="C180" s="219" t="s">
        <v>8</v>
      </c>
      <c r="D180" s="219" t="s">
        <v>131</v>
      </c>
      <c r="E180" s="220" t="s">
        <v>243</v>
      </c>
      <c r="F180" s="221" t="s">
        <v>244</v>
      </c>
      <c r="G180" s="222" t="s">
        <v>179</v>
      </c>
      <c r="H180" s="223">
        <v>265.39999999999998</v>
      </c>
      <c r="I180" s="224"/>
      <c r="J180" s="225">
        <f>ROUND(I180*H180,2)</f>
        <v>0</v>
      </c>
      <c r="K180" s="226"/>
      <c r="L180" s="43"/>
      <c r="M180" s="227" t="s">
        <v>1</v>
      </c>
      <c r="N180" s="228" t="s">
        <v>40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135</v>
      </c>
      <c r="AT180" s="231" t="s">
        <v>131</v>
      </c>
      <c r="AU180" s="231" t="s">
        <v>83</v>
      </c>
      <c r="AY180" s="16" t="s">
        <v>129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135</v>
      </c>
      <c r="BK180" s="232">
        <f>ROUND(I180*H180,2)</f>
        <v>0</v>
      </c>
      <c r="BL180" s="16" t="s">
        <v>135</v>
      </c>
      <c r="BM180" s="231" t="s">
        <v>204</v>
      </c>
    </row>
    <row r="181" s="2" customFormat="1">
      <c r="A181" s="37"/>
      <c r="B181" s="38"/>
      <c r="C181" s="39"/>
      <c r="D181" s="233" t="s">
        <v>136</v>
      </c>
      <c r="E181" s="39"/>
      <c r="F181" s="234" t="s">
        <v>246</v>
      </c>
      <c r="G181" s="39"/>
      <c r="H181" s="39"/>
      <c r="I181" s="235"/>
      <c r="J181" s="39"/>
      <c r="K181" s="39"/>
      <c r="L181" s="43"/>
      <c r="M181" s="236"/>
      <c r="N181" s="237"/>
      <c r="O181" s="91"/>
      <c r="P181" s="91"/>
      <c r="Q181" s="91"/>
      <c r="R181" s="91"/>
      <c r="S181" s="91"/>
      <c r="T181" s="92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136</v>
      </c>
      <c r="AU181" s="16" t="s">
        <v>83</v>
      </c>
    </row>
    <row r="182" s="13" customFormat="1">
      <c r="A182" s="13"/>
      <c r="B182" s="238"/>
      <c r="C182" s="239"/>
      <c r="D182" s="233" t="s">
        <v>137</v>
      </c>
      <c r="E182" s="240" t="s">
        <v>1</v>
      </c>
      <c r="F182" s="241" t="s">
        <v>683</v>
      </c>
      <c r="G182" s="239"/>
      <c r="H182" s="242">
        <v>265.39999999999998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137</v>
      </c>
      <c r="AU182" s="248" t="s">
        <v>83</v>
      </c>
      <c r="AV182" s="13" t="s">
        <v>83</v>
      </c>
      <c r="AW182" s="13" t="s">
        <v>30</v>
      </c>
      <c r="AX182" s="13" t="s">
        <v>73</v>
      </c>
      <c r="AY182" s="248" t="s">
        <v>129</v>
      </c>
    </row>
    <row r="183" s="14" customFormat="1">
      <c r="A183" s="14"/>
      <c r="B183" s="249"/>
      <c r="C183" s="250"/>
      <c r="D183" s="233" t="s">
        <v>137</v>
      </c>
      <c r="E183" s="251" t="s">
        <v>1</v>
      </c>
      <c r="F183" s="252" t="s">
        <v>139</v>
      </c>
      <c r="G183" s="250"/>
      <c r="H183" s="253">
        <v>265.39999999999998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137</v>
      </c>
      <c r="AU183" s="259" t="s">
        <v>83</v>
      </c>
      <c r="AV183" s="14" t="s">
        <v>135</v>
      </c>
      <c r="AW183" s="14" t="s">
        <v>30</v>
      </c>
      <c r="AX183" s="14" t="s">
        <v>81</v>
      </c>
      <c r="AY183" s="259" t="s">
        <v>129</v>
      </c>
    </row>
    <row r="184" s="2" customFormat="1" ht="62.7" customHeight="1">
      <c r="A184" s="37"/>
      <c r="B184" s="38"/>
      <c r="C184" s="219" t="s">
        <v>170</v>
      </c>
      <c r="D184" s="219" t="s">
        <v>131</v>
      </c>
      <c r="E184" s="220" t="s">
        <v>249</v>
      </c>
      <c r="F184" s="221" t="s">
        <v>250</v>
      </c>
      <c r="G184" s="222" t="s">
        <v>179</v>
      </c>
      <c r="H184" s="223">
        <v>3.3180000000000001</v>
      </c>
      <c r="I184" s="224"/>
      <c r="J184" s="225">
        <f>ROUND(I184*H184,2)</f>
        <v>0</v>
      </c>
      <c r="K184" s="226"/>
      <c r="L184" s="43"/>
      <c r="M184" s="227" t="s">
        <v>1</v>
      </c>
      <c r="N184" s="228" t="s">
        <v>40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1" t="s">
        <v>135</v>
      </c>
      <c r="AT184" s="231" t="s">
        <v>131</v>
      </c>
      <c r="AU184" s="231" t="s">
        <v>83</v>
      </c>
      <c r="AY184" s="16" t="s">
        <v>129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6" t="s">
        <v>135</v>
      </c>
      <c r="BK184" s="232">
        <f>ROUND(I184*H184,2)</f>
        <v>0</v>
      </c>
      <c r="BL184" s="16" t="s">
        <v>135</v>
      </c>
      <c r="BM184" s="231" t="s">
        <v>209</v>
      </c>
    </row>
    <row r="185" s="2" customFormat="1">
      <c r="A185" s="37"/>
      <c r="B185" s="38"/>
      <c r="C185" s="39"/>
      <c r="D185" s="233" t="s">
        <v>136</v>
      </c>
      <c r="E185" s="39"/>
      <c r="F185" s="234" t="s">
        <v>250</v>
      </c>
      <c r="G185" s="39"/>
      <c r="H185" s="39"/>
      <c r="I185" s="235"/>
      <c r="J185" s="39"/>
      <c r="K185" s="39"/>
      <c r="L185" s="43"/>
      <c r="M185" s="236"/>
      <c r="N185" s="237"/>
      <c r="O185" s="91"/>
      <c r="P185" s="91"/>
      <c r="Q185" s="91"/>
      <c r="R185" s="91"/>
      <c r="S185" s="91"/>
      <c r="T185" s="9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83</v>
      </c>
    </row>
    <row r="186" s="13" customFormat="1">
      <c r="A186" s="13"/>
      <c r="B186" s="238"/>
      <c r="C186" s="239"/>
      <c r="D186" s="233" t="s">
        <v>137</v>
      </c>
      <c r="E186" s="240" t="s">
        <v>1</v>
      </c>
      <c r="F186" s="241" t="s">
        <v>684</v>
      </c>
      <c r="G186" s="239"/>
      <c r="H186" s="242">
        <v>3.3180000000000001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137</v>
      </c>
      <c r="AU186" s="248" t="s">
        <v>83</v>
      </c>
      <c r="AV186" s="13" t="s">
        <v>83</v>
      </c>
      <c r="AW186" s="13" t="s">
        <v>30</v>
      </c>
      <c r="AX186" s="13" t="s">
        <v>73</v>
      </c>
      <c r="AY186" s="248" t="s">
        <v>129</v>
      </c>
    </row>
    <row r="187" s="14" customFormat="1">
      <c r="A187" s="14"/>
      <c r="B187" s="249"/>
      <c r="C187" s="250"/>
      <c r="D187" s="233" t="s">
        <v>137</v>
      </c>
      <c r="E187" s="251" t="s">
        <v>1</v>
      </c>
      <c r="F187" s="252" t="s">
        <v>139</v>
      </c>
      <c r="G187" s="250"/>
      <c r="H187" s="253">
        <v>3.3180000000000001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137</v>
      </c>
      <c r="AU187" s="259" t="s">
        <v>83</v>
      </c>
      <c r="AV187" s="14" t="s">
        <v>135</v>
      </c>
      <c r="AW187" s="14" t="s">
        <v>30</v>
      </c>
      <c r="AX187" s="14" t="s">
        <v>81</v>
      </c>
      <c r="AY187" s="259" t="s">
        <v>129</v>
      </c>
    </row>
    <row r="188" s="2" customFormat="1" ht="66.75" customHeight="1">
      <c r="A188" s="37"/>
      <c r="B188" s="38"/>
      <c r="C188" s="219" t="s">
        <v>211</v>
      </c>
      <c r="D188" s="219" t="s">
        <v>131</v>
      </c>
      <c r="E188" s="220" t="s">
        <v>253</v>
      </c>
      <c r="F188" s="221" t="s">
        <v>254</v>
      </c>
      <c r="G188" s="222" t="s">
        <v>179</v>
      </c>
      <c r="H188" s="223">
        <v>66.359999999999999</v>
      </c>
      <c r="I188" s="224"/>
      <c r="J188" s="225">
        <f>ROUND(I188*H188,2)</f>
        <v>0</v>
      </c>
      <c r="K188" s="226"/>
      <c r="L188" s="43"/>
      <c r="M188" s="227" t="s">
        <v>1</v>
      </c>
      <c r="N188" s="228" t="s">
        <v>40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135</v>
      </c>
      <c r="AT188" s="231" t="s">
        <v>131</v>
      </c>
      <c r="AU188" s="231" t="s">
        <v>83</v>
      </c>
      <c r="AY188" s="16" t="s">
        <v>129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135</v>
      </c>
      <c r="BK188" s="232">
        <f>ROUND(I188*H188,2)</f>
        <v>0</v>
      </c>
      <c r="BL188" s="16" t="s">
        <v>135</v>
      </c>
      <c r="BM188" s="231" t="s">
        <v>214</v>
      </c>
    </row>
    <row r="189" s="2" customFormat="1">
      <c r="A189" s="37"/>
      <c r="B189" s="38"/>
      <c r="C189" s="39"/>
      <c r="D189" s="233" t="s">
        <v>136</v>
      </c>
      <c r="E189" s="39"/>
      <c r="F189" s="234" t="s">
        <v>256</v>
      </c>
      <c r="G189" s="39"/>
      <c r="H189" s="39"/>
      <c r="I189" s="235"/>
      <c r="J189" s="39"/>
      <c r="K189" s="39"/>
      <c r="L189" s="43"/>
      <c r="M189" s="236"/>
      <c r="N189" s="237"/>
      <c r="O189" s="91"/>
      <c r="P189" s="91"/>
      <c r="Q189" s="91"/>
      <c r="R189" s="91"/>
      <c r="S189" s="91"/>
      <c r="T189" s="9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136</v>
      </c>
      <c r="AU189" s="16" t="s">
        <v>83</v>
      </c>
    </row>
    <row r="190" s="13" customFormat="1">
      <c r="A190" s="13"/>
      <c r="B190" s="238"/>
      <c r="C190" s="239"/>
      <c r="D190" s="233" t="s">
        <v>137</v>
      </c>
      <c r="E190" s="240" t="s">
        <v>1</v>
      </c>
      <c r="F190" s="241" t="s">
        <v>685</v>
      </c>
      <c r="G190" s="239"/>
      <c r="H190" s="242">
        <v>66.359999999999999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137</v>
      </c>
      <c r="AU190" s="248" t="s">
        <v>83</v>
      </c>
      <c r="AV190" s="13" t="s">
        <v>83</v>
      </c>
      <c r="AW190" s="13" t="s">
        <v>30</v>
      </c>
      <c r="AX190" s="13" t="s">
        <v>73</v>
      </c>
      <c r="AY190" s="248" t="s">
        <v>129</v>
      </c>
    </row>
    <row r="191" s="14" customFormat="1">
      <c r="A191" s="14"/>
      <c r="B191" s="249"/>
      <c r="C191" s="250"/>
      <c r="D191" s="233" t="s">
        <v>137</v>
      </c>
      <c r="E191" s="251" t="s">
        <v>1</v>
      </c>
      <c r="F191" s="252" t="s">
        <v>139</v>
      </c>
      <c r="G191" s="250"/>
      <c r="H191" s="253">
        <v>66.359999999999999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137</v>
      </c>
      <c r="AU191" s="259" t="s">
        <v>83</v>
      </c>
      <c r="AV191" s="14" t="s">
        <v>135</v>
      </c>
      <c r="AW191" s="14" t="s">
        <v>30</v>
      </c>
      <c r="AX191" s="14" t="s">
        <v>81</v>
      </c>
      <c r="AY191" s="259" t="s">
        <v>129</v>
      </c>
    </row>
    <row r="192" s="2" customFormat="1" ht="44.25" customHeight="1">
      <c r="A192" s="37"/>
      <c r="B192" s="38"/>
      <c r="C192" s="219" t="s">
        <v>175</v>
      </c>
      <c r="D192" s="219" t="s">
        <v>131</v>
      </c>
      <c r="E192" s="220" t="s">
        <v>556</v>
      </c>
      <c r="F192" s="221" t="s">
        <v>557</v>
      </c>
      <c r="G192" s="222" t="s">
        <v>179</v>
      </c>
      <c r="H192" s="223">
        <v>13.27</v>
      </c>
      <c r="I192" s="224"/>
      <c r="J192" s="225">
        <f>ROUND(I192*H192,2)</f>
        <v>0</v>
      </c>
      <c r="K192" s="226"/>
      <c r="L192" s="43"/>
      <c r="M192" s="227" t="s">
        <v>1</v>
      </c>
      <c r="N192" s="228" t="s">
        <v>40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135</v>
      </c>
      <c r="AT192" s="231" t="s">
        <v>131</v>
      </c>
      <c r="AU192" s="231" t="s">
        <v>83</v>
      </c>
      <c r="AY192" s="16" t="s">
        <v>129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135</v>
      </c>
      <c r="BK192" s="232">
        <f>ROUND(I192*H192,2)</f>
        <v>0</v>
      </c>
      <c r="BL192" s="16" t="s">
        <v>135</v>
      </c>
      <c r="BM192" s="231" t="s">
        <v>218</v>
      </c>
    </row>
    <row r="193" s="2" customFormat="1">
      <c r="A193" s="37"/>
      <c r="B193" s="38"/>
      <c r="C193" s="39"/>
      <c r="D193" s="233" t="s">
        <v>136</v>
      </c>
      <c r="E193" s="39"/>
      <c r="F193" s="234" t="s">
        <v>557</v>
      </c>
      <c r="G193" s="39"/>
      <c r="H193" s="39"/>
      <c r="I193" s="235"/>
      <c r="J193" s="39"/>
      <c r="K193" s="39"/>
      <c r="L193" s="43"/>
      <c r="M193" s="236"/>
      <c r="N193" s="237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136</v>
      </c>
      <c r="AU193" s="16" t="s">
        <v>83</v>
      </c>
    </row>
    <row r="194" s="13" customFormat="1">
      <c r="A194" s="13"/>
      <c r="B194" s="238"/>
      <c r="C194" s="239"/>
      <c r="D194" s="233" t="s">
        <v>137</v>
      </c>
      <c r="E194" s="240" t="s">
        <v>1</v>
      </c>
      <c r="F194" s="241" t="s">
        <v>686</v>
      </c>
      <c r="G194" s="239"/>
      <c r="H194" s="242">
        <v>13.27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137</v>
      </c>
      <c r="AU194" s="248" t="s">
        <v>83</v>
      </c>
      <c r="AV194" s="13" t="s">
        <v>83</v>
      </c>
      <c r="AW194" s="13" t="s">
        <v>30</v>
      </c>
      <c r="AX194" s="13" t="s">
        <v>73</v>
      </c>
      <c r="AY194" s="248" t="s">
        <v>129</v>
      </c>
    </row>
    <row r="195" s="14" customFormat="1">
      <c r="A195" s="14"/>
      <c r="B195" s="249"/>
      <c r="C195" s="250"/>
      <c r="D195" s="233" t="s">
        <v>137</v>
      </c>
      <c r="E195" s="251" t="s">
        <v>1</v>
      </c>
      <c r="F195" s="252" t="s">
        <v>139</v>
      </c>
      <c r="G195" s="250"/>
      <c r="H195" s="253">
        <v>13.27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137</v>
      </c>
      <c r="AU195" s="259" t="s">
        <v>83</v>
      </c>
      <c r="AV195" s="14" t="s">
        <v>135</v>
      </c>
      <c r="AW195" s="14" t="s">
        <v>30</v>
      </c>
      <c r="AX195" s="14" t="s">
        <v>81</v>
      </c>
      <c r="AY195" s="259" t="s">
        <v>129</v>
      </c>
    </row>
    <row r="196" s="2" customFormat="1" ht="44.25" customHeight="1">
      <c r="A196" s="37"/>
      <c r="B196" s="38"/>
      <c r="C196" s="219" t="s">
        <v>220</v>
      </c>
      <c r="D196" s="219" t="s">
        <v>131</v>
      </c>
      <c r="E196" s="220" t="s">
        <v>560</v>
      </c>
      <c r="F196" s="221" t="s">
        <v>561</v>
      </c>
      <c r="G196" s="222" t="s">
        <v>179</v>
      </c>
      <c r="H196" s="223">
        <v>3.3180000000000001</v>
      </c>
      <c r="I196" s="224"/>
      <c r="J196" s="225">
        <f>ROUND(I196*H196,2)</f>
        <v>0</v>
      </c>
      <c r="K196" s="226"/>
      <c r="L196" s="43"/>
      <c r="M196" s="227" t="s">
        <v>1</v>
      </c>
      <c r="N196" s="228" t="s">
        <v>40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1" t="s">
        <v>135</v>
      </c>
      <c r="AT196" s="231" t="s">
        <v>131</v>
      </c>
      <c r="AU196" s="231" t="s">
        <v>83</v>
      </c>
      <c r="AY196" s="16" t="s">
        <v>129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6" t="s">
        <v>135</v>
      </c>
      <c r="BK196" s="232">
        <f>ROUND(I196*H196,2)</f>
        <v>0</v>
      </c>
      <c r="BL196" s="16" t="s">
        <v>135</v>
      </c>
      <c r="BM196" s="231" t="s">
        <v>223</v>
      </c>
    </row>
    <row r="197" s="2" customFormat="1">
      <c r="A197" s="37"/>
      <c r="B197" s="38"/>
      <c r="C197" s="39"/>
      <c r="D197" s="233" t="s">
        <v>136</v>
      </c>
      <c r="E197" s="39"/>
      <c r="F197" s="234" t="s">
        <v>561</v>
      </c>
      <c r="G197" s="39"/>
      <c r="H197" s="39"/>
      <c r="I197" s="235"/>
      <c r="J197" s="39"/>
      <c r="K197" s="39"/>
      <c r="L197" s="43"/>
      <c r="M197" s="236"/>
      <c r="N197" s="237"/>
      <c r="O197" s="91"/>
      <c r="P197" s="91"/>
      <c r="Q197" s="91"/>
      <c r="R197" s="91"/>
      <c r="S197" s="91"/>
      <c r="T197" s="92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136</v>
      </c>
      <c r="AU197" s="16" t="s">
        <v>83</v>
      </c>
    </row>
    <row r="198" s="2" customFormat="1" ht="37.8" customHeight="1">
      <c r="A198" s="37"/>
      <c r="B198" s="38"/>
      <c r="C198" s="219" t="s">
        <v>224</v>
      </c>
      <c r="D198" s="219" t="s">
        <v>131</v>
      </c>
      <c r="E198" s="220" t="s">
        <v>268</v>
      </c>
      <c r="F198" s="221" t="s">
        <v>269</v>
      </c>
      <c r="G198" s="222" t="s">
        <v>179</v>
      </c>
      <c r="H198" s="223">
        <v>16.588000000000001</v>
      </c>
      <c r="I198" s="224"/>
      <c r="J198" s="225">
        <f>ROUND(I198*H198,2)</f>
        <v>0</v>
      </c>
      <c r="K198" s="226"/>
      <c r="L198" s="43"/>
      <c r="M198" s="227" t="s">
        <v>1</v>
      </c>
      <c r="N198" s="228" t="s">
        <v>40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135</v>
      </c>
      <c r="AT198" s="231" t="s">
        <v>131</v>
      </c>
      <c r="AU198" s="231" t="s">
        <v>83</v>
      </c>
      <c r="AY198" s="16" t="s">
        <v>129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135</v>
      </c>
      <c r="BK198" s="232">
        <f>ROUND(I198*H198,2)</f>
        <v>0</v>
      </c>
      <c r="BL198" s="16" t="s">
        <v>135</v>
      </c>
      <c r="BM198" s="231" t="s">
        <v>227</v>
      </c>
    </row>
    <row r="199" s="2" customFormat="1">
      <c r="A199" s="37"/>
      <c r="B199" s="38"/>
      <c r="C199" s="39"/>
      <c r="D199" s="233" t="s">
        <v>136</v>
      </c>
      <c r="E199" s="39"/>
      <c r="F199" s="234" t="s">
        <v>269</v>
      </c>
      <c r="G199" s="39"/>
      <c r="H199" s="39"/>
      <c r="I199" s="235"/>
      <c r="J199" s="39"/>
      <c r="K199" s="39"/>
      <c r="L199" s="43"/>
      <c r="M199" s="236"/>
      <c r="N199" s="237"/>
      <c r="O199" s="91"/>
      <c r="P199" s="91"/>
      <c r="Q199" s="91"/>
      <c r="R199" s="91"/>
      <c r="S199" s="91"/>
      <c r="T199" s="92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136</v>
      </c>
      <c r="AU199" s="16" t="s">
        <v>83</v>
      </c>
    </row>
    <row r="200" s="13" customFormat="1">
      <c r="A200" s="13"/>
      <c r="B200" s="238"/>
      <c r="C200" s="239"/>
      <c r="D200" s="233" t="s">
        <v>137</v>
      </c>
      <c r="E200" s="240" t="s">
        <v>1</v>
      </c>
      <c r="F200" s="241" t="s">
        <v>687</v>
      </c>
      <c r="G200" s="239"/>
      <c r="H200" s="242">
        <v>16.588000000000001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137</v>
      </c>
      <c r="AU200" s="248" t="s">
        <v>83</v>
      </c>
      <c r="AV200" s="13" t="s">
        <v>83</v>
      </c>
      <c r="AW200" s="13" t="s">
        <v>30</v>
      </c>
      <c r="AX200" s="13" t="s">
        <v>73</v>
      </c>
      <c r="AY200" s="248" t="s">
        <v>129</v>
      </c>
    </row>
    <row r="201" s="14" customFormat="1">
      <c r="A201" s="14"/>
      <c r="B201" s="249"/>
      <c r="C201" s="250"/>
      <c r="D201" s="233" t="s">
        <v>137</v>
      </c>
      <c r="E201" s="251" t="s">
        <v>1</v>
      </c>
      <c r="F201" s="252" t="s">
        <v>139</v>
      </c>
      <c r="G201" s="250"/>
      <c r="H201" s="253">
        <v>16.588000000000001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137</v>
      </c>
      <c r="AU201" s="259" t="s">
        <v>83</v>
      </c>
      <c r="AV201" s="14" t="s">
        <v>135</v>
      </c>
      <c r="AW201" s="14" t="s">
        <v>30</v>
      </c>
      <c r="AX201" s="14" t="s">
        <v>81</v>
      </c>
      <c r="AY201" s="259" t="s">
        <v>129</v>
      </c>
    </row>
    <row r="202" s="2" customFormat="1" ht="44.25" customHeight="1">
      <c r="A202" s="37"/>
      <c r="B202" s="38"/>
      <c r="C202" s="219" t="s">
        <v>7</v>
      </c>
      <c r="D202" s="219" t="s">
        <v>131</v>
      </c>
      <c r="E202" s="220" t="s">
        <v>273</v>
      </c>
      <c r="F202" s="221" t="s">
        <v>274</v>
      </c>
      <c r="G202" s="222" t="s">
        <v>275</v>
      </c>
      <c r="H202" s="223">
        <v>33.176000000000002</v>
      </c>
      <c r="I202" s="224"/>
      <c r="J202" s="225">
        <f>ROUND(I202*H202,2)</f>
        <v>0</v>
      </c>
      <c r="K202" s="226"/>
      <c r="L202" s="43"/>
      <c r="M202" s="227" t="s">
        <v>1</v>
      </c>
      <c r="N202" s="228" t="s">
        <v>40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135</v>
      </c>
      <c r="AT202" s="231" t="s">
        <v>131</v>
      </c>
      <c r="AU202" s="231" t="s">
        <v>83</v>
      </c>
      <c r="AY202" s="16" t="s">
        <v>129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135</v>
      </c>
      <c r="BK202" s="232">
        <f>ROUND(I202*H202,2)</f>
        <v>0</v>
      </c>
      <c r="BL202" s="16" t="s">
        <v>135</v>
      </c>
      <c r="BM202" s="231" t="s">
        <v>231</v>
      </c>
    </row>
    <row r="203" s="2" customFormat="1">
      <c r="A203" s="37"/>
      <c r="B203" s="38"/>
      <c r="C203" s="39"/>
      <c r="D203" s="233" t="s">
        <v>136</v>
      </c>
      <c r="E203" s="39"/>
      <c r="F203" s="234" t="s">
        <v>274</v>
      </c>
      <c r="G203" s="39"/>
      <c r="H203" s="39"/>
      <c r="I203" s="235"/>
      <c r="J203" s="39"/>
      <c r="K203" s="39"/>
      <c r="L203" s="43"/>
      <c r="M203" s="236"/>
      <c r="N203" s="237"/>
      <c r="O203" s="91"/>
      <c r="P203" s="91"/>
      <c r="Q203" s="91"/>
      <c r="R203" s="91"/>
      <c r="S203" s="91"/>
      <c r="T203" s="9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136</v>
      </c>
      <c r="AU203" s="16" t="s">
        <v>83</v>
      </c>
    </row>
    <row r="204" s="2" customFormat="1" ht="44.25" customHeight="1">
      <c r="A204" s="37"/>
      <c r="B204" s="38"/>
      <c r="C204" s="219" t="s">
        <v>180</v>
      </c>
      <c r="D204" s="219" t="s">
        <v>131</v>
      </c>
      <c r="E204" s="220" t="s">
        <v>564</v>
      </c>
      <c r="F204" s="221" t="s">
        <v>279</v>
      </c>
      <c r="G204" s="222" t="s">
        <v>179</v>
      </c>
      <c r="H204" s="223">
        <v>6.375</v>
      </c>
      <c r="I204" s="224"/>
      <c r="J204" s="225">
        <f>ROUND(I204*H204,2)</f>
        <v>0</v>
      </c>
      <c r="K204" s="226"/>
      <c r="L204" s="43"/>
      <c r="M204" s="227" t="s">
        <v>1</v>
      </c>
      <c r="N204" s="228" t="s">
        <v>40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135</v>
      </c>
      <c r="AT204" s="231" t="s">
        <v>131</v>
      </c>
      <c r="AU204" s="231" t="s">
        <v>83</v>
      </c>
      <c r="AY204" s="16" t="s">
        <v>129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135</v>
      </c>
      <c r="BK204" s="232">
        <f>ROUND(I204*H204,2)</f>
        <v>0</v>
      </c>
      <c r="BL204" s="16" t="s">
        <v>135</v>
      </c>
      <c r="BM204" s="231" t="s">
        <v>234</v>
      </c>
    </row>
    <row r="205" s="2" customFormat="1">
      <c r="A205" s="37"/>
      <c r="B205" s="38"/>
      <c r="C205" s="39"/>
      <c r="D205" s="233" t="s">
        <v>136</v>
      </c>
      <c r="E205" s="39"/>
      <c r="F205" s="234" t="s">
        <v>279</v>
      </c>
      <c r="G205" s="39"/>
      <c r="H205" s="39"/>
      <c r="I205" s="235"/>
      <c r="J205" s="39"/>
      <c r="K205" s="39"/>
      <c r="L205" s="43"/>
      <c r="M205" s="236"/>
      <c r="N205" s="237"/>
      <c r="O205" s="91"/>
      <c r="P205" s="91"/>
      <c r="Q205" s="91"/>
      <c r="R205" s="91"/>
      <c r="S205" s="91"/>
      <c r="T205" s="92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136</v>
      </c>
      <c r="AU205" s="16" t="s">
        <v>83</v>
      </c>
    </row>
    <row r="206" s="13" customFormat="1">
      <c r="A206" s="13"/>
      <c r="B206" s="238"/>
      <c r="C206" s="239"/>
      <c r="D206" s="233" t="s">
        <v>137</v>
      </c>
      <c r="E206" s="240" t="s">
        <v>1</v>
      </c>
      <c r="F206" s="241" t="s">
        <v>688</v>
      </c>
      <c r="G206" s="239"/>
      <c r="H206" s="242">
        <v>6.375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137</v>
      </c>
      <c r="AU206" s="248" t="s">
        <v>83</v>
      </c>
      <c r="AV206" s="13" t="s">
        <v>83</v>
      </c>
      <c r="AW206" s="13" t="s">
        <v>30</v>
      </c>
      <c r="AX206" s="13" t="s">
        <v>73</v>
      </c>
      <c r="AY206" s="248" t="s">
        <v>129</v>
      </c>
    </row>
    <row r="207" s="14" customFormat="1">
      <c r="A207" s="14"/>
      <c r="B207" s="249"/>
      <c r="C207" s="250"/>
      <c r="D207" s="233" t="s">
        <v>137</v>
      </c>
      <c r="E207" s="251" t="s">
        <v>1</v>
      </c>
      <c r="F207" s="252" t="s">
        <v>139</v>
      </c>
      <c r="G207" s="250"/>
      <c r="H207" s="253">
        <v>6.375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137</v>
      </c>
      <c r="AU207" s="259" t="s">
        <v>83</v>
      </c>
      <c r="AV207" s="14" t="s">
        <v>135</v>
      </c>
      <c r="AW207" s="14" t="s">
        <v>30</v>
      </c>
      <c r="AX207" s="14" t="s">
        <v>81</v>
      </c>
      <c r="AY207" s="259" t="s">
        <v>129</v>
      </c>
    </row>
    <row r="208" s="2" customFormat="1" ht="16.5" customHeight="1">
      <c r="A208" s="37"/>
      <c r="B208" s="38"/>
      <c r="C208" s="260" t="s">
        <v>236</v>
      </c>
      <c r="D208" s="260" t="s">
        <v>283</v>
      </c>
      <c r="E208" s="261" t="s">
        <v>284</v>
      </c>
      <c r="F208" s="262" t="s">
        <v>285</v>
      </c>
      <c r="G208" s="263" t="s">
        <v>275</v>
      </c>
      <c r="H208" s="264">
        <v>12.75</v>
      </c>
      <c r="I208" s="265"/>
      <c r="J208" s="266">
        <f>ROUND(I208*H208,2)</f>
        <v>0</v>
      </c>
      <c r="K208" s="267"/>
      <c r="L208" s="268"/>
      <c r="M208" s="269" t="s">
        <v>1</v>
      </c>
      <c r="N208" s="270" t="s">
        <v>40</v>
      </c>
      <c r="O208" s="91"/>
      <c r="P208" s="229">
        <f>O208*H208</f>
        <v>0</v>
      </c>
      <c r="Q208" s="229">
        <v>1</v>
      </c>
      <c r="R208" s="229">
        <f>Q208*H208</f>
        <v>12.75</v>
      </c>
      <c r="S208" s="229">
        <v>0</v>
      </c>
      <c r="T208" s="23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1" t="s">
        <v>150</v>
      </c>
      <c r="AT208" s="231" t="s">
        <v>283</v>
      </c>
      <c r="AU208" s="231" t="s">
        <v>83</v>
      </c>
      <c r="AY208" s="16" t="s">
        <v>129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135</v>
      </c>
      <c r="BK208" s="232">
        <f>ROUND(I208*H208,2)</f>
        <v>0</v>
      </c>
      <c r="BL208" s="16" t="s">
        <v>135</v>
      </c>
      <c r="BM208" s="231" t="s">
        <v>239</v>
      </c>
    </row>
    <row r="209" s="2" customFormat="1">
      <c r="A209" s="37"/>
      <c r="B209" s="38"/>
      <c r="C209" s="39"/>
      <c r="D209" s="233" t="s">
        <v>136</v>
      </c>
      <c r="E209" s="39"/>
      <c r="F209" s="234" t="s">
        <v>285</v>
      </c>
      <c r="G209" s="39"/>
      <c r="H209" s="39"/>
      <c r="I209" s="235"/>
      <c r="J209" s="39"/>
      <c r="K209" s="39"/>
      <c r="L209" s="43"/>
      <c r="M209" s="236"/>
      <c r="N209" s="237"/>
      <c r="O209" s="91"/>
      <c r="P209" s="91"/>
      <c r="Q209" s="91"/>
      <c r="R209" s="91"/>
      <c r="S209" s="91"/>
      <c r="T209" s="92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136</v>
      </c>
      <c r="AU209" s="16" t="s">
        <v>83</v>
      </c>
    </row>
    <row r="210" s="2" customFormat="1" ht="66.75" customHeight="1">
      <c r="A210" s="37"/>
      <c r="B210" s="38"/>
      <c r="C210" s="219" t="s">
        <v>185</v>
      </c>
      <c r="D210" s="219" t="s">
        <v>131</v>
      </c>
      <c r="E210" s="220" t="s">
        <v>289</v>
      </c>
      <c r="F210" s="221" t="s">
        <v>290</v>
      </c>
      <c r="G210" s="222" t="s">
        <v>179</v>
      </c>
      <c r="H210" s="223">
        <v>6.4089999999999998</v>
      </c>
      <c r="I210" s="224"/>
      <c r="J210" s="225">
        <f>ROUND(I210*H210,2)</f>
        <v>0</v>
      </c>
      <c r="K210" s="226"/>
      <c r="L210" s="43"/>
      <c r="M210" s="227" t="s">
        <v>1</v>
      </c>
      <c r="N210" s="228" t="s">
        <v>40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135</v>
      </c>
      <c r="AT210" s="231" t="s">
        <v>131</v>
      </c>
      <c r="AU210" s="231" t="s">
        <v>83</v>
      </c>
      <c r="AY210" s="16" t="s">
        <v>129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135</v>
      </c>
      <c r="BK210" s="232">
        <f>ROUND(I210*H210,2)</f>
        <v>0</v>
      </c>
      <c r="BL210" s="16" t="s">
        <v>135</v>
      </c>
      <c r="BM210" s="231" t="s">
        <v>245</v>
      </c>
    </row>
    <row r="211" s="2" customFormat="1">
      <c r="A211" s="37"/>
      <c r="B211" s="38"/>
      <c r="C211" s="39"/>
      <c r="D211" s="233" t="s">
        <v>136</v>
      </c>
      <c r="E211" s="39"/>
      <c r="F211" s="234" t="s">
        <v>290</v>
      </c>
      <c r="G211" s="39"/>
      <c r="H211" s="39"/>
      <c r="I211" s="235"/>
      <c r="J211" s="39"/>
      <c r="K211" s="39"/>
      <c r="L211" s="43"/>
      <c r="M211" s="236"/>
      <c r="N211" s="237"/>
      <c r="O211" s="91"/>
      <c r="P211" s="91"/>
      <c r="Q211" s="91"/>
      <c r="R211" s="91"/>
      <c r="S211" s="91"/>
      <c r="T211" s="92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136</v>
      </c>
      <c r="AU211" s="16" t="s">
        <v>83</v>
      </c>
    </row>
    <row r="212" s="13" customFormat="1">
      <c r="A212" s="13"/>
      <c r="B212" s="238"/>
      <c r="C212" s="239"/>
      <c r="D212" s="233" t="s">
        <v>137</v>
      </c>
      <c r="E212" s="240" t="s">
        <v>1</v>
      </c>
      <c r="F212" s="241" t="s">
        <v>689</v>
      </c>
      <c r="G212" s="239"/>
      <c r="H212" s="242">
        <v>6.4089999999999998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137</v>
      </c>
      <c r="AU212" s="248" t="s">
        <v>83</v>
      </c>
      <c r="AV212" s="13" t="s">
        <v>83</v>
      </c>
      <c r="AW212" s="13" t="s">
        <v>30</v>
      </c>
      <c r="AX212" s="13" t="s">
        <v>73</v>
      </c>
      <c r="AY212" s="248" t="s">
        <v>129</v>
      </c>
    </row>
    <row r="213" s="14" customFormat="1">
      <c r="A213" s="14"/>
      <c r="B213" s="249"/>
      <c r="C213" s="250"/>
      <c r="D213" s="233" t="s">
        <v>137</v>
      </c>
      <c r="E213" s="251" t="s">
        <v>1</v>
      </c>
      <c r="F213" s="252" t="s">
        <v>139</v>
      </c>
      <c r="G213" s="250"/>
      <c r="H213" s="253">
        <v>6.4089999999999998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137</v>
      </c>
      <c r="AU213" s="259" t="s">
        <v>83</v>
      </c>
      <c r="AV213" s="14" t="s">
        <v>135</v>
      </c>
      <c r="AW213" s="14" t="s">
        <v>30</v>
      </c>
      <c r="AX213" s="14" t="s">
        <v>81</v>
      </c>
      <c r="AY213" s="259" t="s">
        <v>129</v>
      </c>
    </row>
    <row r="214" s="2" customFormat="1" ht="16.5" customHeight="1">
      <c r="A214" s="37"/>
      <c r="B214" s="38"/>
      <c r="C214" s="260" t="s">
        <v>248</v>
      </c>
      <c r="D214" s="260" t="s">
        <v>283</v>
      </c>
      <c r="E214" s="261" t="s">
        <v>293</v>
      </c>
      <c r="F214" s="262" t="s">
        <v>294</v>
      </c>
      <c r="G214" s="263" t="s">
        <v>275</v>
      </c>
      <c r="H214" s="264">
        <v>12.818</v>
      </c>
      <c r="I214" s="265"/>
      <c r="J214" s="266">
        <f>ROUND(I214*H214,2)</f>
        <v>0</v>
      </c>
      <c r="K214" s="267"/>
      <c r="L214" s="268"/>
      <c r="M214" s="269" t="s">
        <v>1</v>
      </c>
      <c r="N214" s="270" t="s">
        <v>40</v>
      </c>
      <c r="O214" s="91"/>
      <c r="P214" s="229">
        <f>O214*H214</f>
        <v>0</v>
      </c>
      <c r="Q214" s="229">
        <v>1</v>
      </c>
      <c r="R214" s="229">
        <f>Q214*H214</f>
        <v>12.818</v>
      </c>
      <c r="S214" s="229">
        <v>0</v>
      </c>
      <c r="T214" s="23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1" t="s">
        <v>150</v>
      </c>
      <c r="AT214" s="231" t="s">
        <v>283</v>
      </c>
      <c r="AU214" s="231" t="s">
        <v>83</v>
      </c>
      <c r="AY214" s="16" t="s">
        <v>129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6" t="s">
        <v>135</v>
      </c>
      <c r="BK214" s="232">
        <f>ROUND(I214*H214,2)</f>
        <v>0</v>
      </c>
      <c r="BL214" s="16" t="s">
        <v>135</v>
      </c>
      <c r="BM214" s="231" t="s">
        <v>251</v>
      </c>
    </row>
    <row r="215" s="2" customFormat="1">
      <c r="A215" s="37"/>
      <c r="B215" s="38"/>
      <c r="C215" s="39"/>
      <c r="D215" s="233" t="s">
        <v>136</v>
      </c>
      <c r="E215" s="39"/>
      <c r="F215" s="234" t="s">
        <v>294</v>
      </c>
      <c r="G215" s="39"/>
      <c r="H215" s="39"/>
      <c r="I215" s="235"/>
      <c r="J215" s="39"/>
      <c r="K215" s="39"/>
      <c r="L215" s="43"/>
      <c r="M215" s="236"/>
      <c r="N215" s="237"/>
      <c r="O215" s="91"/>
      <c r="P215" s="91"/>
      <c r="Q215" s="91"/>
      <c r="R215" s="91"/>
      <c r="S215" s="91"/>
      <c r="T215" s="92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136</v>
      </c>
      <c r="AU215" s="16" t="s">
        <v>83</v>
      </c>
    </row>
    <row r="216" s="13" customFormat="1">
      <c r="A216" s="13"/>
      <c r="B216" s="238"/>
      <c r="C216" s="239"/>
      <c r="D216" s="233" t="s">
        <v>137</v>
      </c>
      <c r="E216" s="240" t="s">
        <v>1</v>
      </c>
      <c r="F216" s="241" t="s">
        <v>690</v>
      </c>
      <c r="G216" s="239"/>
      <c r="H216" s="242">
        <v>12.818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137</v>
      </c>
      <c r="AU216" s="248" t="s">
        <v>83</v>
      </c>
      <c r="AV216" s="13" t="s">
        <v>83</v>
      </c>
      <c r="AW216" s="13" t="s">
        <v>30</v>
      </c>
      <c r="AX216" s="13" t="s">
        <v>73</v>
      </c>
      <c r="AY216" s="248" t="s">
        <v>129</v>
      </c>
    </row>
    <row r="217" s="14" customFormat="1">
      <c r="A217" s="14"/>
      <c r="B217" s="249"/>
      <c r="C217" s="250"/>
      <c r="D217" s="233" t="s">
        <v>137</v>
      </c>
      <c r="E217" s="251" t="s">
        <v>1</v>
      </c>
      <c r="F217" s="252" t="s">
        <v>139</v>
      </c>
      <c r="G217" s="250"/>
      <c r="H217" s="253">
        <v>12.818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137</v>
      </c>
      <c r="AU217" s="259" t="s">
        <v>83</v>
      </c>
      <c r="AV217" s="14" t="s">
        <v>135</v>
      </c>
      <c r="AW217" s="14" t="s">
        <v>30</v>
      </c>
      <c r="AX217" s="14" t="s">
        <v>81</v>
      </c>
      <c r="AY217" s="259" t="s">
        <v>129</v>
      </c>
    </row>
    <row r="218" s="12" customFormat="1" ht="22.8" customHeight="1">
      <c r="A218" s="12"/>
      <c r="B218" s="203"/>
      <c r="C218" s="204"/>
      <c r="D218" s="205" t="s">
        <v>72</v>
      </c>
      <c r="E218" s="217" t="s">
        <v>83</v>
      </c>
      <c r="F218" s="217" t="s">
        <v>302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SUM(P219:P222)</f>
        <v>0</v>
      </c>
      <c r="Q218" s="211"/>
      <c r="R218" s="212">
        <f>SUM(R219:R222)</f>
        <v>1.9292032500000003</v>
      </c>
      <c r="S218" s="211"/>
      <c r="T218" s="213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81</v>
      </c>
      <c r="AT218" s="215" t="s">
        <v>72</v>
      </c>
      <c r="AU218" s="215" t="s">
        <v>81</v>
      </c>
      <c r="AY218" s="214" t="s">
        <v>129</v>
      </c>
      <c r="BK218" s="216">
        <f>SUM(BK219:BK222)</f>
        <v>0</v>
      </c>
    </row>
    <row r="219" s="2" customFormat="1" ht="55.5" customHeight="1">
      <c r="A219" s="37"/>
      <c r="B219" s="38"/>
      <c r="C219" s="219" t="s">
        <v>189</v>
      </c>
      <c r="D219" s="219" t="s">
        <v>131</v>
      </c>
      <c r="E219" s="220" t="s">
        <v>303</v>
      </c>
      <c r="F219" s="221" t="s">
        <v>304</v>
      </c>
      <c r="G219" s="222" t="s">
        <v>160</v>
      </c>
      <c r="H219" s="223">
        <v>9.4250000000000007</v>
      </c>
      <c r="I219" s="224"/>
      <c r="J219" s="225">
        <f>ROUND(I219*H219,2)</f>
        <v>0</v>
      </c>
      <c r="K219" s="226"/>
      <c r="L219" s="43"/>
      <c r="M219" s="227" t="s">
        <v>1</v>
      </c>
      <c r="N219" s="228" t="s">
        <v>40</v>
      </c>
      <c r="O219" s="91"/>
      <c r="P219" s="229">
        <f>O219*H219</f>
        <v>0</v>
      </c>
      <c r="Q219" s="229">
        <v>0.20469000000000001</v>
      </c>
      <c r="R219" s="229">
        <f>Q219*H219</f>
        <v>1.9292032500000003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135</v>
      </c>
      <c r="AT219" s="231" t="s">
        <v>131</v>
      </c>
      <c r="AU219" s="231" t="s">
        <v>83</v>
      </c>
      <c r="AY219" s="16" t="s">
        <v>129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135</v>
      </c>
      <c r="BK219" s="232">
        <f>ROUND(I219*H219,2)</f>
        <v>0</v>
      </c>
      <c r="BL219" s="16" t="s">
        <v>135</v>
      </c>
      <c r="BM219" s="231" t="s">
        <v>255</v>
      </c>
    </row>
    <row r="220" s="2" customFormat="1">
      <c r="A220" s="37"/>
      <c r="B220" s="38"/>
      <c r="C220" s="39"/>
      <c r="D220" s="233" t="s">
        <v>136</v>
      </c>
      <c r="E220" s="39"/>
      <c r="F220" s="234" t="s">
        <v>304</v>
      </c>
      <c r="G220" s="39"/>
      <c r="H220" s="39"/>
      <c r="I220" s="235"/>
      <c r="J220" s="39"/>
      <c r="K220" s="39"/>
      <c r="L220" s="43"/>
      <c r="M220" s="236"/>
      <c r="N220" s="237"/>
      <c r="O220" s="91"/>
      <c r="P220" s="91"/>
      <c r="Q220" s="91"/>
      <c r="R220" s="91"/>
      <c r="S220" s="91"/>
      <c r="T220" s="9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83</v>
      </c>
    </row>
    <row r="221" s="13" customFormat="1">
      <c r="A221" s="13"/>
      <c r="B221" s="238"/>
      <c r="C221" s="239"/>
      <c r="D221" s="233" t="s">
        <v>137</v>
      </c>
      <c r="E221" s="240" t="s">
        <v>1</v>
      </c>
      <c r="F221" s="241" t="s">
        <v>691</v>
      </c>
      <c r="G221" s="239"/>
      <c r="H221" s="242">
        <v>9.4250000000000007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137</v>
      </c>
      <c r="AU221" s="248" t="s">
        <v>83</v>
      </c>
      <c r="AV221" s="13" t="s">
        <v>83</v>
      </c>
      <c r="AW221" s="13" t="s">
        <v>30</v>
      </c>
      <c r="AX221" s="13" t="s">
        <v>73</v>
      </c>
      <c r="AY221" s="248" t="s">
        <v>129</v>
      </c>
    </row>
    <row r="222" s="14" customFormat="1">
      <c r="A222" s="14"/>
      <c r="B222" s="249"/>
      <c r="C222" s="250"/>
      <c r="D222" s="233" t="s">
        <v>137</v>
      </c>
      <c r="E222" s="251" t="s">
        <v>1</v>
      </c>
      <c r="F222" s="252" t="s">
        <v>139</v>
      </c>
      <c r="G222" s="250"/>
      <c r="H222" s="253">
        <v>9.4250000000000007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137</v>
      </c>
      <c r="AU222" s="259" t="s">
        <v>83</v>
      </c>
      <c r="AV222" s="14" t="s">
        <v>135</v>
      </c>
      <c r="AW222" s="14" t="s">
        <v>30</v>
      </c>
      <c r="AX222" s="14" t="s">
        <v>81</v>
      </c>
      <c r="AY222" s="259" t="s">
        <v>129</v>
      </c>
    </row>
    <row r="223" s="12" customFormat="1" ht="22.8" customHeight="1">
      <c r="A223" s="12"/>
      <c r="B223" s="203"/>
      <c r="C223" s="204"/>
      <c r="D223" s="205" t="s">
        <v>72</v>
      </c>
      <c r="E223" s="217" t="s">
        <v>142</v>
      </c>
      <c r="F223" s="217" t="s">
        <v>307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SUM(P224:P231)</f>
        <v>0</v>
      </c>
      <c r="Q223" s="211"/>
      <c r="R223" s="212">
        <f>SUM(R224:R231)</f>
        <v>0</v>
      </c>
      <c r="S223" s="211"/>
      <c r="T223" s="213">
        <f>SUM(T224:T231)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81</v>
      </c>
      <c r="AT223" s="215" t="s">
        <v>72</v>
      </c>
      <c r="AU223" s="215" t="s">
        <v>81</v>
      </c>
      <c r="AY223" s="214" t="s">
        <v>129</v>
      </c>
      <c r="BK223" s="216">
        <f>SUM(BK224:BK231)</f>
        <v>0</v>
      </c>
    </row>
    <row r="224" s="2" customFormat="1" ht="16.5" customHeight="1">
      <c r="A224" s="37"/>
      <c r="B224" s="38"/>
      <c r="C224" s="219" t="s">
        <v>258</v>
      </c>
      <c r="D224" s="219" t="s">
        <v>131</v>
      </c>
      <c r="E224" s="220" t="s">
        <v>309</v>
      </c>
      <c r="F224" s="221" t="s">
        <v>310</v>
      </c>
      <c r="G224" s="222" t="s">
        <v>160</v>
      </c>
      <c r="H224" s="223">
        <v>18.850000000000001</v>
      </c>
      <c r="I224" s="224"/>
      <c r="J224" s="225">
        <f>ROUND(I224*H224,2)</f>
        <v>0</v>
      </c>
      <c r="K224" s="226"/>
      <c r="L224" s="43"/>
      <c r="M224" s="227" t="s">
        <v>1</v>
      </c>
      <c r="N224" s="228" t="s">
        <v>40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135</v>
      </c>
      <c r="AT224" s="231" t="s">
        <v>131</v>
      </c>
      <c r="AU224" s="231" t="s">
        <v>83</v>
      </c>
      <c r="AY224" s="16" t="s">
        <v>129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135</v>
      </c>
      <c r="BK224" s="232">
        <f>ROUND(I224*H224,2)</f>
        <v>0</v>
      </c>
      <c r="BL224" s="16" t="s">
        <v>135</v>
      </c>
      <c r="BM224" s="231" t="s">
        <v>261</v>
      </c>
    </row>
    <row r="225" s="2" customFormat="1">
      <c r="A225" s="37"/>
      <c r="B225" s="38"/>
      <c r="C225" s="39"/>
      <c r="D225" s="233" t="s">
        <v>136</v>
      </c>
      <c r="E225" s="39"/>
      <c r="F225" s="234" t="s">
        <v>310</v>
      </c>
      <c r="G225" s="39"/>
      <c r="H225" s="39"/>
      <c r="I225" s="235"/>
      <c r="J225" s="39"/>
      <c r="K225" s="39"/>
      <c r="L225" s="43"/>
      <c r="M225" s="236"/>
      <c r="N225" s="237"/>
      <c r="O225" s="91"/>
      <c r="P225" s="91"/>
      <c r="Q225" s="91"/>
      <c r="R225" s="91"/>
      <c r="S225" s="91"/>
      <c r="T225" s="92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83</v>
      </c>
    </row>
    <row r="226" s="13" customFormat="1">
      <c r="A226" s="13"/>
      <c r="B226" s="238"/>
      <c r="C226" s="239"/>
      <c r="D226" s="233" t="s">
        <v>137</v>
      </c>
      <c r="E226" s="240" t="s">
        <v>1</v>
      </c>
      <c r="F226" s="241" t="s">
        <v>692</v>
      </c>
      <c r="G226" s="239"/>
      <c r="H226" s="242">
        <v>18.850000000000001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137</v>
      </c>
      <c r="AU226" s="248" t="s">
        <v>83</v>
      </c>
      <c r="AV226" s="13" t="s">
        <v>83</v>
      </c>
      <c r="AW226" s="13" t="s">
        <v>30</v>
      </c>
      <c r="AX226" s="13" t="s">
        <v>73</v>
      </c>
      <c r="AY226" s="248" t="s">
        <v>129</v>
      </c>
    </row>
    <row r="227" s="14" customFormat="1">
      <c r="A227" s="14"/>
      <c r="B227" s="249"/>
      <c r="C227" s="250"/>
      <c r="D227" s="233" t="s">
        <v>137</v>
      </c>
      <c r="E227" s="251" t="s">
        <v>1</v>
      </c>
      <c r="F227" s="252" t="s">
        <v>139</v>
      </c>
      <c r="G227" s="250"/>
      <c r="H227" s="253">
        <v>18.850000000000001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137</v>
      </c>
      <c r="AU227" s="259" t="s">
        <v>83</v>
      </c>
      <c r="AV227" s="14" t="s">
        <v>135</v>
      </c>
      <c r="AW227" s="14" t="s">
        <v>30</v>
      </c>
      <c r="AX227" s="14" t="s">
        <v>81</v>
      </c>
      <c r="AY227" s="259" t="s">
        <v>129</v>
      </c>
    </row>
    <row r="228" s="2" customFormat="1" ht="24.15" customHeight="1">
      <c r="A228" s="37"/>
      <c r="B228" s="38"/>
      <c r="C228" s="219" t="s">
        <v>194</v>
      </c>
      <c r="D228" s="219" t="s">
        <v>131</v>
      </c>
      <c r="E228" s="220" t="s">
        <v>313</v>
      </c>
      <c r="F228" s="221" t="s">
        <v>314</v>
      </c>
      <c r="G228" s="222" t="s">
        <v>160</v>
      </c>
      <c r="H228" s="223">
        <v>18.850000000000001</v>
      </c>
      <c r="I228" s="224"/>
      <c r="J228" s="225">
        <f>ROUND(I228*H228,2)</f>
        <v>0</v>
      </c>
      <c r="K228" s="226"/>
      <c r="L228" s="43"/>
      <c r="M228" s="227" t="s">
        <v>1</v>
      </c>
      <c r="N228" s="228" t="s">
        <v>40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1" t="s">
        <v>135</v>
      </c>
      <c r="AT228" s="231" t="s">
        <v>131</v>
      </c>
      <c r="AU228" s="231" t="s">
        <v>83</v>
      </c>
      <c r="AY228" s="16" t="s">
        <v>129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135</v>
      </c>
      <c r="BK228" s="232">
        <f>ROUND(I228*H228,2)</f>
        <v>0</v>
      </c>
      <c r="BL228" s="16" t="s">
        <v>135</v>
      </c>
      <c r="BM228" s="231" t="s">
        <v>266</v>
      </c>
    </row>
    <row r="229" s="2" customFormat="1">
      <c r="A229" s="37"/>
      <c r="B229" s="38"/>
      <c r="C229" s="39"/>
      <c r="D229" s="233" t="s">
        <v>136</v>
      </c>
      <c r="E229" s="39"/>
      <c r="F229" s="234" t="s">
        <v>314</v>
      </c>
      <c r="G229" s="39"/>
      <c r="H229" s="39"/>
      <c r="I229" s="235"/>
      <c r="J229" s="39"/>
      <c r="K229" s="39"/>
      <c r="L229" s="43"/>
      <c r="M229" s="236"/>
      <c r="N229" s="237"/>
      <c r="O229" s="91"/>
      <c r="P229" s="91"/>
      <c r="Q229" s="91"/>
      <c r="R229" s="91"/>
      <c r="S229" s="91"/>
      <c r="T229" s="92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136</v>
      </c>
      <c r="AU229" s="16" t="s">
        <v>83</v>
      </c>
    </row>
    <row r="230" s="13" customFormat="1">
      <c r="A230" s="13"/>
      <c r="B230" s="238"/>
      <c r="C230" s="239"/>
      <c r="D230" s="233" t="s">
        <v>137</v>
      </c>
      <c r="E230" s="240" t="s">
        <v>1</v>
      </c>
      <c r="F230" s="241" t="s">
        <v>692</v>
      </c>
      <c r="G230" s="239"/>
      <c r="H230" s="242">
        <v>18.850000000000001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137</v>
      </c>
      <c r="AU230" s="248" t="s">
        <v>83</v>
      </c>
      <c r="AV230" s="13" t="s">
        <v>83</v>
      </c>
      <c r="AW230" s="13" t="s">
        <v>30</v>
      </c>
      <c r="AX230" s="13" t="s">
        <v>73</v>
      </c>
      <c r="AY230" s="248" t="s">
        <v>129</v>
      </c>
    </row>
    <row r="231" s="14" customFormat="1">
      <c r="A231" s="14"/>
      <c r="B231" s="249"/>
      <c r="C231" s="250"/>
      <c r="D231" s="233" t="s">
        <v>137</v>
      </c>
      <c r="E231" s="251" t="s">
        <v>1</v>
      </c>
      <c r="F231" s="252" t="s">
        <v>139</v>
      </c>
      <c r="G231" s="250"/>
      <c r="H231" s="253">
        <v>18.850000000000001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137</v>
      </c>
      <c r="AU231" s="259" t="s">
        <v>83</v>
      </c>
      <c r="AV231" s="14" t="s">
        <v>135</v>
      </c>
      <c r="AW231" s="14" t="s">
        <v>30</v>
      </c>
      <c r="AX231" s="14" t="s">
        <v>81</v>
      </c>
      <c r="AY231" s="259" t="s">
        <v>129</v>
      </c>
    </row>
    <row r="232" s="12" customFormat="1" ht="22.8" customHeight="1">
      <c r="A232" s="12"/>
      <c r="B232" s="203"/>
      <c r="C232" s="204"/>
      <c r="D232" s="205" t="s">
        <v>72</v>
      </c>
      <c r="E232" s="217" t="s">
        <v>135</v>
      </c>
      <c r="F232" s="217" t="s">
        <v>316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SUM(P233:P244)</f>
        <v>0</v>
      </c>
      <c r="Q232" s="211"/>
      <c r="R232" s="212">
        <f>SUM(R233:R244)</f>
        <v>4.5345211400000007</v>
      </c>
      <c r="S232" s="211"/>
      <c r="T232" s="213">
        <f>SUM(T233:T244)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81</v>
      </c>
      <c r="AT232" s="215" t="s">
        <v>72</v>
      </c>
      <c r="AU232" s="215" t="s">
        <v>81</v>
      </c>
      <c r="AY232" s="214" t="s">
        <v>129</v>
      </c>
      <c r="BK232" s="216">
        <f>SUM(BK233:BK244)</f>
        <v>0</v>
      </c>
    </row>
    <row r="233" s="2" customFormat="1" ht="33" customHeight="1">
      <c r="A233" s="37"/>
      <c r="B233" s="38"/>
      <c r="C233" s="219" t="s">
        <v>267</v>
      </c>
      <c r="D233" s="219" t="s">
        <v>131</v>
      </c>
      <c r="E233" s="220" t="s">
        <v>318</v>
      </c>
      <c r="F233" s="221" t="s">
        <v>319</v>
      </c>
      <c r="G233" s="222" t="s">
        <v>179</v>
      </c>
      <c r="H233" s="223">
        <v>2.262</v>
      </c>
      <c r="I233" s="224"/>
      <c r="J233" s="225">
        <f>ROUND(I233*H233,2)</f>
        <v>0</v>
      </c>
      <c r="K233" s="226"/>
      <c r="L233" s="43"/>
      <c r="M233" s="227" t="s">
        <v>1</v>
      </c>
      <c r="N233" s="228" t="s">
        <v>40</v>
      </c>
      <c r="O233" s="91"/>
      <c r="P233" s="229">
        <f>O233*H233</f>
        <v>0</v>
      </c>
      <c r="Q233" s="229">
        <v>1.8907700000000001</v>
      </c>
      <c r="R233" s="229">
        <f>Q233*H233</f>
        <v>4.2769217400000006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135</v>
      </c>
      <c r="AT233" s="231" t="s">
        <v>131</v>
      </c>
      <c r="AU233" s="231" t="s">
        <v>83</v>
      </c>
      <c r="AY233" s="16" t="s">
        <v>129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135</v>
      </c>
      <c r="BK233" s="232">
        <f>ROUND(I233*H233,2)</f>
        <v>0</v>
      </c>
      <c r="BL233" s="16" t="s">
        <v>135</v>
      </c>
      <c r="BM233" s="231" t="s">
        <v>270</v>
      </c>
    </row>
    <row r="234" s="2" customFormat="1">
      <c r="A234" s="37"/>
      <c r="B234" s="38"/>
      <c r="C234" s="39"/>
      <c r="D234" s="233" t="s">
        <v>136</v>
      </c>
      <c r="E234" s="39"/>
      <c r="F234" s="234" t="s">
        <v>319</v>
      </c>
      <c r="G234" s="39"/>
      <c r="H234" s="39"/>
      <c r="I234" s="235"/>
      <c r="J234" s="39"/>
      <c r="K234" s="39"/>
      <c r="L234" s="43"/>
      <c r="M234" s="236"/>
      <c r="N234" s="237"/>
      <c r="O234" s="91"/>
      <c r="P234" s="91"/>
      <c r="Q234" s="91"/>
      <c r="R234" s="91"/>
      <c r="S234" s="91"/>
      <c r="T234" s="9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136</v>
      </c>
      <c r="AU234" s="16" t="s">
        <v>83</v>
      </c>
    </row>
    <row r="235" s="13" customFormat="1">
      <c r="A235" s="13"/>
      <c r="B235" s="238"/>
      <c r="C235" s="239"/>
      <c r="D235" s="233" t="s">
        <v>137</v>
      </c>
      <c r="E235" s="240" t="s">
        <v>1</v>
      </c>
      <c r="F235" s="241" t="s">
        <v>693</v>
      </c>
      <c r="G235" s="239"/>
      <c r="H235" s="242">
        <v>2.262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137</v>
      </c>
      <c r="AU235" s="248" t="s">
        <v>83</v>
      </c>
      <c r="AV235" s="13" t="s">
        <v>83</v>
      </c>
      <c r="AW235" s="13" t="s">
        <v>30</v>
      </c>
      <c r="AX235" s="13" t="s">
        <v>73</v>
      </c>
      <c r="AY235" s="248" t="s">
        <v>129</v>
      </c>
    </row>
    <row r="236" s="14" customFormat="1">
      <c r="A236" s="14"/>
      <c r="B236" s="249"/>
      <c r="C236" s="250"/>
      <c r="D236" s="233" t="s">
        <v>137</v>
      </c>
      <c r="E236" s="251" t="s">
        <v>1</v>
      </c>
      <c r="F236" s="252" t="s">
        <v>139</v>
      </c>
      <c r="G236" s="250"/>
      <c r="H236" s="253">
        <v>2.262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137</v>
      </c>
      <c r="AU236" s="259" t="s">
        <v>83</v>
      </c>
      <c r="AV236" s="14" t="s">
        <v>135</v>
      </c>
      <c r="AW236" s="14" t="s">
        <v>30</v>
      </c>
      <c r="AX236" s="14" t="s">
        <v>81</v>
      </c>
      <c r="AY236" s="259" t="s">
        <v>129</v>
      </c>
    </row>
    <row r="237" s="2" customFormat="1" ht="33" customHeight="1">
      <c r="A237" s="37"/>
      <c r="B237" s="38"/>
      <c r="C237" s="219" t="s">
        <v>199</v>
      </c>
      <c r="D237" s="219" t="s">
        <v>131</v>
      </c>
      <c r="E237" s="220" t="s">
        <v>694</v>
      </c>
      <c r="F237" s="221" t="s">
        <v>695</v>
      </c>
      <c r="G237" s="222" t="s">
        <v>179</v>
      </c>
      <c r="H237" s="223">
        <v>0.10000000000000001</v>
      </c>
      <c r="I237" s="224"/>
      <c r="J237" s="225">
        <f>ROUND(I237*H237,2)</f>
        <v>0</v>
      </c>
      <c r="K237" s="226"/>
      <c r="L237" s="43"/>
      <c r="M237" s="227" t="s">
        <v>1</v>
      </c>
      <c r="N237" s="228" t="s">
        <v>40</v>
      </c>
      <c r="O237" s="91"/>
      <c r="P237" s="229">
        <f>O237*H237</f>
        <v>0</v>
      </c>
      <c r="Q237" s="229">
        <v>2.5018699999999998</v>
      </c>
      <c r="R237" s="229">
        <f>Q237*H237</f>
        <v>0.25018699999999999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135</v>
      </c>
      <c r="AT237" s="231" t="s">
        <v>131</v>
      </c>
      <c r="AU237" s="231" t="s">
        <v>83</v>
      </c>
      <c r="AY237" s="16" t="s">
        <v>129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135</v>
      </c>
      <c r="BK237" s="232">
        <f>ROUND(I237*H237,2)</f>
        <v>0</v>
      </c>
      <c r="BL237" s="16" t="s">
        <v>135</v>
      </c>
      <c r="BM237" s="231" t="s">
        <v>276</v>
      </c>
    </row>
    <row r="238" s="2" customFormat="1">
      <c r="A238" s="37"/>
      <c r="B238" s="38"/>
      <c r="C238" s="39"/>
      <c r="D238" s="233" t="s">
        <v>136</v>
      </c>
      <c r="E238" s="39"/>
      <c r="F238" s="234" t="s">
        <v>695</v>
      </c>
      <c r="G238" s="39"/>
      <c r="H238" s="39"/>
      <c r="I238" s="235"/>
      <c r="J238" s="39"/>
      <c r="K238" s="39"/>
      <c r="L238" s="43"/>
      <c r="M238" s="236"/>
      <c r="N238" s="237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136</v>
      </c>
      <c r="AU238" s="16" t="s">
        <v>83</v>
      </c>
    </row>
    <row r="239" s="13" customFormat="1">
      <c r="A239" s="13"/>
      <c r="B239" s="238"/>
      <c r="C239" s="239"/>
      <c r="D239" s="233" t="s">
        <v>137</v>
      </c>
      <c r="E239" s="240" t="s">
        <v>1</v>
      </c>
      <c r="F239" s="241" t="s">
        <v>696</v>
      </c>
      <c r="G239" s="239"/>
      <c r="H239" s="242">
        <v>0.10000000000000001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137</v>
      </c>
      <c r="AU239" s="248" t="s">
        <v>83</v>
      </c>
      <c r="AV239" s="13" t="s">
        <v>83</v>
      </c>
      <c r="AW239" s="13" t="s">
        <v>30</v>
      </c>
      <c r="AX239" s="13" t="s">
        <v>73</v>
      </c>
      <c r="AY239" s="248" t="s">
        <v>129</v>
      </c>
    </row>
    <row r="240" s="14" customFormat="1">
      <c r="A240" s="14"/>
      <c r="B240" s="249"/>
      <c r="C240" s="250"/>
      <c r="D240" s="233" t="s">
        <v>137</v>
      </c>
      <c r="E240" s="251" t="s">
        <v>1</v>
      </c>
      <c r="F240" s="252" t="s">
        <v>139</v>
      </c>
      <c r="G240" s="250"/>
      <c r="H240" s="253">
        <v>0.10000000000000001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137</v>
      </c>
      <c r="AU240" s="259" t="s">
        <v>83</v>
      </c>
      <c r="AV240" s="14" t="s">
        <v>135</v>
      </c>
      <c r="AW240" s="14" t="s">
        <v>30</v>
      </c>
      <c r="AX240" s="14" t="s">
        <v>81</v>
      </c>
      <c r="AY240" s="259" t="s">
        <v>129</v>
      </c>
    </row>
    <row r="241" s="2" customFormat="1" ht="24.15" customHeight="1">
      <c r="A241" s="37"/>
      <c r="B241" s="38"/>
      <c r="C241" s="219" t="s">
        <v>277</v>
      </c>
      <c r="D241" s="219" t="s">
        <v>131</v>
      </c>
      <c r="E241" s="220" t="s">
        <v>697</v>
      </c>
      <c r="F241" s="221" t="s">
        <v>698</v>
      </c>
      <c r="G241" s="222" t="s">
        <v>134</v>
      </c>
      <c r="H241" s="223">
        <v>1.1599999999999999</v>
      </c>
      <c r="I241" s="224"/>
      <c r="J241" s="225">
        <f>ROUND(I241*H241,2)</f>
        <v>0</v>
      </c>
      <c r="K241" s="226"/>
      <c r="L241" s="43"/>
      <c r="M241" s="227" t="s">
        <v>1</v>
      </c>
      <c r="N241" s="228" t="s">
        <v>40</v>
      </c>
      <c r="O241" s="91"/>
      <c r="P241" s="229">
        <f>O241*H241</f>
        <v>0</v>
      </c>
      <c r="Q241" s="229">
        <v>0.0063899999999999998</v>
      </c>
      <c r="R241" s="229">
        <f>Q241*H241</f>
        <v>0.0074123999999999995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135</v>
      </c>
      <c r="AT241" s="231" t="s">
        <v>131</v>
      </c>
      <c r="AU241" s="231" t="s">
        <v>83</v>
      </c>
      <c r="AY241" s="16" t="s">
        <v>129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135</v>
      </c>
      <c r="BK241" s="232">
        <f>ROUND(I241*H241,2)</f>
        <v>0</v>
      </c>
      <c r="BL241" s="16" t="s">
        <v>135</v>
      </c>
      <c r="BM241" s="231" t="s">
        <v>280</v>
      </c>
    </row>
    <row r="242" s="2" customFormat="1">
      <c r="A242" s="37"/>
      <c r="B242" s="38"/>
      <c r="C242" s="39"/>
      <c r="D242" s="233" t="s">
        <v>136</v>
      </c>
      <c r="E242" s="39"/>
      <c r="F242" s="234" t="s">
        <v>698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136</v>
      </c>
      <c r="AU242" s="16" t="s">
        <v>83</v>
      </c>
    </row>
    <row r="243" s="13" customFormat="1">
      <c r="A243" s="13"/>
      <c r="B243" s="238"/>
      <c r="C243" s="239"/>
      <c r="D243" s="233" t="s">
        <v>137</v>
      </c>
      <c r="E243" s="240" t="s">
        <v>1</v>
      </c>
      <c r="F243" s="241" t="s">
        <v>699</v>
      </c>
      <c r="G243" s="239"/>
      <c r="H243" s="242">
        <v>1.1599999999999999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137</v>
      </c>
      <c r="AU243" s="248" t="s">
        <v>83</v>
      </c>
      <c r="AV243" s="13" t="s">
        <v>83</v>
      </c>
      <c r="AW243" s="13" t="s">
        <v>30</v>
      </c>
      <c r="AX243" s="13" t="s">
        <v>73</v>
      </c>
      <c r="AY243" s="248" t="s">
        <v>129</v>
      </c>
    </row>
    <row r="244" s="14" customFormat="1">
      <c r="A244" s="14"/>
      <c r="B244" s="249"/>
      <c r="C244" s="250"/>
      <c r="D244" s="233" t="s">
        <v>137</v>
      </c>
      <c r="E244" s="251" t="s">
        <v>1</v>
      </c>
      <c r="F244" s="252" t="s">
        <v>139</v>
      </c>
      <c r="G244" s="250"/>
      <c r="H244" s="253">
        <v>1.1599999999999999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137</v>
      </c>
      <c r="AU244" s="259" t="s">
        <v>83</v>
      </c>
      <c r="AV244" s="14" t="s">
        <v>135</v>
      </c>
      <c r="AW244" s="14" t="s">
        <v>30</v>
      </c>
      <c r="AX244" s="14" t="s">
        <v>81</v>
      </c>
      <c r="AY244" s="259" t="s">
        <v>129</v>
      </c>
    </row>
    <row r="245" s="12" customFormat="1" ht="22.8" customHeight="1">
      <c r="A245" s="12"/>
      <c r="B245" s="203"/>
      <c r="C245" s="204"/>
      <c r="D245" s="205" t="s">
        <v>72</v>
      </c>
      <c r="E245" s="217" t="s">
        <v>152</v>
      </c>
      <c r="F245" s="217" t="s">
        <v>352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SUM(P246:P259)</f>
        <v>0</v>
      </c>
      <c r="Q245" s="211"/>
      <c r="R245" s="212">
        <f>SUM(R246:R259)</f>
        <v>14.3098475</v>
      </c>
      <c r="S245" s="211"/>
      <c r="T245" s="213">
        <f>SUM(T246:T259)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81</v>
      </c>
      <c r="AT245" s="215" t="s">
        <v>72</v>
      </c>
      <c r="AU245" s="215" t="s">
        <v>81</v>
      </c>
      <c r="AY245" s="214" t="s">
        <v>129</v>
      </c>
      <c r="BK245" s="216">
        <f>SUM(BK246:BK259)</f>
        <v>0</v>
      </c>
    </row>
    <row r="246" s="2" customFormat="1" ht="33" customHeight="1">
      <c r="A246" s="37"/>
      <c r="B246" s="38"/>
      <c r="C246" s="219" t="s">
        <v>204</v>
      </c>
      <c r="D246" s="219" t="s">
        <v>131</v>
      </c>
      <c r="E246" s="220" t="s">
        <v>354</v>
      </c>
      <c r="F246" s="221" t="s">
        <v>355</v>
      </c>
      <c r="G246" s="222" t="s">
        <v>134</v>
      </c>
      <c r="H246" s="223">
        <v>25.5</v>
      </c>
      <c r="I246" s="224"/>
      <c r="J246" s="225">
        <f>ROUND(I246*H246,2)</f>
        <v>0</v>
      </c>
      <c r="K246" s="226"/>
      <c r="L246" s="43"/>
      <c r="M246" s="227" t="s">
        <v>1</v>
      </c>
      <c r="N246" s="228" t="s">
        <v>40</v>
      </c>
      <c r="O246" s="91"/>
      <c r="P246" s="229">
        <f>O246*H246</f>
        <v>0</v>
      </c>
      <c r="Q246" s="229">
        <v>0.34499999999999997</v>
      </c>
      <c r="R246" s="229">
        <f>Q246*H246</f>
        <v>8.7974999999999994</v>
      </c>
      <c r="S246" s="229">
        <v>0</v>
      </c>
      <c r="T246" s="23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135</v>
      </c>
      <c r="AT246" s="231" t="s">
        <v>131</v>
      </c>
      <c r="AU246" s="231" t="s">
        <v>83</v>
      </c>
      <c r="AY246" s="16" t="s">
        <v>129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135</v>
      </c>
      <c r="BK246" s="232">
        <f>ROUND(I246*H246,2)</f>
        <v>0</v>
      </c>
      <c r="BL246" s="16" t="s">
        <v>135</v>
      </c>
      <c r="BM246" s="231" t="s">
        <v>286</v>
      </c>
    </row>
    <row r="247" s="2" customFormat="1">
      <c r="A247" s="37"/>
      <c r="B247" s="38"/>
      <c r="C247" s="39"/>
      <c r="D247" s="233" t="s">
        <v>136</v>
      </c>
      <c r="E247" s="39"/>
      <c r="F247" s="234" t="s">
        <v>355</v>
      </c>
      <c r="G247" s="39"/>
      <c r="H247" s="39"/>
      <c r="I247" s="235"/>
      <c r="J247" s="39"/>
      <c r="K247" s="39"/>
      <c r="L247" s="43"/>
      <c r="M247" s="236"/>
      <c r="N247" s="237"/>
      <c r="O247" s="91"/>
      <c r="P247" s="91"/>
      <c r="Q247" s="91"/>
      <c r="R247" s="91"/>
      <c r="S247" s="91"/>
      <c r="T247" s="92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136</v>
      </c>
      <c r="AU247" s="16" t="s">
        <v>83</v>
      </c>
    </row>
    <row r="248" s="13" customFormat="1">
      <c r="A248" s="13"/>
      <c r="B248" s="238"/>
      <c r="C248" s="239"/>
      <c r="D248" s="233" t="s">
        <v>137</v>
      </c>
      <c r="E248" s="240" t="s">
        <v>1</v>
      </c>
      <c r="F248" s="241" t="s">
        <v>700</v>
      </c>
      <c r="G248" s="239"/>
      <c r="H248" s="242">
        <v>25.5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137</v>
      </c>
      <c r="AU248" s="248" t="s">
        <v>83</v>
      </c>
      <c r="AV248" s="13" t="s">
        <v>83</v>
      </c>
      <c r="AW248" s="13" t="s">
        <v>30</v>
      </c>
      <c r="AX248" s="13" t="s">
        <v>73</v>
      </c>
      <c r="AY248" s="248" t="s">
        <v>129</v>
      </c>
    </row>
    <row r="249" s="14" customFormat="1">
      <c r="A249" s="14"/>
      <c r="B249" s="249"/>
      <c r="C249" s="250"/>
      <c r="D249" s="233" t="s">
        <v>137</v>
      </c>
      <c r="E249" s="251" t="s">
        <v>1</v>
      </c>
      <c r="F249" s="252" t="s">
        <v>139</v>
      </c>
      <c r="G249" s="250"/>
      <c r="H249" s="253">
        <v>25.5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137</v>
      </c>
      <c r="AU249" s="259" t="s">
        <v>83</v>
      </c>
      <c r="AV249" s="14" t="s">
        <v>135</v>
      </c>
      <c r="AW249" s="14" t="s">
        <v>30</v>
      </c>
      <c r="AX249" s="14" t="s">
        <v>81</v>
      </c>
      <c r="AY249" s="259" t="s">
        <v>129</v>
      </c>
    </row>
    <row r="250" s="2" customFormat="1" ht="49.05" customHeight="1">
      <c r="A250" s="37"/>
      <c r="B250" s="38"/>
      <c r="C250" s="219" t="s">
        <v>288</v>
      </c>
      <c r="D250" s="219" t="s">
        <v>131</v>
      </c>
      <c r="E250" s="220" t="s">
        <v>358</v>
      </c>
      <c r="F250" s="221" t="s">
        <v>359</v>
      </c>
      <c r="G250" s="222" t="s">
        <v>134</v>
      </c>
      <c r="H250" s="223">
        <v>12.75</v>
      </c>
      <c r="I250" s="224"/>
      <c r="J250" s="225">
        <f>ROUND(I250*H250,2)</f>
        <v>0</v>
      </c>
      <c r="K250" s="226"/>
      <c r="L250" s="43"/>
      <c r="M250" s="227" t="s">
        <v>1</v>
      </c>
      <c r="N250" s="228" t="s">
        <v>40</v>
      </c>
      <c r="O250" s="91"/>
      <c r="P250" s="229">
        <f>O250*H250</f>
        <v>0</v>
      </c>
      <c r="Q250" s="229">
        <v>0.18462999999999999</v>
      </c>
      <c r="R250" s="229">
        <f>Q250*H250</f>
        <v>2.3540324999999998</v>
      </c>
      <c r="S250" s="229">
        <v>0</v>
      </c>
      <c r="T250" s="23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135</v>
      </c>
      <c r="AT250" s="231" t="s">
        <v>131</v>
      </c>
      <c r="AU250" s="231" t="s">
        <v>83</v>
      </c>
      <c r="AY250" s="16" t="s">
        <v>129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135</v>
      </c>
      <c r="BK250" s="232">
        <f>ROUND(I250*H250,2)</f>
        <v>0</v>
      </c>
      <c r="BL250" s="16" t="s">
        <v>135</v>
      </c>
      <c r="BM250" s="231" t="s">
        <v>291</v>
      </c>
    </row>
    <row r="251" s="2" customFormat="1">
      <c r="A251" s="37"/>
      <c r="B251" s="38"/>
      <c r="C251" s="39"/>
      <c r="D251" s="233" t="s">
        <v>136</v>
      </c>
      <c r="E251" s="39"/>
      <c r="F251" s="234" t="s">
        <v>359</v>
      </c>
      <c r="G251" s="39"/>
      <c r="H251" s="39"/>
      <c r="I251" s="235"/>
      <c r="J251" s="39"/>
      <c r="K251" s="39"/>
      <c r="L251" s="43"/>
      <c r="M251" s="236"/>
      <c r="N251" s="237"/>
      <c r="O251" s="91"/>
      <c r="P251" s="91"/>
      <c r="Q251" s="91"/>
      <c r="R251" s="91"/>
      <c r="S251" s="91"/>
      <c r="T251" s="9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136</v>
      </c>
      <c r="AU251" s="16" t="s">
        <v>83</v>
      </c>
    </row>
    <row r="252" s="2" customFormat="1" ht="24.15" customHeight="1">
      <c r="A252" s="37"/>
      <c r="B252" s="38"/>
      <c r="C252" s="219" t="s">
        <v>209</v>
      </c>
      <c r="D252" s="219" t="s">
        <v>131</v>
      </c>
      <c r="E252" s="220" t="s">
        <v>363</v>
      </c>
      <c r="F252" s="221" t="s">
        <v>364</v>
      </c>
      <c r="G252" s="222" t="s">
        <v>134</v>
      </c>
      <c r="H252" s="223">
        <v>12.75</v>
      </c>
      <c r="I252" s="224"/>
      <c r="J252" s="225">
        <f>ROUND(I252*H252,2)</f>
        <v>0</v>
      </c>
      <c r="K252" s="226"/>
      <c r="L252" s="43"/>
      <c r="M252" s="227" t="s">
        <v>1</v>
      </c>
      <c r="N252" s="228" t="s">
        <v>40</v>
      </c>
      <c r="O252" s="91"/>
      <c r="P252" s="229">
        <f>O252*H252</f>
        <v>0</v>
      </c>
      <c r="Q252" s="229">
        <v>0.0056100000000000004</v>
      </c>
      <c r="R252" s="229">
        <f>Q252*H252</f>
        <v>0.071527500000000008</v>
      </c>
      <c r="S252" s="229">
        <v>0</v>
      </c>
      <c r="T252" s="23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1" t="s">
        <v>135</v>
      </c>
      <c r="AT252" s="231" t="s">
        <v>131</v>
      </c>
      <c r="AU252" s="231" t="s">
        <v>83</v>
      </c>
      <c r="AY252" s="16" t="s">
        <v>129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135</v>
      </c>
      <c r="BK252" s="232">
        <f>ROUND(I252*H252,2)</f>
        <v>0</v>
      </c>
      <c r="BL252" s="16" t="s">
        <v>135</v>
      </c>
      <c r="BM252" s="231" t="s">
        <v>295</v>
      </c>
    </row>
    <row r="253" s="2" customFormat="1">
      <c r="A253" s="37"/>
      <c r="B253" s="38"/>
      <c r="C253" s="39"/>
      <c r="D253" s="233" t="s">
        <v>136</v>
      </c>
      <c r="E253" s="39"/>
      <c r="F253" s="234" t="s">
        <v>364</v>
      </c>
      <c r="G253" s="39"/>
      <c r="H253" s="39"/>
      <c r="I253" s="235"/>
      <c r="J253" s="39"/>
      <c r="K253" s="39"/>
      <c r="L253" s="43"/>
      <c r="M253" s="236"/>
      <c r="N253" s="237"/>
      <c r="O253" s="91"/>
      <c r="P253" s="91"/>
      <c r="Q253" s="91"/>
      <c r="R253" s="91"/>
      <c r="S253" s="91"/>
      <c r="T253" s="92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136</v>
      </c>
      <c r="AU253" s="16" t="s">
        <v>83</v>
      </c>
    </row>
    <row r="254" s="2" customFormat="1" ht="24.15" customHeight="1">
      <c r="A254" s="37"/>
      <c r="B254" s="38"/>
      <c r="C254" s="219" t="s">
        <v>297</v>
      </c>
      <c r="D254" s="219" t="s">
        <v>131</v>
      </c>
      <c r="E254" s="220" t="s">
        <v>366</v>
      </c>
      <c r="F254" s="221" t="s">
        <v>367</v>
      </c>
      <c r="G254" s="222" t="s">
        <v>134</v>
      </c>
      <c r="H254" s="223">
        <v>23.75</v>
      </c>
      <c r="I254" s="224"/>
      <c r="J254" s="225">
        <f>ROUND(I254*H254,2)</f>
        <v>0</v>
      </c>
      <c r="K254" s="226"/>
      <c r="L254" s="43"/>
      <c r="M254" s="227" t="s">
        <v>1</v>
      </c>
      <c r="N254" s="228" t="s">
        <v>40</v>
      </c>
      <c r="O254" s="91"/>
      <c r="P254" s="229">
        <f>O254*H254</f>
        <v>0</v>
      </c>
      <c r="Q254" s="229">
        <v>0.00031</v>
      </c>
      <c r="R254" s="229">
        <f>Q254*H254</f>
        <v>0.0073625000000000001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135</v>
      </c>
      <c r="AT254" s="231" t="s">
        <v>131</v>
      </c>
      <c r="AU254" s="231" t="s">
        <v>83</v>
      </c>
      <c r="AY254" s="16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135</v>
      </c>
      <c r="BK254" s="232">
        <f>ROUND(I254*H254,2)</f>
        <v>0</v>
      </c>
      <c r="BL254" s="16" t="s">
        <v>135</v>
      </c>
      <c r="BM254" s="231" t="s">
        <v>301</v>
      </c>
    </row>
    <row r="255" s="2" customFormat="1">
      <c r="A255" s="37"/>
      <c r="B255" s="38"/>
      <c r="C255" s="39"/>
      <c r="D255" s="233" t="s">
        <v>136</v>
      </c>
      <c r="E255" s="39"/>
      <c r="F255" s="234" t="s">
        <v>367</v>
      </c>
      <c r="G255" s="39"/>
      <c r="H255" s="39"/>
      <c r="I255" s="235"/>
      <c r="J255" s="39"/>
      <c r="K255" s="39"/>
      <c r="L255" s="43"/>
      <c r="M255" s="236"/>
      <c r="N255" s="237"/>
      <c r="O255" s="91"/>
      <c r="P255" s="91"/>
      <c r="Q255" s="91"/>
      <c r="R255" s="91"/>
      <c r="S255" s="91"/>
      <c r="T255" s="9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136</v>
      </c>
      <c r="AU255" s="16" t="s">
        <v>83</v>
      </c>
    </row>
    <row r="256" s="13" customFormat="1">
      <c r="A256" s="13"/>
      <c r="B256" s="238"/>
      <c r="C256" s="239"/>
      <c r="D256" s="233" t="s">
        <v>137</v>
      </c>
      <c r="E256" s="240" t="s">
        <v>1</v>
      </c>
      <c r="F256" s="241" t="s">
        <v>674</v>
      </c>
      <c r="G256" s="239"/>
      <c r="H256" s="242">
        <v>23.75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137</v>
      </c>
      <c r="AU256" s="248" t="s">
        <v>83</v>
      </c>
      <c r="AV256" s="13" t="s">
        <v>83</v>
      </c>
      <c r="AW256" s="13" t="s">
        <v>30</v>
      </c>
      <c r="AX256" s="13" t="s">
        <v>73</v>
      </c>
      <c r="AY256" s="248" t="s">
        <v>129</v>
      </c>
    </row>
    <row r="257" s="14" customFormat="1">
      <c r="A257" s="14"/>
      <c r="B257" s="249"/>
      <c r="C257" s="250"/>
      <c r="D257" s="233" t="s">
        <v>137</v>
      </c>
      <c r="E257" s="251" t="s">
        <v>1</v>
      </c>
      <c r="F257" s="252" t="s">
        <v>139</v>
      </c>
      <c r="G257" s="250"/>
      <c r="H257" s="253">
        <v>23.75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137</v>
      </c>
      <c r="AU257" s="259" t="s">
        <v>83</v>
      </c>
      <c r="AV257" s="14" t="s">
        <v>135</v>
      </c>
      <c r="AW257" s="14" t="s">
        <v>30</v>
      </c>
      <c r="AX257" s="14" t="s">
        <v>81</v>
      </c>
      <c r="AY257" s="259" t="s">
        <v>129</v>
      </c>
    </row>
    <row r="258" s="2" customFormat="1" ht="44.25" customHeight="1">
      <c r="A258" s="37"/>
      <c r="B258" s="38"/>
      <c r="C258" s="219" t="s">
        <v>214</v>
      </c>
      <c r="D258" s="219" t="s">
        <v>131</v>
      </c>
      <c r="E258" s="220" t="s">
        <v>371</v>
      </c>
      <c r="F258" s="221" t="s">
        <v>372</v>
      </c>
      <c r="G258" s="222" t="s">
        <v>134</v>
      </c>
      <c r="H258" s="223">
        <v>23.75</v>
      </c>
      <c r="I258" s="224"/>
      <c r="J258" s="225">
        <f>ROUND(I258*H258,2)</f>
        <v>0</v>
      </c>
      <c r="K258" s="226"/>
      <c r="L258" s="43"/>
      <c r="M258" s="227" t="s">
        <v>1</v>
      </c>
      <c r="N258" s="228" t="s">
        <v>40</v>
      </c>
      <c r="O258" s="91"/>
      <c r="P258" s="229">
        <f>O258*H258</f>
        <v>0</v>
      </c>
      <c r="Q258" s="229">
        <v>0.12966</v>
      </c>
      <c r="R258" s="229">
        <f>Q258*H258</f>
        <v>3.0794250000000001</v>
      </c>
      <c r="S258" s="229">
        <v>0</v>
      </c>
      <c r="T258" s="23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1" t="s">
        <v>135</v>
      </c>
      <c r="AT258" s="231" t="s">
        <v>131</v>
      </c>
      <c r="AU258" s="231" t="s">
        <v>83</v>
      </c>
      <c r="AY258" s="16" t="s">
        <v>129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6" t="s">
        <v>135</v>
      </c>
      <c r="BK258" s="232">
        <f>ROUND(I258*H258,2)</f>
        <v>0</v>
      </c>
      <c r="BL258" s="16" t="s">
        <v>135</v>
      </c>
      <c r="BM258" s="231" t="s">
        <v>305</v>
      </c>
    </row>
    <row r="259" s="2" customFormat="1">
      <c r="A259" s="37"/>
      <c r="B259" s="38"/>
      <c r="C259" s="39"/>
      <c r="D259" s="233" t="s">
        <v>136</v>
      </c>
      <c r="E259" s="39"/>
      <c r="F259" s="234" t="s">
        <v>372</v>
      </c>
      <c r="G259" s="39"/>
      <c r="H259" s="39"/>
      <c r="I259" s="235"/>
      <c r="J259" s="39"/>
      <c r="K259" s="39"/>
      <c r="L259" s="43"/>
      <c r="M259" s="236"/>
      <c r="N259" s="237"/>
      <c r="O259" s="91"/>
      <c r="P259" s="91"/>
      <c r="Q259" s="91"/>
      <c r="R259" s="91"/>
      <c r="S259" s="91"/>
      <c r="T259" s="92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136</v>
      </c>
      <c r="AU259" s="16" t="s">
        <v>83</v>
      </c>
    </row>
    <row r="260" s="12" customFormat="1" ht="22.8" customHeight="1">
      <c r="A260" s="12"/>
      <c r="B260" s="203"/>
      <c r="C260" s="204"/>
      <c r="D260" s="205" t="s">
        <v>72</v>
      </c>
      <c r="E260" s="217" t="s">
        <v>150</v>
      </c>
      <c r="F260" s="217" t="s">
        <v>374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SUM(P261:P294)</f>
        <v>0</v>
      </c>
      <c r="Q260" s="211"/>
      <c r="R260" s="212">
        <f>SUM(R261:R294)</f>
        <v>0.06529950000000001</v>
      </c>
      <c r="S260" s="211"/>
      <c r="T260" s="213">
        <f>SUM(T261:T294)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81</v>
      </c>
      <c r="AT260" s="215" t="s">
        <v>72</v>
      </c>
      <c r="AU260" s="215" t="s">
        <v>81</v>
      </c>
      <c r="AY260" s="214" t="s">
        <v>129</v>
      </c>
      <c r="BK260" s="216">
        <f>SUM(BK261:BK294)</f>
        <v>0</v>
      </c>
    </row>
    <row r="261" s="2" customFormat="1" ht="44.25" customHeight="1">
      <c r="A261" s="37"/>
      <c r="B261" s="38"/>
      <c r="C261" s="219" t="s">
        <v>308</v>
      </c>
      <c r="D261" s="219" t="s">
        <v>131</v>
      </c>
      <c r="E261" s="220" t="s">
        <v>701</v>
      </c>
      <c r="F261" s="221" t="s">
        <v>702</v>
      </c>
      <c r="G261" s="222" t="s">
        <v>160</v>
      </c>
      <c r="H261" s="223">
        <v>3.2000000000000002</v>
      </c>
      <c r="I261" s="224"/>
      <c r="J261" s="225">
        <f>ROUND(I261*H261,2)</f>
        <v>0</v>
      </c>
      <c r="K261" s="226"/>
      <c r="L261" s="43"/>
      <c r="M261" s="227" t="s">
        <v>1</v>
      </c>
      <c r="N261" s="228" t="s">
        <v>40</v>
      </c>
      <c r="O261" s="91"/>
      <c r="P261" s="229">
        <f>O261*H261</f>
        <v>0</v>
      </c>
      <c r="Q261" s="229">
        <v>0.0015</v>
      </c>
      <c r="R261" s="229">
        <f>Q261*H261</f>
        <v>0.0048000000000000004</v>
      </c>
      <c r="S261" s="229">
        <v>0</v>
      </c>
      <c r="T261" s="23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135</v>
      </c>
      <c r="AT261" s="231" t="s">
        <v>131</v>
      </c>
      <c r="AU261" s="231" t="s">
        <v>83</v>
      </c>
      <c r="AY261" s="16" t="s">
        <v>129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135</v>
      </c>
      <c r="BK261" s="232">
        <f>ROUND(I261*H261,2)</f>
        <v>0</v>
      </c>
      <c r="BL261" s="16" t="s">
        <v>135</v>
      </c>
      <c r="BM261" s="231" t="s">
        <v>311</v>
      </c>
    </row>
    <row r="262" s="2" customFormat="1">
      <c r="A262" s="37"/>
      <c r="B262" s="38"/>
      <c r="C262" s="39"/>
      <c r="D262" s="233" t="s">
        <v>136</v>
      </c>
      <c r="E262" s="39"/>
      <c r="F262" s="234" t="s">
        <v>702</v>
      </c>
      <c r="G262" s="39"/>
      <c r="H262" s="39"/>
      <c r="I262" s="235"/>
      <c r="J262" s="39"/>
      <c r="K262" s="39"/>
      <c r="L262" s="43"/>
      <c r="M262" s="236"/>
      <c r="N262" s="237"/>
      <c r="O262" s="91"/>
      <c r="P262" s="91"/>
      <c r="Q262" s="91"/>
      <c r="R262" s="91"/>
      <c r="S262" s="91"/>
      <c r="T262" s="9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136</v>
      </c>
      <c r="AU262" s="16" t="s">
        <v>83</v>
      </c>
    </row>
    <row r="263" s="2" customFormat="1" ht="44.25" customHeight="1">
      <c r="A263" s="37"/>
      <c r="B263" s="38"/>
      <c r="C263" s="219" t="s">
        <v>218</v>
      </c>
      <c r="D263" s="219" t="s">
        <v>131</v>
      </c>
      <c r="E263" s="220" t="s">
        <v>575</v>
      </c>
      <c r="F263" s="221" t="s">
        <v>576</v>
      </c>
      <c r="G263" s="222" t="s">
        <v>160</v>
      </c>
      <c r="H263" s="223">
        <v>18.850000000000001</v>
      </c>
      <c r="I263" s="224"/>
      <c r="J263" s="225">
        <f>ROUND(I263*H263,2)</f>
        <v>0</v>
      </c>
      <c r="K263" s="226"/>
      <c r="L263" s="43"/>
      <c r="M263" s="227" t="s">
        <v>1</v>
      </c>
      <c r="N263" s="228" t="s">
        <v>40</v>
      </c>
      <c r="O263" s="91"/>
      <c r="P263" s="229">
        <f>O263*H263</f>
        <v>0</v>
      </c>
      <c r="Q263" s="229">
        <v>0.0027599999999999999</v>
      </c>
      <c r="R263" s="229">
        <f>Q263*H263</f>
        <v>0.052026000000000003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135</v>
      </c>
      <c r="AT263" s="231" t="s">
        <v>131</v>
      </c>
      <c r="AU263" s="231" t="s">
        <v>83</v>
      </c>
      <c r="AY263" s="16" t="s">
        <v>129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135</v>
      </c>
      <c r="BK263" s="232">
        <f>ROUND(I263*H263,2)</f>
        <v>0</v>
      </c>
      <c r="BL263" s="16" t="s">
        <v>135</v>
      </c>
      <c r="BM263" s="231" t="s">
        <v>315</v>
      </c>
    </row>
    <row r="264" s="2" customFormat="1">
      <c r="A264" s="37"/>
      <c r="B264" s="38"/>
      <c r="C264" s="39"/>
      <c r="D264" s="233" t="s">
        <v>136</v>
      </c>
      <c r="E264" s="39"/>
      <c r="F264" s="234" t="s">
        <v>576</v>
      </c>
      <c r="G264" s="39"/>
      <c r="H264" s="39"/>
      <c r="I264" s="235"/>
      <c r="J264" s="39"/>
      <c r="K264" s="39"/>
      <c r="L264" s="43"/>
      <c r="M264" s="236"/>
      <c r="N264" s="237"/>
      <c r="O264" s="91"/>
      <c r="P264" s="91"/>
      <c r="Q264" s="91"/>
      <c r="R264" s="91"/>
      <c r="S264" s="91"/>
      <c r="T264" s="9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136</v>
      </c>
      <c r="AU264" s="16" t="s">
        <v>83</v>
      </c>
    </row>
    <row r="265" s="2" customFormat="1" ht="37.8" customHeight="1">
      <c r="A265" s="37"/>
      <c r="B265" s="38"/>
      <c r="C265" s="219" t="s">
        <v>317</v>
      </c>
      <c r="D265" s="219" t="s">
        <v>131</v>
      </c>
      <c r="E265" s="220" t="s">
        <v>703</v>
      </c>
      <c r="F265" s="221" t="s">
        <v>704</v>
      </c>
      <c r="G265" s="222" t="s">
        <v>300</v>
      </c>
      <c r="H265" s="223">
        <v>2</v>
      </c>
      <c r="I265" s="224"/>
      <c r="J265" s="225">
        <f>ROUND(I265*H265,2)</f>
        <v>0</v>
      </c>
      <c r="K265" s="226"/>
      <c r="L265" s="43"/>
      <c r="M265" s="227" t="s">
        <v>1</v>
      </c>
      <c r="N265" s="228" t="s">
        <v>40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1" t="s">
        <v>135</v>
      </c>
      <c r="AT265" s="231" t="s">
        <v>131</v>
      </c>
      <c r="AU265" s="231" t="s">
        <v>83</v>
      </c>
      <c r="AY265" s="16" t="s">
        <v>129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6" t="s">
        <v>135</v>
      </c>
      <c r="BK265" s="232">
        <f>ROUND(I265*H265,2)</f>
        <v>0</v>
      </c>
      <c r="BL265" s="16" t="s">
        <v>135</v>
      </c>
      <c r="BM265" s="231" t="s">
        <v>320</v>
      </c>
    </row>
    <row r="266" s="2" customFormat="1">
      <c r="A266" s="37"/>
      <c r="B266" s="38"/>
      <c r="C266" s="39"/>
      <c r="D266" s="233" t="s">
        <v>136</v>
      </c>
      <c r="E266" s="39"/>
      <c r="F266" s="234" t="s">
        <v>704</v>
      </c>
      <c r="G266" s="39"/>
      <c r="H266" s="39"/>
      <c r="I266" s="235"/>
      <c r="J266" s="39"/>
      <c r="K266" s="39"/>
      <c r="L266" s="43"/>
      <c r="M266" s="236"/>
      <c r="N266" s="237"/>
      <c r="O266" s="91"/>
      <c r="P266" s="91"/>
      <c r="Q266" s="91"/>
      <c r="R266" s="91"/>
      <c r="S266" s="91"/>
      <c r="T266" s="9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136</v>
      </c>
      <c r="AU266" s="16" t="s">
        <v>83</v>
      </c>
    </row>
    <row r="267" s="2" customFormat="1" ht="16.5" customHeight="1">
      <c r="A267" s="37"/>
      <c r="B267" s="38"/>
      <c r="C267" s="260" t="s">
        <v>223</v>
      </c>
      <c r="D267" s="260" t="s">
        <v>283</v>
      </c>
      <c r="E267" s="261" t="s">
        <v>705</v>
      </c>
      <c r="F267" s="262" t="s">
        <v>706</v>
      </c>
      <c r="G267" s="263" t="s">
        <v>300</v>
      </c>
      <c r="H267" s="264">
        <v>2.02</v>
      </c>
      <c r="I267" s="265"/>
      <c r="J267" s="266">
        <f>ROUND(I267*H267,2)</f>
        <v>0</v>
      </c>
      <c r="K267" s="267"/>
      <c r="L267" s="268"/>
      <c r="M267" s="269" t="s">
        <v>1</v>
      </c>
      <c r="N267" s="270" t="s">
        <v>40</v>
      </c>
      <c r="O267" s="91"/>
      <c r="P267" s="229">
        <f>O267*H267</f>
        <v>0</v>
      </c>
      <c r="Q267" s="229">
        <v>0.00034000000000000002</v>
      </c>
      <c r="R267" s="229">
        <f>Q267*H267</f>
        <v>0.00068680000000000011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150</v>
      </c>
      <c r="AT267" s="231" t="s">
        <v>283</v>
      </c>
      <c r="AU267" s="231" t="s">
        <v>83</v>
      </c>
      <c r="AY267" s="16" t="s">
        <v>129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135</v>
      </c>
      <c r="BK267" s="232">
        <f>ROUND(I267*H267,2)</f>
        <v>0</v>
      </c>
      <c r="BL267" s="16" t="s">
        <v>135</v>
      </c>
      <c r="BM267" s="231" t="s">
        <v>324</v>
      </c>
    </row>
    <row r="268" s="2" customFormat="1">
      <c r="A268" s="37"/>
      <c r="B268" s="38"/>
      <c r="C268" s="39"/>
      <c r="D268" s="233" t="s">
        <v>136</v>
      </c>
      <c r="E268" s="39"/>
      <c r="F268" s="234" t="s">
        <v>706</v>
      </c>
      <c r="G268" s="39"/>
      <c r="H268" s="39"/>
      <c r="I268" s="235"/>
      <c r="J268" s="39"/>
      <c r="K268" s="39"/>
      <c r="L268" s="43"/>
      <c r="M268" s="236"/>
      <c r="N268" s="237"/>
      <c r="O268" s="91"/>
      <c r="P268" s="91"/>
      <c r="Q268" s="91"/>
      <c r="R268" s="91"/>
      <c r="S268" s="91"/>
      <c r="T268" s="9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136</v>
      </c>
      <c r="AU268" s="16" t="s">
        <v>83</v>
      </c>
    </row>
    <row r="269" s="13" customFormat="1">
      <c r="A269" s="13"/>
      <c r="B269" s="238"/>
      <c r="C269" s="239"/>
      <c r="D269" s="233" t="s">
        <v>137</v>
      </c>
      <c r="E269" s="240" t="s">
        <v>1</v>
      </c>
      <c r="F269" s="241" t="s">
        <v>412</v>
      </c>
      <c r="G269" s="239"/>
      <c r="H269" s="242">
        <v>2.02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137</v>
      </c>
      <c r="AU269" s="248" t="s">
        <v>83</v>
      </c>
      <c r="AV269" s="13" t="s">
        <v>83</v>
      </c>
      <c r="AW269" s="13" t="s">
        <v>30</v>
      </c>
      <c r="AX269" s="13" t="s">
        <v>73</v>
      </c>
      <c r="AY269" s="248" t="s">
        <v>129</v>
      </c>
    </row>
    <row r="270" s="14" customFormat="1">
      <c r="A270" s="14"/>
      <c r="B270" s="249"/>
      <c r="C270" s="250"/>
      <c r="D270" s="233" t="s">
        <v>137</v>
      </c>
      <c r="E270" s="251" t="s">
        <v>1</v>
      </c>
      <c r="F270" s="252" t="s">
        <v>139</v>
      </c>
      <c r="G270" s="250"/>
      <c r="H270" s="253">
        <v>2.02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137</v>
      </c>
      <c r="AU270" s="259" t="s">
        <v>83</v>
      </c>
      <c r="AV270" s="14" t="s">
        <v>135</v>
      </c>
      <c r="AW270" s="14" t="s">
        <v>30</v>
      </c>
      <c r="AX270" s="14" t="s">
        <v>81</v>
      </c>
      <c r="AY270" s="259" t="s">
        <v>129</v>
      </c>
    </row>
    <row r="271" s="2" customFormat="1" ht="37.8" customHeight="1">
      <c r="A271" s="37"/>
      <c r="B271" s="38"/>
      <c r="C271" s="219" t="s">
        <v>326</v>
      </c>
      <c r="D271" s="219" t="s">
        <v>131</v>
      </c>
      <c r="E271" s="220" t="s">
        <v>577</v>
      </c>
      <c r="F271" s="221" t="s">
        <v>578</v>
      </c>
      <c r="G271" s="222" t="s">
        <v>300</v>
      </c>
      <c r="H271" s="223">
        <v>4</v>
      </c>
      <c r="I271" s="224"/>
      <c r="J271" s="225">
        <f>ROUND(I271*H271,2)</f>
        <v>0</v>
      </c>
      <c r="K271" s="226"/>
      <c r="L271" s="43"/>
      <c r="M271" s="227" t="s">
        <v>1</v>
      </c>
      <c r="N271" s="228" t="s">
        <v>40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135</v>
      </c>
      <c r="AT271" s="231" t="s">
        <v>131</v>
      </c>
      <c r="AU271" s="231" t="s">
        <v>83</v>
      </c>
      <c r="AY271" s="16" t="s">
        <v>129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135</v>
      </c>
      <c r="BK271" s="232">
        <f>ROUND(I271*H271,2)</f>
        <v>0</v>
      </c>
      <c r="BL271" s="16" t="s">
        <v>135</v>
      </c>
      <c r="BM271" s="231" t="s">
        <v>329</v>
      </c>
    </row>
    <row r="272" s="2" customFormat="1">
      <c r="A272" s="37"/>
      <c r="B272" s="38"/>
      <c r="C272" s="39"/>
      <c r="D272" s="233" t="s">
        <v>136</v>
      </c>
      <c r="E272" s="39"/>
      <c r="F272" s="234" t="s">
        <v>578</v>
      </c>
      <c r="G272" s="39"/>
      <c r="H272" s="39"/>
      <c r="I272" s="235"/>
      <c r="J272" s="39"/>
      <c r="K272" s="39"/>
      <c r="L272" s="43"/>
      <c r="M272" s="236"/>
      <c r="N272" s="237"/>
      <c r="O272" s="91"/>
      <c r="P272" s="91"/>
      <c r="Q272" s="91"/>
      <c r="R272" s="91"/>
      <c r="S272" s="91"/>
      <c r="T272" s="92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136</v>
      </c>
      <c r="AU272" s="16" t="s">
        <v>83</v>
      </c>
    </row>
    <row r="273" s="2" customFormat="1" ht="16.5" customHeight="1">
      <c r="A273" s="37"/>
      <c r="B273" s="38"/>
      <c r="C273" s="260" t="s">
        <v>227</v>
      </c>
      <c r="D273" s="260" t="s">
        <v>283</v>
      </c>
      <c r="E273" s="261" t="s">
        <v>582</v>
      </c>
      <c r="F273" s="262" t="s">
        <v>583</v>
      </c>
      <c r="G273" s="263" t="s">
        <v>300</v>
      </c>
      <c r="H273" s="264">
        <v>2.02</v>
      </c>
      <c r="I273" s="265"/>
      <c r="J273" s="266">
        <f>ROUND(I273*H273,2)</f>
        <v>0</v>
      </c>
      <c r="K273" s="267"/>
      <c r="L273" s="268"/>
      <c r="M273" s="269" t="s">
        <v>1</v>
      </c>
      <c r="N273" s="270" t="s">
        <v>40</v>
      </c>
      <c r="O273" s="91"/>
      <c r="P273" s="229">
        <f>O273*H273</f>
        <v>0</v>
      </c>
      <c r="Q273" s="229">
        <v>0.00054000000000000001</v>
      </c>
      <c r="R273" s="229">
        <f>Q273*H273</f>
        <v>0.0010908000000000001</v>
      </c>
      <c r="S273" s="229">
        <v>0</v>
      </c>
      <c r="T273" s="230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1" t="s">
        <v>150</v>
      </c>
      <c r="AT273" s="231" t="s">
        <v>283</v>
      </c>
      <c r="AU273" s="231" t="s">
        <v>83</v>
      </c>
      <c r="AY273" s="16" t="s">
        <v>129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6" t="s">
        <v>135</v>
      </c>
      <c r="BK273" s="232">
        <f>ROUND(I273*H273,2)</f>
        <v>0</v>
      </c>
      <c r="BL273" s="16" t="s">
        <v>135</v>
      </c>
      <c r="BM273" s="231" t="s">
        <v>333</v>
      </c>
    </row>
    <row r="274" s="2" customFormat="1">
      <c r="A274" s="37"/>
      <c r="B274" s="38"/>
      <c r="C274" s="39"/>
      <c r="D274" s="233" t="s">
        <v>136</v>
      </c>
      <c r="E274" s="39"/>
      <c r="F274" s="234" t="s">
        <v>583</v>
      </c>
      <c r="G274" s="39"/>
      <c r="H274" s="39"/>
      <c r="I274" s="235"/>
      <c r="J274" s="39"/>
      <c r="K274" s="39"/>
      <c r="L274" s="43"/>
      <c r="M274" s="236"/>
      <c r="N274" s="237"/>
      <c r="O274" s="91"/>
      <c r="P274" s="91"/>
      <c r="Q274" s="91"/>
      <c r="R274" s="91"/>
      <c r="S274" s="91"/>
      <c r="T274" s="92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136</v>
      </c>
      <c r="AU274" s="16" t="s">
        <v>83</v>
      </c>
    </row>
    <row r="275" s="13" customFormat="1">
      <c r="A275" s="13"/>
      <c r="B275" s="238"/>
      <c r="C275" s="239"/>
      <c r="D275" s="233" t="s">
        <v>137</v>
      </c>
      <c r="E275" s="240" t="s">
        <v>1</v>
      </c>
      <c r="F275" s="241" t="s">
        <v>412</v>
      </c>
      <c r="G275" s="239"/>
      <c r="H275" s="242">
        <v>2.02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137</v>
      </c>
      <c r="AU275" s="248" t="s">
        <v>83</v>
      </c>
      <c r="AV275" s="13" t="s">
        <v>83</v>
      </c>
      <c r="AW275" s="13" t="s">
        <v>30</v>
      </c>
      <c r="AX275" s="13" t="s">
        <v>73</v>
      </c>
      <c r="AY275" s="248" t="s">
        <v>129</v>
      </c>
    </row>
    <row r="276" s="14" customFormat="1">
      <c r="A276" s="14"/>
      <c r="B276" s="249"/>
      <c r="C276" s="250"/>
      <c r="D276" s="233" t="s">
        <v>137</v>
      </c>
      <c r="E276" s="251" t="s">
        <v>1</v>
      </c>
      <c r="F276" s="252" t="s">
        <v>139</v>
      </c>
      <c r="G276" s="250"/>
      <c r="H276" s="253">
        <v>2.02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137</v>
      </c>
      <c r="AU276" s="259" t="s">
        <v>83</v>
      </c>
      <c r="AV276" s="14" t="s">
        <v>135</v>
      </c>
      <c r="AW276" s="14" t="s">
        <v>30</v>
      </c>
      <c r="AX276" s="14" t="s">
        <v>81</v>
      </c>
      <c r="AY276" s="259" t="s">
        <v>129</v>
      </c>
    </row>
    <row r="277" s="2" customFormat="1" ht="16.5" customHeight="1">
      <c r="A277" s="37"/>
      <c r="B277" s="38"/>
      <c r="C277" s="260" t="s">
        <v>335</v>
      </c>
      <c r="D277" s="260" t="s">
        <v>283</v>
      </c>
      <c r="E277" s="261" t="s">
        <v>584</v>
      </c>
      <c r="F277" s="262" t="s">
        <v>585</v>
      </c>
      <c r="G277" s="263" t="s">
        <v>300</v>
      </c>
      <c r="H277" s="264">
        <v>5.0499999999999998</v>
      </c>
      <c r="I277" s="265"/>
      <c r="J277" s="266">
        <f>ROUND(I277*H277,2)</f>
        <v>0</v>
      </c>
      <c r="K277" s="267"/>
      <c r="L277" s="268"/>
      <c r="M277" s="269" t="s">
        <v>1</v>
      </c>
      <c r="N277" s="270" t="s">
        <v>40</v>
      </c>
      <c r="O277" s="91"/>
      <c r="P277" s="229">
        <f>O277*H277</f>
        <v>0</v>
      </c>
      <c r="Q277" s="229">
        <v>0.00064999999999999997</v>
      </c>
      <c r="R277" s="229">
        <f>Q277*H277</f>
        <v>0.0032824999999999998</v>
      </c>
      <c r="S277" s="229">
        <v>0</v>
      </c>
      <c r="T277" s="230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1" t="s">
        <v>150</v>
      </c>
      <c r="AT277" s="231" t="s">
        <v>283</v>
      </c>
      <c r="AU277" s="231" t="s">
        <v>83</v>
      </c>
      <c r="AY277" s="16" t="s">
        <v>129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6" t="s">
        <v>135</v>
      </c>
      <c r="BK277" s="232">
        <f>ROUND(I277*H277,2)</f>
        <v>0</v>
      </c>
      <c r="BL277" s="16" t="s">
        <v>135</v>
      </c>
      <c r="BM277" s="231" t="s">
        <v>338</v>
      </c>
    </row>
    <row r="278" s="2" customFormat="1">
      <c r="A278" s="37"/>
      <c r="B278" s="38"/>
      <c r="C278" s="39"/>
      <c r="D278" s="233" t="s">
        <v>136</v>
      </c>
      <c r="E278" s="39"/>
      <c r="F278" s="234" t="s">
        <v>585</v>
      </c>
      <c r="G278" s="39"/>
      <c r="H278" s="39"/>
      <c r="I278" s="235"/>
      <c r="J278" s="39"/>
      <c r="K278" s="39"/>
      <c r="L278" s="43"/>
      <c r="M278" s="236"/>
      <c r="N278" s="237"/>
      <c r="O278" s="91"/>
      <c r="P278" s="91"/>
      <c r="Q278" s="91"/>
      <c r="R278" s="91"/>
      <c r="S278" s="91"/>
      <c r="T278" s="92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136</v>
      </c>
      <c r="AU278" s="16" t="s">
        <v>83</v>
      </c>
    </row>
    <row r="279" s="13" customFormat="1">
      <c r="A279" s="13"/>
      <c r="B279" s="238"/>
      <c r="C279" s="239"/>
      <c r="D279" s="233" t="s">
        <v>137</v>
      </c>
      <c r="E279" s="240" t="s">
        <v>1</v>
      </c>
      <c r="F279" s="241" t="s">
        <v>460</v>
      </c>
      <c r="G279" s="239"/>
      <c r="H279" s="242">
        <v>5.0499999999999998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137</v>
      </c>
      <c r="AU279" s="248" t="s">
        <v>83</v>
      </c>
      <c r="AV279" s="13" t="s">
        <v>83</v>
      </c>
      <c r="AW279" s="13" t="s">
        <v>30</v>
      </c>
      <c r="AX279" s="13" t="s">
        <v>73</v>
      </c>
      <c r="AY279" s="248" t="s">
        <v>129</v>
      </c>
    </row>
    <row r="280" s="14" customFormat="1">
      <c r="A280" s="14"/>
      <c r="B280" s="249"/>
      <c r="C280" s="250"/>
      <c r="D280" s="233" t="s">
        <v>137</v>
      </c>
      <c r="E280" s="251" t="s">
        <v>1</v>
      </c>
      <c r="F280" s="252" t="s">
        <v>139</v>
      </c>
      <c r="G280" s="250"/>
      <c r="H280" s="253">
        <v>5.0499999999999998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9" t="s">
        <v>137</v>
      </c>
      <c r="AU280" s="259" t="s">
        <v>83</v>
      </c>
      <c r="AV280" s="14" t="s">
        <v>135</v>
      </c>
      <c r="AW280" s="14" t="s">
        <v>30</v>
      </c>
      <c r="AX280" s="14" t="s">
        <v>81</v>
      </c>
      <c r="AY280" s="259" t="s">
        <v>129</v>
      </c>
    </row>
    <row r="281" s="2" customFormat="1" ht="16.5" customHeight="1">
      <c r="A281" s="37"/>
      <c r="B281" s="38"/>
      <c r="C281" s="260" t="s">
        <v>231</v>
      </c>
      <c r="D281" s="260" t="s">
        <v>283</v>
      </c>
      <c r="E281" s="261" t="s">
        <v>707</v>
      </c>
      <c r="F281" s="262" t="s">
        <v>708</v>
      </c>
      <c r="G281" s="263" t="s">
        <v>300</v>
      </c>
      <c r="H281" s="264">
        <v>1.01</v>
      </c>
      <c r="I281" s="265"/>
      <c r="J281" s="266">
        <f>ROUND(I281*H281,2)</f>
        <v>0</v>
      </c>
      <c r="K281" s="267"/>
      <c r="L281" s="268"/>
      <c r="M281" s="269" t="s">
        <v>1</v>
      </c>
      <c r="N281" s="270" t="s">
        <v>40</v>
      </c>
      <c r="O281" s="91"/>
      <c r="P281" s="229">
        <f>O281*H281</f>
        <v>0</v>
      </c>
      <c r="Q281" s="229">
        <v>0.00046000000000000001</v>
      </c>
      <c r="R281" s="229">
        <f>Q281*H281</f>
        <v>0.00046460000000000002</v>
      </c>
      <c r="S281" s="229">
        <v>0</v>
      </c>
      <c r="T281" s="230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1" t="s">
        <v>150</v>
      </c>
      <c r="AT281" s="231" t="s">
        <v>283</v>
      </c>
      <c r="AU281" s="231" t="s">
        <v>83</v>
      </c>
      <c r="AY281" s="16" t="s">
        <v>129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6" t="s">
        <v>135</v>
      </c>
      <c r="BK281" s="232">
        <f>ROUND(I281*H281,2)</f>
        <v>0</v>
      </c>
      <c r="BL281" s="16" t="s">
        <v>135</v>
      </c>
      <c r="BM281" s="231" t="s">
        <v>342</v>
      </c>
    </row>
    <row r="282" s="2" customFormat="1">
      <c r="A282" s="37"/>
      <c r="B282" s="38"/>
      <c r="C282" s="39"/>
      <c r="D282" s="233" t="s">
        <v>136</v>
      </c>
      <c r="E282" s="39"/>
      <c r="F282" s="234" t="s">
        <v>708</v>
      </c>
      <c r="G282" s="39"/>
      <c r="H282" s="39"/>
      <c r="I282" s="235"/>
      <c r="J282" s="39"/>
      <c r="K282" s="39"/>
      <c r="L282" s="43"/>
      <c r="M282" s="236"/>
      <c r="N282" s="237"/>
      <c r="O282" s="91"/>
      <c r="P282" s="91"/>
      <c r="Q282" s="91"/>
      <c r="R282" s="91"/>
      <c r="S282" s="91"/>
      <c r="T282" s="92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136</v>
      </c>
      <c r="AU282" s="16" t="s">
        <v>83</v>
      </c>
    </row>
    <row r="283" s="13" customFormat="1">
      <c r="A283" s="13"/>
      <c r="B283" s="238"/>
      <c r="C283" s="239"/>
      <c r="D283" s="233" t="s">
        <v>137</v>
      </c>
      <c r="E283" s="240" t="s">
        <v>1</v>
      </c>
      <c r="F283" s="241" t="s">
        <v>330</v>
      </c>
      <c r="G283" s="239"/>
      <c r="H283" s="242">
        <v>1.01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137</v>
      </c>
      <c r="AU283" s="248" t="s">
        <v>83</v>
      </c>
      <c r="AV283" s="13" t="s">
        <v>83</v>
      </c>
      <c r="AW283" s="13" t="s">
        <v>30</v>
      </c>
      <c r="AX283" s="13" t="s">
        <v>73</v>
      </c>
      <c r="AY283" s="248" t="s">
        <v>129</v>
      </c>
    </row>
    <row r="284" s="14" customFormat="1">
      <c r="A284" s="14"/>
      <c r="B284" s="249"/>
      <c r="C284" s="250"/>
      <c r="D284" s="233" t="s">
        <v>137</v>
      </c>
      <c r="E284" s="251" t="s">
        <v>1</v>
      </c>
      <c r="F284" s="252" t="s">
        <v>139</v>
      </c>
      <c r="G284" s="250"/>
      <c r="H284" s="253">
        <v>1.01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137</v>
      </c>
      <c r="AU284" s="259" t="s">
        <v>83</v>
      </c>
      <c r="AV284" s="14" t="s">
        <v>135</v>
      </c>
      <c r="AW284" s="14" t="s">
        <v>30</v>
      </c>
      <c r="AX284" s="14" t="s">
        <v>81</v>
      </c>
      <c r="AY284" s="259" t="s">
        <v>129</v>
      </c>
    </row>
    <row r="285" s="2" customFormat="1" ht="37.8" customHeight="1">
      <c r="A285" s="37"/>
      <c r="B285" s="38"/>
      <c r="C285" s="219" t="s">
        <v>344</v>
      </c>
      <c r="D285" s="219" t="s">
        <v>131</v>
      </c>
      <c r="E285" s="220" t="s">
        <v>709</v>
      </c>
      <c r="F285" s="221" t="s">
        <v>710</v>
      </c>
      <c r="G285" s="222" t="s">
        <v>300</v>
      </c>
      <c r="H285" s="223">
        <v>1</v>
      </c>
      <c r="I285" s="224"/>
      <c r="J285" s="225">
        <f>ROUND(I285*H285,2)</f>
        <v>0</v>
      </c>
      <c r="K285" s="226"/>
      <c r="L285" s="43"/>
      <c r="M285" s="227" t="s">
        <v>1</v>
      </c>
      <c r="N285" s="228" t="s">
        <v>40</v>
      </c>
      <c r="O285" s="91"/>
      <c r="P285" s="229">
        <f>O285*H285</f>
        <v>0</v>
      </c>
      <c r="Q285" s="229">
        <v>1.0000000000000001E-05</v>
      </c>
      <c r="R285" s="229">
        <f>Q285*H285</f>
        <v>1.0000000000000001E-05</v>
      </c>
      <c r="S285" s="229">
        <v>0</v>
      </c>
      <c r="T285" s="230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1" t="s">
        <v>135</v>
      </c>
      <c r="AT285" s="231" t="s">
        <v>131</v>
      </c>
      <c r="AU285" s="231" t="s">
        <v>83</v>
      </c>
      <c r="AY285" s="16" t="s">
        <v>129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6" t="s">
        <v>135</v>
      </c>
      <c r="BK285" s="232">
        <f>ROUND(I285*H285,2)</f>
        <v>0</v>
      </c>
      <c r="BL285" s="16" t="s">
        <v>135</v>
      </c>
      <c r="BM285" s="231" t="s">
        <v>347</v>
      </c>
    </row>
    <row r="286" s="2" customFormat="1">
      <c r="A286" s="37"/>
      <c r="B286" s="38"/>
      <c r="C286" s="39"/>
      <c r="D286" s="233" t="s">
        <v>136</v>
      </c>
      <c r="E286" s="39"/>
      <c r="F286" s="234" t="s">
        <v>710</v>
      </c>
      <c r="G286" s="39"/>
      <c r="H286" s="39"/>
      <c r="I286" s="235"/>
      <c r="J286" s="39"/>
      <c r="K286" s="39"/>
      <c r="L286" s="43"/>
      <c r="M286" s="236"/>
      <c r="N286" s="237"/>
      <c r="O286" s="91"/>
      <c r="P286" s="91"/>
      <c r="Q286" s="91"/>
      <c r="R286" s="91"/>
      <c r="S286" s="91"/>
      <c r="T286" s="92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136</v>
      </c>
      <c r="AU286" s="16" t="s">
        <v>83</v>
      </c>
    </row>
    <row r="287" s="2" customFormat="1" ht="24.15" customHeight="1">
      <c r="A287" s="37"/>
      <c r="B287" s="38"/>
      <c r="C287" s="260" t="s">
        <v>234</v>
      </c>
      <c r="D287" s="260" t="s">
        <v>283</v>
      </c>
      <c r="E287" s="261" t="s">
        <v>711</v>
      </c>
      <c r="F287" s="262" t="s">
        <v>712</v>
      </c>
      <c r="G287" s="263" t="s">
        <v>300</v>
      </c>
      <c r="H287" s="264">
        <v>1.01</v>
      </c>
      <c r="I287" s="265"/>
      <c r="J287" s="266">
        <f>ROUND(I287*H287,2)</f>
        <v>0</v>
      </c>
      <c r="K287" s="267"/>
      <c r="L287" s="268"/>
      <c r="M287" s="269" t="s">
        <v>1</v>
      </c>
      <c r="N287" s="270" t="s">
        <v>40</v>
      </c>
      <c r="O287" s="91"/>
      <c r="P287" s="229">
        <f>O287*H287</f>
        <v>0</v>
      </c>
      <c r="Q287" s="229">
        <v>0.00123</v>
      </c>
      <c r="R287" s="229">
        <f>Q287*H287</f>
        <v>0.0012423</v>
      </c>
      <c r="S287" s="229">
        <v>0</v>
      </c>
      <c r="T287" s="230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1" t="s">
        <v>150</v>
      </c>
      <c r="AT287" s="231" t="s">
        <v>283</v>
      </c>
      <c r="AU287" s="231" t="s">
        <v>83</v>
      </c>
      <c r="AY287" s="16" t="s">
        <v>129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6" t="s">
        <v>135</v>
      </c>
      <c r="BK287" s="232">
        <f>ROUND(I287*H287,2)</f>
        <v>0</v>
      </c>
      <c r="BL287" s="16" t="s">
        <v>135</v>
      </c>
      <c r="BM287" s="231" t="s">
        <v>351</v>
      </c>
    </row>
    <row r="288" s="2" customFormat="1">
      <c r="A288" s="37"/>
      <c r="B288" s="38"/>
      <c r="C288" s="39"/>
      <c r="D288" s="233" t="s">
        <v>136</v>
      </c>
      <c r="E288" s="39"/>
      <c r="F288" s="234" t="s">
        <v>712</v>
      </c>
      <c r="G288" s="39"/>
      <c r="H288" s="39"/>
      <c r="I288" s="235"/>
      <c r="J288" s="39"/>
      <c r="K288" s="39"/>
      <c r="L288" s="43"/>
      <c r="M288" s="236"/>
      <c r="N288" s="237"/>
      <c r="O288" s="91"/>
      <c r="P288" s="91"/>
      <c r="Q288" s="91"/>
      <c r="R288" s="91"/>
      <c r="S288" s="91"/>
      <c r="T288" s="92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136</v>
      </c>
      <c r="AU288" s="16" t="s">
        <v>83</v>
      </c>
    </row>
    <row r="289" s="13" customFormat="1">
      <c r="A289" s="13"/>
      <c r="B289" s="238"/>
      <c r="C289" s="239"/>
      <c r="D289" s="233" t="s">
        <v>137</v>
      </c>
      <c r="E289" s="240" t="s">
        <v>1</v>
      </c>
      <c r="F289" s="241" t="s">
        <v>330</v>
      </c>
      <c r="G289" s="239"/>
      <c r="H289" s="242">
        <v>1.01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137</v>
      </c>
      <c r="AU289" s="248" t="s">
        <v>83</v>
      </c>
      <c r="AV289" s="13" t="s">
        <v>83</v>
      </c>
      <c r="AW289" s="13" t="s">
        <v>30</v>
      </c>
      <c r="AX289" s="13" t="s">
        <v>73</v>
      </c>
      <c r="AY289" s="248" t="s">
        <v>129</v>
      </c>
    </row>
    <row r="290" s="14" customFormat="1">
      <c r="A290" s="14"/>
      <c r="B290" s="249"/>
      <c r="C290" s="250"/>
      <c r="D290" s="233" t="s">
        <v>137</v>
      </c>
      <c r="E290" s="251" t="s">
        <v>1</v>
      </c>
      <c r="F290" s="252" t="s">
        <v>139</v>
      </c>
      <c r="G290" s="250"/>
      <c r="H290" s="253">
        <v>1.01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137</v>
      </c>
      <c r="AU290" s="259" t="s">
        <v>83</v>
      </c>
      <c r="AV290" s="14" t="s">
        <v>135</v>
      </c>
      <c r="AW290" s="14" t="s">
        <v>30</v>
      </c>
      <c r="AX290" s="14" t="s">
        <v>81</v>
      </c>
      <c r="AY290" s="259" t="s">
        <v>129</v>
      </c>
    </row>
    <row r="291" s="2" customFormat="1" ht="21.75" customHeight="1">
      <c r="A291" s="37"/>
      <c r="B291" s="38"/>
      <c r="C291" s="219" t="s">
        <v>353</v>
      </c>
      <c r="D291" s="219" t="s">
        <v>131</v>
      </c>
      <c r="E291" s="220" t="s">
        <v>490</v>
      </c>
      <c r="F291" s="221" t="s">
        <v>491</v>
      </c>
      <c r="G291" s="222" t="s">
        <v>160</v>
      </c>
      <c r="H291" s="223">
        <v>18.850000000000001</v>
      </c>
      <c r="I291" s="224"/>
      <c r="J291" s="225">
        <f>ROUND(I291*H291,2)</f>
        <v>0</v>
      </c>
      <c r="K291" s="226"/>
      <c r="L291" s="43"/>
      <c r="M291" s="227" t="s">
        <v>1</v>
      </c>
      <c r="N291" s="228" t="s">
        <v>40</v>
      </c>
      <c r="O291" s="91"/>
      <c r="P291" s="229">
        <f>O291*H291</f>
        <v>0</v>
      </c>
      <c r="Q291" s="229">
        <v>9.0000000000000006E-05</v>
      </c>
      <c r="R291" s="229">
        <f>Q291*H291</f>
        <v>0.0016965000000000003</v>
      </c>
      <c r="S291" s="229">
        <v>0</v>
      </c>
      <c r="T291" s="23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135</v>
      </c>
      <c r="AT291" s="231" t="s">
        <v>131</v>
      </c>
      <c r="AU291" s="231" t="s">
        <v>83</v>
      </c>
      <c r="AY291" s="16" t="s">
        <v>129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135</v>
      </c>
      <c r="BK291" s="232">
        <f>ROUND(I291*H291,2)</f>
        <v>0</v>
      </c>
      <c r="BL291" s="16" t="s">
        <v>135</v>
      </c>
      <c r="BM291" s="231" t="s">
        <v>356</v>
      </c>
    </row>
    <row r="292" s="2" customFormat="1">
      <c r="A292" s="37"/>
      <c r="B292" s="38"/>
      <c r="C292" s="39"/>
      <c r="D292" s="233" t="s">
        <v>136</v>
      </c>
      <c r="E292" s="39"/>
      <c r="F292" s="234" t="s">
        <v>491</v>
      </c>
      <c r="G292" s="39"/>
      <c r="H292" s="39"/>
      <c r="I292" s="235"/>
      <c r="J292" s="39"/>
      <c r="K292" s="39"/>
      <c r="L292" s="43"/>
      <c r="M292" s="236"/>
      <c r="N292" s="237"/>
      <c r="O292" s="91"/>
      <c r="P292" s="91"/>
      <c r="Q292" s="91"/>
      <c r="R292" s="91"/>
      <c r="S292" s="91"/>
      <c r="T292" s="92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136</v>
      </c>
      <c r="AU292" s="16" t="s">
        <v>83</v>
      </c>
    </row>
    <row r="293" s="13" customFormat="1">
      <c r="A293" s="13"/>
      <c r="B293" s="238"/>
      <c r="C293" s="239"/>
      <c r="D293" s="233" t="s">
        <v>137</v>
      </c>
      <c r="E293" s="240" t="s">
        <v>1</v>
      </c>
      <c r="F293" s="241" t="s">
        <v>692</v>
      </c>
      <c r="G293" s="239"/>
      <c r="H293" s="242">
        <v>18.850000000000001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137</v>
      </c>
      <c r="AU293" s="248" t="s">
        <v>83</v>
      </c>
      <c r="AV293" s="13" t="s">
        <v>83</v>
      </c>
      <c r="AW293" s="13" t="s">
        <v>30</v>
      </c>
      <c r="AX293" s="13" t="s">
        <v>73</v>
      </c>
      <c r="AY293" s="248" t="s">
        <v>129</v>
      </c>
    </row>
    <row r="294" s="14" customFormat="1">
      <c r="A294" s="14"/>
      <c r="B294" s="249"/>
      <c r="C294" s="250"/>
      <c r="D294" s="233" t="s">
        <v>137</v>
      </c>
      <c r="E294" s="251" t="s">
        <v>1</v>
      </c>
      <c r="F294" s="252" t="s">
        <v>139</v>
      </c>
      <c r="G294" s="250"/>
      <c r="H294" s="253">
        <v>18.850000000000001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137</v>
      </c>
      <c r="AU294" s="259" t="s">
        <v>83</v>
      </c>
      <c r="AV294" s="14" t="s">
        <v>135</v>
      </c>
      <c r="AW294" s="14" t="s">
        <v>30</v>
      </c>
      <c r="AX294" s="14" t="s">
        <v>81</v>
      </c>
      <c r="AY294" s="259" t="s">
        <v>129</v>
      </c>
    </row>
    <row r="295" s="12" customFormat="1" ht="22.8" customHeight="1">
      <c r="A295" s="12"/>
      <c r="B295" s="203"/>
      <c r="C295" s="204"/>
      <c r="D295" s="205" t="s">
        <v>72</v>
      </c>
      <c r="E295" s="217" t="s">
        <v>173</v>
      </c>
      <c r="F295" s="217" t="s">
        <v>493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SUM(P296:P307)</f>
        <v>0</v>
      </c>
      <c r="Q295" s="211"/>
      <c r="R295" s="212">
        <f>SUM(R296:R307)</f>
        <v>0.0088450000000000004</v>
      </c>
      <c r="S295" s="211"/>
      <c r="T295" s="213">
        <f>SUM(T296:T307)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81</v>
      </c>
      <c r="AT295" s="215" t="s">
        <v>72</v>
      </c>
      <c r="AU295" s="215" t="s">
        <v>81</v>
      </c>
      <c r="AY295" s="214" t="s">
        <v>129</v>
      </c>
      <c r="BK295" s="216">
        <f>SUM(BK296:BK307)</f>
        <v>0</v>
      </c>
    </row>
    <row r="296" s="2" customFormat="1" ht="62.7" customHeight="1">
      <c r="A296" s="37"/>
      <c r="B296" s="38"/>
      <c r="C296" s="219" t="s">
        <v>239</v>
      </c>
      <c r="D296" s="219" t="s">
        <v>131</v>
      </c>
      <c r="E296" s="220" t="s">
        <v>494</v>
      </c>
      <c r="F296" s="221" t="s">
        <v>495</v>
      </c>
      <c r="G296" s="222" t="s">
        <v>160</v>
      </c>
      <c r="H296" s="223">
        <v>14.5</v>
      </c>
      <c r="I296" s="224"/>
      <c r="J296" s="225">
        <f>ROUND(I296*H296,2)</f>
        <v>0</v>
      </c>
      <c r="K296" s="226"/>
      <c r="L296" s="43"/>
      <c r="M296" s="227" t="s">
        <v>1</v>
      </c>
      <c r="N296" s="228" t="s">
        <v>40</v>
      </c>
      <c r="O296" s="91"/>
      <c r="P296" s="229">
        <f>O296*H296</f>
        <v>0</v>
      </c>
      <c r="Q296" s="229">
        <v>0.00060999999999999997</v>
      </c>
      <c r="R296" s="229">
        <f>Q296*H296</f>
        <v>0.0088450000000000004</v>
      </c>
      <c r="S296" s="229">
        <v>0</v>
      </c>
      <c r="T296" s="230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1" t="s">
        <v>135</v>
      </c>
      <c r="AT296" s="231" t="s">
        <v>131</v>
      </c>
      <c r="AU296" s="231" t="s">
        <v>83</v>
      </c>
      <c r="AY296" s="16" t="s">
        <v>129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6" t="s">
        <v>135</v>
      </c>
      <c r="BK296" s="232">
        <f>ROUND(I296*H296,2)</f>
        <v>0</v>
      </c>
      <c r="BL296" s="16" t="s">
        <v>135</v>
      </c>
      <c r="BM296" s="231" t="s">
        <v>360</v>
      </c>
    </row>
    <row r="297" s="2" customFormat="1">
      <c r="A297" s="37"/>
      <c r="B297" s="38"/>
      <c r="C297" s="39"/>
      <c r="D297" s="233" t="s">
        <v>136</v>
      </c>
      <c r="E297" s="39"/>
      <c r="F297" s="234" t="s">
        <v>495</v>
      </c>
      <c r="G297" s="39"/>
      <c r="H297" s="39"/>
      <c r="I297" s="235"/>
      <c r="J297" s="39"/>
      <c r="K297" s="39"/>
      <c r="L297" s="43"/>
      <c r="M297" s="236"/>
      <c r="N297" s="237"/>
      <c r="O297" s="91"/>
      <c r="P297" s="91"/>
      <c r="Q297" s="91"/>
      <c r="R297" s="91"/>
      <c r="S297" s="91"/>
      <c r="T297" s="92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136</v>
      </c>
      <c r="AU297" s="16" t="s">
        <v>83</v>
      </c>
    </row>
    <row r="298" s="13" customFormat="1">
      <c r="A298" s="13"/>
      <c r="B298" s="238"/>
      <c r="C298" s="239"/>
      <c r="D298" s="233" t="s">
        <v>137</v>
      </c>
      <c r="E298" s="240" t="s">
        <v>1</v>
      </c>
      <c r="F298" s="241" t="s">
        <v>713</v>
      </c>
      <c r="G298" s="239"/>
      <c r="H298" s="242">
        <v>14.5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8" t="s">
        <v>137</v>
      </c>
      <c r="AU298" s="248" t="s">
        <v>83</v>
      </c>
      <c r="AV298" s="13" t="s">
        <v>83</v>
      </c>
      <c r="AW298" s="13" t="s">
        <v>30</v>
      </c>
      <c r="AX298" s="13" t="s">
        <v>73</v>
      </c>
      <c r="AY298" s="248" t="s">
        <v>129</v>
      </c>
    </row>
    <row r="299" s="14" customFormat="1">
      <c r="A299" s="14"/>
      <c r="B299" s="249"/>
      <c r="C299" s="250"/>
      <c r="D299" s="233" t="s">
        <v>137</v>
      </c>
      <c r="E299" s="251" t="s">
        <v>1</v>
      </c>
      <c r="F299" s="252" t="s">
        <v>139</v>
      </c>
      <c r="G299" s="250"/>
      <c r="H299" s="253">
        <v>14.5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9" t="s">
        <v>137</v>
      </c>
      <c r="AU299" s="259" t="s">
        <v>83</v>
      </c>
      <c r="AV299" s="14" t="s">
        <v>135</v>
      </c>
      <c r="AW299" s="14" t="s">
        <v>30</v>
      </c>
      <c r="AX299" s="14" t="s">
        <v>81</v>
      </c>
      <c r="AY299" s="259" t="s">
        <v>129</v>
      </c>
    </row>
    <row r="300" s="2" customFormat="1" ht="24.15" customHeight="1">
      <c r="A300" s="37"/>
      <c r="B300" s="38"/>
      <c r="C300" s="219" t="s">
        <v>362</v>
      </c>
      <c r="D300" s="219" t="s">
        <v>131</v>
      </c>
      <c r="E300" s="220" t="s">
        <v>499</v>
      </c>
      <c r="F300" s="221" t="s">
        <v>500</v>
      </c>
      <c r="G300" s="222" t="s">
        <v>160</v>
      </c>
      <c r="H300" s="223">
        <v>23.300000000000001</v>
      </c>
      <c r="I300" s="224"/>
      <c r="J300" s="225">
        <f>ROUND(I300*H300,2)</f>
        <v>0</v>
      </c>
      <c r="K300" s="226"/>
      <c r="L300" s="43"/>
      <c r="M300" s="227" t="s">
        <v>1</v>
      </c>
      <c r="N300" s="228" t="s">
        <v>40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1" t="s">
        <v>135</v>
      </c>
      <c r="AT300" s="231" t="s">
        <v>131</v>
      </c>
      <c r="AU300" s="231" t="s">
        <v>83</v>
      </c>
      <c r="AY300" s="16" t="s">
        <v>129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6" t="s">
        <v>135</v>
      </c>
      <c r="BK300" s="232">
        <f>ROUND(I300*H300,2)</f>
        <v>0</v>
      </c>
      <c r="BL300" s="16" t="s">
        <v>135</v>
      </c>
      <c r="BM300" s="231" t="s">
        <v>365</v>
      </c>
    </row>
    <row r="301" s="2" customFormat="1">
      <c r="A301" s="37"/>
      <c r="B301" s="38"/>
      <c r="C301" s="39"/>
      <c r="D301" s="233" t="s">
        <v>136</v>
      </c>
      <c r="E301" s="39"/>
      <c r="F301" s="234" t="s">
        <v>500</v>
      </c>
      <c r="G301" s="39"/>
      <c r="H301" s="39"/>
      <c r="I301" s="235"/>
      <c r="J301" s="39"/>
      <c r="K301" s="39"/>
      <c r="L301" s="43"/>
      <c r="M301" s="236"/>
      <c r="N301" s="237"/>
      <c r="O301" s="91"/>
      <c r="P301" s="91"/>
      <c r="Q301" s="91"/>
      <c r="R301" s="91"/>
      <c r="S301" s="91"/>
      <c r="T301" s="92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136</v>
      </c>
      <c r="AU301" s="16" t="s">
        <v>83</v>
      </c>
    </row>
    <row r="302" s="13" customFormat="1">
      <c r="A302" s="13"/>
      <c r="B302" s="238"/>
      <c r="C302" s="239"/>
      <c r="D302" s="233" t="s">
        <v>137</v>
      </c>
      <c r="E302" s="240" t="s">
        <v>1</v>
      </c>
      <c r="F302" s="241" t="s">
        <v>714</v>
      </c>
      <c r="G302" s="239"/>
      <c r="H302" s="242">
        <v>23.300000000000001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137</v>
      </c>
      <c r="AU302" s="248" t="s">
        <v>83</v>
      </c>
      <c r="AV302" s="13" t="s">
        <v>83</v>
      </c>
      <c r="AW302" s="13" t="s">
        <v>30</v>
      </c>
      <c r="AX302" s="13" t="s">
        <v>73</v>
      </c>
      <c r="AY302" s="248" t="s">
        <v>129</v>
      </c>
    </row>
    <row r="303" s="14" customFormat="1">
      <c r="A303" s="14"/>
      <c r="B303" s="249"/>
      <c r="C303" s="250"/>
      <c r="D303" s="233" t="s">
        <v>137</v>
      </c>
      <c r="E303" s="251" t="s">
        <v>1</v>
      </c>
      <c r="F303" s="252" t="s">
        <v>139</v>
      </c>
      <c r="G303" s="250"/>
      <c r="H303" s="253">
        <v>23.300000000000001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137</v>
      </c>
      <c r="AU303" s="259" t="s">
        <v>83</v>
      </c>
      <c r="AV303" s="14" t="s">
        <v>135</v>
      </c>
      <c r="AW303" s="14" t="s">
        <v>30</v>
      </c>
      <c r="AX303" s="14" t="s">
        <v>81</v>
      </c>
      <c r="AY303" s="259" t="s">
        <v>129</v>
      </c>
    </row>
    <row r="304" s="2" customFormat="1" ht="24.15" customHeight="1">
      <c r="A304" s="37"/>
      <c r="B304" s="38"/>
      <c r="C304" s="219" t="s">
        <v>245</v>
      </c>
      <c r="D304" s="219" t="s">
        <v>131</v>
      </c>
      <c r="E304" s="220" t="s">
        <v>503</v>
      </c>
      <c r="F304" s="221" t="s">
        <v>504</v>
      </c>
      <c r="G304" s="222" t="s">
        <v>179</v>
      </c>
      <c r="H304" s="223">
        <v>0.085000000000000006</v>
      </c>
      <c r="I304" s="224"/>
      <c r="J304" s="225">
        <f>ROUND(I304*H304,2)</f>
        <v>0</v>
      </c>
      <c r="K304" s="226"/>
      <c r="L304" s="43"/>
      <c r="M304" s="227" t="s">
        <v>1</v>
      </c>
      <c r="N304" s="228" t="s">
        <v>40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1" t="s">
        <v>135</v>
      </c>
      <c r="AT304" s="231" t="s">
        <v>131</v>
      </c>
      <c r="AU304" s="231" t="s">
        <v>83</v>
      </c>
      <c r="AY304" s="16" t="s">
        <v>129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6" t="s">
        <v>135</v>
      </c>
      <c r="BK304" s="232">
        <f>ROUND(I304*H304,2)</f>
        <v>0</v>
      </c>
      <c r="BL304" s="16" t="s">
        <v>135</v>
      </c>
      <c r="BM304" s="231" t="s">
        <v>368</v>
      </c>
    </row>
    <row r="305" s="2" customFormat="1">
      <c r="A305" s="37"/>
      <c r="B305" s="38"/>
      <c r="C305" s="39"/>
      <c r="D305" s="233" t="s">
        <v>136</v>
      </c>
      <c r="E305" s="39"/>
      <c r="F305" s="234" t="s">
        <v>504</v>
      </c>
      <c r="G305" s="39"/>
      <c r="H305" s="39"/>
      <c r="I305" s="235"/>
      <c r="J305" s="39"/>
      <c r="K305" s="39"/>
      <c r="L305" s="43"/>
      <c r="M305" s="236"/>
      <c r="N305" s="237"/>
      <c r="O305" s="91"/>
      <c r="P305" s="91"/>
      <c r="Q305" s="91"/>
      <c r="R305" s="91"/>
      <c r="S305" s="91"/>
      <c r="T305" s="92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136</v>
      </c>
      <c r="AU305" s="16" t="s">
        <v>83</v>
      </c>
    </row>
    <row r="306" s="13" customFormat="1">
      <c r="A306" s="13"/>
      <c r="B306" s="238"/>
      <c r="C306" s="239"/>
      <c r="D306" s="233" t="s">
        <v>137</v>
      </c>
      <c r="E306" s="240" t="s">
        <v>1</v>
      </c>
      <c r="F306" s="241" t="s">
        <v>715</v>
      </c>
      <c r="G306" s="239"/>
      <c r="H306" s="242">
        <v>0.085000000000000006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137</v>
      </c>
      <c r="AU306" s="248" t="s">
        <v>83</v>
      </c>
      <c r="AV306" s="13" t="s">
        <v>83</v>
      </c>
      <c r="AW306" s="13" t="s">
        <v>30</v>
      </c>
      <c r="AX306" s="13" t="s">
        <v>73</v>
      </c>
      <c r="AY306" s="248" t="s">
        <v>129</v>
      </c>
    </row>
    <row r="307" s="14" customFormat="1">
      <c r="A307" s="14"/>
      <c r="B307" s="249"/>
      <c r="C307" s="250"/>
      <c r="D307" s="233" t="s">
        <v>137</v>
      </c>
      <c r="E307" s="251" t="s">
        <v>1</v>
      </c>
      <c r="F307" s="252" t="s">
        <v>139</v>
      </c>
      <c r="G307" s="250"/>
      <c r="H307" s="253">
        <v>0.085000000000000006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137</v>
      </c>
      <c r="AU307" s="259" t="s">
        <v>83</v>
      </c>
      <c r="AV307" s="14" t="s">
        <v>135</v>
      </c>
      <c r="AW307" s="14" t="s">
        <v>30</v>
      </c>
      <c r="AX307" s="14" t="s">
        <v>81</v>
      </c>
      <c r="AY307" s="259" t="s">
        <v>129</v>
      </c>
    </row>
    <row r="308" s="12" customFormat="1" ht="22.8" customHeight="1">
      <c r="A308" s="12"/>
      <c r="B308" s="203"/>
      <c r="C308" s="204"/>
      <c r="D308" s="205" t="s">
        <v>72</v>
      </c>
      <c r="E308" s="217" t="s">
        <v>507</v>
      </c>
      <c r="F308" s="217" t="s">
        <v>508</v>
      </c>
      <c r="G308" s="204"/>
      <c r="H308" s="204"/>
      <c r="I308" s="207"/>
      <c r="J308" s="218">
        <f>BK308</f>
        <v>0</v>
      </c>
      <c r="K308" s="204"/>
      <c r="L308" s="209"/>
      <c r="M308" s="210"/>
      <c r="N308" s="211"/>
      <c r="O308" s="211"/>
      <c r="P308" s="212">
        <f>SUM(P309:P318)</f>
        <v>0</v>
      </c>
      <c r="Q308" s="211"/>
      <c r="R308" s="212">
        <f>SUM(R309:R318)</f>
        <v>0</v>
      </c>
      <c r="S308" s="211"/>
      <c r="T308" s="213">
        <f>SUM(T309:T318)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81</v>
      </c>
      <c r="AT308" s="215" t="s">
        <v>72</v>
      </c>
      <c r="AU308" s="215" t="s">
        <v>81</v>
      </c>
      <c r="AY308" s="214" t="s">
        <v>129</v>
      </c>
      <c r="BK308" s="216">
        <f>SUM(BK309:BK318)</f>
        <v>0</v>
      </c>
    </row>
    <row r="309" s="2" customFormat="1" ht="33" customHeight="1">
      <c r="A309" s="37"/>
      <c r="B309" s="38"/>
      <c r="C309" s="219" t="s">
        <v>370</v>
      </c>
      <c r="D309" s="219" t="s">
        <v>131</v>
      </c>
      <c r="E309" s="220" t="s">
        <v>510</v>
      </c>
      <c r="F309" s="221" t="s">
        <v>511</v>
      </c>
      <c r="G309" s="222" t="s">
        <v>275</v>
      </c>
      <c r="H309" s="223">
        <v>11.146000000000001</v>
      </c>
      <c r="I309" s="224"/>
      <c r="J309" s="225">
        <f>ROUND(I309*H309,2)</f>
        <v>0</v>
      </c>
      <c r="K309" s="226"/>
      <c r="L309" s="43"/>
      <c r="M309" s="227" t="s">
        <v>1</v>
      </c>
      <c r="N309" s="228" t="s">
        <v>40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1" t="s">
        <v>135</v>
      </c>
      <c r="AT309" s="231" t="s">
        <v>131</v>
      </c>
      <c r="AU309" s="231" t="s">
        <v>83</v>
      </c>
      <c r="AY309" s="16" t="s">
        <v>129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6" t="s">
        <v>135</v>
      </c>
      <c r="BK309" s="232">
        <f>ROUND(I309*H309,2)</f>
        <v>0</v>
      </c>
      <c r="BL309" s="16" t="s">
        <v>135</v>
      </c>
      <c r="BM309" s="231" t="s">
        <v>373</v>
      </c>
    </row>
    <row r="310" s="2" customFormat="1">
      <c r="A310" s="37"/>
      <c r="B310" s="38"/>
      <c r="C310" s="39"/>
      <c r="D310" s="233" t="s">
        <v>136</v>
      </c>
      <c r="E310" s="39"/>
      <c r="F310" s="234" t="s">
        <v>511</v>
      </c>
      <c r="G310" s="39"/>
      <c r="H310" s="39"/>
      <c r="I310" s="235"/>
      <c r="J310" s="39"/>
      <c r="K310" s="39"/>
      <c r="L310" s="43"/>
      <c r="M310" s="236"/>
      <c r="N310" s="237"/>
      <c r="O310" s="91"/>
      <c r="P310" s="91"/>
      <c r="Q310" s="91"/>
      <c r="R310" s="91"/>
      <c r="S310" s="91"/>
      <c r="T310" s="92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136</v>
      </c>
      <c r="AU310" s="16" t="s">
        <v>83</v>
      </c>
    </row>
    <row r="311" s="2" customFormat="1" ht="44.25" customHeight="1">
      <c r="A311" s="37"/>
      <c r="B311" s="38"/>
      <c r="C311" s="219" t="s">
        <v>251</v>
      </c>
      <c r="D311" s="219" t="s">
        <v>131</v>
      </c>
      <c r="E311" s="220" t="s">
        <v>513</v>
      </c>
      <c r="F311" s="221" t="s">
        <v>514</v>
      </c>
      <c r="G311" s="222" t="s">
        <v>275</v>
      </c>
      <c r="H311" s="223">
        <v>222.91999999999999</v>
      </c>
      <c r="I311" s="224"/>
      <c r="J311" s="225">
        <f>ROUND(I311*H311,2)</f>
        <v>0</v>
      </c>
      <c r="K311" s="226"/>
      <c r="L311" s="43"/>
      <c r="M311" s="227" t="s">
        <v>1</v>
      </c>
      <c r="N311" s="228" t="s">
        <v>40</v>
      </c>
      <c r="O311" s="91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1" t="s">
        <v>135</v>
      </c>
      <c r="AT311" s="231" t="s">
        <v>131</v>
      </c>
      <c r="AU311" s="231" t="s">
        <v>83</v>
      </c>
      <c r="AY311" s="16" t="s">
        <v>129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6" t="s">
        <v>135</v>
      </c>
      <c r="BK311" s="232">
        <f>ROUND(I311*H311,2)</f>
        <v>0</v>
      </c>
      <c r="BL311" s="16" t="s">
        <v>135</v>
      </c>
      <c r="BM311" s="231" t="s">
        <v>377</v>
      </c>
    </row>
    <row r="312" s="2" customFormat="1">
      <c r="A312" s="37"/>
      <c r="B312" s="38"/>
      <c r="C312" s="39"/>
      <c r="D312" s="233" t="s">
        <v>136</v>
      </c>
      <c r="E312" s="39"/>
      <c r="F312" s="234" t="s">
        <v>514</v>
      </c>
      <c r="G312" s="39"/>
      <c r="H312" s="39"/>
      <c r="I312" s="235"/>
      <c r="J312" s="39"/>
      <c r="K312" s="39"/>
      <c r="L312" s="43"/>
      <c r="M312" s="236"/>
      <c r="N312" s="237"/>
      <c r="O312" s="91"/>
      <c r="P312" s="91"/>
      <c r="Q312" s="91"/>
      <c r="R312" s="91"/>
      <c r="S312" s="91"/>
      <c r="T312" s="92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136</v>
      </c>
      <c r="AU312" s="16" t="s">
        <v>83</v>
      </c>
    </row>
    <row r="313" s="13" customFormat="1">
      <c r="A313" s="13"/>
      <c r="B313" s="238"/>
      <c r="C313" s="239"/>
      <c r="D313" s="233" t="s">
        <v>137</v>
      </c>
      <c r="E313" s="240" t="s">
        <v>1</v>
      </c>
      <c r="F313" s="241" t="s">
        <v>716</v>
      </c>
      <c r="G313" s="239"/>
      <c r="H313" s="242">
        <v>222.91999999999999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137</v>
      </c>
      <c r="AU313" s="248" t="s">
        <v>83</v>
      </c>
      <c r="AV313" s="13" t="s">
        <v>83</v>
      </c>
      <c r="AW313" s="13" t="s">
        <v>30</v>
      </c>
      <c r="AX313" s="13" t="s">
        <v>73</v>
      </c>
      <c r="AY313" s="248" t="s">
        <v>129</v>
      </c>
    </row>
    <row r="314" s="14" customFormat="1">
      <c r="A314" s="14"/>
      <c r="B314" s="249"/>
      <c r="C314" s="250"/>
      <c r="D314" s="233" t="s">
        <v>137</v>
      </c>
      <c r="E314" s="251" t="s">
        <v>1</v>
      </c>
      <c r="F314" s="252" t="s">
        <v>139</v>
      </c>
      <c r="G314" s="250"/>
      <c r="H314" s="253">
        <v>222.91999999999999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137</v>
      </c>
      <c r="AU314" s="259" t="s">
        <v>83</v>
      </c>
      <c r="AV314" s="14" t="s">
        <v>135</v>
      </c>
      <c r="AW314" s="14" t="s">
        <v>30</v>
      </c>
      <c r="AX314" s="14" t="s">
        <v>81</v>
      </c>
      <c r="AY314" s="259" t="s">
        <v>129</v>
      </c>
    </row>
    <row r="315" s="2" customFormat="1" ht="44.25" customHeight="1">
      <c r="A315" s="37"/>
      <c r="B315" s="38"/>
      <c r="C315" s="219" t="s">
        <v>378</v>
      </c>
      <c r="D315" s="219" t="s">
        <v>131</v>
      </c>
      <c r="E315" s="220" t="s">
        <v>521</v>
      </c>
      <c r="F315" s="221" t="s">
        <v>274</v>
      </c>
      <c r="G315" s="222" t="s">
        <v>275</v>
      </c>
      <c r="H315" s="223">
        <v>5.6100000000000003</v>
      </c>
      <c r="I315" s="224"/>
      <c r="J315" s="225">
        <f>ROUND(I315*H315,2)</f>
        <v>0</v>
      </c>
      <c r="K315" s="226"/>
      <c r="L315" s="43"/>
      <c r="M315" s="227" t="s">
        <v>1</v>
      </c>
      <c r="N315" s="228" t="s">
        <v>40</v>
      </c>
      <c r="O315" s="91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1" t="s">
        <v>135</v>
      </c>
      <c r="AT315" s="231" t="s">
        <v>131</v>
      </c>
      <c r="AU315" s="231" t="s">
        <v>83</v>
      </c>
      <c r="AY315" s="16" t="s">
        <v>129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6" t="s">
        <v>135</v>
      </c>
      <c r="BK315" s="232">
        <f>ROUND(I315*H315,2)</f>
        <v>0</v>
      </c>
      <c r="BL315" s="16" t="s">
        <v>135</v>
      </c>
      <c r="BM315" s="231" t="s">
        <v>381</v>
      </c>
    </row>
    <row r="316" s="2" customFormat="1">
      <c r="A316" s="37"/>
      <c r="B316" s="38"/>
      <c r="C316" s="39"/>
      <c r="D316" s="233" t="s">
        <v>136</v>
      </c>
      <c r="E316" s="39"/>
      <c r="F316" s="234" t="s">
        <v>274</v>
      </c>
      <c r="G316" s="39"/>
      <c r="H316" s="39"/>
      <c r="I316" s="235"/>
      <c r="J316" s="39"/>
      <c r="K316" s="39"/>
      <c r="L316" s="43"/>
      <c r="M316" s="236"/>
      <c r="N316" s="237"/>
      <c r="O316" s="91"/>
      <c r="P316" s="91"/>
      <c r="Q316" s="91"/>
      <c r="R316" s="91"/>
      <c r="S316" s="91"/>
      <c r="T316" s="92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136</v>
      </c>
      <c r="AU316" s="16" t="s">
        <v>83</v>
      </c>
    </row>
    <row r="317" s="2" customFormat="1" ht="44.25" customHeight="1">
      <c r="A317" s="37"/>
      <c r="B317" s="38"/>
      <c r="C317" s="219" t="s">
        <v>255</v>
      </c>
      <c r="D317" s="219" t="s">
        <v>131</v>
      </c>
      <c r="E317" s="220" t="s">
        <v>524</v>
      </c>
      <c r="F317" s="221" t="s">
        <v>525</v>
      </c>
      <c r="G317" s="222" t="s">
        <v>275</v>
      </c>
      <c r="H317" s="223">
        <v>5.5359999999999996</v>
      </c>
      <c r="I317" s="224"/>
      <c r="J317" s="225">
        <f>ROUND(I317*H317,2)</f>
        <v>0</v>
      </c>
      <c r="K317" s="226"/>
      <c r="L317" s="43"/>
      <c r="M317" s="227" t="s">
        <v>1</v>
      </c>
      <c r="N317" s="228" t="s">
        <v>40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1" t="s">
        <v>135</v>
      </c>
      <c r="AT317" s="231" t="s">
        <v>131</v>
      </c>
      <c r="AU317" s="231" t="s">
        <v>83</v>
      </c>
      <c r="AY317" s="16" t="s">
        <v>129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6" t="s">
        <v>135</v>
      </c>
      <c r="BK317" s="232">
        <f>ROUND(I317*H317,2)</f>
        <v>0</v>
      </c>
      <c r="BL317" s="16" t="s">
        <v>135</v>
      </c>
      <c r="BM317" s="231" t="s">
        <v>384</v>
      </c>
    </row>
    <row r="318" s="2" customFormat="1">
      <c r="A318" s="37"/>
      <c r="B318" s="38"/>
      <c r="C318" s="39"/>
      <c r="D318" s="233" t="s">
        <v>136</v>
      </c>
      <c r="E318" s="39"/>
      <c r="F318" s="234" t="s">
        <v>525</v>
      </c>
      <c r="G318" s="39"/>
      <c r="H318" s="39"/>
      <c r="I318" s="235"/>
      <c r="J318" s="39"/>
      <c r="K318" s="39"/>
      <c r="L318" s="43"/>
      <c r="M318" s="236"/>
      <c r="N318" s="237"/>
      <c r="O318" s="91"/>
      <c r="P318" s="91"/>
      <c r="Q318" s="91"/>
      <c r="R318" s="91"/>
      <c r="S318" s="91"/>
      <c r="T318" s="92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136</v>
      </c>
      <c r="AU318" s="16" t="s">
        <v>83</v>
      </c>
    </row>
    <row r="319" s="12" customFormat="1" ht="22.8" customHeight="1">
      <c r="A319" s="12"/>
      <c r="B319" s="203"/>
      <c r="C319" s="204"/>
      <c r="D319" s="205" t="s">
        <v>72</v>
      </c>
      <c r="E319" s="217" t="s">
        <v>527</v>
      </c>
      <c r="F319" s="217" t="s">
        <v>528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SUM(P320:P321)</f>
        <v>0</v>
      </c>
      <c r="Q319" s="211"/>
      <c r="R319" s="212">
        <f>SUM(R320:R321)</f>
        <v>0</v>
      </c>
      <c r="S319" s="211"/>
      <c r="T319" s="213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81</v>
      </c>
      <c r="AT319" s="215" t="s">
        <v>72</v>
      </c>
      <c r="AU319" s="215" t="s">
        <v>81</v>
      </c>
      <c r="AY319" s="214" t="s">
        <v>129</v>
      </c>
      <c r="BK319" s="216">
        <f>SUM(BK320:BK321)</f>
        <v>0</v>
      </c>
    </row>
    <row r="320" s="2" customFormat="1" ht="49.05" customHeight="1">
      <c r="A320" s="37"/>
      <c r="B320" s="38"/>
      <c r="C320" s="219" t="s">
        <v>386</v>
      </c>
      <c r="D320" s="219" t="s">
        <v>131</v>
      </c>
      <c r="E320" s="220" t="s">
        <v>529</v>
      </c>
      <c r="F320" s="221" t="s">
        <v>530</v>
      </c>
      <c r="G320" s="222" t="s">
        <v>275</v>
      </c>
      <c r="H320" s="223">
        <v>27.988</v>
      </c>
      <c r="I320" s="224"/>
      <c r="J320" s="225">
        <f>ROUND(I320*H320,2)</f>
        <v>0</v>
      </c>
      <c r="K320" s="226"/>
      <c r="L320" s="43"/>
      <c r="M320" s="227" t="s">
        <v>1</v>
      </c>
      <c r="N320" s="228" t="s">
        <v>40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1" t="s">
        <v>135</v>
      </c>
      <c r="AT320" s="231" t="s">
        <v>131</v>
      </c>
      <c r="AU320" s="231" t="s">
        <v>83</v>
      </c>
      <c r="AY320" s="16" t="s">
        <v>129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6" t="s">
        <v>135</v>
      </c>
      <c r="BK320" s="232">
        <f>ROUND(I320*H320,2)</f>
        <v>0</v>
      </c>
      <c r="BL320" s="16" t="s">
        <v>135</v>
      </c>
      <c r="BM320" s="231" t="s">
        <v>389</v>
      </c>
    </row>
    <row r="321" s="2" customFormat="1">
      <c r="A321" s="37"/>
      <c r="B321" s="38"/>
      <c r="C321" s="39"/>
      <c r="D321" s="233" t="s">
        <v>136</v>
      </c>
      <c r="E321" s="39"/>
      <c r="F321" s="234" t="s">
        <v>530</v>
      </c>
      <c r="G321" s="39"/>
      <c r="H321" s="39"/>
      <c r="I321" s="235"/>
      <c r="J321" s="39"/>
      <c r="K321" s="39"/>
      <c r="L321" s="43"/>
      <c r="M321" s="236"/>
      <c r="N321" s="237"/>
      <c r="O321" s="91"/>
      <c r="P321" s="91"/>
      <c r="Q321" s="91"/>
      <c r="R321" s="91"/>
      <c r="S321" s="91"/>
      <c r="T321" s="92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136</v>
      </c>
      <c r="AU321" s="16" t="s">
        <v>83</v>
      </c>
    </row>
    <row r="322" s="12" customFormat="1" ht="25.92" customHeight="1">
      <c r="A322" s="12"/>
      <c r="B322" s="203"/>
      <c r="C322" s="204"/>
      <c r="D322" s="205" t="s">
        <v>72</v>
      </c>
      <c r="E322" s="206" t="s">
        <v>717</v>
      </c>
      <c r="F322" s="206" t="s">
        <v>718</v>
      </c>
      <c r="G322" s="204"/>
      <c r="H322" s="204"/>
      <c r="I322" s="207"/>
      <c r="J322" s="208">
        <f>BK322</f>
        <v>0</v>
      </c>
      <c r="K322" s="204"/>
      <c r="L322" s="209"/>
      <c r="M322" s="210"/>
      <c r="N322" s="211"/>
      <c r="O322" s="211"/>
      <c r="P322" s="212">
        <f>P323</f>
        <v>0</v>
      </c>
      <c r="Q322" s="211"/>
      <c r="R322" s="212">
        <f>R323</f>
        <v>0.0060000000000000001</v>
      </c>
      <c r="S322" s="211"/>
      <c r="T322" s="213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83</v>
      </c>
      <c r="AT322" s="215" t="s">
        <v>72</v>
      </c>
      <c r="AU322" s="215" t="s">
        <v>73</v>
      </c>
      <c r="AY322" s="214" t="s">
        <v>129</v>
      </c>
      <c r="BK322" s="216">
        <f>BK323</f>
        <v>0</v>
      </c>
    </row>
    <row r="323" s="12" customFormat="1" ht="22.8" customHeight="1">
      <c r="A323" s="12"/>
      <c r="B323" s="203"/>
      <c r="C323" s="204"/>
      <c r="D323" s="205" t="s">
        <v>72</v>
      </c>
      <c r="E323" s="217" t="s">
        <v>719</v>
      </c>
      <c r="F323" s="217" t="s">
        <v>720</v>
      </c>
      <c r="G323" s="204"/>
      <c r="H323" s="204"/>
      <c r="I323" s="207"/>
      <c r="J323" s="218">
        <f>BK323</f>
        <v>0</v>
      </c>
      <c r="K323" s="204"/>
      <c r="L323" s="209"/>
      <c r="M323" s="210"/>
      <c r="N323" s="211"/>
      <c r="O323" s="211"/>
      <c r="P323" s="212">
        <f>SUM(P324:P327)</f>
        <v>0</v>
      </c>
      <c r="Q323" s="211"/>
      <c r="R323" s="212">
        <f>SUM(R324:R327)</f>
        <v>0.0060000000000000001</v>
      </c>
      <c r="S323" s="211"/>
      <c r="T323" s="213">
        <f>SUM(T324:T327)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4" t="s">
        <v>83</v>
      </c>
      <c r="AT323" s="215" t="s">
        <v>72</v>
      </c>
      <c r="AU323" s="215" t="s">
        <v>81</v>
      </c>
      <c r="AY323" s="214" t="s">
        <v>129</v>
      </c>
      <c r="BK323" s="216">
        <f>SUM(BK324:BK327)</f>
        <v>0</v>
      </c>
    </row>
    <row r="324" s="2" customFormat="1" ht="24.15" customHeight="1">
      <c r="A324" s="37"/>
      <c r="B324" s="38"/>
      <c r="C324" s="219" t="s">
        <v>261</v>
      </c>
      <c r="D324" s="219" t="s">
        <v>131</v>
      </c>
      <c r="E324" s="220" t="s">
        <v>721</v>
      </c>
      <c r="F324" s="221" t="s">
        <v>722</v>
      </c>
      <c r="G324" s="222" t="s">
        <v>300</v>
      </c>
      <c r="H324" s="223">
        <v>4</v>
      </c>
      <c r="I324" s="224"/>
      <c r="J324" s="225">
        <f>ROUND(I324*H324,2)</f>
        <v>0</v>
      </c>
      <c r="K324" s="226"/>
      <c r="L324" s="43"/>
      <c r="M324" s="227" t="s">
        <v>1</v>
      </c>
      <c r="N324" s="228" t="s">
        <v>40</v>
      </c>
      <c r="O324" s="91"/>
      <c r="P324" s="229">
        <f>O324*H324</f>
        <v>0</v>
      </c>
      <c r="Q324" s="229">
        <v>0.0015</v>
      </c>
      <c r="R324" s="229">
        <f>Q324*H324</f>
        <v>0.0060000000000000001</v>
      </c>
      <c r="S324" s="229">
        <v>0</v>
      </c>
      <c r="T324" s="230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1" t="s">
        <v>170</v>
      </c>
      <c r="AT324" s="231" t="s">
        <v>131</v>
      </c>
      <c r="AU324" s="231" t="s">
        <v>83</v>
      </c>
      <c r="AY324" s="16" t="s">
        <v>129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6" t="s">
        <v>135</v>
      </c>
      <c r="BK324" s="232">
        <f>ROUND(I324*H324,2)</f>
        <v>0</v>
      </c>
      <c r="BL324" s="16" t="s">
        <v>170</v>
      </c>
      <c r="BM324" s="231" t="s">
        <v>392</v>
      </c>
    </row>
    <row r="325" s="2" customFormat="1">
      <c r="A325" s="37"/>
      <c r="B325" s="38"/>
      <c r="C325" s="39"/>
      <c r="D325" s="233" t="s">
        <v>136</v>
      </c>
      <c r="E325" s="39"/>
      <c r="F325" s="234" t="s">
        <v>722</v>
      </c>
      <c r="G325" s="39"/>
      <c r="H325" s="39"/>
      <c r="I325" s="235"/>
      <c r="J325" s="39"/>
      <c r="K325" s="39"/>
      <c r="L325" s="43"/>
      <c r="M325" s="236"/>
      <c r="N325" s="237"/>
      <c r="O325" s="91"/>
      <c r="P325" s="91"/>
      <c r="Q325" s="91"/>
      <c r="R325" s="91"/>
      <c r="S325" s="91"/>
      <c r="T325" s="92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136</v>
      </c>
      <c r="AU325" s="16" t="s">
        <v>83</v>
      </c>
    </row>
    <row r="326" s="2" customFormat="1" ht="44.25" customHeight="1">
      <c r="A326" s="37"/>
      <c r="B326" s="38"/>
      <c r="C326" s="219" t="s">
        <v>394</v>
      </c>
      <c r="D326" s="219" t="s">
        <v>131</v>
      </c>
      <c r="E326" s="220" t="s">
        <v>723</v>
      </c>
      <c r="F326" s="221" t="s">
        <v>724</v>
      </c>
      <c r="G326" s="222" t="s">
        <v>275</v>
      </c>
      <c r="H326" s="223">
        <v>0.0070000000000000001</v>
      </c>
      <c r="I326" s="224"/>
      <c r="J326" s="225">
        <f>ROUND(I326*H326,2)</f>
        <v>0</v>
      </c>
      <c r="K326" s="226"/>
      <c r="L326" s="43"/>
      <c r="M326" s="227" t="s">
        <v>1</v>
      </c>
      <c r="N326" s="228" t="s">
        <v>40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1" t="s">
        <v>170</v>
      </c>
      <c r="AT326" s="231" t="s">
        <v>131</v>
      </c>
      <c r="AU326" s="231" t="s">
        <v>83</v>
      </c>
      <c r="AY326" s="16" t="s">
        <v>129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6" t="s">
        <v>135</v>
      </c>
      <c r="BK326" s="232">
        <f>ROUND(I326*H326,2)</f>
        <v>0</v>
      </c>
      <c r="BL326" s="16" t="s">
        <v>170</v>
      </c>
      <c r="BM326" s="231" t="s">
        <v>400</v>
      </c>
    </row>
    <row r="327" s="2" customFormat="1">
      <c r="A327" s="37"/>
      <c r="B327" s="38"/>
      <c r="C327" s="39"/>
      <c r="D327" s="233" t="s">
        <v>136</v>
      </c>
      <c r="E327" s="39"/>
      <c r="F327" s="234" t="s">
        <v>724</v>
      </c>
      <c r="G327" s="39"/>
      <c r="H327" s="39"/>
      <c r="I327" s="235"/>
      <c r="J327" s="39"/>
      <c r="K327" s="39"/>
      <c r="L327" s="43"/>
      <c r="M327" s="236"/>
      <c r="N327" s="237"/>
      <c r="O327" s="91"/>
      <c r="P327" s="91"/>
      <c r="Q327" s="91"/>
      <c r="R327" s="91"/>
      <c r="S327" s="91"/>
      <c r="T327" s="92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136</v>
      </c>
      <c r="AU327" s="16" t="s">
        <v>83</v>
      </c>
    </row>
    <row r="328" s="12" customFormat="1" ht="25.92" customHeight="1">
      <c r="A328" s="12"/>
      <c r="B328" s="203"/>
      <c r="C328" s="204"/>
      <c r="D328" s="205" t="s">
        <v>72</v>
      </c>
      <c r="E328" s="206" t="s">
        <v>725</v>
      </c>
      <c r="F328" s="206" t="s">
        <v>726</v>
      </c>
      <c r="G328" s="204"/>
      <c r="H328" s="204"/>
      <c r="I328" s="207"/>
      <c r="J328" s="208">
        <f>BK328</f>
        <v>0</v>
      </c>
      <c r="K328" s="204"/>
      <c r="L328" s="209"/>
      <c r="M328" s="210"/>
      <c r="N328" s="211"/>
      <c r="O328" s="211"/>
      <c r="P328" s="212">
        <f>SUM(P329:P330)</f>
        <v>0</v>
      </c>
      <c r="Q328" s="211"/>
      <c r="R328" s="212">
        <f>SUM(R329:R330)</f>
        <v>0</v>
      </c>
      <c r="S328" s="211"/>
      <c r="T328" s="213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135</v>
      </c>
      <c r="AT328" s="215" t="s">
        <v>72</v>
      </c>
      <c r="AU328" s="215" t="s">
        <v>73</v>
      </c>
      <c r="AY328" s="214" t="s">
        <v>129</v>
      </c>
      <c r="BK328" s="216">
        <f>SUM(BK329:BK330)</f>
        <v>0</v>
      </c>
    </row>
    <row r="329" s="2" customFormat="1" ht="16.5" customHeight="1">
      <c r="A329" s="37"/>
      <c r="B329" s="38"/>
      <c r="C329" s="219" t="s">
        <v>266</v>
      </c>
      <c r="D329" s="219" t="s">
        <v>131</v>
      </c>
      <c r="E329" s="220" t="s">
        <v>727</v>
      </c>
      <c r="F329" s="221" t="s">
        <v>728</v>
      </c>
      <c r="G329" s="222" t="s">
        <v>149</v>
      </c>
      <c r="H329" s="223">
        <v>2</v>
      </c>
      <c r="I329" s="224"/>
      <c r="J329" s="225">
        <f>ROUND(I329*H329,2)</f>
        <v>0</v>
      </c>
      <c r="K329" s="226"/>
      <c r="L329" s="43"/>
      <c r="M329" s="227" t="s">
        <v>1</v>
      </c>
      <c r="N329" s="228" t="s">
        <v>40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1" t="s">
        <v>729</v>
      </c>
      <c r="AT329" s="231" t="s">
        <v>131</v>
      </c>
      <c r="AU329" s="231" t="s">
        <v>81</v>
      </c>
      <c r="AY329" s="16" t="s">
        <v>129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6" t="s">
        <v>135</v>
      </c>
      <c r="BK329" s="232">
        <f>ROUND(I329*H329,2)</f>
        <v>0</v>
      </c>
      <c r="BL329" s="16" t="s">
        <v>729</v>
      </c>
      <c r="BM329" s="231" t="s">
        <v>730</v>
      </c>
    </row>
    <row r="330" s="2" customFormat="1">
      <c r="A330" s="37"/>
      <c r="B330" s="38"/>
      <c r="C330" s="39"/>
      <c r="D330" s="233" t="s">
        <v>136</v>
      </c>
      <c r="E330" s="39"/>
      <c r="F330" s="234" t="s">
        <v>731</v>
      </c>
      <c r="G330" s="39"/>
      <c r="H330" s="39"/>
      <c r="I330" s="235"/>
      <c r="J330" s="39"/>
      <c r="K330" s="39"/>
      <c r="L330" s="43"/>
      <c r="M330" s="272"/>
      <c r="N330" s="273"/>
      <c r="O330" s="274"/>
      <c r="P330" s="274"/>
      <c r="Q330" s="274"/>
      <c r="R330" s="274"/>
      <c r="S330" s="274"/>
      <c r="T330" s="275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136</v>
      </c>
      <c r="AU330" s="16" t="s">
        <v>81</v>
      </c>
    </row>
    <row r="331" s="2" customFormat="1" ht="6.96" customHeight="1">
      <c r="A331" s="37"/>
      <c r="B331" s="66"/>
      <c r="C331" s="67"/>
      <c r="D331" s="67"/>
      <c r="E331" s="67"/>
      <c r="F331" s="67"/>
      <c r="G331" s="67"/>
      <c r="H331" s="67"/>
      <c r="I331" s="67"/>
      <c r="J331" s="67"/>
      <c r="K331" s="67"/>
      <c r="L331" s="43"/>
      <c r="M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</row>
  </sheetData>
  <sheetProtection sheet="1" autoFilter="0" formatColumns="0" formatRows="0" objects="1" scenarios="1" spinCount="100000" saltValue="mzp+yPMME3ISt48TVIUPjrFU6PUFimvRQOetfR4cA9qwfoUUCbaIDuxqvjlSiJFb0f/7jETLNcD4kpOyb/eZZQ==" hashValue="WtXtlyzZAkJKjf0SG0rurANypX0sCPAeyQpN1JoIusRTEU+IZlFVtD+aGOl7CPkcJU1x+a8P/N0XcyXcpM374w==" algorithmName="SHA-512" password="CC35"/>
  <autoFilter ref="C128:K33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Prachatice ON - odkanalizování výpravní budovy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97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732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9. 6. 2022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tr">
        <f>IF('Rekapitulace stavby'!AN10="","",'Rekapitulace stavby'!AN10)</f>
        <v/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tr">
        <f>IF('Rekapitulace stavby'!E11="","",'Rekapitulace stavby'!E11)</f>
        <v xml:space="preserve"> </v>
      </c>
      <c r="F15" s="37"/>
      <c r="G15" s="37"/>
      <c r="H15" s="37"/>
      <c r="I15" s="140" t="s">
        <v>26</v>
      </c>
      <c r="J15" s="143" t="str">
        <f>IF('Rekapitulace stavby'!AN11="","",'Rekapitulace stavby'!AN11)</f>
        <v/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tr">
        <f>IF('Rekapitulace stavby'!AN16="","",'Rekapitulace stavby'!AN16)</f>
        <v/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tr">
        <f>IF('Rekapitulace stavby'!E17="","",'Rekapitulace stavby'!E17)</f>
        <v xml:space="preserve"> </v>
      </c>
      <c r="F21" s="37"/>
      <c r="G21" s="37"/>
      <c r="H21" s="37"/>
      <c r="I21" s="140" t="s">
        <v>26</v>
      </c>
      <c r="J21" s="143" t="str">
        <f>IF('Rekapitulace stavby'!AN17="","",'Rekapitulace stavby'!AN17)</f>
        <v/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26</v>
      </c>
      <c r="J24" s="143" t="str">
        <f>IF('Rekapitulace stavby'!AN20="","",'Rekapitulace stavby'!AN20)</f>
        <v/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ROUND(J123,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ROUND((SUM(BE123:BE161)),  2)</f>
        <v>0</v>
      </c>
      <c r="G33" s="37"/>
      <c r="H33" s="37"/>
      <c r="I33" s="155">
        <v>0.20999999999999999</v>
      </c>
      <c r="J33" s="154">
        <f>ROUND(((SUM(BE123:BE161))*I33),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ROUND((SUM(BF123:BF161)),  2)</f>
        <v>0</v>
      </c>
      <c r="G34" s="37"/>
      <c r="H34" s="37"/>
      <c r="I34" s="155">
        <v>0.14999999999999999</v>
      </c>
      <c r="J34" s="154">
        <f>ROUND(((SUM(BF123:BF161))*I34),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ROUND((SUM(BG123:BG161)),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ROUND((SUM(BH123:BH161)),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ROUND((SUM(BI123:BI161)),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Prachatice ON - odkanalizování výpravní budovy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05 - Vedlejší rozpočtové náklady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9. 6. 2022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39"/>
      <c r="J96" s="110">
        <f>J123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733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734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735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736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737</v>
      </c>
      <c r="E101" s="188"/>
      <c r="F101" s="188"/>
      <c r="G101" s="188"/>
      <c r="H101" s="188"/>
      <c r="I101" s="188"/>
      <c r="J101" s="189">
        <f>J142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738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739</v>
      </c>
      <c r="E103" s="188"/>
      <c r="F103" s="188"/>
      <c r="G103" s="188"/>
      <c r="H103" s="188"/>
      <c r="I103" s="188"/>
      <c r="J103" s="189">
        <f>J155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3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114</v>
      </c>
      <c r="D110" s="39"/>
      <c r="E110" s="39"/>
      <c r="F110" s="39"/>
      <c r="G110" s="39"/>
      <c r="H110" s="39"/>
      <c r="I110" s="39"/>
      <c r="J110" s="39"/>
      <c r="K110" s="39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4" t="str">
        <f>E7</f>
        <v>Prachatice ON - odkanalizování výpravní budovy</v>
      </c>
      <c r="F113" s="31"/>
      <c r="G113" s="31"/>
      <c r="H113" s="31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97</v>
      </c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6" t="str">
        <f>E9</f>
        <v>SO 05 - Vedlejší rozpočtové náklady</v>
      </c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9" t="str">
        <f>IF(J12="","",J12)</f>
        <v>9. 6. 2022</v>
      </c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31" t="s">
        <v>29</v>
      </c>
      <c r="J119" s="35" t="str">
        <f>E21</f>
        <v xml:space="preserve"> </v>
      </c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IF(E18="","",E18)</f>
        <v>Vyplň údaj</v>
      </c>
      <c r="G120" s="39"/>
      <c r="H120" s="39"/>
      <c r="I120" s="31" t="s">
        <v>31</v>
      </c>
      <c r="J120" s="35" t="str">
        <f>E24</f>
        <v xml:space="preserve"> </v>
      </c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1"/>
      <c r="B122" s="192"/>
      <c r="C122" s="193" t="s">
        <v>115</v>
      </c>
      <c r="D122" s="194" t="s">
        <v>58</v>
      </c>
      <c r="E122" s="194" t="s">
        <v>54</v>
      </c>
      <c r="F122" s="194" t="s">
        <v>55</v>
      </c>
      <c r="G122" s="194" t="s">
        <v>116</v>
      </c>
      <c r="H122" s="194" t="s">
        <v>117</v>
      </c>
      <c r="I122" s="194" t="s">
        <v>118</v>
      </c>
      <c r="J122" s="195" t="s">
        <v>101</v>
      </c>
      <c r="K122" s="196" t="s">
        <v>119</v>
      </c>
      <c r="L122" s="197"/>
      <c r="M122" s="100" t="s">
        <v>1</v>
      </c>
      <c r="N122" s="101" t="s">
        <v>37</v>
      </c>
      <c r="O122" s="101" t="s">
        <v>120</v>
      </c>
      <c r="P122" s="101" t="s">
        <v>121</v>
      </c>
      <c r="Q122" s="101" t="s">
        <v>122</v>
      </c>
      <c r="R122" s="101" t="s">
        <v>123</v>
      </c>
      <c r="S122" s="101" t="s">
        <v>124</v>
      </c>
      <c r="T122" s="102" t="s">
        <v>125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7"/>
      <c r="B123" s="38"/>
      <c r="C123" s="107" t="s">
        <v>126</v>
      </c>
      <c r="D123" s="39"/>
      <c r="E123" s="39"/>
      <c r="F123" s="39"/>
      <c r="G123" s="39"/>
      <c r="H123" s="39"/>
      <c r="I123" s="39"/>
      <c r="J123" s="198">
        <f>BK123</f>
        <v>0</v>
      </c>
      <c r="K123" s="39"/>
      <c r="L123" s="43"/>
      <c r="M123" s="103"/>
      <c r="N123" s="199"/>
      <c r="O123" s="104"/>
      <c r="P123" s="200">
        <f>P124</f>
        <v>0</v>
      </c>
      <c r="Q123" s="104"/>
      <c r="R123" s="200">
        <f>R124</f>
        <v>0</v>
      </c>
      <c r="S123" s="104"/>
      <c r="T123" s="201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103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740</v>
      </c>
      <c r="F124" s="206" t="s">
        <v>94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P125+P132+P136+P142+P149+P155</f>
        <v>0</v>
      </c>
      <c r="Q124" s="211"/>
      <c r="R124" s="212">
        <f>R125+R132+R136+R142+R149+R155</f>
        <v>0</v>
      </c>
      <c r="S124" s="211"/>
      <c r="T124" s="213">
        <f>T125+T132+T136+T142+T149+T155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152</v>
      </c>
      <c r="AT124" s="215" t="s">
        <v>72</v>
      </c>
      <c r="AU124" s="215" t="s">
        <v>73</v>
      </c>
      <c r="AY124" s="214" t="s">
        <v>129</v>
      </c>
      <c r="BK124" s="216">
        <f>BK125+BK132+BK136+BK142+BK149+BK155</f>
        <v>0</v>
      </c>
    </row>
    <row r="125" s="12" customFormat="1" ht="22.8" customHeight="1">
      <c r="A125" s="12"/>
      <c r="B125" s="203"/>
      <c r="C125" s="204"/>
      <c r="D125" s="205" t="s">
        <v>72</v>
      </c>
      <c r="E125" s="217" t="s">
        <v>741</v>
      </c>
      <c r="F125" s="217" t="s">
        <v>742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SUM(P126:P131)</f>
        <v>0</v>
      </c>
      <c r="Q125" s="211"/>
      <c r="R125" s="212">
        <f>SUM(R126:R131)</f>
        <v>0</v>
      </c>
      <c r="S125" s="211"/>
      <c r="T125" s="213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152</v>
      </c>
      <c r="AT125" s="215" t="s">
        <v>72</v>
      </c>
      <c r="AU125" s="215" t="s">
        <v>81</v>
      </c>
      <c r="AY125" s="214" t="s">
        <v>129</v>
      </c>
      <c r="BK125" s="216">
        <f>SUM(BK126:BK131)</f>
        <v>0</v>
      </c>
    </row>
    <row r="126" s="2" customFormat="1" ht="16.5" customHeight="1">
      <c r="A126" s="37"/>
      <c r="B126" s="38"/>
      <c r="C126" s="219" t="s">
        <v>81</v>
      </c>
      <c r="D126" s="219" t="s">
        <v>131</v>
      </c>
      <c r="E126" s="220" t="s">
        <v>743</v>
      </c>
      <c r="F126" s="221" t="s">
        <v>744</v>
      </c>
      <c r="G126" s="222" t="s">
        <v>745</v>
      </c>
      <c r="H126" s="223">
        <v>1</v>
      </c>
      <c r="I126" s="224"/>
      <c r="J126" s="225">
        <f>ROUND(I126*H126,2)</f>
        <v>0</v>
      </c>
      <c r="K126" s="226"/>
      <c r="L126" s="43"/>
      <c r="M126" s="227" t="s">
        <v>1</v>
      </c>
      <c r="N126" s="228" t="s">
        <v>40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135</v>
      </c>
      <c r="AT126" s="231" t="s">
        <v>131</v>
      </c>
      <c r="AU126" s="231" t="s">
        <v>83</v>
      </c>
      <c r="AY126" s="16" t="s">
        <v>129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135</v>
      </c>
      <c r="BK126" s="232">
        <f>ROUND(I126*H126,2)</f>
        <v>0</v>
      </c>
      <c r="BL126" s="16" t="s">
        <v>135</v>
      </c>
      <c r="BM126" s="231" t="s">
        <v>135</v>
      </c>
    </row>
    <row r="127" s="2" customFormat="1">
      <c r="A127" s="37"/>
      <c r="B127" s="38"/>
      <c r="C127" s="39"/>
      <c r="D127" s="233" t="s">
        <v>136</v>
      </c>
      <c r="E127" s="39"/>
      <c r="F127" s="234" t="s">
        <v>744</v>
      </c>
      <c r="G127" s="39"/>
      <c r="H127" s="39"/>
      <c r="I127" s="235"/>
      <c r="J127" s="39"/>
      <c r="K127" s="39"/>
      <c r="L127" s="43"/>
      <c r="M127" s="236"/>
      <c r="N127" s="237"/>
      <c r="O127" s="91"/>
      <c r="P127" s="91"/>
      <c r="Q127" s="91"/>
      <c r="R127" s="91"/>
      <c r="S127" s="91"/>
      <c r="T127" s="92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136</v>
      </c>
      <c r="AU127" s="16" t="s">
        <v>83</v>
      </c>
    </row>
    <row r="128" s="2" customFormat="1" ht="16.5" customHeight="1">
      <c r="A128" s="37"/>
      <c r="B128" s="38"/>
      <c r="C128" s="219" t="s">
        <v>83</v>
      </c>
      <c r="D128" s="219" t="s">
        <v>131</v>
      </c>
      <c r="E128" s="220" t="s">
        <v>746</v>
      </c>
      <c r="F128" s="221" t="s">
        <v>747</v>
      </c>
      <c r="G128" s="222" t="s">
        <v>745</v>
      </c>
      <c r="H128" s="223">
        <v>1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135</v>
      </c>
      <c r="AT128" s="231" t="s">
        <v>131</v>
      </c>
      <c r="AU128" s="231" t="s">
        <v>83</v>
      </c>
      <c r="AY128" s="16" t="s">
        <v>129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135</v>
      </c>
      <c r="BK128" s="232">
        <f>ROUND(I128*H128,2)</f>
        <v>0</v>
      </c>
      <c r="BL128" s="16" t="s">
        <v>135</v>
      </c>
      <c r="BM128" s="231" t="s">
        <v>145</v>
      </c>
    </row>
    <row r="129" s="2" customFormat="1">
      <c r="A129" s="37"/>
      <c r="B129" s="38"/>
      <c r="C129" s="39"/>
      <c r="D129" s="233" t="s">
        <v>136</v>
      </c>
      <c r="E129" s="39"/>
      <c r="F129" s="234" t="s">
        <v>747</v>
      </c>
      <c r="G129" s="39"/>
      <c r="H129" s="39"/>
      <c r="I129" s="235"/>
      <c r="J129" s="39"/>
      <c r="K129" s="39"/>
      <c r="L129" s="43"/>
      <c r="M129" s="236"/>
      <c r="N129" s="237"/>
      <c r="O129" s="91"/>
      <c r="P129" s="91"/>
      <c r="Q129" s="91"/>
      <c r="R129" s="91"/>
      <c r="S129" s="91"/>
      <c r="T129" s="92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136</v>
      </c>
      <c r="AU129" s="16" t="s">
        <v>83</v>
      </c>
    </row>
    <row r="130" s="2" customFormat="1" ht="16.5" customHeight="1">
      <c r="A130" s="37"/>
      <c r="B130" s="38"/>
      <c r="C130" s="219" t="s">
        <v>142</v>
      </c>
      <c r="D130" s="219" t="s">
        <v>131</v>
      </c>
      <c r="E130" s="220" t="s">
        <v>748</v>
      </c>
      <c r="F130" s="221" t="s">
        <v>749</v>
      </c>
      <c r="G130" s="222" t="s">
        <v>745</v>
      </c>
      <c r="H130" s="223">
        <v>1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40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135</v>
      </c>
      <c r="AT130" s="231" t="s">
        <v>131</v>
      </c>
      <c r="AU130" s="231" t="s">
        <v>83</v>
      </c>
      <c r="AY130" s="16" t="s">
        <v>129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135</v>
      </c>
      <c r="BK130" s="232">
        <f>ROUND(I130*H130,2)</f>
        <v>0</v>
      </c>
      <c r="BL130" s="16" t="s">
        <v>135</v>
      </c>
      <c r="BM130" s="231" t="s">
        <v>150</v>
      </c>
    </row>
    <row r="131" s="2" customFormat="1">
      <c r="A131" s="37"/>
      <c r="B131" s="38"/>
      <c r="C131" s="39"/>
      <c r="D131" s="233" t="s">
        <v>136</v>
      </c>
      <c r="E131" s="39"/>
      <c r="F131" s="234" t="s">
        <v>749</v>
      </c>
      <c r="G131" s="39"/>
      <c r="H131" s="39"/>
      <c r="I131" s="235"/>
      <c r="J131" s="39"/>
      <c r="K131" s="39"/>
      <c r="L131" s="43"/>
      <c r="M131" s="236"/>
      <c r="N131" s="237"/>
      <c r="O131" s="91"/>
      <c r="P131" s="91"/>
      <c r="Q131" s="91"/>
      <c r="R131" s="91"/>
      <c r="S131" s="91"/>
      <c r="T131" s="92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136</v>
      </c>
      <c r="AU131" s="16" t="s">
        <v>83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750</v>
      </c>
      <c r="F132" s="217" t="s">
        <v>751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SUM(P133:P135)</f>
        <v>0</v>
      </c>
      <c r="Q132" s="211"/>
      <c r="R132" s="212">
        <f>SUM(R133:R135)</f>
        <v>0</v>
      </c>
      <c r="S132" s="211"/>
      <c r="T132" s="213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152</v>
      </c>
      <c r="AT132" s="215" t="s">
        <v>72</v>
      </c>
      <c r="AU132" s="215" t="s">
        <v>81</v>
      </c>
      <c r="AY132" s="214" t="s">
        <v>129</v>
      </c>
      <c r="BK132" s="216">
        <f>SUM(BK133:BK135)</f>
        <v>0</v>
      </c>
    </row>
    <row r="133" s="2" customFormat="1" ht="16.5" customHeight="1">
      <c r="A133" s="37"/>
      <c r="B133" s="38"/>
      <c r="C133" s="219" t="s">
        <v>135</v>
      </c>
      <c r="D133" s="219" t="s">
        <v>131</v>
      </c>
      <c r="E133" s="220" t="s">
        <v>752</v>
      </c>
      <c r="F133" s="221" t="s">
        <v>751</v>
      </c>
      <c r="G133" s="222" t="s">
        <v>745</v>
      </c>
      <c r="H133" s="223">
        <v>1</v>
      </c>
      <c r="I133" s="224"/>
      <c r="J133" s="225">
        <f>ROUND(I133*H133,2)</f>
        <v>0</v>
      </c>
      <c r="K133" s="226"/>
      <c r="L133" s="43"/>
      <c r="M133" s="227" t="s">
        <v>1</v>
      </c>
      <c r="N133" s="228" t="s">
        <v>40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753</v>
      </c>
      <c r="AT133" s="231" t="s">
        <v>131</v>
      </c>
      <c r="AU133" s="231" t="s">
        <v>83</v>
      </c>
      <c r="AY133" s="16" t="s">
        <v>129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135</v>
      </c>
      <c r="BK133" s="232">
        <f>ROUND(I133*H133,2)</f>
        <v>0</v>
      </c>
      <c r="BL133" s="16" t="s">
        <v>753</v>
      </c>
      <c r="BM133" s="231" t="s">
        <v>754</v>
      </c>
    </row>
    <row r="134" s="2" customFormat="1">
      <c r="A134" s="37"/>
      <c r="B134" s="38"/>
      <c r="C134" s="39"/>
      <c r="D134" s="233" t="s">
        <v>136</v>
      </c>
      <c r="E134" s="39"/>
      <c r="F134" s="234" t="s">
        <v>751</v>
      </c>
      <c r="G134" s="39"/>
      <c r="H134" s="39"/>
      <c r="I134" s="235"/>
      <c r="J134" s="39"/>
      <c r="K134" s="39"/>
      <c r="L134" s="43"/>
      <c r="M134" s="236"/>
      <c r="N134" s="237"/>
      <c r="O134" s="91"/>
      <c r="P134" s="91"/>
      <c r="Q134" s="91"/>
      <c r="R134" s="91"/>
      <c r="S134" s="91"/>
      <c r="T134" s="92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83</v>
      </c>
    </row>
    <row r="135" s="2" customFormat="1">
      <c r="A135" s="37"/>
      <c r="B135" s="38"/>
      <c r="C135" s="39"/>
      <c r="D135" s="233" t="s">
        <v>434</v>
      </c>
      <c r="E135" s="39"/>
      <c r="F135" s="271" t="s">
        <v>755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434</v>
      </c>
      <c r="AU135" s="16" t="s">
        <v>83</v>
      </c>
    </row>
    <row r="136" s="12" customFormat="1" ht="22.8" customHeight="1">
      <c r="A136" s="12"/>
      <c r="B136" s="203"/>
      <c r="C136" s="204"/>
      <c r="D136" s="205" t="s">
        <v>72</v>
      </c>
      <c r="E136" s="217" t="s">
        <v>756</v>
      </c>
      <c r="F136" s="217" t="s">
        <v>757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SUM(P137:P141)</f>
        <v>0</v>
      </c>
      <c r="Q136" s="211"/>
      <c r="R136" s="212">
        <f>SUM(R137:R141)</f>
        <v>0</v>
      </c>
      <c r="S136" s="211"/>
      <c r="T136" s="213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152</v>
      </c>
      <c r="AT136" s="215" t="s">
        <v>72</v>
      </c>
      <c r="AU136" s="215" t="s">
        <v>81</v>
      </c>
      <c r="AY136" s="214" t="s">
        <v>129</v>
      </c>
      <c r="BK136" s="216">
        <f>SUM(BK137:BK141)</f>
        <v>0</v>
      </c>
    </row>
    <row r="137" s="2" customFormat="1" ht="16.5" customHeight="1">
      <c r="A137" s="37"/>
      <c r="B137" s="38"/>
      <c r="C137" s="219" t="s">
        <v>152</v>
      </c>
      <c r="D137" s="219" t="s">
        <v>131</v>
      </c>
      <c r="E137" s="220" t="s">
        <v>758</v>
      </c>
      <c r="F137" s="221" t="s">
        <v>759</v>
      </c>
      <c r="G137" s="222" t="s">
        <v>745</v>
      </c>
      <c r="H137" s="223">
        <v>1</v>
      </c>
      <c r="I137" s="224"/>
      <c r="J137" s="225">
        <f>ROUND(I137*H137,2)</f>
        <v>0</v>
      </c>
      <c r="K137" s="226"/>
      <c r="L137" s="43"/>
      <c r="M137" s="227" t="s">
        <v>1</v>
      </c>
      <c r="N137" s="228" t="s">
        <v>40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753</v>
      </c>
      <c r="AT137" s="231" t="s">
        <v>131</v>
      </c>
      <c r="AU137" s="231" t="s">
        <v>83</v>
      </c>
      <c r="AY137" s="16" t="s">
        <v>129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135</v>
      </c>
      <c r="BK137" s="232">
        <f>ROUND(I137*H137,2)</f>
        <v>0</v>
      </c>
      <c r="BL137" s="16" t="s">
        <v>753</v>
      </c>
      <c r="BM137" s="231" t="s">
        <v>760</v>
      </c>
    </row>
    <row r="138" s="2" customFormat="1">
      <c r="A138" s="37"/>
      <c r="B138" s="38"/>
      <c r="C138" s="39"/>
      <c r="D138" s="233" t="s">
        <v>136</v>
      </c>
      <c r="E138" s="39"/>
      <c r="F138" s="234" t="s">
        <v>759</v>
      </c>
      <c r="G138" s="39"/>
      <c r="H138" s="39"/>
      <c r="I138" s="235"/>
      <c r="J138" s="39"/>
      <c r="K138" s="39"/>
      <c r="L138" s="43"/>
      <c r="M138" s="236"/>
      <c r="N138" s="237"/>
      <c r="O138" s="91"/>
      <c r="P138" s="91"/>
      <c r="Q138" s="91"/>
      <c r="R138" s="91"/>
      <c r="S138" s="91"/>
      <c r="T138" s="92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136</v>
      </c>
      <c r="AU138" s="16" t="s">
        <v>83</v>
      </c>
    </row>
    <row r="139" s="2" customFormat="1">
      <c r="A139" s="37"/>
      <c r="B139" s="38"/>
      <c r="C139" s="39"/>
      <c r="D139" s="233" t="s">
        <v>434</v>
      </c>
      <c r="E139" s="39"/>
      <c r="F139" s="271" t="s">
        <v>761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434</v>
      </c>
      <c r="AU139" s="16" t="s">
        <v>83</v>
      </c>
    </row>
    <row r="140" s="2" customFormat="1" ht="16.5" customHeight="1">
      <c r="A140" s="37"/>
      <c r="B140" s="38"/>
      <c r="C140" s="219" t="s">
        <v>145</v>
      </c>
      <c r="D140" s="219" t="s">
        <v>131</v>
      </c>
      <c r="E140" s="220" t="s">
        <v>762</v>
      </c>
      <c r="F140" s="221" t="s">
        <v>757</v>
      </c>
      <c r="G140" s="222" t="s">
        <v>745</v>
      </c>
      <c r="H140" s="223">
        <v>1</v>
      </c>
      <c r="I140" s="224"/>
      <c r="J140" s="225">
        <f>ROUND(I140*H140,2)</f>
        <v>0</v>
      </c>
      <c r="K140" s="226"/>
      <c r="L140" s="43"/>
      <c r="M140" s="227" t="s">
        <v>1</v>
      </c>
      <c r="N140" s="228" t="s">
        <v>40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135</v>
      </c>
      <c r="AT140" s="231" t="s">
        <v>131</v>
      </c>
      <c r="AU140" s="231" t="s">
        <v>83</v>
      </c>
      <c r="AY140" s="16" t="s">
        <v>129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135</v>
      </c>
      <c r="BK140" s="232">
        <f>ROUND(I140*H140,2)</f>
        <v>0</v>
      </c>
      <c r="BL140" s="16" t="s">
        <v>135</v>
      </c>
      <c r="BM140" s="231" t="s">
        <v>161</v>
      </c>
    </row>
    <row r="141" s="2" customFormat="1">
      <c r="A141" s="37"/>
      <c r="B141" s="38"/>
      <c r="C141" s="39"/>
      <c r="D141" s="233" t="s">
        <v>136</v>
      </c>
      <c r="E141" s="39"/>
      <c r="F141" s="234" t="s">
        <v>757</v>
      </c>
      <c r="G141" s="39"/>
      <c r="H141" s="39"/>
      <c r="I141" s="235"/>
      <c r="J141" s="39"/>
      <c r="K141" s="39"/>
      <c r="L141" s="43"/>
      <c r="M141" s="236"/>
      <c r="N141" s="237"/>
      <c r="O141" s="91"/>
      <c r="P141" s="91"/>
      <c r="Q141" s="91"/>
      <c r="R141" s="91"/>
      <c r="S141" s="91"/>
      <c r="T141" s="9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83</v>
      </c>
    </row>
    <row r="142" s="12" customFormat="1" ht="22.8" customHeight="1">
      <c r="A142" s="12"/>
      <c r="B142" s="203"/>
      <c r="C142" s="204"/>
      <c r="D142" s="205" t="s">
        <v>72</v>
      </c>
      <c r="E142" s="217" t="s">
        <v>763</v>
      </c>
      <c r="F142" s="217" t="s">
        <v>764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SUM(P143:P148)</f>
        <v>0</v>
      </c>
      <c r="Q142" s="211"/>
      <c r="R142" s="212">
        <f>SUM(R143:R148)</f>
        <v>0</v>
      </c>
      <c r="S142" s="211"/>
      <c r="T142" s="213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152</v>
      </c>
      <c r="AT142" s="215" t="s">
        <v>72</v>
      </c>
      <c r="AU142" s="215" t="s">
        <v>81</v>
      </c>
      <c r="AY142" s="214" t="s">
        <v>129</v>
      </c>
      <c r="BK142" s="216">
        <f>SUM(BK143:BK148)</f>
        <v>0</v>
      </c>
    </row>
    <row r="143" s="2" customFormat="1" ht="16.5" customHeight="1">
      <c r="A143" s="37"/>
      <c r="B143" s="38"/>
      <c r="C143" s="219" t="s">
        <v>163</v>
      </c>
      <c r="D143" s="219" t="s">
        <v>131</v>
      </c>
      <c r="E143" s="220" t="s">
        <v>765</v>
      </c>
      <c r="F143" s="221" t="s">
        <v>766</v>
      </c>
      <c r="G143" s="222" t="s">
        <v>745</v>
      </c>
      <c r="H143" s="223">
        <v>1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40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135</v>
      </c>
      <c r="AT143" s="231" t="s">
        <v>131</v>
      </c>
      <c r="AU143" s="231" t="s">
        <v>83</v>
      </c>
      <c r="AY143" s="16" t="s">
        <v>129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135</v>
      </c>
      <c r="BK143" s="232">
        <f>ROUND(I143*H143,2)</f>
        <v>0</v>
      </c>
      <c r="BL143" s="16" t="s">
        <v>135</v>
      </c>
      <c r="BM143" s="231" t="s">
        <v>165</v>
      </c>
    </row>
    <row r="144" s="2" customFormat="1">
      <c r="A144" s="37"/>
      <c r="B144" s="38"/>
      <c r="C144" s="39"/>
      <c r="D144" s="233" t="s">
        <v>136</v>
      </c>
      <c r="E144" s="39"/>
      <c r="F144" s="234" t="s">
        <v>766</v>
      </c>
      <c r="G144" s="39"/>
      <c r="H144" s="39"/>
      <c r="I144" s="235"/>
      <c r="J144" s="39"/>
      <c r="K144" s="39"/>
      <c r="L144" s="43"/>
      <c r="M144" s="236"/>
      <c r="N144" s="237"/>
      <c r="O144" s="91"/>
      <c r="P144" s="91"/>
      <c r="Q144" s="91"/>
      <c r="R144" s="91"/>
      <c r="S144" s="91"/>
      <c r="T144" s="9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136</v>
      </c>
      <c r="AU144" s="16" t="s">
        <v>83</v>
      </c>
    </row>
    <row r="145" s="2" customFormat="1">
      <c r="A145" s="37"/>
      <c r="B145" s="38"/>
      <c r="C145" s="39"/>
      <c r="D145" s="233" t="s">
        <v>434</v>
      </c>
      <c r="E145" s="39"/>
      <c r="F145" s="271" t="s">
        <v>767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434</v>
      </c>
      <c r="AU145" s="16" t="s">
        <v>83</v>
      </c>
    </row>
    <row r="146" s="2" customFormat="1" ht="16.5" customHeight="1">
      <c r="A146" s="37"/>
      <c r="B146" s="38"/>
      <c r="C146" s="219" t="s">
        <v>150</v>
      </c>
      <c r="D146" s="219" t="s">
        <v>131</v>
      </c>
      <c r="E146" s="220" t="s">
        <v>768</v>
      </c>
      <c r="F146" s="221" t="s">
        <v>769</v>
      </c>
      <c r="G146" s="222" t="s">
        <v>745</v>
      </c>
      <c r="H146" s="223">
        <v>1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40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135</v>
      </c>
      <c r="AT146" s="231" t="s">
        <v>131</v>
      </c>
      <c r="AU146" s="231" t="s">
        <v>83</v>
      </c>
      <c r="AY146" s="16" t="s">
        <v>129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135</v>
      </c>
      <c r="BK146" s="232">
        <f>ROUND(I146*H146,2)</f>
        <v>0</v>
      </c>
      <c r="BL146" s="16" t="s">
        <v>135</v>
      </c>
      <c r="BM146" s="231" t="s">
        <v>170</v>
      </c>
    </row>
    <row r="147" s="2" customFormat="1">
      <c r="A147" s="37"/>
      <c r="B147" s="38"/>
      <c r="C147" s="39"/>
      <c r="D147" s="233" t="s">
        <v>136</v>
      </c>
      <c r="E147" s="39"/>
      <c r="F147" s="234" t="s">
        <v>769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136</v>
      </c>
      <c r="AU147" s="16" t="s">
        <v>83</v>
      </c>
    </row>
    <row r="148" s="2" customFormat="1">
      <c r="A148" s="37"/>
      <c r="B148" s="38"/>
      <c r="C148" s="39"/>
      <c r="D148" s="233" t="s">
        <v>434</v>
      </c>
      <c r="E148" s="39"/>
      <c r="F148" s="271" t="s">
        <v>770</v>
      </c>
      <c r="G148" s="39"/>
      <c r="H148" s="39"/>
      <c r="I148" s="235"/>
      <c r="J148" s="39"/>
      <c r="K148" s="39"/>
      <c r="L148" s="43"/>
      <c r="M148" s="236"/>
      <c r="N148" s="237"/>
      <c r="O148" s="91"/>
      <c r="P148" s="91"/>
      <c r="Q148" s="91"/>
      <c r="R148" s="91"/>
      <c r="S148" s="91"/>
      <c r="T148" s="9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434</v>
      </c>
      <c r="AU148" s="16" t="s">
        <v>83</v>
      </c>
    </row>
    <row r="149" s="12" customFormat="1" ht="22.8" customHeight="1">
      <c r="A149" s="12"/>
      <c r="B149" s="203"/>
      <c r="C149" s="204"/>
      <c r="D149" s="205" t="s">
        <v>72</v>
      </c>
      <c r="E149" s="217" t="s">
        <v>771</v>
      </c>
      <c r="F149" s="217" t="s">
        <v>772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SUM(P150:P154)</f>
        <v>0</v>
      </c>
      <c r="Q149" s="211"/>
      <c r="R149" s="212">
        <f>SUM(R150:R154)</f>
        <v>0</v>
      </c>
      <c r="S149" s="211"/>
      <c r="T149" s="213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152</v>
      </c>
      <c r="AT149" s="215" t="s">
        <v>72</v>
      </c>
      <c r="AU149" s="215" t="s">
        <v>81</v>
      </c>
      <c r="AY149" s="214" t="s">
        <v>129</v>
      </c>
      <c r="BK149" s="216">
        <f>SUM(BK150:BK154)</f>
        <v>0</v>
      </c>
    </row>
    <row r="150" s="2" customFormat="1" ht="16.5" customHeight="1">
      <c r="A150" s="37"/>
      <c r="B150" s="38"/>
      <c r="C150" s="219" t="s">
        <v>173</v>
      </c>
      <c r="D150" s="219" t="s">
        <v>131</v>
      </c>
      <c r="E150" s="220" t="s">
        <v>773</v>
      </c>
      <c r="F150" s="221" t="s">
        <v>772</v>
      </c>
      <c r="G150" s="222" t="s">
        <v>745</v>
      </c>
      <c r="H150" s="223">
        <v>1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40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753</v>
      </c>
      <c r="AT150" s="231" t="s">
        <v>131</v>
      </c>
      <c r="AU150" s="231" t="s">
        <v>83</v>
      </c>
      <c r="AY150" s="16" t="s">
        <v>129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135</v>
      </c>
      <c r="BK150" s="232">
        <f>ROUND(I150*H150,2)</f>
        <v>0</v>
      </c>
      <c r="BL150" s="16" t="s">
        <v>753</v>
      </c>
      <c r="BM150" s="231" t="s">
        <v>774</v>
      </c>
    </row>
    <row r="151" s="2" customFormat="1">
      <c r="A151" s="37"/>
      <c r="B151" s="38"/>
      <c r="C151" s="39"/>
      <c r="D151" s="233" t="s">
        <v>136</v>
      </c>
      <c r="E151" s="39"/>
      <c r="F151" s="234" t="s">
        <v>772</v>
      </c>
      <c r="G151" s="39"/>
      <c r="H151" s="39"/>
      <c r="I151" s="235"/>
      <c r="J151" s="39"/>
      <c r="K151" s="39"/>
      <c r="L151" s="43"/>
      <c r="M151" s="236"/>
      <c r="N151" s="237"/>
      <c r="O151" s="91"/>
      <c r="P151" s="91"/>
      <c r="Q151" s="91"/>
      <c r="R151" s="91"/>
      <c r="S151" s="91"/>
      <c r="T151" s="9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136</v>
      </c>
      <c r="AU151" s="16" t="s">
        <v>83</v>
      </c>
    </row>
    <row r="152" s="2" customFormat="1" ht="16.5" customHeight="1">
      <c r="A152" s="37"/>
      <c r="B152" s="38"/>
      <c r="C152" s="219" t="s">
        <v>156</v>
      </c>
      <c r="D152" s="219" t="s">
        <v>131</v>
      </c>
      <c r="E152" s="220" t="s">
        <v>775</v>
      </c>
      <c r="F152" s="221" t="s">
        <v>776</v>
      </c>
      <c r="G152" s="222" t="s">
        <v>745</v>
      </c>
      <c r="H152" s="223">
        <v>1</v>
      </c>
      <c r="I152" s="224"/>
      <c r="J152" s="225">
        <f>ROUND(I152*H152,2)</f>
        <v>0</v>
      </c>
      <c r="K152" s="226"/>
      <c r="L152" s="43"/>
      <c r="M152" s="227" t="s">
        <v>1</v>
      </c>
      <c r="N152" s="228" t="s">
        <v>40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753</v>
      </c>
      <c r="AT152" s="231" t="s">
        <v>131</v>
      </c>
      <c r="AU152" s="231" t="s">
        <v>83</v>
      </c>
      <c r="AY152" s="16" t="s">
        <v>129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135</v>
      </c>
      <c r="BK152" s="232">
        <f>ROUND(I152*H152,2)</f>
        <v>0</v>
      </c>
      <c r="BL152" s="16" t="s">
        <v>753</v>
      </c>
      <c r="BM152" s="231" t="s">
        <v>777</v>
      </c>
    </row>
    <row r="153" s="2" customFormat="1">
      <c r="A153" s="37"/>
      <c r="B153" s="38"/>
      <c r="C153" s="39"/>
      <c r="D153" s="233" t="s">
        <v>136</v>
      </c>
      <c r="E153" s="39"/>
      <c r="F153" s="234" t="s">
        <v>778</v>
      </c>
      <c r="G153" s="39"/>
      <c r="H153" s="39"/>
      <c r="I153" s="235"/>
      <c r="J153" s="39"/>
      <c r="K153" s="39"/>
      <c r="L153" s="43"/>
      <c r="M153" s="236"/>
      <c r="N153" s="237"/>
      <c r="O153" s="91"/>
      <c r="P153" s="91"/>
      <c r="Q153" s="91"/>
      <c r="R153" s="91"/>
      <c r="S153" s="91"/>
      <c r="T153" s="9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136</v>
      </c>
      <c r="AU153" s="16" t="s">
        <v>83</v>
      </c>
    </row>
    <row r="154" s="2" customFormat="1">
      <c r="A154" s="37"/>
      <c r="B154" s="38"/>
      <c r="C154" s="39"/>
      <c r="D154" s="233" t="s">
        <v>434</v>
      </c>
      <c r="E154" s="39"/>
      <c r="F154" s="271" t="s">
        <v>779</v>
      </c>
      <c r="G154" s="39"/>
      <c r="H154" s="39"/>
      <c r="I154" s="235"/>
      <c r="J154" s="39"/>
      <c r="K154" s="39"/>
      <c r="L154" s="43"/>
      <c r="M154" s="236"/>
      <c r="N154" s="237"/>
      <c r="O154" s="91"/>
      <c r="P154" s="91"/>
      <c r="Q154" s="91"/>
      <c r="R154" s="91"/>
      <c r="S154" s="91"/>
      <c r="T154" s="9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434</v>
      </c>
      <c r="AU154" s="16" t="s">
        <v>83</v>
      </c>
    </row>
    <row r="155" s="12" customFormat="1" ht="22.8" customHeight="1">
      <c r="A155" s="12"/>
      <c r="B155" s="203"/>
      <c r="C155" s="204"/>
      <c r="D155" s="205" t="s">
        <v>72</v>
      </c>
      <c r="E155" s="217" t="s">
        <v>780</v>
      </c>
      <c r="F155" s="217" t="s">
        <v>781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SUM(P156:P161)</f>
        <v>0</v>
      </c>
      <c r="Q155" s="211"/>
      <c r="R155" s="212">
        <f>SUM(R156:R161)</f>
        <v>0</v>
      </c>
      <c r="S155" s="211"/>
      <c r="T155" s="213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152</v>
      </c>
      <c r="AT155" s="215" t="s">
        <v>72</v>
      </c>
      <c r="AU155" s="215" t="s">
        <v>81</v>
      </c>
      <c r="AY155" s="214" t="s">
        <v>129</v>
      </c>
      <c r="BK155" s="216">
        <f>SUM(BK156:BK161)</f>
        <v>0</v>
      </c>
    </row>
    <row r="156" s="2" customFormat="1" ht="16.5" customHeight="1">
      <c r="A156" s="37"/>
      <c r="B156" s="38"/>
      <c r="C156" s="219" t="s">
        <v>182</v>
      </c>
      <c r="D156" s="219" t="s">
        <v>131</v>
      </c>
      <c r="E156" s="220" t="s">
        <v>782</v>
      </c>
      <c r="F156" s="221" t="s">
        <v>783</v>
      </c>
      <c r="G156" s="222" t="s">
        <v>745</v>
      </c>
      <c r="H156" s="223">
        <v>1</v>
      </c>
      <c r="I156" s="224"/>
      <c r="J156" s="225">
        <f>ROUND(I156*H156,2)</f>
        <v>0</v>
      </c>
      <c r="K156" s="226"/>
      <c r="L156" s="43"/>
      <c r="M156" s="227" t="s">
        <v>1</v>
      </c>
      <c r="N156" s="228" t="s">
        <v>40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753</v>
      </c>
      <c r="AT156" s="231" t="s">
        <v>131</v>
      </c>
      <c r="AU156" s="231" t="s">
        <v>83</v>
      </c>
      <c r="AY156" s="16" t="s">
        <v>129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135</v>
      </c>
      <c r="BK156" s="232">
        <f>ROUND(I156*H156,2)</f>
        <v>0</v>
      </c>
      <c r="BL156" s="16" t="s">
        <v>753</v>
      </c>
      <c r="BM156" s="231" t="s">
        <v>784</v>
      </c>
    </row>
    <row r="157" s="2" customFormat="1">
      <c r="A157" s="37"/>
      <c r="B157" s="38"/>
      <c r="C157" s="39"/>
      <c r="D157" s="233" t="s">
        <v>136</v>
      </c>
      <c r="E157" s="39"/>
      <c r="F157" s="234" t="s">
        <v>783</v>
      </c>
      <c r="G157" s="39"/>
      <c r="H157" s="39"/>
      <c r="I157" s="235"/>
      <c r="J157" s="39"/>
      <c r="K157" s="39"/>
      <c r="L157" s="43"/>
      <c r="M157" s="236"/>
      <c r="N157" s="237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136</v>
      </c>
      <c r="AU157" s="16" t="s">
        <v>83</v>
      </c>
    </row>
    <row r="158" s="2" customFormat="1">
      <c r="A158" s="37"/>
      <c r="B158" s="38"/>
      <c r="C158" s="39"/>
      <c r="D158" s="233" t="s">
        <v>434</v>
      </c>
      <c r="E158" s="39"/>
      <c r="F158" s="271" t="s">
        <v>785</v>
      </c>
      <c r="G158" s="39"/>
      <c r="H158" s="39"/>
      <c r="I158" s="235"/>
      <c r="J158" s="39"/>
      <c r="K158" s="39"/>
      <c r="L158" s="43"/>
      <c r="M158" s="236"/>
      <c r="N158" s="237"/>
      <c r="O158" s="91"/>
      <c r="P158" s="91"/>
      <c r="Q158" s="91"/>
      <c r="R158" s="91"/>
      <c r="S158" s="91"/>
      <c r="T158" s="92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434</v>
      </c>
      <c r="AU158" s="16" t="s">
        <v>83</v>
      </c>
    </row>
    <row r="159" s="2" customFormat="1" ht="16.5" customHeight="1">
      <c r="A159" s="37"/>
      <c r="B159" s="38"/>
      <c r="C159" s="219" t="s">
        <v>161</v>
      </c>
      <c r="D159" s="219" t="s">
        <v>131</v>
      </c>
      <c r="E159" s="220" t="s">
        <v>786</v>
      </c>
      <c r="F159" s="221" t="s">
        <v>787</v>
      </c>
      <c r="G159" s="222" t="s">
        <v>300</v>
      </c>
      <c r="H159" s="223">
        <v>2</v>
      </c>
      <c r="I159" s="224"/>
      <c r="J159" s="225">
        <f>ROUND(I159*H159,2)</f>
        <v>0</v>
      </c>
      <c r="K159" s="226"/>
      <c r="L159" s="43"/>
      <c r="M159" s="227" t="s">
        <v>1</v>
      </c>
      <c r="N159" s="228" t="s">
        <v>40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753</v>
      </c>
      <c r="AT159" s="231" t="s">
        <v>131</v>
      </c>
      <c r="AU159" s="231" t="s">
        <v>83</v>
      </c>
      <c r="AY159" s="16" t="s">
        <v>129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135</v>
      </c>
      <c r="BK159" s="232">
        <f>ROUND(I159*H159,2)</f>
        <v>0</v>
      </c>
      <c r="BL159" s="16" t="s">
        <v>753</v>
      </c>
      <c r="BM159" s="231" t="s">
        <v>788</v>
      </c>
    </row>
    <row r="160" s="2" customFormat="1">
      <c r="A160" s="37"/>
      <c r="B160" s="38"/>
      <c r="C160" s="39"/>
      <c r="D160" s="233" t="s">
        <v>136</v>
      </c>
      <c r="E160" s="39"/>
      <c r="F160" s="234" t="s">
        <v>787</v>
      </c>
      <c r="G160" s="39"/>
      <c r="H160" s="39"/>
      <c r="I160" s="235"/>
      <c r="J160" s="39"/>
      <c r="K160" s="39"/>
      <c r="L160" s="43"/>
      <c r="M160" s="236"/>
      <c r="N160" s="237"/>
      <c r="O160" s="91"/>
      <c r="P160" s="91"/>
      <c r="Q160" s="91"/>
      <c r="R160" s="91"/>
      <c r="S160" s="91"/>
      <c r="T160" s="9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136</v>
      </c>
      <c r="AU160" s="16" t="s">
        <v>83</v>
      </c>
    </row>
    <row r="161" s="2" customFormat="1">
      <c r="A161" s="37"/>
      <c r="B161" s="38"/>
      <c r="C161" s="39"/>
      <c r="D161" s="233" t="s">
        <v>434</v>
      </c>
      <c r="E161" s="39"/>
      <c r="F161" s="271" t="s">
        <v>789</v>
      </c>
      <c r="G161" s="39"/>
      <c r="H161" s="39"/>
      <c r="I161" s="235"/>
      <c r="J161" s="39"/>
      <c r="K161" s="39"/>
      <c r="L161" s="43"/>
      <c r="M161" s="272"/>
      <c r="N161" s="273"/>
      <c r="O161" s="274"/>
      <c r="P161" s="274"/>
      <c r="Q161" s="274"/>
      <c r="R161" s="274"/>
      <c r="S161" s="274"/>
      <c r="T161" s="275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434</v>
      </c>
      <c r="AU161" s="16" t="s">
        <v>83</v>
      </c>
    </row>
    <row r="162" s="2" customFormat="1" ht="6.96" customHeight="1">
      <c r="A162" s="37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3"/>
      <c r="M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</sheetData>
  <sheetProtection sheet="1" autoFilter="0" formatColumns="0" formatRows="0" objects="1" scenarios="1" spinCount="100000" saltValue="ln4DqyTwB60sG9juwGqnaTm9ts7q//7wWw27sO0JvRtydWbZ3YjlGNCrrbTYsdW/VOO662W804HrCHYP+Iv3nw==" hashValue="Mc/S3lBd8T99cE5Q5ksK8ftEiRAydLI9YOBQNTPZvcs0G31FhBXhWChae8jeWgwfWflf7ui1Gpdvv9SMfH4jkw==" algorithmName="SHA-512" password="CC35"/>
  <autoFilter ref="C122:K16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2022-06-09T17:43:22Z</dcterms:created>
  <dcterms:modified xsi:type="dcterms:W3CDTF">2022-06-09T17:43:33Z</dcterms:modified>
</cp:coreProperties>
</file>