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ROZPOČTY\Rozpočty 2022\TO Nymburk\62 - Oprava trati v úseku Veleliby - Křinec\ofiko\"/>
    </mc:Choice>
  </mc:AlternateContent>
  <bookViews>
    <workbookView xWindow="0" yWindow="0" windowWidth="28800" windowHeight="12345" activeTab="1"/>
  </bookViews>
  <sheets>
    <sheet name="Rekapitulace stavby" sheetId="1" r:id="rId1"/>
    <sheet name="SO 01 - Oprava traťové ko..." sheetId="2" r:id="rId2"/>
    <sheet name="SO 02 - Přeprava mechanizace" sheetId="3" r:id="rId3"/>
    <sheet name="SO 03 - VON" sheetId="4" r:id="rId4"/>
  </sheets>
  <definedNames>
    <definedName name="_xlnm._FilterDatabase" localSheetId="1" hidden="1">'SO 01 - Oprava traťové ko...'!$C$120:$K$1435</definedName>
    <definedName name="_xlnm._FilterDatabase" localSheetId="2" hidden="1">'SO 02 - Přeprava mechanizace'!$C$116:$K$140</definedName>
    <definedName name="_xlnm._FilterDatabase" localSheetId="3" hidden="1">'SO 03 - VON'!$C$116:$K$147</definedName>
    <definedName name="_xlnm.Print_Titles" localSheetId="0">'Rekapitulace stavby'!$92:$92</definedName>
    <definedName name="_xlnm.Print_Titles" localSheetId="1">'SO 01 - Oprava traťové ko...'!$120:$120</definedName>
    <definedName name="_xlnm.Print_Titles" localSheetId="2">'SO 02 - Přeprava mechanizace'!$116:$116</definedName>
    <definedName name="_xlnm.Print_Titles" localSheetId="3">'SO 03 - VON'!$116:$116</definedName>
    <definedName name="_xlnm.Print_Area" localSheetId="0">'Rekapitulace stavby'!$D$4:$AO$76,'Rekapitulace stavby'!$C$82:$AQ$98</definedName>
    <definedName name="_xlnm.Print_Area" localSheetId="1">'SO 01 - Oprava traťové ko...'!$C$82:$J$102,'SO 01 - Oprava traťové ko...'!$C$108:$K$1435</definedName>
    <definedName name="_xlnm.Print_Area" localSheetId="2">'SO 02 - Přeprava mechanizace'!$C$82:$J$98,'SO 02 - Přeprava mechanizace'!$C$104:$K$140</definedName>
    <definedName name="_xlnm.Print_Area" localSheetId="3">'SO 03 - VON'!$C$82:$J$98,'SO 03 - VON'!$C$104:$K$147</definedName>
  </definedNames>
  <calcPr calcId="162913"/>
</workbook>
</file>

<file path=xl/calcChain.xml><?xml version="1.0" encoding="utf-8"?>
<calcChain xmlns="http://schemas.openxmlformats.org/spreadsheetml/2006/main">
  <c r="J37" i="4" l="1"/>
  <c r="J36" i="4"/>
  <c r="AY97" i="1"/>
  <c r="J35" i="4"/>
  <c r="AX97" i="1" s="1"/>
  <c r="BI143" i="4"/>
  <c r="BH143" i="4"/>
  <c r="BG143" i="4"/>
  <c r="BF143" i="4"/>
  <c r="T143" i="4"/>
  <c r="R143" i="4"/>
  <c r="P143" i="4"/>
  <c r="BI137" i="4"/>
  <c r="BH137" i="4"/>
  <c r="BG137" i="4"/>
  <c r="BF137" i="4"/>
  <c r="T137" i="4"/>
  <c r="R137" i="4"/>
  <c r="P137" i="4"/>
  <c r="BI131" i="4"/>
  <c r="BH131" i="4"/>
  <c r="BG131" i="4"/>
  <c r="BF131" i="4"/>
  <c r="T131" i="4"/>
  <c r="R131" i="4"/>
  <c r="P131" i="4"/>
  <c r="BI127" i="4"/>
  <c r="BH127" i="4"/>
  <c r="BG127" i="4"/>
  <c r="BF127" i="4"/>
  <c r="T127" i="4"/>
  <c r="R127" i="4"/>
  <c r="P127" i="4"/>
  <c r="BI123" i="4"/>
  <c r="BH123" i="4"/>
  <c r="BG123" i="4"/>
  <c r="BF123" i="4"/>
  <c r="T123" i="4"/>
  <c r="R123" i="4"/>
  <c r="P123" i="4"/>
  <c r="BI119" i="4"/>
  <c r="BH119" i="4"/>
  <c r="BG119" i="4"/>
  <c r="BF119" i="4"/>
  <c r="T119" i="4"/>
  <c r="R119" i="4"/>
  <c r="P119" i="4"/>
  <c r="J114" i="4"/>
  <c r="F113" i="4"/>
  <c r="F111" i="4"/>
  <c r="E109" i="4"/>
  <c r="J92" i="4"/>
  <c r="F91" i="4"/>
  <c r="F89" i="4"/>
  <c r="E87" i="4"/>
  <c r="J21" i="4"/>
  <c r="E21" i="4"/>
  <c r="J91" i="4" s="1"/>
  <c r="J20" i="4"/>
  <c r="J18" i="4"/>
  <c r="E18" i="4"/>
  <c r="F114" i="4" s="1"/>
  <c r="J17" i="4"/>
  <c r="J12" i="4"/>
  <c r="J111" i="4" s="1"/>
  <c r="E7" i="4"/>
  <c r="E107" i="4"/>
  <c r="J37" i="3"/>
  <c r="J36" i="3"/>
  <c r="AY96" i="1" s="1"/>
  <c r="J35" i="3"/>
  <c r="AX96" i="1"/>
  <c r="BI128" i="3"/>
  <c r="BH128" i="3"/>
  <c r="BG128" i="3"/>
  <c r="BF128" i="3"/>
  <c r="T128" i="3"/>
  <c r="R128" i="3"/>
  <c r="P128" i="3"/>
  <c r="P118" i="3"/>
  <c r="P117" i="3" s="1"/>
  <c r="AU96" i="1" s="1"/>
  <c r="BI119" i="3"/>
  <c r="BH119" i="3"/>
  <c r="F36" i="3" s="1"/>
  <c r="BC96" i="1" s="1"/>
  <c r="BG119" i="3"/>
  <c r="BF119" i="3"/>
  <c r="T119" i="3"/>
  <c r="T118" i="3" s="1"/>
  <c r="T117" i="3" s="1"/>
  <c r="R119" i="3"/>
  <c r="R118" i="3" s="1"/>
  <c r="R117" i="3" s="1"/>
  <c r="P119" i="3"/>
  <c r="J114" i="3"/>
  <c r="F113" i="3"/>
  <c r="F111" i="3"/>
  <c r="E109" i="3"/>
  <c r="J92" i="3"/>
  <c r="F91" i="3"/>
  <c r="F89" i="3"/>
  <c r="E87" i="3"/>
  <c r="J21" i="3"/>
  <c r="E21" i="3"/>
  <c r="J113" i="3"/>
  <c r="J20" i="3"/>
  <c r="J18" i="3"/>
  <c r="E18" i="3"/>
  <c r="F92" i="3"/>
  <c r="J17" i="3"/>
  <c r="J12" i="3"/>
  <c r="J89" i="3"/>
  <c r="E7" i="3"/>
  <c r="E107" i="3" s="1"/>
  <c r="J37" i="2"/>
  <c r="J36" i="2"/>
  <c r="AY95" i="1"/>
  <c r="J35" i="2"/>
  <c r="AX95" i="1"/>
  <c r="BI1431" i="2"/>
  <c r="BH1431" i="2"/>
  <c r="BG1431" i="2"/>
  <c r="BF1431" i="2"/>
  <c r="T1431" i="2"/>
  <c r="R1431" i="2"/>
  <c r="P1431" i="2"/>
  <c r="BI1427" i="2"/>
  <c r="BH1427" i="2"/>
  <c r="BG1427" i="2"/>
  <c r="BF1427" i="2"/>
  <c r="T1427" i="2"/>
  <c r="R1427" i="2"/>
  <c r="P1427" i="2"/>
  <c r="BI1422" i="2"/>
  <c r="BH1422" i="2"/>
  <c r="BG1422" i="2"/>
  <c r="BF1422" i="2"/>
  <c r="T1422" i="2"/>
  <c r="R1422" i="2"/>
  <c r="P1422" i="2"/>
  <c r="BI1415" i="2"/>
  <c r="BH1415" i="2"/>
  <c r="BG1415" i="2"/>
  <c r="BF1415" i="2"/>
  <c r="T1415" i="2"/>
  <c r="R1415" i="2"/>
  <c r="P1415" i="2"/>
  <c r="BI1408" i="2"/>
  <c r="BH1408" i="2"/>
  <c r="BG1408" i="2"/>
  <c r="BF1408" i="2"/>
  <c r="T1408" i="2"/>
  <c r="R1408" i="2"/>
  <c r="P1408" i="2"/>
  <c r="BI1403" i="2"/>
  <c r="BH1403" i="2"/>
  <c r="BG1403" i="2"/>
  <c r="BF1403" i="2"/>
  <c r="T1403" i="2"/>
  <c r="R1403" i="2"/>
  <c r="P1403" i="2"/>
  <c r="BI1398" i="2"/>
  <c r="BH1398" i="2"/>
  <c r="BG1398" i="2"/>
  <c r="BF1398" i="2"/>
  <c r="T1398" i="2"/>
  <c r="R1398" i="2"/>
  <c r="P1398" i="2"/>
  <c r="BI1393" i="2"/>
  <c r="BH1393" i="2"/>
  <c r="BG1393" i="2"/>
  <c r="BF1393" i="2"/>
  <c r="T1393" i="2"/>
  <c r="R1393" i="2"/>
  <c r="P1393" i="2"/>
  <c r="BI1384" i="2"/>
  <c r="BH1384" i="2"/>
  <c r="BG1384" i="2"/>
  <c r="BF1384" i="2"/>
  <c r="T1384" i="2"/>
  <c r="R1384" i="2"/>
  <c r="P1384" i="2"/>
  <c r="BI1379" i="2"/>
  <c r="BH1379" i="2"/>
  <c r="BG1379" i="2"/>
  <c r="BF1379" i="2"/>
  <c r="T1379" i="2"/>
  <c r="R1379" i="2"/>
  <c r="P1379" i="2"/>
  <c r="BI1374" i="2"/>
  <c r="BH1374" i="2"/>
  <c r="BG1374" i="2"/>
  <c r="BF1374" i="2"/>
  <c r="T1374" i="2"/>
  <c r="R1374" i="2"/>
  <c r="P1374" i="2"/>
  <c r="BI1369" i="2"/>
  <c r="BH1369" i="2"/>
  <c r="BG1369" i="2"/>
  <c r="BF1369" i="2"/>
  <c r="T1369" i="2"/>
  <c r="R1369" i="2"/>
  <c r="P1369" i="2"/>
  <c r="BI1364" i="2"/>
  <c r="BH1364" i="2"/>
  <c r="BG1364" i="2"/>
  <c r="BF1364" i="2"/>
  <c r="T1364" i="2"/>
  <c r="R1364" i="2"/>
  <c r="P1364" i="2"/>
  <c r="BI1359" i="2"/>
  <c r="BH1359" i="2"/>
  <c r="BG1359" i="2"/>
  <c r="BF1359" i="2"/>
  <c r="T1359" i="2"/>
  <c r="R1359" i="2"/>
  <c r="P1359" i="2"/>
  <c r="BI1354" i="2"/>
  <c r="BH1354" i="2"/>
  <c r="BG1354" i="2"/>
  <c r="BF1354" i="2"/>
  <c r="T1354" i="2"/>
  <c r="R1354" i="2"/>
  <c r="P1354" i="2"/>
  <c r="BI1335" i="2"/>
  <c r="BH1335" i="2"/>
  <c r="BG1335" i="2"/>
  <c r="BF1335" i="2"/>
  <c r="T1335" i="2"/>
  <c r="R1335" i="2"/>
  <c r="P1335" i="2"/>
  <c r="BI1330" i="2"/>
  <c r="BH1330" i="2"/>
  <c r="BG1330" i="2"/>
  <c r="BF1330" i="2"/>
  <c r="T1330" i="2"/>
  <c r="R1330" i="2"/>
  <c r="P1330" i="2"/>
  <c r="BI1326" i="2"/>
  <c r="BH1326" i="2"/>
  <c r="BG1326" i="2"/>
  <c r="BF1326" i="2"/>
  <c r="T1326" i="2"/>
  <c r="R1326" i="2"/>
  <c r="P1326" i="2"/>
  <c r="BI1322" i="2"/>
  <c r="BH1322" i="2"/>
  <c r="BG1322" i="2"/>
  <c r="BF1322" i="2"/>
  <c r="T1322" i="2"/>
  <c r="R1322" i="2"/>
  <c r="P1322" i="2"/>
  <c r="BI1318" i="2"/>
  <c r="BH1318" i="2"/>
  <c r="BG1318" i="2"/>
  <c r="BF1318" i="2"/>
  <c r="T1318" i="2"/>
  <c r="R1318" i="2"/>
  <c r="P1318" i="2"/>
  <c r="BI1313" i="2"/>
  <c r="BH1313" i="2"/>
  <c r="BG1313" i="2"/>
  <c r="BF1313" i="2"/>
  <c r="T1313" i="2"/>
  <c r="R1313" i="2"/>
  <c r="P1313" i="2"/>
  <c r="BI1304" i="2"/>
  <c r="BH1304" i="2"/>
  <c r="BG1304" i="2"/>
  <c r="BF1304" i="2"/>
  <c r="T1304" i="2"/>
  <c r="R1304" i="2"/>
  <c r="P1304" i="2"/>
  <c r="BI1299" i="2"/>
  <c r="BH1299" i="2"/>
  <c r="BG1299" i="2"/>
  <c r="BF1299" i="2"/>
  <c r="T1299" i="2"/>
  <c r="R1299" i="2"/>
  <c r="P1299" i="2"/>
  <c r="BI1273" i="2"/>
  <c r="BH1273" i="2"/>
  <c r="BG1273" i="2"/>
  <c r="BF1273" i="2"/>
  <c r="T1273" i="2"/>
  <c r="R1273" i="2"/>
  <c r="P1273" i="2"/>
  <c r="BI1268" i="2"/>
  <c r="BH1268" i="2"/>
  <c r="BG1268" i="2"/>
  <c r="BF1268" i="2"/>
  <c r="T1268" i="2"/>
  <c r="R1268" i="2"/>
  <c r="P1268" i="2"/>
  <c r="BI1263" i="2"/>
  <c r="BH1263" i="2"/>
  <c r="BG1263" i="2"/>
  <c r="BF1263" i="2"/>
  <c r="T1263" i="2"/>
  <c r="R1263" i="2"/>
  <c r="P1263" i="2"/>
  <c r="BI1258" i="2"/>
  <c r="BH1258" i="2"/>
  <c r="BG1258" i="2"/>
  <c r="BF1258" i="2"/>
  <c r="T1258" i="2"/>
  <c r="R1258" i="2"/>
  <c r="P1258" i="2"/>
  <c r="BI1253" i="2"/>
  <c r="BH1253" i="2"/>
  <c r="BG1253" i="2"/>
  <c r="BF1253" i="2"/>
  <c r="T1253" i="2"/>
  <c r="R1253" i="2"/>
  <c r="P1253" i="2"/>
  <c r="BI1248" i="2"/>
  <c r="BH1248" i="2"/>
  <c r="BG1248" i="2"/>
  <c r="BF1248" i="2"/>
  <c r="T1248" i="2"/>
  <c r="R1248" i="2"/>
  <c r="P1248" i="2"/>
  <c r="BI1243" i="2"/>
  <c r="BH1243" i="2"/>
  <c r="BG1243" i="2"/>
  <c r="BF1243" i="2"/>
  <c r="T1243" i="2"/>
  <c r="R1243" i="2"/>
  <c r="P1243" i="2"/>
  <c r="BI1238" i="2"/>
  <c r="BH1238" i="2"/>
  <c r="BG1238" i="2"/>
  <c r="BF1238" i="2"/>
  <c r="T1238" i="2"/>
  <c r="R1238" i="2"/>
  <c r="P1238" i="2"/>
  <c r="BI1233" i="2"/>
  <c r="BH1233" i="2"/>
  <c r="BG1233" i="2"/>
  <c r="BF1233" i="2"/>
  <c r="T1233" i="2"/>
  <c r="R1233" i="2"/>
  <c r="P1233" i="2"/>
  <c r="BI1228" i="2"/>
  <c r="BH1228" i="2"/>
  <c r="BG1228" i="2"/>
  <c r="BF1228" i="2"/>
  <c r="T1228" i="2"/>
  <c r="R1228" i="2"/>
  <c r="P1228" i="2"/>
  <c r="BI1223" i="2"/>
  <c r="BH1223" i="2"/>
  <c r="BG1223" i="2"/>
  <c r="BF1223" i="2"/>
  <c r="T1223" i="2"/>
  <c r="R1223" i="2"/>
  <c r="P1223" i="2"/>
  <c r="BI1204" i="2"/>
  <c r="BH1204" i="2"/>
  <c r="BG1204" i="2"/>
  <c r="BF1204" i="2"/>
  <c r="T1204" i="2"/>
  <c r="R1204" i="2"/>
  <c r="P1204" i="2"/>
  <c r="BI1187" i="2"/>
  <c r="BH1187" i="2"/>
  <c r="BG1187" i="2"/>
  <c r="BF1187" i="2"/>
  <c r="T1187" i="2"/>
  <c r="R1187" i="2"/>
  <c r="P1187" i="2"/>
  <c r="BI1172" i="2"/>
  <c r="BH1172" i="2"/>
  <c r="BG1172" i="2"/>
  <c r="BF1172" i="2"/>
  <c r="T1172" i="2"/>
  <c r="R1172" i="2"/>
  <c r="P1172" i="2"/>
  <c r="BI1151" i="2"/>
  <c r="BH1151" i="2"/>
  <c r="BG1151" i="2"/>
  <c r="BF1151" i="2"/>
  <c r="T1151" i="2"/>
  <c r="R1151" i="2"/>
  <c r="P1151" i="2"/>
  <c r="BI1142" i="2"/>
  <c r="BH1142" i="2"/>
  <c r="BG1142" i="2"/>
  <c r="BF1142" i="2"/>
  <c r="T1142" i="2"/>
  <c r="R1142" i="2"/>
  <c r="P1142" i="2"/>
  <c r="BI1137" i="2"/>
  <c r="BH1137" i="2"/>
  <c r="BG1137" i="2"/>
  <c r="BF1137" i="2"/>
  <c r="T1137" i="2"/>
  <c r="R1137" i="2"/>
  <c r="P1137" i="2"/>
  <c r="BI1132" i="2"/>
  <c r="BH1132" i="2"/>
  <c r="BG1132" i="2"/>
  <c r="BF1132" i="2"/>
  <c r="T1132" i="2"/>
  <c r="R1132" i="2"/>
  <c r="P1132" i="2"/>
  <c r="BI1119" i="2"/>
  <c r="BH1119" i="2"/>
  <c r="BG1119" i="2"/>
  <c r="BF1119" i="2"/>
  <c r="T1119" i="2"/>
  <c r="R1119" i="2"/>
  <c r="P1119" i="2"/>
  <c r="BI1104" i="2"/>
  <c r="BH1104" i="2"/>
  <c r="BG1104" i="2"/>
  <c r="BF1104" i="2"/>
  <c r="T1104" i="2"/>
  <c r="R1104" i="2"/>
  <c r="P1104" i="2"/>
  <c r="BI1099" i="2"/>
  <c r="BH1099" i="2"/>
  <c r="BG1099" i="2"/>
  <c r="BF1099" i="2"/>
  <c r="T1099" i="2"/>
  <c r="R1099" i="2"/>
  <c r="P1099" i="2"/>
  <c r="BI1094" i="2"/>
  <c r="BH1094" i="2"/>
  <c r="BG1094" i="2"/>
  <c r="BF1094" i="2"/>
  <c r="T1094" i="2"/>
  <c r="R1094" i="2"/>
  <c r="P1094" i="2"/>
  <c r="BI1077" i="2"/>
  <c r="BH1077" i="2"/>
  <c r="BG1077" i="2"/>
  <c r="BF1077" i="2"/>
  <c r="T1077" i="2"/>
  <c r="R1077" i="2"/>
  <c r="P1077" i="2"/>
  <c r="BI1070" i="2"/>
  <c r="BH1070" i="2"/>
  <c r="BG1070" i="2"/>
  <c r="BF1070" i="2"/>
  <c r="T1070" i="2"/>
  <c r="R1070" i="2"/>
  <c r="P1070" i="2"/>
  <c r="BI1062" i="2"/>
  <c r="BH1062" i="2"/>
  <c r="BG1062" i="2"/>
  <c r="BF1062" i="2"/>
  <c r="T1062" i="2"/>
  <c r="R1062" i="2"/>
  <c r="P1062" i="2"/>
  <c r="BI1054" i="2"/>
  <c r="BH1054" i="2"/>
  <c r="BG1054" i="2"/>
  <c r="BF1054" i="2"/>
  <c r="T1054" i="2"/>
  <c r="R1054" i="2"/>
  <c r="P1054" i="2"/>
  <c r="BI1046" i="2"/>
  <c r="BH1046" i="2"/>
  <c r="BG1046" i="2"/>
  <c r="BF1046" i="2"/>
  <c r="T1046" i="2"/>
  <c r="R1046" i="2"/>
  <c r="P1046" i="2"/>
  <c r="BI1038" i="2"/>
  <c r="BH1038" i="2"/>
  <c r="BG1038" i="2"/>
  <c r="BF1038" i="2"/>
  <c r="T1038" i="2"/>
  <c r="R1038" i="2"/>
  <c r="P1038" i="2"/>
  <c r="BI1025" i="2"/>
  <c r="BH1025" i="2"/>
  <c r="BG1025" i="2"/>
  <c r="BF1025" i="2"/>
  <c r="T1025" i="2"/>
  <c r="R1025" i="2"/>
  <c r="P1025" i="2"/>
  <c r="BI1002" i="2"/>
  <c r="BH1002" i="2"/>
  <c r="BG1002" i="2"/>
  <c r="BF1002" i="2"/>
  <c r="T1002" i="2"/>
  <c r="R1002" i="2"/>
  <c r="P1002" i="2"/>
  <c r="BI998" i="2"/>
  <c r="BH998" i="2"/>
  <c r="BG998" i="2"/>
  <c r="BF998" i="2"/>
  <c r="T998" i="2"/>
  <c r="R998" i="2"/>
  <c r="P998" i="2"/>
  <c r="BI994" i="2"/>
  <c r="BH994" i="2"/>
  <c r="BG994" i="2"/>
  <c r="BF994" i="2"/>
  <c r="T994" i="2"/>
  <c r="R994" i="2"/>
  <c r="P994" i="2"/>
  <c r="BI990" i="2"/>
  <c r="BH990" i="2"/>
  <c r="BG990" i="2"/>
  <c r="BF990" i="2"/>
  <c r="T990" i="2"/>
  <c r="R990" i="2"/>
  <c r="P990" i="2"/>
  <c r="BI986" i="2"/>
  <c r="BH986" i="2"/>
  <c r="BG986" i="2"/>
  <c r="BF986" i="2"/>
  <c r="T986" i="2"/>
  <c r="R986" i="2"/>
  <c r="P986" i="2"/>
  <c r="BI979" i="2"/>
  <c r="BH979" i="2"/>
  <c r="BG979" i="2"/>
  <c r="BF979" i="2"/>
  <c r="T979" i="2"/>
  <c r="R979" i="2"/>
  <c r="P979" i="2"/>
  <c r="BI974" i="2"/>
  <c r="BH974" i="2"/>
  <c r="BG974" i="2"/>
  <c r="BF974" i="2"/>
  <c r="T974" i="2"/>
  <c r="R974" i="2"/>
  <c r="P974" i="2"/>
  <c r="BI969" i="2"/>
  <c r="BH969" i="2"/>
  <c r="BG969" i="2"/>
  <c r="BF969" i="2"/>
  <c r="T969" i="2"/>
  <c r="R969" i="2"/>
  <c r="P969" i="2"/>
  <c r="BI965" i="2"/>
  <c r="BH965" i="2"/>
  <c r="BG965" i="2"/>
  <c r="BF965" i="2"/>
  <c r="T965" i="2"/>
  <c r="R965" i="2"/>
  <c r="P965" i="2"/>
  <c r="BI961" i="2"/>
  <c r="BH961" i="2"/>
  <c r="BG961" i="2"/>
  <c r="BF961" i="2"/>
  <c r="T961" i="2"/>
  <c r="R961" i="2"/>
  <c r="P961" i="2"/>
  <c r="BI957" i="2"/>
  <c r="BH957" i="2"/>
  <c r="BG957" i="2"/>
  <c r="BF957" i="2"/>
  <c r="T957" i="2"/>
  <c r="R957" i="2"/>
  <c r="P957" i="2"/>
  <c r="BI953" i="2"/>
  <c r="BH953" i="2"/>
  <c r="BG953" i="2"/>
  <c r="BF953" i="2"/>
  <c r="T953" i="2"/>
  <c r="R953" i="2"/>
  <c r="P953" i="2"/>
  <c r="BI940" i="2"/>
  <c r="BH940" i="2"/>
  <c r="BG940" i="2"/>
  <c r="BF940" i="2"/>
  <c r="T940" i="2"/>
  <c r="R940" i="2"/>
  <c r="P940" i="2"/>
  <c r="BI933" i="2"/>
  <c r="BH933" i="2"/>
  <c r="BG933" i="2"/>
  <c r="BF933" i="2"/>
  <c r="T933" i="2"/>
  <c r="R933" i="2"/>
  <c r="P933" i="2"/>
  <c r="BI929" i="2"/>
  <c r="BH929" i="2"/>
  <c r="BG929" i="2"/>
  <c r="BF929" i="2"/>
  <c r="T929" i="2"/>
  <c r="R929" i="2"/>
  <c r="P929" i="2"/>
  <c r="BI904" i="2"/>
  <c r="BH904" i="2"/>
  <c r="BG904" i="2"/>
  <c r="BF904" i="2"/>
  <c r="T904" i="2"/>
  <c r="R904" i="2"/>
  <c r="P904" i="2"/>
  <c r="BI885" i="2"/>
  <c r="BH885" i="2"/>
  <c r="BG885" i="2"/>
  <c r="BF885" i="2"/>
  <c r="T885" i="2"/>
  <c r="R885" i="2"/>
  <c r="P885" i="2"/>
  <c r="BI880" i="2"/>
  <c r="BH880" i="2"/>
  <c r="BG880" i="2"/>
  <c r="BF880" i="2"/>
  <c r="T880" i="2"/>
  <c r="R880" i="2"/>
  <c r="P880" i="2"/>
  <c r="BI875" i="2"/>
  <c r="BH875" i="2"/>
  <c r="BG875" i="2"/>
  <c r="BF875" i="2"/>
  <c r="T875" i="2"/>
  <c r="R875" i="2"/>
  <c r="P875" i="2"/>
  <c r="BI870" i="2"/>
  <c r="BH870" i="2"/>
  <c r="BG870" i="2"/>
  <c r="BF870" i="2"/>
  <c r="T870" i="2"/>
  <c r="R870" i="2"/>
  <c r="P870" i="2"/>
  <c r="BI841" i="2"/>
  <c r="BH841" i="2"/>
  <c r="BG841" i="2"/>
  <c r="BF841" i="2"/>
  <c r="T841" i="2"/>
  <c r="R841" i="2"/>
  <c r="P841" i="2"/>
  <c r="BI837" i="2"/>
  <c r="BH837" i="2"/>
  <c r="BG837" i="2"/>
  <c r="BF837" i="2"/>
  <c r="T837" i="2"/>
  <c r="R837" i="2"/>
  <c r="P837" i="2"/>
  <c r="BI833" i="2"/>
  <c r="BH833" i="2"/>
  <c r="BG833" i="2"/>
  <c r="BF833" i="2"/>
  <c r="T833" i="2"/>
  <c r="R833" i="2"/>
  <c r="P833" i="2"/>
  <c r="BI829" i="2"/>
  <c r="BH829" i="2"/>
  <c r="BG829" i="2"/>
  <c r="BF829" i="2"/>
  <c r="T829" i="2"/>
  <c r="R829" i="2"/>
  <c r="P829" i="2"/>
  <c r="BI801" i="2"/>
  <c r="BH801" i="2"/>
  <c r="BG801" i="2"/>
  <c r="BF801" i="2"/>
  <c r="T801" i="2"/>
  <c r="R801" i="2"/>
  <c r="P801" i="2"/>
  <c r="BI775" i="2"/>
  <c r="BH775" i="2"/>
  <c r="BG775" i="2"/>
  <c r="BF775" i="2"/>
  <c r="T775" i="2"/>
  <c r="R775" i="2"/>
  <c r="P775" i="2"/>
  <c r="BI748" i="2"/>
  <c r="BH748" i="2"/>
  <c r="BG748" i="2"/>
  <c r="BF748" i="2"/>
  <c r="T748" i="2"/>
  <c r="R748" i="2"/>
  <c r="P748" i="2"/>
  <c r="BI732" i="2"/>
  <c r="BH732" i="2"/>
  <c r="BG732" i="2"/>
  <c r="BF732" i="2"/>
  <c r="T732" i="2"/>
  <c r="R732" i="2"/>
  <c r="P732" i="2"/>
  <c r="BI709" i="2"/>
  <c r="BH709" i="2"/>
  <c r="BG709" i="2"/>
  <c r="BF709" i="2"/>
  <c r="T709" i="2"/>
  <c r="R709" i="2"/>
  <c r="P709" i="2"/>
  <c r="BI689" i="2"/>
  <c r="BH689" i="2"/>
  <c r="BG689" i="2"/>
  <c r="BF689" i="2"/>
  <c r="T689" i="2"/>
  <c r="R689" i="2"/>
  <c r="P689" i="2"/>
  <c r="BI684" i="2"/>
  <c r="BH684" i="2"/>
  <c r="BG684" i="2"/>
  <c r="BF684" i="2"/>
  <c r="T684" i="2"/>
  <c r="R684" i="2"/>
  <c r="P684" i="2"/>
  <c r="BI679" i="2"/>
  <c r="BH679" i="2"/>
  <c r="BG679" i="2"/>
  <c r="BF679" i="2"/>
  <c r="T679" i="2"/>
  <c r="R679" i="2"/>
  <c r="P679" i="2"/>
  <c r="BI675" i="2"/>
  <c r="BH675" i="2"/>
  <c r="BG675" i="2"/>
  <c r="BF675" i="2"/>
  <c r="T675" i="2"/>
  <c r="R675" i="2"/>
  <c r="P675" i="2"/>
  <c r="BI671" i="2"/>
  <c r="BH671" i="2"/>
  <c r="BG671" i="2"/>
  <c r="BF671" i="2"/>
  <c r="T671" i="2"/>
  <c r="R671" i="2"/>
  <c r="P671" i="2"/>
  <c r="BI661" i="2"/>
  <c r="BH661" i="2"/>
  <c r="BG661" i="2"/>
  <c r="BF661" i="2"/>
  <c r="T661" i="2"/>
  <c r="R661" i="2"/>
  <c r="P661" i="2"/>
  <c r="BI652" i="2"/>
  <c r="BH652" i="2"/>
  <c r="BG652" i="2"/>
  <c r="BF652" i="2"/>
  <c r="T652" i="2"/>
  <c r="R652" i="2"/>
  <c r="P652" i="2"/>
  <c r="BI642" i="2"/>
  <c r="BH642" i="2"/>
  <c r="BG642" i="2"/>
  <c r="BF642" i="2"/>
  <c r="T642" i="2"/>
  <c r="R642" i="2"/>
  <c r="P642" i="2"/>
  <c r="BI635" i="2"/>
  <c r="BH635" i="2"/>
  <c r="BG635" i="2"/>
  <c r="BF635" i="2"/>
  <c r="T635" i="2"/>
  <c r="R635" i="2"/>
  <c r="P635" i="2"/>
  <c r="BI607" i="2"/>
  <c r="BH607" i="2"/>
  <c r="BG607" i="2"/>
  <c r="BF607" i="2"/>
  <c r="T607" i="2"/>
  <c r="R607" i="2"/>
  <c r="P607" i="2"/>
  <c r="BI585" i="2"/>
  <c r="BH585" i="2"/>
  <c r="BG585" i="2"/>
  <c r="BF585" i="2"/>
  <c r="T585" i="2"/>
  <c r="R585" i="2"/>
  <c r="P585" i="2"/>
  <c r="BI581" i="2"/>
  <c r="BH581" i="2"/>
  <c r="BG581" i="2"/>
  <c r="BF581" i="2"/>
  <c r="T581" i="2"/>
  <c r="R581" i="2"/>
  <c r="P581" i="2"/>
  <c r="BI568" i="2"/>
  <c r="BH568" i="2"/>
  <c r="BG568" i="2"/>
  <c r="BF568" i="2"/>
  <c r="T568" i="2"/>
  <c r="R568" i="2"/>
  <c r="P568" i="2"/>
  <c r="BI547" i="2"/>
  <c r="BH547" i="2"/>
  <c r="BG547" i="2"/>
  <c r="BF547" i="2"/>
  <c r="T547" i="2"/>
  <c r="R547" i="2"/>
  <c r="P547" i="2"/>
  <c r="BI538" i="2"/>
  <c r="BH538" i="2"/>
  <c r="BG538" i="2"/>
  <c r="BF538" i="2"/>
  <c r="T538" i="2"/>
  <c r="R538" i="2"/>
  <c r="P538" i="2"/>
  <c r="BI529" i="2"/>
  <c r="BH529" i="2"/>
  <c r="BG529" i="2"/>
  <c r="BF529" i="2"/>
  <c r="T529" i="2"/>
  <c r="R529" i="2"/>
  <c r="P529" i="2"/>
  <c r="BI524" i="2"/>
  <c r="BH524" i="2"/>
  <c r="BG524" i="2"/>
  <c r="BF524" i="2"/>
  <c r="T524" i="2"/>
  <c r="R524" i="2"/>
  <c r="P524" i="2"/>
  <c r="BI518" i="2"/>
  <c r="BH518" i="2"/>
  <c r="BG518" i="2"/>
  <c r="BF518" i="2"/>
  <c r="T518" i="2"/>
  <c r="R518" i="2"/>
  <c r="P518" i="2"/>
  <c r="BI512" i="2"/>
  <c r="BH512" i="2"/>
  <c r="BG512" i="2"/>
  <c r="BF512" i="2"/>
  <c r="T512" i="2"/>
  <c r="R512" i="2"/>
  <c r="P512" i="2"/>
  <c r="BI507" i="2"/>
  <c r="BH507" i="2"/>
  <c r="BG507" i="2"/>
  <c r="BF507" i="2"/>
  <c r="T507" i="2"/>
  <c r="R507" i="2"/>
  <c r="P507" i="2"/>
  <c r="BI502" i="2"/>
  <c r="BH502" i="2"/>
  <c r="BG502" i="2"/>
  <c r="BF502" i="2"/>
  <c r="T502" i="2"/>
  <c r="R502" i="2"/>
  <c r="P502" i="2"/>
  <c r="BI497" i="2"/>
  <c r="BH497" i="2"/>
  <c r="BG497" i="2"/>
  <c r="BF497" i="2"/>
  <c r="T497" i="2"/>
  <c r="R497" i="2"/>
  <c r="P497" i="2"/>
  <c r="BI490" i="2"/>
  <c r="BH490" i="2"/>
  <c r="BG490" i="2"/>
  <c r="BF490" i="2"/>
  <c r="T490" i="2"/>
  <c r="R490" i="2"/>
  <c r="P490" i="2"/>
  <c r="BI473" i="2"/>
  <c r="BH473" i="2"/>
  <c r="BG473" i="2"/>
  <c r="BF473" i="2"/>
  <c r="T473" i="2"/>
  <c r="R473" i="2"/>
  <c r="P473" i="2"/>
  <c r="BI466" i="2"/>
  <c r="BH466" i="2"/>
  <c r="BG466" i="2"/>
  <c r="BF466" i="2"/>
  <c r="T466" i="2"/>
  <c r="R466" i="2"/>
  <c r="P466" i="2"/>
  <c r="BI459" i="2"/>
  <c r="BH459" i="2"/>
  <c r="BG459" i="2"/>
  <c r="BF459" i="2"/>
  <c r="T459" i="2"/>
  <c r="R459" i="2"/>
  <c r="P459" i="2"/>
  <c r="BI454" i="2"/>
  <c r="BH454" i="2"/>
  <c r="BG454" i="2"/>
  <c r="BF454" i="2"/>
  <c r="T454" i="2"/>
  <c r="R454" i="2"/>
  <c r="P454" i="2"/>
  <c r="BI449" i="2"/>
  <c r="BH449" i="2"/>
  <c r="BG449" i="2"/>
  <c r="BF449" i="2"/>
  <c r="T449" i="2"/>
  <c r="R449" i="2"/>
  <c r="P449" i="2"/>
  <c r="BI442" i="2"/>
  <c r="BH442" i="2"/>
  <c r="BG442" i="2"/>
  <c r="BF442" i="2"/>
  <c r="T442" i="2"/>
  <c r="R442" i="2"/>
  <c r="P442" i="2"/>
  <c r="BI421" i="2"/>
  <c r="BH421" i="2"/>
  <c r="BG421" i="2"/>
  <c r="BF421" i="2"/>
  <c r="T421" i="2"/>
  <c r="R421" i="2"/>
  <c r="P421" i="2"/>
  <c r="BI410" i="2"/>
  <c r="BH410" i="2"/>
  <c r="BG410" i="2"/>
  <c r="BF410" i="2"/>
  <c r="T410" i="2"/>
  <c r="R410" i="2"/>
  <c r="P410" i="2"/>
  <c r="BI393" i="2"/>
  <c r="BH393" i="2"/>
  <c r="BG393" i="2"/>
  <c r="BF393" i="2"/>
  <c r="T393" i="2"/>
  <c r="R393" i="2"/>
  <c r="P393" i="2"/>
  <c r="BI387" i="2"/>
  <c r="BH387" i="2"/>
  <c r="BG387" i="2"/>
  <c r="BF387" i="2"/>
  <c r="T387" i="2"/>
  <c r="R387" i="2"/>
  <c r="P387" i="2"/>
  <c r="BI381" i="2"/>
  <c r="BH381" i="2"/>
  <c r="BG381" i="2"/>
  <c r="BF381" i="2"/>
  <c r="T381" i="2"/>
  <c r="R381" i="2"/>
  <c r="P381" i="2"/>
  <c r="BI373" i="2"/>
  <c r="BH373" i="2"/>
  <c r="BG373" i="2"/>
  <c r="BF373" i="2"/>
  <c r="T373" i="2"/>
  <c r="R373" i="2"/>
  <c r="P373" i="2"/>
  <c r="BI347" i="2"/>
  <c r="BH347" i="2"/>
  <c r="BG347" i="2"/>
  <c r="BF347" i="2"/>
  <c r="T347" i="2"/>
  <c r="R347" i="2"/>
  <c r="P347" i="2"/>
  <c r="BI342" i="2"/>
  <c r="BH342" i="2"/>
  <c r="BG342" i="2"/>
  <c r="BF342" i="2"/>
  <c r="T342" i="2"/>
  <c r="R342" i="2"/>
  <c r="P342" i="2"/>
  <c r="BI334" i="2"/>
  <c r="BH334" i="2"/>
  <c r="BG334" i="2"/>
  <c r="BF334" i="2"/>
  <c r="T334" i="2"/>
  <c r="R334" i="2"/>
  <c r="P334" i="2"/>
  <c r="BI314" i="2"/>
  <c r="BH314" i="2"/>
  <c r="BG314" i="2"/>
  <c r="BF314" i="2"/>
  <c r="T314" i="2"/>
  <c r="R314" i="2"/>
  <c r="P314" i="2"/>
  <c r="BI294" i="2"/>
  <c r="BH294" i="2"/>
  <c r="BG294" i="2"/>
  <c r="BF294" i="2"/>
  <c r="T294" i="2"/>
  <c r="R294" i="2"/>
  <c r="P294" i="2"/>
  <c r="BI274" i="2"/>
  <c r="BH274" i="2"/>
  <c r="BG274" i="2"/>
  <c r="BF274" i="2"/>
  <c r="T274" i="2"/>
  <c r="R274" i="2"/>
  <c r="P274" i="2"/>
  <c r="BI269" i="2"/>
  <c r="BH269" i="2"/>
  <c r="BG269" i="2"/>
  <c r="BF269" i="2"/>
  <c r="T269" i="2"/>
  <c r="R269" i="2"/>
  <c r="P269" i="2"/>
  <c r="BI264" i="2"/>
  <c r="BH264" i="2"/>
  <c r="BG264" i="2"/>
  <c r="BF264" i="2"/>
  <c r="T264" i="2"/>
  <c r="R264" i="2"/>
  <c r="P264" i="2"/>
  <c r="BI258" i="2"/>
  <c r="BH258" i="2"/>
  <c r="BG258" i="2"/>
  <c r="BF258" i="2"/>
  <c r="T258" i="2"/>
  <c r="R258" i="2"/>
  <c r="P258" i="2"/>
  <c r="BI253" i="2"/>
  <c r="BH253" i="2"/>
  <c r="BG253" i="2"/>
  <c r="BF253" i="2"/>
  <c r="T253" i="2"/>
  <c r="R253" i="2"/>
  <c r="P253" i="2"/>
  <c r="BI245" i="2"/>
  <c r="BH245" i="2"/>
  <c r="BG245" i="2"/>
  <c r="BF245" i="2"/>
  <c r="T245" i="2"/>
  <c r="R245" i="2"/>
  <c r="P245" i="2"/>
  <c r="BI240" i="2"/>
  <c r="BH240" i="2"/>
  <c r="BG240" i="2"/>
  <c r="BF240" i="2"/>
  <c r="T240" i="2"/>
  <c r="R240" i="2"/>
  <c r="P240" i="2"/>
  <c r="BI235" i="2"/>
  <c r="BH235" i="2"/>
  <c r="BG235" i="2"/>
  <c r="BF235" i="2"/>
  <c r="T235" i="2"/>
  <c r="R235" i="2"/>
  <c r="P235" i="2"/>
  <c r="BI230" i="2"/>
  <c r="BH230" i="2"/>
  <c r="BG230" i="2"/>
  <c r="BF230" i="2"/>
  <c r="T230" i="2"/>
  <c r="R230" i="2"/>
  <c r="P230" i="2"/>
  <c r="BI225" i="2"/>
  <c r="BH225" i="2"/>
  <c r="BG225" i="2"/>
  <c r="BF225" i="2"/>
  <c r="T225" i="2"/>
  <c r="R225" i="2"/>
  <c r="P225" i="2"/>
  <c r="BI219" i="2"/>
  <c r="BH219" i="2"/>
  <c r="BG219" i="2"/>
  <c r="BF219" i="2"/>
  <c r="T219" i="2"/>
  <c r="R219" i="2"/>
  <c r="P219" i="2"/>
  <c r="BI213" i="2"/>
  <c r="BH213" i="2"/>
  <c r="BG213" i="2"/>
  <c r="BF213" i="2"/>
  <c r="T213" i="2"/>
  <c r="R213" i="2"/>
  <c r="P213" i="2"/>
  <c r="BI208" i="2"/>
  <c r="BH208" i="2"/>
  <c r="BG208" i="2"/>
  <c r="BF208" i="2"/>
  <c r="T208" i="2"/>
  <c r="R208" i="2"/>
  <c r="P208" i="2"/>
  <c r="BI202" i="2"/>
  <c r="BH202" i="2"/>
  <c r="BG202" i="2"/>
  <c r="BF202" i="2"/>
  <c r="T202" i="2"/>
  <c r="R202" i="2"/>
  <c r="P202" i="2"/>
  <c r="BI196" i="2"/>
  <c r="BH196" i="2"/>
  <c r="BG196" i="2"/>
  <c r="BF196" i="2"/>
  <c r="T196" i="2"/>
  <c r="R196" i="2"/>
  <c r="P196" i="2"/>
  <c r="BI182" i="2"/>
  <c r="BH182" i="2"/>
  <c r="BG182" i="2"/>
  <c r="BF182" i="2"/>
  <c r="T182" i="2"/>
  <c r="R182" i="2"/>
  <c r="P182" i="2"/>
  <c r="BI176" i="2"/>
  <c r="BH176" i="2"/>
  <c r="BG176" i="2"/>
  <c r="BF176" i="2"/>
  <c r="T176" i="2"/>
  <c r="R176" i="2"/>
  <c r="P176" i="2"/>
  <c r="BI168" i="2"/>
  <c r="BH168" i="2"/>
  <c r="BG168" i="2"/>
  <c r="BF168" i="2"/>
  <c r="T168" i="2"/>
  <c r="R168" i="2"/>
  <c r="P168" i="2"/>
  <c r="BI162" i="2"/>
  <c r="BH162" i="2"/>
  <c r="BG162" i="2"/>
  <c r="BF162" i="2"/>
  <c r="T162" i="2"/>
  <c r="R162" i="2"/>
  <c r="P162" i="2"/>
  <c r="BI156" i="2"/>
  <c r="BH156" i="2"/>
  <c r="BG156" i="2"/>
  <c r="BF156" i="2"/>
  <c r="T156" i="2"/>
  <c r="R156" i="2"/>
  <c r="P156" i="2"/>
  <c r="BI151" i="2"/>
  <c r="BH151" i="2"/>
  <c r="BG151" i="2"/>
  <c r="BF151" i="2"/>
  <c r="T151" i="2"/>
  <c r="R151" i="2"/>
  <c r="P151" i="2"/>
  <c r="BI135" i="2"/>
  <c r="BH135" i="2"/>
  <c r="BG135" i="2"/>
  <c r="BF135" i="2"/>
  <c r="T135" i="2"/>
  <c r="R135" i="2"/>
  <c r="P135" i="2"/>
  <c r="BI123" i="2"/>
  <c r="BH123" i="2"/>
  <c r="BG123" i="2"/>
  <c r="BF123" i="2"/>
  <c r="T123" i="2"/>
  <c r="R123" i="2"/>
  <c r="P123" i="2"/>
  <c r="J118" i="2"/>
  <c r="F117" i="2"/>
  <c r="F115" i="2"/>
  <c r="E113" i="2"/>
  <c r="J92" i="2"/>
  <c r="F91" i="2"/>
  <c r="F89" i="2"/>
  <c r="E87" i="2"/>
  <c r="J21" i="2"/>
  <c r="E21" i="2"/>
  <c r="J91" i="2"/>
  <c r="J20" i="2"/>
  <c r="J18" i="2"/>
  <c r="E18" i="2"/>
  <c r="F118" i="2"/>
  <c r="J17" i="2"/>
  <c r="J12" i="2"/>
  <c r="J115" i="2"/>
  <c r="E7" i="2"/>
  <c r="E111" i="2" s="1"/>
  <c r="L90" i="1"/>
  <c r="AM90" i="1"/>
  <c r="AM89" i="1"/>
  <c r="L89" i="1"/>
  <c r="AM87" i="1"/>
  <c r="L87" i="1"/>
  <c r="L85" i="1"/>
  <c r="L84" i="1"/>
  <c r="BK1364" i="2"/>
  <c r="J1335" i="2"/>
  <c r="BK1322" i="2"/>
  <c r="BK1253" i="2"/>
  <c r="J1187" i="2"/>
  <c r="BK1119" i="2"/>
  <c r="J1070" i="2"/>
  <c r="BK998" i="2"/>
  <c r="J965" i="2"/>
  <c r="BK904" i="2"/>
  <c r="J829" i="2"/>
  <c r="J684" i="2"/>
  <c r="BK547" i="2"/>
  <c r="BK518" i="2"/>
  <c r="J497" i="2"/>
  <c r="BK459" i="2"/>
  <c r="J393" i="2"/>
  <c r="J274" i="2"/>
  <c r="BK176" i="2"/>
  <c r="BK1359" i="2"/>
  <c r="J1273" i="2"/>
  <c r="J1142" i="2"/>
  <c r="BK1062" i="2"/>
  <c r="J974" i="2"/>
  <c r="J880" i="2"/>
  <c r="J837" i="2"/>
  <c r="J675" i="2"/>
  <c r="BK642" i="2"/>
  <c r="J547" i="2"/>
  <c r="J454" i="2"/>
  <c r="BK393" i="2"/>
  <c r="J347" i="2"/>
  <c r="BK269" i="2"/>
  <c r="BK235" i="2"/>
  <c r="BK208" i="2"/>
  <c r="AS94" i="1"/>
  <c r="BK1393" i="2"/>
  <c r="J1364" i="2"/>
  <c r="J1299" i="2"/>
  <c r="BK1204" i="2"/>
  <c r="BK1094" i="2"/>
  <c r="BK986" i="2"/>
  <c r="BK965" i="2"/>
  <c r="BK933" i="2"/>
  <c r="J833" i="2"/>
  <c r="BK748" i="2"/>
  <c r="J635" i="2"/>
  <c r="J568" i="2"/>
  <c r="J466" i="2"/>
  <c r="J421" i="2"/>
  <c r="BK264" i="2"/>
  <c r="BK196" i="2"/>
  <c r="J151" i="2"/>
  <c r="J1415" i="2"/>
  <c r="J1393" i="2"/>
  <c r="BK1374" i="2"/>
  <c r="J1322" i="2"/>
  <c r="BK1263" i="2"/>
  <c r="J1243" i="2"/>
  <c r="J1228" i="2"/>
  <c r="J1172" i="2"/>
  <c r="J1054" i="2"/>
  <c r="J998" i="2"/>
  <c r="BK885" i="2"/>
  <c r="J801" i="2"/>
  <c r="J671" i="2"/>
  <c r="BK538" i="2"/>
  <c r="J507" i="2"/>
  <c r="BK347" i="2"/>
  <c r="J253" i="2"/>
  <c r="J230" i="2"/>
  <c r="BK151" i="2"/>
  <c r="BK143" i="4"/>
  <c r="J137" i="4"/>
  <c r="J1374" i="2"/>
  <c r="BK1354" i="2"/>
  <c r="BK1318" i="2"/>
  <c r="BK1233" i="2"/>
  <c r="BK1172" i="2"/>
  <c r="J1104" i="2"/>
  <c r="J1046" i="2"/>
  <c r="BK994" i="2"/>
  <c r="J940" i="2"/>
  <c r="BK837" i="2"/>
  <c r="J748" i="2"/>
  <c r="BK671" i="2"/>
  <c r="J538" i="2"/>
  <c r="BK507" i="2"/>
  <c r="J473" i="2"/>
  <c r="BK421" i="2"/>
  <c r="J334" i="2"/>
  <c r="BK253" i="2"/>
  <c r="BK202" i="2"/>
  <c r="BK123" i="2"/>
  <c r="BK1299" i="2"/>
  <c r="J1258" i="2"/>
  <c r="BK1132" i="2"/>
  <c r="J1094" i="2"/>
  <c r="J979" i="2"/>
  <c r="J933" i="2"/>
  <c r="BK833" i="2"/>
  <c r="BK679" i="2"/>
  <c r="BK635" i="2"/>
  <c r="J459" i="2"/>
  <c r="J442" i="2"/>
  <c r="J381" i="2"/>
  <c r="BK274" i="2"/>
  <c r="BK245" i="2"/>
  <c r="BK219" i="2"/>
  <c r="BK168" i="2"/>
  <c r="J1431" i="2"/>
  <c r="BK1415" i="2"/>
  <c r="BK1398" i="2"/>
  <c r="J1369" i="2"/>
  <c r="J1304" i="2"/>
  <c r="BK1228" i="2"/>
  <c r="BK1104" i="2"/>
  <c r="BK1046" i="2"/>
  <c r="BK979" i="2"/>
  <c r="J957" i="2"/>
  <c r="BK929" i="2"/>
  <c r="BK829" i="2"/>
  <c r="BK709" i="2"/>
  <c r="BK607" i="2"/>
  <c r="BK529" i="2"/>
  <c r="J449" i="2"/>
  <c r="BK314" i="2"/>
  <c r="BK182" i="2"/>
  <c r="BK162" i="2"/>
  <c r="J123" i="2"/>
  <c r="J1408" i="2"/>
  <c r="BK1384" i="2"/>
  <c r="J1330" i="2"/>
  <c r="J1318" i="2"/>
  <c r="J1253" i="2"/>
  <c r="BK1223" i="2"/>
  <c r="J1062" i="2"/>
  <c r="BK990" i="2"/>
  <c r="BK875" i="2"/>
  <c r="J679" i="2"/>
  <c r="BK661" i="2"/>
  <c r="J524" i="2"/>
  <c r="BK454" i="2"/>
  <c r="J269" i="2"/>
  <c r="J245" i="2"/>
  <c r="BK225" i="2"/>
  <c r="BK128" i="3"/>
  <c r="J128" i="3"/>
  <c r="F37" i="3"/>
  <c r="BD96" i="1" s="1"/>
  <c r="J123" i="4"/>
  <c r="BK127" i="4"/>
  <c r="BK137" i="4"/>
  <c r="BK1369" i="2"/>
  <c r="BK1330" i="2"/>
  <c r="BK1268" i="2"/>
  <c r="J1204" i="2"/>
  <c r="BK1137" i="2"/>
  <c r="J1099" i="2"/>
  <c r="J1038" i="2"/>
  <c r="J990" i="2"/>
  <c r="BK957" i="2"/>
  <c r="BK870" i="2"/>
  <c r="J775" i="2"/>
  <c r="J581" i="2"/>
  <c r="BK524" i="2"/>
  <c r="BK502" i="2"/>
  <c r="BK466" i="2"/>
  <c r="J387" i="2"/>
  <c r="J294" i="2"/>
  <c r="BK230" i="2"/>
  <c r="J182" i="2"/>
  <c r="J1313" i="2"/>
  <c r="J1263" i="2"/>
  <c r="J1137" i="2"/>
  <c r="BK1099" i="2"/>
  <c r="J986" i="2"/>
  <c r="J969" i="2"/>
  <c r="BK841" i="2"/>
  <c r="J689" i="2"/>
  <c r="J652" i="2"/>
  <c r="J529" i="2"/>
  <c r="J410" i="2"/>
  <c r="J373" i="2"/>
  <c r="BK294" i="2"/>
  <c r="J258" i="2"/>
  <c r="J225" i="2"/>
  <c r="J202" i="2"/>
  <c r="J135" i="2"/>
  <c r="BK1422" i="2"/>
  <c r="BK1408" i="2"/>
  <c r="J1384" i="2"/>
  <c r="J1354" i="2"/>
  <c r="BK1243" i="2"/>
  <c r="J1151" i="2"/>
  <c r="BK1077" i="2"/>
  <c r="BK1025" i="2"/>
  <c r="BK974" i="2"/>
  <c r="J953" i="2"/>
  <c r="J904" i="2"/>
  <c r="BK732" i="2"/>
  <c r="J642" i="2"/>
  <c r="BK568" i="2"/>
  <c r="BK473" i="2"/>
  <c r="BK342" i="2"/>
  <c r="J208" i="2"/>
  <c r="J168" i="2"/>
  <c r="BK135" i="2"/>
  <c r="J1422" i="2"/>
  <c r="J1398" i="2"/>
  <c r="J1379" i="2"/>
  <c r="J1326" i="2"/>
  <c r="BK1273" i="2"/>
  <c r="BK1238" i="2"/>
  <c r="BK1187" i="2"/>
  <c r="BK1070" i="2"/>
  <c r="J1025" i="2"/>
  <c r="BK953" i="2"/>
  <c r="BK880" i="2"/>
  <c r="BK684" i="2"/>
  <c r="BK652" i="2"/>
  <c r="J518" i="2"/>
  <c r="J490" i="2"/>
  <c r="J342" i="2"/>
  <c r="J235" i="2"/>
  <c r="J162" i="2"/>
  <c r="BK119" i="3"/>
  <c r="F34" i="3"/>
  <c r="BA96" i="1"/>
  <c r="BK131" i="4"/>
  <c r="J131" i="4"/>
  <c r="J119" i="4"/>
  <c r="J127" i="4"/>
  <c r="J1359" i="2"/>
  <c r="BK1326" i="2"/>
  <c r="BK1258" i="2"/>
  <c r="J1223" i="2"/>
  <c r="J1132" i="2"/>
  <c r="J1077" i="2"/>
  <c r="J1002" i="2"/>
  <c r="J961" i="2"/>
  <c r="J875" i="2"/>
  <c r="BK801" i="2"/>
  <c r="BK689" i="2"/>
  <c r="BK585" i="2"/>
  <c r="BK512" i="2"/>
  <c r="BK490" i="2"/>
  <c r="BK410" i="2"/>
  <c r="BK373" i="2"/>
  <c r="J264" i="2"/>
  <c r="BK213" i="2"/>
  <c r="J156" i="2"/>
  <c r="BK1304" i="2"/>
  <c r="J1248" i="2"/>
  <c r="J1119" i="2"/>
  <c r="J994" i="2"/>
  <c r="BK961" i="2"/>
  <c r="J870" i="2"/>
  <c r="J732" i="2"/>
  <c r="J661" i="2"/>
  <c r="J607" i="2"/>
  <c r="BK497" i="2"/>
  <c r="BK449" i="2"/>
  <c r="BK387" i="2"/>
  <c r="J314" i="2"/>
  <c r="J240" i="2"/>
  <c r="J213" i="2"/>
  <c r="J196" i="2"/>
  <c r="BK1431" i="2"/>
  <c r="J1427" i="2"/>
  <c r="J1403" i="2"/>
  <c r="BK1379" i="2"/>
  <c r="BK1313" i="2"/>
  <c r="J1238" i="2"/>
  <c r="BK1142" i="2"/>
  <c r="BK1054" i="2"/>
  <c r="BK1002" i="2"/>
  <c r="BK969" i="2"/>
  <c r="BK940" i="2"/>
  <c r="J885" i="2"/>
  <c r="BK775" i="2"/>
  <c r="J709" i="2"/>
  <c r="BK581" i="2"/>
  <c r="J502" i="2"/>
  <c r="BK442" i="2"/>
  <c r="BK334" i="2"/>
  <c r="J219" i="2"/>
  <c r="J176" i="2"/>
  <c r="BK1427" i="2"/>
  <c r="BK1403" i="2"/>
  <c r="BK1335" i="2"/>
  <c r="J1268" i="2"/>
  <c r="BK1248" i="2"/>
  <c r="J1233" i="2"/>
  <c r="BK1151" i="2"/>
  <c r="BK1038" i="2"/>
  <c r="J929" i="2"/>
  <c r="J841" i="2"/>
  <c r="BK675" i="2"/>
  <c r="J585" i="2"/>
  <c r="J512" i="2"/>
  <c r="BK381" i="2"/>
  <c r="BK258" i="2"/>
  <c r="BK240" i="2"/>
  <c r="BK156" i="2"/>
  <c r="J119" i="3"/>
  <c r="F35" i="3"/>
  <c r="BB96" i="1"/>
  <c r="BK119" i="4"/>
  <c r="BK123" i="4"/>
  <c r="J143" i="4"/>
  <c r="T122" i="2" l="1"/>
  <c r="T392" i="2"/>
  <c r="BK670" i="2"/>
  <c r="J670" i="2"/>
  <c r="J99" i="2" s="1"/>
  <c r="BK1317" i="2"/>
  <c r="J1317" i="2"/>
  <c r="J100" i="2"/>
  <c r="T1334" i="2"/>
  <c r="BK118" i="4"/>
  <c r="BK117" i="4"/>
  <c r="J117" i="4"/>
  <c r="J96" i="4" s="1"/>
  <c r="P122" i="2"/>
  <c r="R392" i="2"/>
  <c r="T670" i="2"/>
  <c r="T1317" i="2"/>
  <c r="R1334" i="2"/>
  <c r="P118" i="4"/>
  <c r="P117" i="4"/>
  <c r="AU97" i="1" s="1"/>
  <c r="R122" i="2"/>
  <c r="P392" i="2"/>
  <c r="R670" i="2"/>
  <c r="R1317" i="2"/>
  <c r="BK1334" i="2"/>
  <c r="J1334" i="2"/>
  <c r="J101" i="2"/>
  <c r="R118" i="4"/>
  <c r="R117" i="4"/>
  <c r="BK122" i="2"/>
  <c r="J122" i="2"/>
  <c r="J97" i="2" s="1"/>
  <c r="BK392" i="2"/>
  <c r="J392" i="2"/>
  <c r="J98" i="2"/>
  <c r="P670" i="2"/>
  <c r="P1317" i="2"/>
  <c r="P1334" i="2"/>
  <c r="T118" i="4"/>
  <c r="T117" i="4" s="1"/>
  <c r="BK118" i="3"/>
  <c r="J118" i="3"/>
  <c r="J97" i="3"/>
  <c r="BE123" i="4"/>
  <c r="J89" i="4"/>
  <c r="J113" i="4"/>
  <c r="BE119" i="4"/>
  <c r="BE131" i="4"/>
  <c r="E85" i="4"/>
  <c r="BE127" i="4"/>
  <c r="BE137" i="4"/>
  <c r="F92" i="4"/>
  <c r="BE143" i="4"/>
  <c r="E85" i="3"/>
  <c r="J111" i="3"/>
  <c r="BE128" i="3"/>
  <c r="J91" i="3"/>
  <c r="F114" i="3"/>
  <c r="BE119" i="3"/>
  <c r="J33" i="3" s="1"/>
  <c r="AV96" i="1" s="1"/>
  <c r="E85" i="2"/>
  <c r="BE123" i="2"/>
  <c r="BE135" i="2"/>
  <c r="BE196" i="2"/>
  <c r="BE202" i="2"/>
  <c r="BE213" i="2"/>
  <c r="BE314" i="2"/>
  <c r="BE387" i="2"/>
  <c r="BE421" i="2"/>
  <c r="BE459" i="2"/>
  <c r="BE497" i="2"/>
  <c r="BE581" i="2"/>
  <c r="BE585" i="2"/>
  <c r="BE635" i="2"/>
  <c r="BE709" i="2"/>
  <c r="BE732" i="2"/>
  <c r="BE748" i="2"/>
  <c r="BE829" i="2"/>
  <c r="BE837" i="2"/>
  <c r="BE933" i="2"/>
  <c r="BE957" i="2"/>
  <c r="BE961" i="2"/>
  <c r="BE969" i="2"/>
  <c r="BE979" i="2"/>
  <c r="BE998" i="2"/>
  <c r="BE1077" i="2"/>
  <c r="BE1099" i="2"/>
  <c r="BE1104" i="2"/>
  <c r="BE1132" i="2"/>
  <c r="BE1258" i="2"/>
  <c r="BE1299" i="2"/>
  <c r="BE1359" i="2"/>
  <c r="BE1364" i="2"/>
  <c r="BE1369" i="2"/>
  <c r="BE1374" i="2"/>
  <c r="BE1403" i="2"/>
  <c r="BE1415" i="2"/>
  <c r="J89" i="2"/>
  <c r="F92" i="2"/>
  <c r="J117" i="2"/>
  <c r="BE151" i="2"/>
  <c r="BE168" i="2"/>
  <c r="BE225" i="2"/>
  <c r="BE230" i="2"/>
  <c r="BE245" i="2"/>
  <c r="BE269" i="2"/>
  <c r="BE274" i="2"/>
  <c r="BE294" i="2"/>
  <c r="BE347" i="2"/>
  <c r="BE373" i="2"/>
  <c r="BE381" i="2"/>
  <c r="BE393" i="2"/>
  <c r="BE449" i="2"/>
  <c r="BE454" i="2"/>
  <c r="BE490" i="2"/>
  <c r="BE512" i="2"/>
  <c r="BE518" i="2"/>
  <c r="BE538" i="2"/>
  <c r="BE568" i="2"/>
  <c r="BE642" i="2"/>
  <c r="BE652" i="2"/>
  <c r="BE671" i="2"/>
  <c r="BE679" i="2"/>
  <c r="BE689" i="2"/>
  <c r="BE833" i="2"/>
  <c r="BE841" i="2"/>
  <c r="BE875" i="2"/>
  <c r="BE990" i="2"/>
  <c r="BE994" i="2"/>
  <c r="BE1062" i="2"/>
  <c r="BE1119" i="2"/>
  <c r="BE1223" i="2"/>
  <c r="BE1248" i="2"/>
  <c r="BE1253" i="2"/>
  <c r="BE1263" i="2"/>
  <c r="BE1268" i="2"/>
  <c r="BE1318" i="2"/>
  <c r="BE1326" i="2"/>
  <c r="BE1354" i="2"/>
  <c r="BE1384" i="2"/>
  <c r="BE1393" i="2"/>
  <c r="BE1398" i="2"/>
  <c r="BE1408" i="2"/>
  <c r="BE1422" i="2"/>
  <c r="BE1427" i="2"/>
  <c r="BE1431" i="2"/>
  <c r="BE156" i="2"/>
  <c r="BE176" i="2"/>
  <c r="BE334" i="2"/>
  <c r="BE410" i="2"/>
  <c r="BE466" i="2"/>
  <c r="BE473" i="2"/>
  <c r="BE502" i="2"/>
  <c r="BE507" i="2"/>
  <c r="BE524" i="2"/>
  <c r="BE547" i="2"/>
  <c r="BE684" i="2"/>
  <c r="BE775" i="2"/>
  <c r="BE801" i="2"/>
  <c r="BE870" i="2"/>
  <c r="BE880" i="2"/>
  <c r="BE885" i="2"/>
  <c r="BE904" i="2"/>
  <c r="BE953" i="2"/>
  <c r="BE965" i="2"/>
  <c r="BE986" i="2"/>
  <c r="BE1002" i="2"/>
  <c r="BE1025" i="2"/>
  <c r="BE1038" i="2"/>
  <c r="BE1046" i="2"/>
  <c r="BE1070" i="2"/>
  <c r="BE1137" i="2"/>
  <c r="BE1142" i="2"/>
  <c r="BE1172" i="2"/>
  <c r="BE1187" i="2"/>
  <c r="BE1204" i="2"/>
  <c r="BE1228" i="2"/>
  <c r="BE1233" i="2"/>
  <c r="BE1243" i="2"/>
  <c r="BE1273" i="2"/>
  <c r="BE1313" i="2"/>
  <c r="BE1322" i="2"/>
  <c r="BE1330" i="2"/>
  <c r="BE1335" i="2"/>
  <c r="BE162" i="2"/>
  <c r="BE182" i="2"/>
  <c r="BE208" i="2"/>
  <c r="BE219" i="2"/>
  <c r="BE235" i="2"/>
  <c r="BE240" i="2"/>
  <c r="BE253" i="2"/>
  <c r="BE258" i="2"/>
  <c r="BE264" i="2"/>
  <c r="BE342" i="2"/>
  <c r="BE442" i="2"/>
  <c r="BE529" i="2"/>
  <c r="BE607" i="2"/>
  <c r="BE661" i="2"/>
  <c r="BE675" i="2"/>
  <c r="BE929" i="2"/>
  <c r="BE940" i="2"/>
  <c r="BE974" i="2"/>
  <c r="BE1054" i="2"/>
  <c r="BE1094" i="2"/>
  <c r="BE1151" i="2"/>
  <c r="BE1238" i="2"/>
  <c r="BE1304" i="2"/>
  <c r="BE1379" i="2"/>
  <c r="F36" i="2"/>
  <c r="BC95" i="1" s="1"/>
  <c r="BC94" i="1" s="1"/>
  <c r="AY94" i="1" s="1"/>
  <c r="J34" i="3"/>
  <c r="AW96" i="1"/>
  <c r="F35" i="4"/>
  <c r="BB97" i="1" s="1"/>
  <c r="J34" i="2"/>
  <c r="AW95" i="1"/>
  <c r="F34" i="4"/>
  <c r="BA97" i="1" s="1"/>
  <c r="F37" i="4"/>
  <c r="BD97" i="1"/>
  <c r="F35" i="2"/>
  <c r="BB95" i="1" s="1"/>
  <c r="J34" i="4"/>
  <c r="AW97" i="1" s="1"/>
  <c r="F36" i="4"/>
  <c r="BC97" i="1"/>
  <c r="F37" i="2"/>
  <c r="BD95" i="1"/>
  <c r="F34" i="2"/>
  <c r="BA95" i="1" s="1"/>
  <c r="R121" i="2" l="1"/>
  <c r="P121" i="2"/>
  <c r="AU95" i="1"/>
  <c r="T121" i="2"/>
  <c r="J118" i="4"/>
  <c r="J97" i="4"/>
  <c r="BK117" i="3"/>
  <c r="J117" i="3"/>
  <c r="J96" i="3" s="1"/>
  <c r="BK121" i="2"/>
  <c r="J121" i="2"/>
  <c r="J96" i="2"/>
  <c r="BB94" i="1"/>
  <c r="W31" i="1"/>
  <c r="BA94" i="1"/>
  <c r="AW94" i="1"/>
  <c r="AK30" i="1" s="1"/>
  <c r="BD94" i="1"/>
  <c r="W33" i="1"/>
  <c r="AU94" i="1"/>
  <c r="J30" i="4"/>
  <c r="AG97" i="1"/>
  <c r="AN97" i="1" s="1"/>
  <c r="J33" i="2"/>
  <c r="AV95" i="1" s="1"/>
  <c r="AT95" i="1" s="1"/>
  <c r="F33" i="3"/>
  <c r="AZ96" i="1"/>
  <c r="F33" i="4"/>
  <c r="AZ97" i="1" s="1"/>
  <c r="J33" i="4"/>
  <c r="AV97" i="1"/>
  <c r="AT97" i="1"/>
  <c r="F33" i="2"/>
  <c r="AZ95" i="1" s="1"/>
  <c r="AT96" i="1"/>
  <c r="W32" i="1"/>
  <c r="J39" i="4" l="1"/>
  <c r="W30" i="1"/>
  <c r="AX94" i="1"/>
  <c r="J30" i="2"/>
  <c r="AG95" i="1" s="1"/>
  <c r="J30" i="3"/>
  <c r="AG96" i="1"/>
  <c r="AZ94" i="1"/>
  <c r="W29" i="1" s="1"/>
  <c r="J39" i="2" l="1"/>
  <c r="J39" i="3"/>
  <c r="AN95" i="1"/>
  <c r="AN96" i="1"/>
  <c r="AG94" i="1"/>
  <c r="AK26" i="1"/>
  <c r="AK35" i="1" s="1"/>
  <c r="AV94" i="1"/>
  <c r="AK29" i="1"/>
  <c r="AT94" i="1" l="1"/>
  <c r="AN94" i="1" l="1"/>
</calcChain>
</file>

<file path=xl/sharedStrings.xml><?xml version="1.0" encoding="utf-8"?>
<sst xmlns="http://schemas.openxmlformats.org/spreadsheetml/2006/main" count="13320" uniqueCount="1249">
  <si>
    <t>Export Komplet</t>
  </si>
  <si>
    <t/>
  </si>
  <si>
    <t>2.0</t>
  </si>
  <si>
    <t>ZAMOK</t>
  </si>
  <si>
    <t>False</t>
  </si>
  <si>
    <t>{99449dad-c43e-465f-93f0-129d16e70074}</t>
  </si>
  <si>
    <t>0,01</t>
  </si>
  <si>
    <t>21</t>
  </si>
  <si>
    <t>15</t>
  </si>
  <si>
    <t>REKAPITULACE STAVBY</t>
  </si>
  <si>
    <t>v ---  níže se nacházejí doplnkové a pomocné údaje k sestavám  --- v</t>
  </si>
  <si>
    <t>Návod na vyplnění</t>
  </si>
  <si>
    <t>0,001</t>
  </si>
  <si>
    <t>Kód:</t>
  </si>
  <si>
    <t>62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</si>
  <si>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</si>
  <si>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</si>
  <si>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Veleliby - Křinec</t>
  </si>
  <si>
    <t>KSO:</t>
  </si>
  <si>
    <t>CC-CZ:</t>
  </si>
  <si>
    <t>Místo:</t>
  </si>
  <si>
    <t xml:space="preserve"> </t>
  </si>
  <si>
    <t>Datum:</t>
  </si>
  <si>
    <t>6. 5. 2022</t>
  </si>
  <si>
    <t>Zadavatel:</t>
  </si>
  <si>
    <t>IČ:</t>
  </si>
  <si>
    <t>Zimola Bohumil</t>
  </si>
  <si>
    <t>DIČ:</t>
  </si>
  <si>
    <t>Uchazeč:</t>
  </si>
  <si>
    <t>Vyplň údaj</t>
  </si>
  <si>
    <t>Projektant:</t>
  </si>
  <si>
    <t>True</t>
  </si>
  <si>
    <t>Zpracovatel:</t>
  </si>
  <si>
    <t>Hospodková Marcela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</si>
  <si>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</si>
  <si>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</si>
  <si>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</si>
  <si>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</si>
  <si>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</si>
  <si>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</si>
  <si>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</si>
  <si>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</si>
  <si>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</si>
  <si>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</si>
  <si>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</si>
  <si>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</si>
  <si>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</si>
  <si>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</si>
  <si>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</si>
  <si>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</si>
  <si>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</si>
  <si>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</si>
  <si>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</si>
  <si>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</si>
  <si>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</si>
  <si>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</si>
  <si>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</si>
  <si>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</si>
  <si>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</si>
  <si>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</si>
  <si>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</si>
  <si>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</si>
  <si>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</si>
  <si>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</si>
  <si>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</si>
  <si>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</si>
  <si>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</si>
  <si>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</si>
  <si>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</si>
  <si>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</si>
  <si>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</si>
  <si>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</si>
  <si>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</si>
  <si>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</si>
  <si>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</si>
  <si>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</si>
  <si>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</si>
  <si>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</si>
  <si>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</si>
  <si>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</si>
  <si>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</si>
  <si>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traťové koleje Veleliby - Křinec</t>
  </si>
  <si>
    <t>STA</t>
  </si>
  <si>
    <t>1</t>
  </si>
  <si>
    <t>{82eec2b8-99e4-4c40-bea6-60e0c46e6fce}</t>
  </si>
  <si>
    <t>2</t>
  </si>
  <si>
    <t>SO 02</t>
  </si>
  <si>
    <t>Přeprava mechanizace</t>
  </si>
  <si>
    <t>{f1ccb04d-c28d-49e3-9076-56e2c796fe74}</t>
  </si>
  <si>
    <t>SO 03</t>
  </si>
  <si>
    <t>VON</t>
  </si>
  <si>
    <t>{9343591a-e310-4805-acb0-bb163ddfa332}</t>
  </si>
  <si>
    <t>KRYCÍ LIST SOUPISU PRACÍ</t>
  </si>
  <si>
    <t>Objekt:</t>
  </si>
  <si>
    <t>SO 01 - Oprava traťové koleje Veleliby - Křinec</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</si>
  <si>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</si>
  <si>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</si>
  <si>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</si>
  <si>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</si>
  <si>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</si>
  <si>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</si>
  <si>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</si>
  <si>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</si>
  <si>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</si>
  <si>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</si>
  <si>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</si>
  <si>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</si>
  <si>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</si>
  <si>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</si>
  <si>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</si>
  <si>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</si>
  <si>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</si>
  <si>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</si>
  <si>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</si>
  <si>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</si>
  <si>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</si>
  <si>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</si>
  <si>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</si>
  <si>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</si>
  <si>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</si>
  <si>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</si>
  <si>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</si>
  <si>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5956213035</t>
  </si>
  <si>
    <t>Pražec betonový příčný vystrojený  užitý SB5</t>
  </si>
  <si>
    <t>kus</t>
  </si>
  <si>
    <t>Sborník UOŽI 01 2022</t>
  </si>
  <si>
    <t>8</t>
  </si>
  <si>
    <t>4</t>
  </si>
  <si>
    <t>-731660103</t>
  </si>
  <si>
    <t>PP</t>
  </si>
  <si>
    <t>VV</t>
  </si>
  <si>
    <t>ojediněle SB3</t>
  </si>
  <si>
    <t>P4593</t>
  </si>
  <si>
    <t>12</t>
  </si>
  <si>
    <t>P4601</t>
  </si>
  <si>
    <t>6</t>
  </si>
  <si>
    <t>P4605</t>
  </si>
  <si>
    <t>Součet</t>
  </si>
  <si>
    <t>neoceňovat dodá TO</t>
  </si>
  <si>
    <t>5957201010</t>
  </si>
  <si>
    <t>Kolejnice užité tv. S49</t>
  </si>
  <si>
    <t>m</t>
  </si>
  <si>
    <t>244958238</t>
  </si>
  <si>
    <t>(2100-382)*2</t>
  </si>
  <si>
    <t>(3260-2870)*2</t>
  </si>
  <si>
    <t>(6020-3700)*2</t>
  </si>
  <si>
    <t>(7400-6100)*2</t>
  </si>
  <si>
    <t>(8480-8330)*2</t>
  </si>
  <si>
    <t>(9160-8650)*2</t>
  </si>
  <si>
    <t>vložky v km 9,230</t>
  </si>
  <si>
    <t>5*2</t>
  </si>
  <si>
    <t>(9615-9330)*2</t>
  </si>
  <si>
    <t>(11124-10325)*2</t>
  </si>
  <si>
    <t>P4594, P4598 (nové kolejnice)</t>
  </si>
  <si>
    <t>-(50+50)</t>
  </si>
  <si>
    <t>3</t>
  </si>
  <si>
    <t>5958264075</t>
  </si>
  <si>
    <t>Podkladnice rozponová užitá tv. T8</t>
  </si>
  <si>
    <t>524870559</t>
  </si>
  <si>
    <t>52</t>
  </si>
  <si>
    <t>5956101000</t>
  </si>
  <si>
    <t>Pražec dřevěný příčný nevystrojený dub 2600x260x160 mm</t>
  </si>
  <si>
    <t>-1379946637</t>
  </si>
  <si>
    <t>před + za mosten v km 11,099</t>
  </si>
  <si>
    <t>20+4</t>
  </si>
  <si>
    <t>5</t>
  </si>
  <si>
    <t>5956101020</t>
  </si>
  <si>
    <t>Pražec dřevěný příčný vystrojený   dub 2600x260x160 mm</t>
  </si>
  <si>
    <t>1409370929</t>
  </si>
  <si>
    <t>most v km 5,000</t>
  </si>
  <si>
    <t>3+3</t>
  </si>
  <si>
    <t>5957101050</t>
  </si>
  <si>
    <t>Kolejnice třídy R260 tv. 49 E1 délky 25,000 m</t>
  </si>
  <si>
    <t>738918421</t>
  </si>
  <si>
    <t>P4594</t>
  </si>
  <si>
    <t>P4598</t>
  </si>
  <si>
    <t>7</t>
  </si>
  <si>
    <t>5957134055</t>
  </si>
  <si>
    <t>Lepený izolovaný styk tv. S49 s tepelně zpracovanou hlavou délky 4,50 m</t>
  </si>
  <si>
    <t>1902664193</t>
  </si>
  <si>
    <t>u SE 15</t>
  </si>
  <si>
    <t>5957134010</t>
  </si>
  <si>
    <t>Lepený izolovaný styk tv. S49 s tepelně zpracovanou hlavou délky 3,60 m</t>
  </si>
  <si>
    <t>-408486474</t>
  </si>
  <si>
    <t>km 0,600</t>
  </si>
  <si>
    <t>km 0,900</t>
  </si>
  <si>
    <t>u P4593</t>
  </si>
  <si>
    <t>km 1,500</t>
  </si>
  <si>
    <t>km 2,000</t>
  </si>
  <si>
    <t>9</t>
  </si>
  <si>
    <t>5957134080</t>
  </si>
  <si>
    <t>Lepený izolovaný styk tv. S49 s tepelně zpracovanou hlavou délky 5,00 m</t>
  </si>
  <si>
    <t>-232210823</t>
  </si>
  <si>
    <t>km 2,120</t>
  </si>
  <si>
    <t>10</t>
  </si>
  <si>
    <t>5960101015</t>
  </si>
  <si>
    <t>Pražcové kotvy TDHB pro pražec betonový SB 5</t>
  </si>
  <si>
    <t>-490956956</t>
  </si>
  <si>
    <t>v km 10,939</t>
  </si>
  <si>
    <t>51</t>
  </si>
  <si>
    <t>11</t>
  </si>
  <si>
    <t>5962101050</t>
  </si>
  <si>
    <t>Návěstidlo tabule před zastávkou</t>
  </si>
  <si>
    <t>-45026987</t>
  </si>
  <si>
    <t>5962101010</t>
  </si>
  <si>
    <t>Návěstidlo rychlostník - obdélník</t>
  </si>
  <si>
    <t>1464338268</t>
  </si>
  <si>
    <t>nové rychlostníky - tabulky 40; 55; 60; 65; 70</t>
  </si>
  <si>
    <t>1+1+1+2+3</t>
  </si>
  <si>
    <t>13</t>
  </si>
  <si>
    <t>5962101020</t>
  </si>
  <si>
    <t>Návěstidlo očekávejte traťovou rychlost - trojúhelník</t>
  </si>
  <si>
    <t>-912347282</t>
  </si>
  <si>
    <t>předvěstník - tabulky 4; 5</t>
  </si>
  <si>
    <t>1+1</t>
  </si>
  <si>
    <t>14</t>
  </si>
  <si>
    <t>5962101090</t>
  </si>
  <si>
    <t>Návěstidlo sloupek s návěstí pískejte</t>
  </si>
  <si>
    <t>839727138</t>
  </si>
  <si>
    <t>5962101045</t>
  </si>
  <si>
    <t>Návěstidlo konec nástupiště</t>
  </si>
  <si>
    <t>1849758171</t>
  </si>
  <si>
    <t>16</t>
  </si>
  <si>
    <t>5962101065</t>
  </si>
  <si>
    <t>Návěstidlo výstražný kříž jednokolejný-značka 32a fluorescenční obrys</t>
  </si>
  <si>
    <t>257427296</t>
  </si>
  <si>
    <t>17</t>
  </si>
  <si>
    <t>5962101080</t>
  </si>
  <si>
    <t>Návěstidlo stůj dej přednost v jízdě - fluorescenční obrys</t>
  </si>
  <si>
    <t>-1770802857</t>
  </si>
  <si>
    <t>18</t>
  </si>
  <si>
    <t>5962101110</t>
  </si>
  <si>
    <t>Návěstidlo sklonovník reflexní</t>
  </si>
  <si>
    <t>-319007425</t>
  </si>
  <si>
    <t>sklonovník "stoupání" (sklon/délka) 5/283; 10/596; 5/178; 10/663; 5/974; 5/181; 10/366; 10/325; 5/360</t>
  </si>
  <si>
    <t>2+2+2+2+2+2+2+2+2</t>
  </si>
  <si>
    <t>sklonovník "klesání" (sklon/délka) 5/225; 5/332; 15/874; 5/1010; 10/408; 5/725</t>
  </si>
  <si>
    <t>2+2+2+2+2+2</t>
  </si>
  <si>
    <t>19</t>
  </si>
  <si>
    <t>7592701460</t>
  </si>
  <si>
    <t>Upozorňovadla, značky Návěsti označující místo na trati Označník 'Posun zakázán'  (HM0404129990690)</t>
  </si>
  <si>
    <t>459822240</t>
  </si>
  <si>
    <t>20</t>
  </si>
  <si>
    <t>R5962113005</t>
  </si>
  <si>
    <t>Sloupek ocelový pozinkovaný 60 mm</t>
  </si>
  <si>
    <t>303402222</t>
  </si>
  <si>
    <t>slupek 3m</t>
  </si>
  <si>
    <t>82*3</t>
  </si>
  <si>
    <t>5962114000</t>
  </si>
  <si>
    <t>Výstroj sloupku objímka 50 až 100 mm kompletní</t>
  </si>
  <si>
    <t>-1330764448</t>
  </si>
  <si>
    <t>168</t>
  </si>
  <si>
    <t>22</t>
  </si>
  <si>
    <t>5962114020</t>
  </si>
  <si>
    <t>Výstroj sloupku víčko plast 60 mm</t>
  </si>
  <si>
    <t>-427611379</t>
  </si>
  <si>
    <t>82</t>
  </si>
  <si>
    <t>23</t>
  </si>
  <si>
    <t>5958134041</t>
  </si>
  <si>
    <t>Součásti upevňovací šroub svěrkový T5</t>
  </si>
  <si>
    <t>-367770695</t>
  </si>
  <si>
    <t>1*4</t>
  </si>
  <si>
    <t>12*4</t>
  </si>
  <si>
    <t>výměna v km 2,075</t>
  </si>
  <si>
    <t>100*4</t>
  </si>
  <si>
    <t xml:space="preserve">pod lis v km 2,120 </t>
  </si>
  <si>
    <t>10*4</t>
  </si>
  <si>
    <t>6*4</t>
  </si>
  <si>
    <t>P4604</t>
  </si>
  <si>
    <t>ojediněle</t>
  </si>
  <si>
    <t>250*4</t>
  </si>
  <si>
    <t>24</t>
  </si>
  <si>
    <t>5958134140</t>
  </si>
  <si>
    <t>Součásti upevňovací vložka M</t>
  </si>
  <si>
    <t>-1890420641</t>
  </si>
  <si>
    <t>50</t>
  </si>
  <si>
    <t>25</t>
  </si>
  <si>
    <t>5958134115</t>
  </si>
  <si>
    <t>Součásti upevňovací matice M24</t>
  </si>
  <si>
    <t>801852310</t>
  </si>
  <si>
    <t>26</t>
  </si>
  <si>
    <t>5958134080</t>
  </si>
  <si>
    <t>Součásti upevňovací vrtule R2 (160)</t>
  </si>
  <si>
    <t>1499246489</t>
  </si>
  <si>
    <t>most v km 5,000 (dřevo)</t>
  </si>
  <si>
    <t>(3+3)*8</t>
  </si>
  <si>
    <t>(20+4)*8</t>
  </si>
  <si>
    <t>27</t>
  </si>
  <si>
    <t>5958134040</t>
  </si>
  <si>
    <t>Součásti upevňovací kroužek pružný dvojitý Fe 6</t>
  </si>
  <si>
    <t>1746999010</t>
  </si>
  <si>
    <t>1844</t>
  </si>
  <si>
    <t>28</t>
  </si>
  <si>
    <t>5958158005</t>
  </si>
  <si>
    <t>Podložka pryžová pod patu kolejnice S49  183/126/6</t>
  </si>
  <si>
    <t>-1641986638</t>
  </si>
  <si>
    <t>(2,100-0,382)*1640*2</t>
  </si>
  <si>
    <t>0,960</t>
  </si>
  <si>
    <t>(3,260-2,870)*1640*2</t>
  </si>
  <si>
    <t>0,800</t>
  </si>
  <si>
    <t>(6,020-3,700)*1640*2</t>
  </si>
  <si>
    <t>0,400</t>
  </si>
  <si>
    <t>100*2</t>
  </si>
  <si>
    <t>10*2</t>
  </si>
  <si>
    <t>P4597</t>
  </si>
  <si>
    <t>8*2</t>
  </si>
  <si>
    <t>(7,400-6,100)*1640*2</t>
  </si>
  <si>
    <t>(8,480-8,330)*1640*2</t>
  </si>
  <si>
    <t>(9,160-8,650)*1640*2</t>
  </si>
  <si>
    <t>1,200</t>
  </si>
  <si>
    <t>v km 9,230 (pod vložky)</t>
  </si>
  <si>
    <t>9*2</t>
  </si>
  <si>
    <t>(9,615-9,330)*1840*2</t>
  </si>
  <si>
    <t>(11,124-10,325)*1640*2</t>
  </si>
  <si>
    <t>1,280</t>
  </si>
  <si>
    <t>29</t>
  </si>
  <si>
    <t>5958158010</t>
  </si>
  <si>
    <t>Podložka pryžová pod patu kolejnice S49  475/126/5</t>
  </si>
  <si>
    <t>-615939225</t>
  </si>
  <si>
    <t>most v km 1,415 (na podkladnice S 4M)</t>
  </si>
  <si>
    <t>19*2</t>
  </si>
  <si>
    <t>most v km 5,000 (na podkladnice S 4M)</t>
  </si>
  <si>
    <t>16*2</t>
  </si>
  <si>
    <t>30</t>
  </si>
  <si>
    <t>5958158070</t>
  </si>
  <si>
    <t>Podložka polyetylenová pod podkladnici 380/160/2 (S4, R4)</t>
  </si>
  <si>
    <t>2145315079</t>
  </si>
  <si>
    <t>(20+4)*2</t>
  </si>
  <si>
    <t>31</t>
  </si>
  <si>
    <t>5964165000</t>
  </si>
  <si>
    <t>Betonová patka sloupku malá prefabrikát</t>
  </si>
  <si>
    <t>1374594938</t>
  </si>
  <si>
    <t>Materiál</t>
  </si>
  <si>
    <t>32</t>
  </si>
  <si>
    <t>5958125010</t>
  </si>
  <si>
    <t>Komplety s antikorozní úpravou ŽS 4 (svěrka ŽS4, šroub RS 1, matice M24, podložka Fe6)</t>
  </si>
  <si>
    <t>-250746722</t>
  </si>
  <si>
    <t>20*4</t>
  </si>
  <si>
    <t>P4595</t>
  </si>
  <si>
    <t>8*4</t>
  </si>
  <si>
    <t>27*4</t>
  </si>
  <si>
    <t>P4599</t>
  </si>
  <si>
    <t>16*4</t>
  </si>
  <si>
    <t>P4606</t>
  </si>
  <si>
    <t>18*4</t>
  </si>
  <si>
    <t>P4607</t>
  </si>
  <si>
    <t>33</t>
  </si>
  <si>
    <t>5958128010</t>
  </si>
  <si>
    <t>Komplety ŽS 4 (šroub RS 1, matice M 24, podložka Fe6, svěrka ŽS4)</t>
  </si>
  <si>
    <t>436079439</t>
  </si>
  <si>
    <t>most v km 1,415 (SB6+mostnice)</t>
  </si>
  <si>
    <t>(8+19)*4</t>
  </si>
  <si>
    <t>u P4594</t>
  </si>
  <si>
    <t>28*4</t>
  </si>
  <si>
    <t>most v km 5,000 (dřevo + mostnice)</t>
  </si>
  <si>
    <t>(3+3)*4 + 16*4</t>
  </si>
  <si>
    <t>(20+4)*4</t>
  </si>
  <si>
    <t>34</t>
  </si>
  <si>
    <t>5956140045</t>
  </si>
  <si>
    <t>Pražec betonový příčný vystrojený včetně kompletů tv. SB 8 P upevnění tuhé-ŽS4</t>
  </si>
  <si>
    <t>1049307981</t>
  </si>
  <si>
    <t>před P4594</t>
  </si>
  <si>
    <t>35</t>
  </si>
  <si>
    <t>5964147015</t>
  </si>
  <si>
    <t>Nástupištní díly podložka pod tvárnici Tischer</t>
  </si>
  <si>
    <t>1445302187</t>
  </si>
  <si>
    <t>zas. Jíkev</t>
  </si>
  <si>
    <t>47</t>
  </si>
  <si>
    <t>zas. Oskořínek</t>
  </si>
  <si>
    <t>81*2</t>
  </si>
  <si>
    <t>36</t>
  </si>
  <si>
    <t>5964147030</t>
  </si>
  <si>
    <t>Nástupištní díly konzolová deska K 145 Z (KTD-145 Z bez vodící linie)</t>
  </si>
  <si>
    <t>1414157832</t>
  </si>
  <si>
    <t>Nástupištní díly konzolová deska K 145 Z</t>
  </si>
  <si>
    <t>zas.Oskořínek</t>
  </si>
  <si>
    <t>80</t>
  </si>
  <si>
    <t>37</t>
  </si>
  <si>
    <t>5964147025</t>
  </si>
  <si>
    <t>Nástupištní díly konzolová deska K 145</t>
  </si>
  <si>
    <t>43881548</t>
  </si>
  <si>
    <t>46</t>
  </si>
  <si>
    <t>38</t>
  </si>
  <si>
    <t>5964147105</t>
  </si>
  <si>
    <t>Nástupištní díly výplňová deska D3</t>
  </si>
  <si>
    <t>2114415895</t>
  </si>
  <si>
    <t>80*2</t>
  </si>
  <si>
    <t>39</t>
  </si>
  <si>
    <t>5964147020</t>
  </si>
  <si>
    <t>Nástupištní díly tvárnice Tischer B</t>
  </si>
  <si>
    <t>-722040488</t>
  </si>
  <si>
    <t>40</t>
  </si>
  <si>
    <t>5963110010</t>
  </si>
  <si>
    <t>Přejezd Intermont panel 1285x3000x170 ŽPP 1</t>
  </si>
  <si>
    <t>814209483</t>
  </si>
  <si>
    <t>P4593 (SB5 - S49)</t>
  </si>
  <si>
    <t>P4595 (SB8 - S49)</t>
  </si>
  <si>
    <t>P4597 (SB8 - S49)</t>
  </si>
  <si>
    <t>P4599 (SB8 - S49)</t>
  </si>
  <si>
    <t>P4601 (SB5 - S49)</t>
  </si>
  <si>
    <t>P4604 (SB5 - S49)</t>
  </si>
  <si>
    <t>P4605 (SB5 -S49)</t>
  </si>
  <si>
    <t>41</t>
  </si>
  <si>
    <t>5963110020</t>
  </si>
  <si>
    <t>Přejezd Intermont panel 1284x1480x170 ŽPP 3 pro pěší</t>
  </si>
  <si>
    <t>-1643339428</t>
  </si>
  <si>
    <t>42</t>
  </si>
  <si>
    <t>5963134005</t>
  </si>
  <si>
    <t>Náběhový klín ocelový pozink.</t>
  </si>
  <si>
    <t>66958892</t>
  </si>
  <si>
    <t>P4593; P4595; P4597; P4599; P4601; P4604; P4605</t>
  </si>
  <si>
    <t>2+2+2+2+2+2+2</t>
  </si>
  <si>
    <t>43</t>
  </si>
  <si>
    <t>5962101120</t>
  </si>
  <si>
    <t>Návěstidlo hektometrovník železobetonový se znaky</t>
  </si>
  <si>
    <t>515073718</t>
  </si>
  <si>
    <t>v km 0,400-11,100</t>
  </si>
  <si>
    <t>6+9+9+9+9+9+9+9+9+9+9+1</t>
  </si>
  <si>
    <t>44</t>
  </si>
  <si>
    <t>5962101115</t>
  </si>
  <si>
    <t>Návěstidlo kilometrovník železobetonový se znaky</t>
  </si>
  <si>
    <t>1382460799</t>
  </si>
  <si>
    <t>v km 1-11</t>
  </si>
  <si>
    <t>45</t>
  </si>
  <si>
    <t>5964127005</t>
  </si>
  <si>
    <t>Odvodňovací žlaby štěrbinové betonové masívní délky 4000mm</t>
  </si>
  <si>
    <t>-920579524</t>
  </si>
  <si>
    <t>Odvodňovací žlaby štěrbinové betonové masívní</t>
  </si>
  <si>
    <t>TZD-Q 400/500/4000</t>
  </si>
  <si>
    <t>P4603 Lp 2m od hlavy kolejnice</t>
  </si>
  <si>
    <t>R.5964127005</t>
  </si>
  <si>
    <t>Odvodňovací žlaby štěrbinové betonové masívní délky 1000mm čistící</t>
  </si>
  <si>
    <t>1187789787</t>
  </si>
  <si>
    <t>TZD - Q 400/500/1000-M</t>
  </si>
  <si>
    <t>P4603 Lp od hlavy kolejnice 2m</t>
  </si>
  <si>
    <t>5963101003</t>
  </si>
  <si>
    <t>Přejezd celopryžový pro silně zatížené komunikace se závěrnou zídkou tv. T, základový beton, vyrovnávací malta, pojistky proti posuvu</t>
  </si>
  <si>
    <t>1684053251</t>
  </si>
  <si>
    <t>Přejezd celopryžový pro silně zatížené komunikace se závěrnou zídkou tv. T, základový beton, vyrovnávací malta, pojistky proti posuvu.</t>
  </si>
  <si>
    <t>9,6</t>
  </si>
  <si>
    <t>48</t>
  </si>
  <si>
    <t>5963102050</t>
  </si>
  <si>
    <t>Přejezd celopryžový pro zatížené komunikace spínaný přírubami panel vnitřní</t>
  </si>
  <si>
    <t>-870195179</t>
  </si>
  <si>
    <t>49</t>
  </si>
  <si>
    <t>5963102080</t>
  </si>
  <si>
    <t>Přejezd celopryžový pro zatížené komunikace spínaný přírubami, náběhový klín</t>
  </si>
  <si>
    <t>1076675745</t>
  </si>
  <si>
    <t>5963146000</t>
  </si>
  <si>
    <t>Asfaltový beton ACO 11S 50/70 střednězrnný-obrusná vrstva</t>
  </si>
  <si>
    <t>t</t>
  </si>
  <si>
    <t>-903386483</t>
  </si>
  <si>
    <t>P4594 Lp+Pp</t>
  </si>
  <si>
    <t>(4+4)*9,6*0,1*2,5</t>
  </si>
  <si>
    <t>P4598 Lp+Pp</t>
  </si>
  <si>
    <t>((3,7+7)/2+(6+3)/2)*10,8*0,1*2,5</t>
  </si>
  <si>
    <t>P4603</t>
  </si>
  <si>
    <t>(7,5+8)*6*0,1*2,5</t>
  </si>
  <si>
    <t>P4606 Lp+Pp</t>
  </si>
  <si>
    <t>(3+5)*10,8*0,1*2,5</t>
  </si>
  <si>
    <t>P4607 Lp+Pp</t>
  </si>
  <si>
    <t>(3+4)*7,2*0,1*2,5</t>
  </si>
  <si>
    <t xml:space="preserve">do žlábku v přejezdu P4593; P4597; </t>
  </si>
  <si>
    <t>0,150*0,130*4,5*2*2*2,5</t>
  </si>
  <si>
    <t>do žlábku v přejezdu P4595; P4599; P4602; P4604; P4605</t>
  </si>
  <si>
    <t>0,150*0,130*6*5*2*2,5</t>
  </si>
  <si>
    <t>do žlábku v přejezdu P4601</t>
  </si>
  <si>
    <t>0,150*0,130*3*2*2,5</t>
  </si>
  <si>
    <t>do žlábku v přejezdu P4603</t>
  </si>
  <si>
    <t>0,150*0,130*7,2*2*2,5</t>
  </si>
  <si>
    <t>5963146015</t>
  </si>
  <si>
    <t>Asfaltový beton ACL 22S 50/70 velmi hrubozrnný-ložní vrstva</t>
  </si>
  <si>
    <t>-316938526</t>
  </si>
  <si>
    <t>5963152000</t>
  </si>
  <si>
    <t>Asfaltová zálivka pro trhliny a spáry</t>
  </si>
  <si>
    <t>kg</t>
  </si>
  <si>
    <t>302753857</t>
  </si>
  <si>
    <t>53</t>
  </si>
  <si>
    <t>R5955101086</t>
  </si>
  <si>
    <t>Asfaltový recyklát drť</t>
  </si>
  <si>
    <t>-723427897</t>
  </si>
  <si>
    <t>povrch cesty Lp+Pp</t>
  </si>
  <si>
    <t>(4+4)*4,5*0,2*2</t>
  </si>
  <si>
    <t>(4+4)*6*0,2*2</t>
  </si>
  <si>
    <t>(3+4)*3*0,2*2</t>
  </si>
  <si>
    <t>P4602</t>
  </si>
  <si>
    <t>(3+3)*6*0,2*2</t>
  </si>
  <si>
    <t>nástupiště Oskořínek přístup</t>
  </si>
  <si>
    <t>80*1,5*0,02*2</t>
  </si>
  <si>
    <t>54</t>
  </si>
  <si>
    <t>5955101000</t>
  </si>
  <si>
    <t>Kamenivo drcené štěrk frakce 31,5/63 třídy BI</t>
  </si>
  <si>
    <t>1734032866</t>
  </si>
  <si>
    <t>(11124-344)*0,2*1,8</t>
  </si>
  <si>
    <t>11*1,7*1,8</t>
  </si>
  <si>
    <t>před P4594 (cca 27 oken)</t>
  </si>
  <si>
    <t>17*1*1,8</t>
  </si>
  <si>
    <t>30*1,7*1,8</t>
  </si>
  <si>
    <t>10*1,7*1,8</t>
  </si>
  <si>
    <t>8*1,7*1,8</t>
  </si>
  <si>
    <t>před P4598+P4598</t>
  </si>
  <si>
    <t>(80+20)*1,7*1,8</t>
  </si>
  <si>
    <t>12*1,7*1,8</t>
  </si>
  <si>
    <t>(6875-6850)*1*1,8</t>
  </si>
  <si>
    <t xml:space="preserve">zas. Oskořínek </t>
  </si>
  <si>
    <t>(6400-6250)*1,7*1,8</t>
  </si>
  <si>
    <t xml:space="preserve">před P4603 +za </t>
  </si>
  <si>
    <t>5*1*1,8+5*1*1,8</t>
  </si>
  <si>
    <t>15*1,7*1,8</t>
  </si>
  <si>
    <t>(11124-10800)*1,7*1,8</t>
  </si>
  <si>
    <t>most v km 11,099</t>
  </si>
  <si>
    <t>-28*1,7*1,8</t>
  </si>
  <si>
    <t>55</t>
  </si>
  <si>
    <t>5955101025</t>
  </si>
  <si>
    <t>Kamenivo drcené drť frakce 4/8</t>
  </si>
  <si>
    <t>1661078194</t>
  </si>
  <si>
    <t>pod panely</t>
  </si>
  <si>
    <t>zas. Jíkev doplnění za desky</t>
  </si>
  <si>
    <t>46*0,6*0,05*2</t>
  </si>
  <si>
    <t>56</t>
  </si>
  <si>
    <t>5964161000</t>
  </si>
  <si>
    <t>Beton lehce zhutnitelný C 12/15;X0 F5 2 080 2 517</t>
  </si>
  <si>
    <t>m3</t>
  </si>
  <si>
    <t>-834291500</t>
  </si>
  <si>
    <t>odvodnění</t>
  </si>
  <si>
    <t>5*0,5*0,1</t>
  </si>
  <si>
    <t>nástupiště Jíkev</t>
  </si>
  <si>
    <t>46*0,5*0,1</t>
  </si>
  <si>
    <t>nástupiště Oskořínek</t>
  </si>
  <si>
    <t>80*0,5*0,1*2</t>
  </si>
  <si>
    <t>57</t>
  </si>
  <si>
    <t>R58594822</t>
  </si>
  <si>
    <t>směs suchá maltová zdící cementová M15</t>
  </si>
  <si>
    <t>1427748313</t>
  </si>
  <si>
    <t>0,25*0,01*46*2</t>
  </si>
  <si>
    <t>pod závěrné zídky</t>
  </si>
  <si>
    <t>1,2*16*0,001*0,020*2</t>
  </si>
  <si>
    <t>nástupiště zas. Oskořínek</t>
  </si>
  <si>
    <t>0,25*0,01*80*2*2</t>
  </si>
  <si>
    <t>58</t>
  </si>
  <si>
    <t>5964133010</t>
  </si>
  <si>
    <t>Geotextilie ochranné</t>
  </si>
  <si>
    <t>m2</t>
  </si>
  <si>
    <t>2049939943</t>
  </si>
  <si>
    <t>pod panely a asfaltovou drť (asfalt) P4593; P4597</t>
  </si>
  <si>
    <t>(1+1,5+1)*4,5*2</t>
  </si>
  <si>
    <t>pod panely a asfaltovou drť (asfalt) P4595; P4599; P4602; P4604; P4605</t>
  </si>
  <si>
    <t>(1+1,5+1)*6*5</t>
  </si>
  <si>
    <t>pod panely a asfaltovou drť (asfalt) P4601</t>
  </si>
  <si>
    <t>(1+1,5+1)*3</t>
  </si>
  <si>
    <t>P</t>
  </si>
  <si>
    <t>Práce</t>
  </si>
  <si>
    <t>59</t>
  </si>
  <si>
    <t>K</t>
  </si>
  <si>
    <t>5904005110</t>
  </si>
  <si>
    <t>Vysečení travního porostu strojně kolovou nebo kolejovou mechanizací se sekacím adaptérem</t>
  </si>
  <si>
    <t>ha</t>
  </si>
  <si>
    <t>1316413388</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</si>
  <si>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</si>
  <si>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4,4</t>
  </si>
  <si>
    <t>60</t>
  </si>
  <si>
    <t>5904020110</t>
  </si>
  <si>
    <t>Vyřezání křovin porost hustý 6 a více kusů stonků na m2 plochy sklon terénu do 1:2</t>
  </si>
  <si>
    <t>-1920697284</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</si>
  <si>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</si>
  <si>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2200</t>
  </si>
  <si>
    <t>61</t>
  </si>
  <si>
    <t>5915015010</t>
  </si>
  <si>
    <t>Svahování zemního tělesa železničního spodku v náspu</t>
  </si>
  <si>
    <t>1250519388</t>
  </si>
  <si>
    <t>Svahování zemního tělesa železničního spodku v náspu. Poznámka: 1. V cenách jsou započteny náklady na svahování železničního tělesa a uložení výzisku na terén nebo naložení na dopravní prostředek.</t>
  </si>
  <si>
    <t>úprava výzisku z nástupiště a těžení</t>
  </si>
  <si>
    <t>80*1,5</t>
  </si>
  <si>
    <t>5905023010</t>
  </si>
  <si>
    <t>Úprava povrchu stezky rozprostřením drtě do 3 cm</t>
  </si>
  <si>
    <t>781574462</t>
  </si>
  <si>
    <t>Úprava povrchu stezky rozprostřením drtě do 3 cm. Poznámka: 1. V cenách jsou započteny náklady na rozprostření a urovnání kameniva včetně zhutnění povrchu stezky. Platí pro nový i stávající stav. 2. V cenách nejsou obsaženy náklady na dodávku drtě.</t>
  </si>
  <si>
    <t>63</t>
  </si>
  <si>
    <t>5905023030</t>
  </si>
  <si>
    <t xml:space="preserve">Úprava povrchu </t>
  </si>
  <si>
    <t>-1670811221</t>
  </si>
  <si>
    <t>Úprava povrchu. Poznámka: 1. V cenách jsou započteny náklady na rozprostření a urovnání kameniva včetně zhutnění povrchu stezky. Platí pro nový i stávající stav. 2. V cenách nejsou obsaženy náklady na dodávku drtě.</t>
  </si>
  <si>
    <t>(4+4)*4,5</t>
  </si>
  <si>
    <t>(4+4)*6</t>
  </si>
  <si>
    <t>(3+4)*3</t>
  </si>
  <si>
    <t>(3+3)*6</t>
  </si>
  <si>
    <t>64</t>
  </si>
  <si>
    <t>5905020020</t>
  </si>
  <si>
    <t>Oprava stezky strojně s odstraněním drnu a nánosu přes 10 cm do 20 cm</t>
  </si>
  <si>
    <t>-2116971443</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</si>
  <si>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</si>
  <si>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</si>
  <si>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</si>
  <si>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(1405-1200)*1,5</t>
  </si>
  <si>
    <t>(1950-1425)*1,5</t>
  </si>
  <si>
    <t>(3640-2200)*1,5</t>
  </si>
  <si>
    <t>(4600-3686)*1,5</t>
  </si>
  <si>
    <t>(5600-5350)*1,5</t>
  </si>
  <si>
    <t>(6270-5800)*1,5</t>
  </si>
  <si>
    <t>(7400-6350)*1,5</t>
  </si>
  <si>
    <t>(8500-7600)*1,5</t>
  </si>
  <si>
    <t>Pp</t>
  </si>
  <si>
    <t>(1405-1050)*1,5</t>
  </si>
  <si>
    <t>(4100-1425)*1,5</t>
  </si>
  <si>
    <t>(4600-4400)*1,5</t>
  </si>
  <si>
    <t>(8500-5350)*1,5</t>
  </si>
  <si>
    <t>Lp+Pp</t>
  </si>
  <si>
    <t>(950-368)*1,5*2</t>
  </si>
  <si>
    <t>(4990-4800)*1,5*2</t>
  </si>
  <si>
    <t>(5150-5010)*1,5*2</t>
  </si>
  <si>
    <t>(11080-9100)*1,5*2</t>
  </si>
  <si>
    <t>65</t>
  </si>
  <si>
    <t>5914020020</t>
  </si>
  <si>
    <t>Čištění otevřených odvodňovacích zařízení strojně příkop nezpevněný</t>
  </si>
  <si>
    <t>1554144375</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</si>
  <si>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</si>
  <si>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příkopy</t>
  </si>
  <si>
    <t>(1200-950)*0,3</t>
  </si>
  <si>
    <t>(2200-1950)*0,3</t>
  </si>
  <si>
    <t>(5800-5600)*0,3</t>
  </si>
  <si>
    <t>(7600-7400)*0,3</t>
  </si>
  <si>
    <t>(1050-950)*0,3</t>
  </si>
  <si>
    <t>(4400-4100)*0,3</t>
  </si>
  <si>
    <t>(4800-4600)*0,3*2</t>
  </si>
  <si>
    <t>(5350-5150)*0,3*2</t>
  </si>
  <si>
    <t>(9100-8500)*0,3*2</t>
  </si>
  <si>
    <t>66</t>
  </si>
  <si>
    <t>5905035120</t>
  </si>
  <si>
    <t>Výměna KL malou těžící mechanizací včetně lavičky pod ložnou plochou pražce lože zapuštěné</t>
  </si>
  <si>
    <t>-1262497546</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</si>
  <si>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</si>
  <si>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17*1</t>
  </si>
  <si>
    <t>(6875-6850)*1</t>
  </si>
  <si>
    <t>5*1+5*1</t>
  </si>
  <si>
    <t>11*1,7</t>
  </si>
  <si>
    <t>30*1,7</t>
  </si>
  <si>
    <t>10*1,7</t>
  </si>
  <si>
    <t>8*1,7</t>
  </si>
  <si>
    <t>(80+20)*1,7</t>
  </si>
  <si>
    <t>12*1,7</t>
  </si>
  <si>
    <t>(6400-6250)*1,7</t>
  </si>
  <si>
    <t>15*1,7</t>
  </si>
  <si>
    <t>(11124-10800)*1,7</t>
  </si>
  <si>
    <t>-28*1,7</t>
  </si>
  <si>
    <t>67</t>
  </si>
  <si>
    <t>5905105010</t>
  </si>
  <si>
    <t>Doplnění KL kamenivem ojediněle ručně v koleji</t>
  </si>
  <si>
    <t>-1300353021</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</si>
  <si>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</si>
  <si>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46*0,6*0,05</t>
  </si>
  <si>
    <t>(4+4)*4,5*0,2</t>
  </si>
  <si>
    <t>(4+4)*6*0,2</t>
  </si>
  <si>
    <t>(3+4)*3*0,2</t>
  </si>
  <si>
    <t>(3+3)*6*0,2</t>
  </si>
  <si>
    <t>80*1,5*0,02</t>
  </si>
  <si>
    <t>68</t>
  </si>
  <si>
    <t>5905105030</t>
  </si>
  <si>
    <t>Doplnění KL kamenivem souvisle strojně v koleji</t>
  </si>
  <si>
    <t>1228619144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</si>
  <si>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</si>
  <si>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(11124-344)*0,2</t>
  </si>
  <si>
    <t xml:space="preserve">před P4603 + za </t>
  </si>
  <si>
    <t>69</t>
  </si>
  <si>
    <t>5905110010</t>
  </si>
  <si>
    <t>Snížení KL pod patou kolejnice v koleji</t>
  </si>
  <si>
    <t>km</t>
  </si>
  <si>
    <t>991833856</t>
  </si>
  <si>
    <t>Snížení KL pod patou kolejnice v koleji. Poznámka: 1. V cenách jsou započteny náklady na snížení KL pod patou kolejnice ručně vidlemi. 2. V cenách nejsou obsaženy náklady na doplnění a dodávku kameniva.</t>
  </si>
  <si>
    <t>11,124-0,344</t>
  </si>
  <si>
    <t>70</t>
  </si>
  <si>
    <t>5909032020</t>
  </si>
  <si>
    <t>Přesná úprava GPK koleje směrové a výškové uspořádání pražce betonové</t>
  </si>
  <si>
    <t>-205073178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</si>
  <si>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</si>
  <si>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71</t>
  </si>
  <si>
    <t>5909050010</t>
  </si>
  <si>
    <t>Stabilizace kolejového lože koleje nově zřízeného nebo čistého</t>
  </si>
  <si>
    <t>41678372</t>
  </si>
  <si>
    <t>Stabilizace kolejového lože koleje nově zřízeného nebo čistého. Poznámka: 1. V cenách jsou započteny náklady na stabilizaci v režimu s řízeným (konstantním) poklesem včetně měření a předání tištěných výstupů.</t>
  </si>
  <si>
    <t>72</t>
  </si>
  <si>
    <t>5906015120</t>
  </si>
  <si>
    <t>Výměna pražce malou těžící mechanizací v KL otevřeném i zapuštěném pražec betonový příčný vystrojený</t>
  </si>
  <si>
    <t>1458339878</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</si>
  <si>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</si>
  <si>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P4593 (SB5)</t>
  </si>
  <si>
    <t>P4601 (SB5)</t>
  </si>
  <si>
    <t>P4605 (SB5)</t>
  </si>
  <si>
    <t>výměna (SB6)</t>
  </si>
  <si>
    <t>P4595 (SB8)</t>
  </si>
  <si>
    <t>P4597 (SB8)</t>
  </si>
  <si>
    <t>P4598 (SB8)</t>
  </si>
  <si>
    <t>P4599 (SB8)</t>
  </si>
  <si>
    <t>most v km 5,000 (SB8)</t>
  </si>
  <si>
    <t>před P4594 (SB8 P)</t>
  </si>
  <si>
    <t>P4594 (SB8 P)</t>
  </si>
  <si>
    <t>73</t>
  </si>
  <si>
    <t>5906015020</t>
  </si>
  <si>
    <t>Výměna pražce malou těžící mechanizací v KL otevřeném i zapuštěném pražec dřevěný příčný vystrojený</t>
  </si>
  <si>
    <t>-1297105221</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</si>
  <si>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</si>
  <si>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74</t>
  </si>
  <si>
    <t>5906015010</t>
  </si>
  <si>
    <t>Výměna pražce malou těžící mechanizací v KL otevřeném i zapuštěném pražec dřevěný příčný nevystrojený</t>
  </si>
  <si>
    <t>-1001595097</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</si>
  <si>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</si>
  <si>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75</t>
  </si>
  <si>
    <t>5908053150</t>
  </si>
  <si>
    <t>Výměna drobného kolejiva šroub svěrkový tv. T</t>
  </si>
  <si>
    <t>-1750675262</t>
  </si>
  <si>
    <t>Výměna drobného kolejiva šroub svěrkový tv. T. Poznámka: 1. V cenách jsou započteny náklady na demontáž upevňovadel, výměnu součásti, montáž upevňovadel a ošetření součástí mazivem. 2. V cenách nejsou obsaženy náklady na dodávku materiálu.</t>
  </si>
  <si>
    <t>950</t>
  </si>
  <si>
    <t>76</t>
  </si>
  <si>
    <t>R5908053150</t>
  </si>
  <si>
    <t>Výměna drobného kolejiva šroub svěrkový tv. T, matice, kroužek, vložka M</t>
  </si>
  <si>
    <t>-469580111</t>
  </si>
  <si>
    <t>77</t>
  </si>
  <si>
    <t>5908050007</t>
  </si>
  <si>
    <t>Výměna upevnění podkladnicového komplety</t>
  </si>
  <si>
    <t>úl.pl.</t>
  </si>
  <si>
    <t>1315430211</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</si>
  <si>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</si>
  <si>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(8+19)*2</t>
  </si>
  <si>
    <t>28*2</t>
  </si>
  <si>
    <t>(3+3)*2 + 16*2</t>
  </si>
  <si>
    <t>20*2</t>
  </si>
  <si>
    <t>12*2</t>
  </si>
  <si>
    <t>27*2</t>
  </si>
  <si>
    <t>18*2</t>
  </si>
  <si>
    <t>78</t>
  </si>
  <si>
    <t>5908045020</t>
  </si>
  <si>
    <t>Výměna podkladnice dvě vrtule pražce betonové</t>
  </si>
  <si>
    <t>-945365036</t>
  </si>
  <si>
    <t>Výměna podkladnice dvě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</si>
  <si>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79</t>
  </si>
  <si>
    <t>5908052040</t>
  </si>
  <si>
    <t>Výměna podložky polyetylenové pod podkladnici</t>
  </si>
  <si>
    <t>-372305766</t>
  </si>
  <si>
    <t>Výměna podložky polyetylenové pod podkladnici. Poznámka: 1. V cenách jsou započteny náklady na demontáž upevňovadel, výměnu součásti, montáž upevňovadel a ošetření součástí mazivem. 2. V cenách nejsou obsaženy náklady na dodávku materiálu.</t>
  </si>
  <si>
    <t>(3+3)*2</t>
  </si>
  <si>
    <t>5907020466</t>
  </si>
  <si>
    <t>Souvislá výměna kolejnic současně s výměnou pryžové podložky tvar S49, T, 49E1</t>
  </si>
  <si>
    <t>471858254</t>
  </si>
  <si>
    <t>Souvislá výměna kolejnic současně s výměnou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</si>
  <si>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81</t>
  </si>
  <si>
    <t>5912005120</t>
  </si>
  <si>
    <t>Výměna návěstidla místa zastavení</t>
  </si>
  <si>
    <t>-788110107</t>
  </si>
  <si>
    <t>Výměna návěstidla místa zastavení. Poznámka: 1. V cenách jsou započteny náklady na demontáž, výměnu a montáž s upevněním na sloupek, skálu nebo zeď. 2. V cenách nejsou obsaženy náklady na dodávku materiálu.</t>
  </si>
  <si>
    <t>5912015060</t>
  </si>
  <si>
    <t>Výměna návěstidla včetně sloupku a patky tabulky s křížem</t>
  </si>
  <si>
    <t>-2093580462</t>
  </si>
  <si>
    <t>Výměna návěstidla včetně sloupku a patky tabulky s křížem. Poznámka: 1. V cenách jsou započteny náklady na demontáž, výměnu a montáž patky, sloupku a návěstidla, zához a rozprostření zeminy na terén. 2. V cenách nejsou obsaženy náklady na dodávku materiálu.</t>
  </si>
  <si>
    <t>83</t>
  </si>
  <si>
    <t>5912015080</t>
  </si>
  <si>
    <t>Výměna návěstidla včetně sloupku a patky výstražného kolíku</t>
  </si>
  <si>
    <t>-1401906892</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</si>
  <si>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</si>
  <si>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84</t>
  </si>
  <si>
    <t>5912015020</t>
  </si>
  <si>
    <t>Výměna návěstidla včetně sloupku a patky označníku</t>
  </si>
  <si>
    <t>-1545346526</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</si>
  <si>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</si>
  <si>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85</t>
  </si>
  <si>
    <t>5912015030</t>
  </si>
  <si>
    <t>Výměna návěstidla včetně sloupku a patky předvěstníku</t>
  </si>
  <si>
    <t>-1355892393</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</si>
  <si>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</si>
  <si>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86</t>
  </si>
  <si>
    <t>5912015040</t>
  </si>
  <si>
    <t>Výměna návěstidla včetně sloupku a patky rychlostníku</t>
  </si>
  <si>
    <t>1944906251</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</si>
  <si>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</si>
  <si>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87</t>
  </si>
  <si>
    <t>5912015050</t>
  </si>
  <si>
    <t>Výměna návěstidla včetně sloupku a patky sklonovníku</t>
  </si>
  <si>
    <t>-1968213814</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</si>
  <si>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</si>
  <si>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88</t>
  </si>
  <si>
    <t>5912015100</t>
  </si>
  <si>
    <t>Výměna návěstidla včetně sloupku a patky tabule před zastávkou</t>
  </si>
  <si>
    <t>650072504</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</si>
  <si>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</si>
  <si>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89</t>
  </si>
  <si>
    <t>5912015110</t>
  </si>
  <si>
    <t>Výměna návěstidla včetně sloupku a patky konce nástupiště</t>
  </si>
  <si>
    <t>837693146</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</si>
  <si>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</si>
  <si>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90</t>
  </si>
  <si>
    <t>5907050020</t>
  </si>
  <si>
    <t>Dělení kolejnic řezáním nebo rozbroušením soustavy S49 nebo T</t>
  </si>
  <si>
    <t>1055660173</t>
  </si>
  <si>
    <t>Dělení kolejnic řezáním nebo rozbroušením soustavy S49 nebo T. Poznámka: 1. V cenách jsou započteny náklady na manipulaci, podložení, označení a provedení řezu kolejnice.</t>
  </si>
  <si>
    <t>91</t>
  </si>
  <si>
    <t>5907050120</t>
  </si>
  <si>
    <t>Dělení kolejnic kyslíkem soustavy S49 nebo T</t>
  </si>
  <si>
    <t>-357251726</t>
  </si>
  <si>
    <t>Dělení kolejnic kyslíkem soustavy S49 nebo T. Poznámka: 1. V cenách jsou započteny náklady na manipulaci, podložení, označení a provedení řezu kolejnice.</t>
  </si>
  <si>
    <t>92</t>
  </si>
  <si>
    <t>5910020130</t>
  </si>
  <si>
    <t>Svařování kolejnic termitem plný předehřev standardní spára svar jednotlivý tv. S49</t>
  </si>
  <si>
    <t>svar</t>
  </si>
  <si>
    <t>-1987152901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</si>
  <si>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</si>
  <si>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(2100-382)/24*2</t>
  </si>
  <si>
    <t>2,833</t>
  </si>
  <si>
    <t>(3260-2870)/24*2</t>
  </si>
  <si>
    <t>3,500</t>
  </si>
  <si>
    <t>(6020-3700)/24*2</t>
  </si>
  <si>
    <t>2,667</t>
  </si>
  <si>
    <t>(7400-6100)/24*2</t>
  </si>
  <si>
    <t>3,667</t>
  </si>
  <si>
    <t>(8480-8330)/24*2</t>
  </si>
  <si>
    <t>(9160-8650)/24*2</t>
  </si>
  <si>
    <t>2*2</t>
  </si>
  <si>
    <t>(9615-9330)/24*2</t>
  </si>
  <si>
    <t>2,250</t>
  </si>
  <si>
    <t>(11124-10325)/24*2</t>
  </si>
  <si>
    <t>3,417</t>
  </si>
  <si>
    <t>závěrné svary</t>
  </si>
  <si>
    <t>-84</t>
  </si>
  <si>
    <t>93</t>
  </si>
  <si>
    <t>5910035030</t>
  </si>
  <si>
    <t>Dosažení dovolené upínací teploty v BK prodloužením kolejnicového pásu v koleji tv. S49</t>
  </si>
  <si>
    <t>-542366889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</si>
  <si>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</si>
  <si>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(9330-382)/250*2</t>
  </si>
  <si>
    <t>0,416</t>
  </si>
  <si>
    <t>(10203-9330)/450*2</t>
  </si>
  <si>
    <t>0,120</t>
  </si>
  <si>
    <t>(10304-10203)/250*2</t>
  </si>
  <si>
    <t>1,192</t>
  </si>
  <si>
    <t>(10939-10304)/450*2</t>
  </si>
  <si>
    <t>1,178</t>
  </si>
  <si>
    <t>(11124-10939)/250*2</t>
  </si>
  <si>
    <t>0,520</t>
  </si>
  <si>
    <t>94</t>
  </si>
  <si>
    <t>5910040320</t>
  </si>
  <si>
    <t>Umožnění volné dilatace kolejnice demontáž upevňovadel s osazením kluzných podložek rozdělení pražců "d"</t>
  </si>
  <si>
    <t>847318361</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</si>
  <si>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</si>
  <si>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(2075-368)*2</t>
  </si>
  <si>
    <t>(2365-2275)*2</t>
  </si>
  <si>
    <t>(6100-2870)*2</t>
  </si>
  <si>
    <t>(9350-6100)*2</t>
  </si>
  <si>
    <t>(11124-9610)*2</t>
  </si>
  <si>
    <t>95</t>
  </si>
  <si>
    <t>5910040420</t>
  </si>
  <si>
    <t>Umožnění volné dilatace kolejnice montáž upevňovadel s odstraněním kluzných podložek rozdělení pražců "d"</t>
  </si>
  <si>
    <t>-1710816294</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</si>
  <si>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</si>
  <si>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96</t>
  </si>
  <si>
    <t>5910040340</t>
  </si>
  <si>
    <t>Umožnění volné dilatace kolejnice demontáž upevňovadel s osazením kluzných podložek rozdělení pražců "e"</t>
  </si>
  <si>
    <t>-865102116</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</si>
  <si>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</si>
  <si>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rozdělení "f"</t>
  </si>
  <si>
    <t>(2275-2075)*2</t>
  </si>
  <si>
    <t>(2870-2365)*2</t>
  </si>
  <si>
    <t>rozdělení "e"</t>
  </si>
  <si>
    <t>(9610-9350)*2</t>
  </si>
  <si>
    <t>97</t>
  </si>
  <si>
    <t>5910040440</t>
  </si>
  <si>
    <t>Umožnění volné dilatace kolejnice montáž upevňovadel s odstraněním kluzných podložek rozdělení pražců "e"</t>
  </si>
  <si>
    <t>544523548</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</si>
  <si>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</si>
  <si>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98</t>
  </si>
  <si>
    <t>5907055010</t>
  </si>
  <si>
    <t>Vrtání kolejnic otvor o průměru do 10 mm</t>
  </si>
  <si>
    <t>-983361143</t>
  </si>
  <si>
    <t>Vrtání kolejnic otvor o průměru do 10 mm. Poznámka: 1. V cenách jsou započteny náklady na manipulaci, podložení, označení a provedení vrtu ve stojině kolejnice.</t>
  </si>
  <si>
    <t>4*3</t>
  </si>
  <si>
    <t>2*3</t>
  </si>
  <si>
    <t>99</t>
  </si>
  <si>
    <t>5907010035</t>
  </si>
  <si>
    <t>Výměna LISŮ tvar S49, T, 49E1</t>
  </si>
  <si>
    <t>1451738079</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</si>
  <si>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</si>
  <si>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2*4,5</t>
  </si>
  <si>
    <t>2*3,6</t>
  </si>
  <si>
    <t>1*3,6</t>
  </si>
  <si>
    <t>2*5</t>
  </si>
  <si>
    <t>100</t>
  </si>
  <si>
    <t>5917040030</t>
  </si>
  <si>
    <t>Kolejnicový mazník mechanický montáž</t>
  </si>
  <si>
    <t>1643127530</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</si>
  <si>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</si>
  <si>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cca v km 6,100</t>
  </si>
  <si>
    <t>101</t>
  </si>
  <si>
    <t>5917040040</t>
  </si>
  <si>
    <t>Kolejnicový mazník mechanický demontáž</t>
  </si>
  <si>
    <t>-880176739</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</si>
  <si>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</si>
  <si>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102</t>
  </si>
  <si>
    <t>5913215020</t>
  </si>
  <si>
    <t>Demontáž kolejnicových dílů přejezdu ochranná kolejnice</t>
  </si>
  <si>
    <t>-541553685</t>
  </si>
  <si>
    <t>Demontáž kolejnicových dílů přejezdu ochranná kolejnice. Poznámka: 1. V cenách jsou započteny náklady na demontáž a naložení na dopravní prostředek.</t>
  </si>
  <si>
    <t>4*2</t>
  </si>
  <si>
    <t>10,8*2</t>
  </si>
  <si>
    <t>7*2</t>
  </si>
  <si>
    <t>103</t>
  </si>
  <si>
    <t>5913140020</t>
  </si>
  <si>
    <t>Demontáž přejezdové konstrukce se silničními panely vnitřní část</t>
  </si>
  <si>
    <t>-35314906</t>
  </si>
  <si>
    <t>Demontáž přejezdové konstrukce se silničními panely vnitřní část. Poznámka: 1. V cenách jsou započteny náklady na demontáž a naložení na dopravní prostředek.</t>
  </si>
  <si>
    <t>1,75</t>
  </si>
  <si>
    <t>7,2</t>
  </si>
  <si>
    <t>104</t>
  </si>
  <si>
    <t>5913035230</t>
  </si>
  <si>
    <t>Demontáž celopryžové přejezdové konstrukce silně zatížené v koleji část vnější a vnitřní včetně závěrných zídek</t>
  </si>
  <si>
    <t>702801685</t>
  </si>
  <si>
    <t>Demontáž celopryžové přejezdové konstrukce silně zatížené v koleji část vnější a vnitřní včetně závěrných zídek. Poznámka: 1. V cenách jsou započteny náklady na demontáž konstrukce, naložení na dopravní prostředek.</t>
  </si>
  <si>
    <t>105</t>
  </si>
  <si>
    <t>5913040230</t>
  </si>
  <si>
    <t>Montáž celopryžové přejezdové konstrukce silně zatížené v koleji část vnější a vnitřní včetně závěrných zídek</t>
  </si>
  <si>
    <t>-1897405519</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</si>
  <si>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</si>
  <si>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106</t>
  </si>
  <si>
    <t>5913040220</t>
  </si>
  <si>
    <t>Montáž celopryžové přejezdové konstrukce silně zatížené v koleji část vnitřní</t>
  </si>
  <si>
    <t>675525381</t>
  </si>
  <si>
    <t>Montáž celopryžové přejezdové konstrukce silně zatížené v koleji část vnitřní. Poznámka: 1. V cenách jsou započteny náklady na montáž konstrukce. 2. V cenách nejsou obsaženy náklady na dodávku materiálu.</t>
  </si>
  <si>
    <t>10,8</t>
  </si>
  <si>
    <t>107</t>
  </si>
  <si>
    <t>5913145020</t>
  </si>
  <si>
    <t>Montáž přejezdové konstrukce se silničními panely vnitřní část</t>
  </si>
  <si>
    <t>-610765006</t>
  </si>
  <si>
    <t>Montáž přejezdové konstrukce se silničními panely vnitřní část. Poznámka: 1. V cenách jsou započteny náklady na montáž konstrukce. 2. V cenách nejsou obsaženy náklady na dodávku materiálu.</t>
  </si>
  <si>
    <t>4,5</t>
  </si>
  <si>
    <t>P4602 (původní panely)</t>
  </si>
  <si>
    <t>P4603 (původní panely)</t>
  </si>
  <si>
    <t>P4604 (SB4 - S49)</t>
  </si>
  <si>
    <t>P4605 (SB5 - S49)</t>
  </si>
  <si>
    <t>108</t>
  </si>
  <si>
    <t>5913235020</t>
  </si>
  <si>
    <t>Dělení AB komunikace řezáním hloubky do 20 cm</t>
  </si>
  <si>
    <t>32810295</t>
  </si>
  <si>
    <t>Dělení AB komunikace řezáním hloubky do 20 cm. Poznámka: 1. V cenách jsou započteny náklady na provedení úkolu.</t>
  </si>
  <si>
    <t>9,6*2</t>
  </si>
  <si>
    <t>P4601 Lp+Pp</t>
  </si>
  <si>
    <t>3*2</t>
  </si>
  <si>
    <t>P4603 Lp+Pp</t>
  </si>
  <si>
    <t>109</t>
  </si>
  <si>
    <t>5913240020</t>
  </si>
  <si>
    <t>Odstranění AB komunikace odtěžením nebo frézováním hloubky do 20 cm</t>
  </si>
  <si>
    <t>1133321657</t>
  </si>
  <si>
    <t>Odstranění AB komunikace odtěžením nebo frézováním hloubky do 20 cm. Poznámka: 1. V cenách jsou započteny náklady na odtěžení nebo frézování a naložení výzisku na dopravní prostředek.</t>
  </si>
  <si>
    <t>(4+4)*9,6</t>
  </si>
  <si>
    <t>P4598 Lp+mezi+Pp</t>
  </si>
  <si>
    <t>((3,7+7)/2+1,3+(6+3)/2)*10,8</t>
  </si>
  <si>
    <t>(2+2)*6</t>
  </si>
  <si>
    <t>(8+8)*5</t>
  </si>
  <si>
    <t>P4606 Lp+mezi+Pp</t>
  </si>
  <si>
    <t>(3+1,3+5)*9</t>
  </si>
  <si>
    <t>P4607 Lp+mezi+Pp</t>
  </si>
  <si>
    <t>(3+1,3+4)*7</t>
  </si>
  <si>
    <t>110</t>
  </si>
  <si>
    <t>5913250020</t>
  </si>
  <si>
    <t>Zřízení konstrukce vozovky asfaltobetonové dle vzorového listu Ž těžké - podkladní, ložní a obrusná vrstva tloušťky do 25 cm</t>
  </si>
  <si>
    <t>480423170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</si>
  <si>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</si>
  <si>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((3,7+7)/2+(6+3)/2)*10,8</t>
  </si>
  <si>
    <t>P4503</t>
  </si>
  <si>
    <t>(7,5+8)*6</t>
  </si>
  <si>
    <t>(3+5)*10,8</t>
  </si>
  <si>
    <t>(3+4)*7,2</t>
  </si>
  <si>
    <t>0,150*4,5*2*2</t>
  </si>
  <si>
    <t>0,150*6*5*2</t>
  </si>
  <si>
    <t>0,150*3*2</t>
  </si>
  <si>
    <t>111</t>
  </si>
  <si>
    <t>5914120040</t>
  </si>
  <si>
    <t>Demontáž nástupiště úrovňového Tischer oboustranného včetně podložek</t>
  </si>
  <si>
    <t>-1065355514</t>
  </si>
  <si>
    <t>Demontáž nástupiště úrovňového Tischer oboustranného včetně podložek. Poznámka: 1. V cenách jsou započteny náklady na snesení dílů i zásypu a jejich uložení na plochu nebo naložení na dopravní prostředek a uložení na úložišti.</t>
  </si>
  <si>
    <t>65+63</t>
  </si>
  <si>
    <t>112</t>
  </si>
  <si>
    <t>5914130060</t>
  </si>
  <si>
    <t>Montáž nástupiště úrovňového Sudop K (KD,KS) 145Z</t>
  </si>
  <si>
    <t>-533513939</t>
  </si>
  <si>
    <t>Montáž nástupiště úrovňového Sudop K (KD,KS) 145Z. Poznámka: 1. V cenách jsou započteny náklady na úpravu terénu, montáž a zásyp podle vzorového listu. 2. V cenách nejsou obsaženy náklady na dodávku materiálu.</t>
  </si>
  <si>
    <t>113</t>
  </si>
  <si>
    <t>5914120050</t>
  </si>
  <si>
    <t>Demontáž nástupiště úrovňového Sudop K (KD,KS) 145</t>
  </si>
  <si>
    <t>-942012084</t>
  </si>
  <si>
    <t>Demontáž nástupiště úrovňového Sudop K (KD,KS) 145. Poznámka: 1. V cenách jsou započteny náklady na snesení dílů i zásypu a jejich uložení na plochu nebo naložení na dopravní prostředek a uložení na úložišti.</t>
  </si>
  <si>
    <t>114</t>
  </si>
  <si>
    <t>5914130050</t>
  </si>
  <si>
    <t>Montáž nástupiště úrovňového Sudop K (KD,KS) 145</t>
  </si>
  <si>
    <t>-1352786511</t>
  </si>
  <si>
    <t>Montáž nástupiště úrovňového Sudop K (KD,KS) 145. Poznámka: 1. V cenách jsou započteny náklady na úpravu terénu, montáž a zásyp podle vzorového listu. 2. V cenách nejsou obsaženy náklady na dodávku materiálu.</t>
  </si>
  <si>
    <t>115</t>
  </si>
  <si>
    <t>5912050010</t>
  </si>
  <si>
    <t>Staničení výměna kilometrovníku</t>
  </si>
  <si>
    <t>-1582618311</t>
  </si>
  <si>
    <t>Staničení výměna kilometrovníku. Poznámka: 1. V cenách jsou započteny náklady na zemní práce a výměnu, demontáž nebo montáž staničení. 2. V cenách nejsou obsaženy náklady na dodávku materiálu.</t>
  </si>
  <si>
    <t>116</t>
  </si>
  <si>
    <t>5912050020</t>
  </si>
  <si>
    <t>Staničení výměna hektometrovníku</t>
  </si>
  <si>
    <t>-1665933344</t>
  </si>
  <si>
    <t>Staničení výměna hektometrovníku. Poznámka: 1. V cenách jsou započteny náklady na zemní práce a výměnu, demontáž nebo montáž staničení. 2. V cenách nejsou obsaženy náklady na dodávku materiálu.</t>
  </si>
  <si>
    <t>117</t>
  </si>
  <si>
    <t>5911707030</t>
  </si>
  <si>
    <t>Demontáž pojistných úhelníků na mostech tv. S49</t>
  </si>
  <si>
    <t>2088986604</t>
  </si>
  <si>
    <t>Demontáž pojistných úhelníků na mostech tv. S49. Poznámka: 1. V cenách jsou započteny náklady na demontáž, manipulaci a naložení na dopravní prostředek nebo uložení mimo most.</t>
  </si>
  <si>
    <t xml:space="preserve">most v km 11,099 </t>
  </si>
  <si>
    <t>11*2+3*2</t>
  </si>
  <si>
    <t>118</t>
  </si>
  <si>
    <t>5911709030</t>
  </si>
  <si>
    <t>Montáž pojistných úhelníků na mostech tv. S49</t>
  </si>
  <si>
    <t>869319449</t>
  </si>
  <si>
    <t>Montáž pojistných úhelníků na mostech tv. S49. Poznámka: 1. V cenách jsou započteny náklady na montáž, vrtání otvorů pro vrtule. 2. V cenách nejsou obsaženy náklady na dodávku materiálu.</t>
  </si>
  <si>
    <t>119</t>
  </si>
  <si>
    <t>5910135010</t>
  </si>
  <si>
    <t>Demontáž pražcové kotvy v koleji</t>
  </si>
  <si>
    <t>-1274248692</t>
  </si>
  <si>
    <t>Demontáž pražcové kotvy v koleji. Poznámka: 1. V cenách jsou započteny náklady na odstranění kameniva, demontáž, dohození a úpravu kameniva a naložení výzisku na dopravní prostředek.</t>
  </si>
  <si>
    <t xml:space="preserve">v km 10,939 </t>
  </si>
  <si>
    <t>120</t>
  </si>
  <si>
    <t>5910136010</t>
  </si>
  <si>
    <t>Montáž pražcové kotvy v koleji</t>
  </si>
  <si>
    <t>1231851256</t>
  </si>
  <si>
    <t>Montáž pražcové kotvy v koleji. Poznámka: 1. V cenách jsou započteny náklady na odstranění kameniva, montáž, ošetření součásti mazivem a úpravu kameniva. 2. V cenách nejsou obsaženy náklady na dodávku materiálu.</t>
  </si>
  <si>
    <t>121</t>
  </si>
  <si>
    <t>5915010020</t>
  </si>
  <si>
    <t>Těžení zeminy nebo horniny železničního spodku v hornině třídy těžitelnosti I skupiny 2</t>
  </si>
  <si>
    <t>-703379089</t>
  </si>
  <si>
    <t>Těžení zeminy nebo horniny železničního spodku v hornině třídy těžitelnosti I skupiny 2. Poznámka: 1. V cenách jsou započteny náklady na těžení a uložení výzisku na terén nebo naložení na dopravní prostředek a uložení na úložišti.</t>
  </si>
  <si>
    <t>(4+4)*3*0,2</t>
  </si>
  <si>
    <t>(4+4)*4*0,2</t>
  </si>
  <si>
    <t xml:space="preserve">odvodnění </t>
  </si>
  <si>
    <t>5*0,5*0,6</t>
  </si>
  <si>
    <t>povrch cesty Lp+mezi+Pp</t>
  </si>
  <si>
    <t>(4+1,3+4)*5*0,2</t>
  </si>
  <si>
    <t>(4+1,3+4)*4*0,2</t>
  </si>
  <si>
    <t>(4+1,3+4)*6*0,2</t>
  </si>
  <si>
    <t>zas. Jíkev před nástupištěm Lp</t>
  </si>
  <si>
    <t>25*1,5*0,25</t>
  </si>
  <si>
    <t>zas. Jíkev za nástupištními deskami</t>
  </si>
  <si>
    <t>zas. Oskořínek Lp před a za nástupištěm</t>
  </si>
  <si>
    <t>(35+35)*1,5*0,25</t>
  </si>
  <si>
    <t>122</t>
  </si>
  <si>
    <t>5914035520</t>
  </si>
  <si>
    <t>Zřízení otevřených odvodňovacích zařízení silničního žlabu štěrbinový</t>
  </si>
  <si>
    <t>1310370928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</si>
  <si>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</si>
  <si>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P4603 od hlavy kolejnice 2m</t>
  </si>
  <si>
    <t>123</t>
  </si>
  <si>
    <t>R213141111</t>
  </si>
  <si>
    <t>Zřízení vrstvy z geotextilie v rovině nebo ve sklonu do 1:5 š do 3 m</t>
  </si>
  <si>
    <t>-1255488874</t>
  </si>
  <si>
    <t>Zřízení vrstvy z geotextilie filtrační, separační, odvodňovací, ochranné, výztužné nebo protierozní v rovině nebo ve sklonu do 1:5, šířky do 3 m</t>
  </si>
  <si>
    <t>124</t>
  </si>
  <si>
    <t>5908005430</t>
  </si>
  <si>
    <t>Oprava kolejnicového styku demontáž spojek tv. S49</t>
  </si>
  <si>
    <t>styk</t>
  </si>
  <si>
    <t>1528979272</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</si>
  <si>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</si>
  <si>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212*2</t>
  </si>
  <si>
    <t>OST</t>
  </si>
  <si>
    <t>Ostatní</t>
  </si>
  <si>
    <t>125</t>
  </si>
  <si>
    <t>7497351560</t>
  </si>
  <si>
    <t>Montáž přímého ukolejnění na elektrizovaných tratích nebo v kolejových obvodech</t>
  </si>
  <si>
    <t>512</t>
  </si>
  <si>
    <t>-1048945635</t>
  </si>
  <si>
    <t>126</t>
  </si>
  <si>
    <t>7497371630</t>
  </si>
  <si>
    <t>Demontáže zařízení trakčního vedení svodu propojení nebo ukolejnění na elektrizovaných tratích nebo v kolejových obvodech</t>
  </si>
  <si>
    <t>1743819621</t>
  </si>
  <si>
    <t>Demontáže zařízení trakčního vedení svodu propojení nebo ukolejnění na elektrizovaných tratích nebo v kolejových obvodech - demontáž stávajícího zařízení se všemi pomocnými doplňujícími úpravami</t>
  </si>
  <si>
    <t>127</t>
  </si>
  <si>
    <t>7592005070</t>
  </si>
  <si>
    <t>Montáž počítacího bodu počítače náprav PZN 1</t>
  </si>
  <si>
    <t>1199960016</t>
  </si>
  <si>
    <t>Montáž počítacího bodu počítače náprav PZN 1 - uložení a připevnění na určené místo, seřízení polohy, přezkoušení</t>
  </si>
  <si>
    <t>9+5</t>
  </si>
  <si>
    <t>128</t>
  </si>
  <si>
    <t>7592007070</t>
  </si>
  <si>
    <t>Demontáž počítacího bodu počítače náprav PZN 1</t>
  </si>
  <si>
    <t>1327470152</t>
  </si>
  <si>
    <t>VRN</t>
  </si>
  <si>
    <t>Vedlejší rozpočtové náklady</t>
  </si>
  <si>
    <t>129</t>
  </si>
  <si>
    <t>9902100200</t>
  </si>
  <si>
    <t>Doprava obousměrná (např. dodávek z vlastních zásob zhotovitele nebo objednatele nebo výzisku) mechanizací o nosnosti přes 3,5 t sypanin (kameniva, písku, suti, dlažebních kostek, atd.) do 20 km</t>
  </si>
  <si>
    <t>-1242619792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</si>
  <si>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</si>
  <si>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asfalt </t>
  </si>
  <si>
    <t>211,313</t>
  </si>
  <si>
    <t>asfaltová drť</t>
  </si>
  <si>
    <t>133,200</t>
  </si>
  <si>
    <t>nový beton+malta</t>
  </si>
  <si>
    <t>23,569+1,031</t>
  </si>
  <si>
    <t>nová geotextílie</t>
  </si>
  <si>
    <t>0,015</t>
  </si>
  <si>
    <t>výzisk příkopy + těžení</t>
  </si>
  <si>
    <t>767,810</t>
  </si>
  <si>
    <t>výzisk z KL</t>
  </si>
  <si>
    <t>2027,520</t>
  </si>
  <si>
    <t>výzisk asfalt</t>
  </si>
  <si>
    <t>232,010</t>
  </si>
  <si>
    <t>skládka plasty</t>
  </si>
  <si>
    <t>4,509</t>
  </si>
  <si>
    <t>130</t>
  </si>
  <si>
    <t>9902100400</t>
  </si>
  <si>
    <t>Doprava obousměrná (např. dodávek z vlastních zásob zhotovitele nebo objednatele nebo výzisku) mechanizací o nosnosti přes 3,5 t sypanin (kameniva, písku, suti, dlažebních kostek, atd.) do 40 km</t>
  </si>
  <si>
    <t>-1255355865</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</si>
  <si>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</si>
  <si>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 drť</t>
  </si>
  <si>
    <t>5908,320+18,760</t>
  </si>
  <si>
    <t>131</t>
  </si>
  <si>
    <t>9902100500</t>
  </si>
  <si>
    <t>Doprava obousměrná (např. dodávek z vlastních zásob zhotovitele nebo objednatele nebo výzisku) mechanizací o nosnosti přes 3,5 t sypanin (kameniva, písku, suti, dlažebních kostek, atd.) do 60 km</t>
  </si>
  <si>
    <t>980754660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</si>
  <si>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</si>
  <si>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ŽS4</t>
  </si>
  <si>
    <t>0,556+0,497</t>
  </si>
  <si>
    <t>132</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</si>
  <si>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</si>
  <si>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</si>
  <si>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172337992</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</si>
  <si>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</si>
  <si>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pražce (Nymburk)</t>
  </si>
  <si>
    <t>8,215</t>
  </si>
  <si>
    <t>133</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</si>
  <si>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</si>
  <si>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</si>
  <si>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-614755103</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</si>
  <si>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</si>
  <si>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kolejnice (Zruč nad Sázavou)</t>
  </si>
  <si>
    <t>727,846</t>
  </si>
  <si>
    <t>134</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</si>
  <si>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</si>
  <si>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</si>
  <si>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-1872225503</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</si>
  <si>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</si>
  <si>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odvodnění žlab</t>
  </si>
  <si>
    <t>1,750</t>
  </si>
  <si>
    <t>135</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</si>
  <si>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</si>
  <si>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</si>
  <si>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300878657</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</si>
  <si>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</si>
  <si>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nástupištní díly</t>
  </si>
  <si>
    <t>102,773</t>
  </si>
  <si>
    <t>136</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</si>
  <si>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</si>
  <si>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</si>
  <si>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-1362290147</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</si>
  <si>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</si>
  <si>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celopryžová přejezdová konstrukce Rosehill</t>
  </si>
  <si>
    <t>5,150</t>
  </si>
  <si>
    <t>nové panely+klíny</t>
  </si>
  <si>
    <t>18,681</t>
  </si>
  <si>
    <t>hektometrovníky a kilometrovníky</t>
  </si>
  <si>
    <t>15,229+4,367</t>
  </si>
  <si>
    <t>137</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</si>
  <si>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</si>
  <si>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</si>
  <si>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-419286660</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</si>
  <si>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</si>
  <si>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pražce SB8</t>
  </si>
  <si>
    <t>47,131</t>
  </si>
  <si>
    <t>138</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</si>
  <si>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</si>
  <si>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</si>
  <si>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58238953</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</si>
  <si>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</si>
  <si>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přejezdová konstrukce STRAIL</t>
  </si>
  <si>
    <t>6,701</t>
  </si>
  <si>
    <t>139</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</si>
  <si>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</si>
  <si>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</si>
  <si>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1331052586</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</si>
  <si>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</si>
  <si>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6,701*45</t>
  </si>
  <si>
    <t>140</t>
  </si>
  <si>
    <t>9902900200</t>
  </si>
  <si>
    <t>Naložení objemnějšího kusového materiálu, vybouraných hmot</t>
  </si>
  <si>
    <t>309667839</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</si>
  <si>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</si>
  <si>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užité betonové pražce SB5 (Nymburk)</t>
  </si>
  <si>
    <t>141</t>
  </si>
  <si>
    <t>9909000100</t>
  </si>
  <si>
    <t>Poplatek za uložení suti nebo hmot na oficiální skládku</t>
  </si>
  <si>
    <t>-1058843367</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</si>
  <si>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</si>
  <si>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t>
  </si>
  <si>
    <t>990*2*0,3</t>
  </si>
  <si>
    <t xml:space="preserve">výzisk z těžení </t>
  </si>
  <si>
    <t>86,905*2</t>
  </si>
  <si>
    <t>142</t>
  </si>
  <si>
    <t>9909000110</t>
  </si>
  <si>
    <t>Poplatek za uložení výzisku ze štěrkového lože nekontaminovaného</t>
  </si>
  <si>
    <t>-676629365</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</si>
  <si>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</si>
  <si>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143</t>
  </si>
  <si>
    <t>9909000400</t>
  </si>
  <si>
    <t>Poplatek za likvidaci plastových součástí</t>
  </si>
  <si>
    <t>-1531733217</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</si>
  <si>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</si>
  <si>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144</t>
  </si>
  <si>
    <t>9909000600</t>
  </si>
  <si>
    <t>Poplatek za recyklaci odpadu (asfaltové směsi, kusový beton)</t>
  </si>
  <si>
    <t>-1712271109</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</si>
  <si>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</si>
  <si>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464,02*0,2*2,5</t>
  </si>
  <si>
    <t>SO 02 - Přeprava mechanizace</t>
  </si>
  <si>
    <t>9903100100</t>
  </si>
  <si>
    <t>Přeprava mechanizace na místo prováděných prací o hmotnosti do 12 t přes 50 do 100 km</t>
  </si>
  <si>
    <t>-564736145</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</si>
  <si>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</si>
  <si>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 xml:space="preserve">řezačka </t>
  </si>
  <si>
    <t xml:space="preserve">vibrační deska </t>
  </si>
  <si>
    <t>válec</t>
  </si>
  <si>
    <t>9903200100</t>
  </si>
  <si>
    <t>Přeprava mechanizace na místo prováděných prací o hmotnosti přes 12 t přes 50 do 100 km</t>
  </si>
  <si>
    <t>-2092814154</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</si>
  <si>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</si>
  <si>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</si>
  <si>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</si>
  <si>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</si>
  <si>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</si>
  <si>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</si>
  <si>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SO 03 - VON</t>
  </si>
  <si>
    <t>021201001</t>
  </si>
  <si>
    <t>Průzkumné práce pro opravy Průzkum výskytu škodlivin kontaminace kameniva ropnými látkami</t>
  </si>
  <si>
    <t>-1186703131</t>
  </si>
  <si>
    <t>022101021</t>
  </si>
  <si>
    <t>Geodetické práce Geodetické práce po ukončení opravy</t>
  </si>
  <si>
    <t>676036751</t>
  </si>
  <si>
    <t>022121001</t>
  </si>
  <si>
    <t>Geodetické práce Diagnostika technické infrastruktury Vytýčení trasy inženýrských sítí</t>
  </si>
  <si>
    <t>hod.</t>
  </si>
  <si>
    <t>1173329464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</si>
  <si>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</si>
  <si>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</si>
  <si>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</si>
  <si>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383577209</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</si>
  <si>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</si>
  <si>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</si>
  <si>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</si>
  <si>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-1110131229</t>
  </si>
  <si>
    <t>zabespečení stanoviště</t>
  </si>
  <si>
    <t>033111001</t>
  </si>
  <si>
    <t>Provozní vlivy Výluka silničního provozu se zajištěním objížďky</t>
  </si>
  <si>
    <t>-1654545700</t>
  </si>
  <si>
    <t>P4593-P4595; P4597-P4607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</si>
</sst>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opLeftCell="A7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3" t="s">
        <v>14</v>
      </c>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1"/>
      <c r="AQ5" s="21"/>
      <c r="AR5" s="19"/>
      <c r="BE5" s="240" t="s">
        <v>15</v>
      </c>
      <c r="BS5" s="16" t="s">
        <v>6</v>
      </c>
    </row>
    <row r="6" spans="1:74" s="1" customFormat="1" ht="36.950000000000003" customHeight="1">
      <c r="B6" s="20"/>
      <c r="C6" s="21"/>
      <c r="D6" s="27" t="s">
        <v>16</v>
      </c>
      <c r="E6" s="21"/>
      <c r="F6" s="21"/>
      <c r="G6" s="21"/>
      <c r="H6" s="21"/>
      <c r="I6" s="21"/>
      <c r="J6" s="21"/>
      <c r="K6" s="245" t="s">
        <v>17</v>
      </c>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1"/>
      <c r="AQ6" s="21"/>
      <c r="AR6" s="19"/>
      <c r="BE6" s="241"/>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41"/>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41"/>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1"/>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41"/>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41"/>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1"/>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41"/>
      <c r="BS13" s="16" t="s">
        <v>6</v>
      </c>
    </row>
    <row r="14" spans="1:74">
      <c r="B14" s="20"/>
      <c r="C14" s="21"/>
      <c r="D14" s="21"/>
      <c r="E14" s="246" t="s">
        <v>29</v>
      </c>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8" t="s">
        <v>27</v>
      </c>
      <c r="AL14" s="21"/>
      <c r="AM14" s="21"/>
      <c r="AN14" s="30" t="s">
        <v>29</v>
      </c>
      <c r="AO14" s="21"/>
      <c r="AP14" s="21"/>
      <c r="AQ14" s="21"/>
      <c r="AR14" s="19"/>
      <c r="BE14" s="24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1"/>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41"/>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41"/>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1"/>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41"/>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41"/>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1"/>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1"/>
    </row>
    <row r="23" spans="1:71" s="1" customFormat="1" ht="16.5" customHeight="1">
      <c r="B23" s="20"/>
      <c r="C23" s="21"/>
      <c r="D23" s="21"/>
      <c r="E23" s="248" t="s">
        <v>1</v>
      </c>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21"/>
      <c r="AP23" s="21"/>
      <c r="AQ23" s="21"/>
      <c r="AR23" s="19"/>
      <c r="BE23" s="241"/>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1"/>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1"/>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49">
        <f>ROUND(AG94,2)</f>
        <v>0</v>
      </c>
      <c r="AL26" s="250"/>
      <c r="AM26" s="250"/>
      <c r="AN26" s="250"/>
      <c r="AO26" s="250"/>
      <c r="AP26" s="35"/>
      <c r="AQ26" s="35"/>
      <c r="AR26" s="38"/>
      <c r="BE26" s="241"/>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1"/>
    </row>
    <row r="28" spans="1:71" s="2" customFormat="1">
      <c r="A28" s="33"/>
      <c r="B28" s="34"/>
      <c r="C28" s="35"/>
      <c r="D28" s="35"/>
      <c r="E28" s="35"/>
      <c r="F28" s="35"/>
      <c r="G28" s="35"/>
      <c r="H28" s="35"/>
      <c r="I28" s="35"/>
      <c r="J28" s="35"/>
      <c r="K28" s="35"/>
      <c r="L28" s="251" t="s">
        <v>36</v>
      </c>
      <c r="M28" s="251"/>
      <c r="N28" s="251"/>
      <c r="O28" s="251"/>
      <c r="P28" s="251"/>
      <c r="Q28" s="35"/>
      <c r="R28" s="35"/>
      <c r="S28" s="35"/>
      <c r="T28" s="35"/>
      <c r="U28" s="35"/>
      <c r="V28" s="35"/>
      <c r="W28" s="251" t="s">
        <v>37</v>
      </c>
      <c r="X28" s="251"/>
      <c r="Y28" s="251"/>
      <c r="Z28" s="251"/>
      <c r="AA28" s="251"/>
      <c r="AB28" s="251"/>
      <c r="AC28" s="251"/>
      <c r="AD28" s="251"/>
      <c r="AE28" s="251"/>
      <c r="AF28" s="35"/>
      <c r="AG28" s="35"/>
      <c r="AH28" s="35"/>
      <c r="AI28" s="35"/>
      <c r="AJ28" s="35"/>
      <c r="AK28" s="251" t="s">
        <v>38</v>
      </c>
      <c r="AL28" s="251"/>
      <c r="AM28" s="251"/>
      <c r="AN28" s="251"/>
      <c r="AO28" s="251"/>
      <c r="AP28" s="35"/>
      <c r="AQ28" s="35"/>
      <c r="AR28" s="38"/>
      <c r="BE28" s="241"/>
    </row>
    <row r="29" spans="1:71" s="3" customFormat="1" ht="14.45" customHeight="1">
      <c r="B29" s="39"/>
      <c r="C29" s="40"/>
      <c r="D29" s="28" t="s">
        <v>39</v>
      </c>
      <c r="E29" s="40"/>
      <c r="F29" s="28" t="s">
        <v>40</v>
      </c>
      <c r="G29" s="40"/>
      <c r="H29" s="40"/>
      <c r="I29" s="40"/>
      <c r="J29" s="40"/>
      <c r="K29" s="40"/>
      <c r="L29" s="254">
        <v>0.21</v>
      </c>
      <c r="M29" s="253"/>
      <c r="N29" s="253"/>
      <c r="O29" s="253"/>
      <c r="P29" s="253"/>
      <c r="Q29" s="40"/>
      <c r="R29" s="40"/>
      <c r="S29" s="40"/>
      <c r="T29" s="40"/>
      <c r="U29" s="40"/>
      <c r="V29" s="40"/>
      <c r="W29" s="252">
        <f>ROUND(AZ94, 2)</f>
        <v>0</v>
      </c>
      <c r="X29" s="253"/>
      <c r="Y29" s="253"/>
      <c r="Z29" s="253"/>
      <c r="AA29" s="253"/>
      <c r="AB29" s="253"/>
      <c r="AC29" s="253"/>
      <c r="AD29" s="253"/>
      <c r="AE29" s="253"/>
      <c r="AF29" s="40"/>
      <c r="AG29" s="40"/>
      <c r="AH29" s="40"/>
      <c r="AI29" s="40"/>
      <c r="AJ29" s="40"/>
      <c r="AK29" s="252">
        <f>ROUND(AV94, 2)</f>
        <v>0</v>
      </c>
      <c r="AL29" s="253"/>
      <c r="AM29" s="253"/>
      <c r="AN29" s="253"/>
      <c r="AO29" s="253"/>
      <c r="AP29" s="40"/>
      <c r="AQ29" s="40"/>
      <c r="AR29" s="41"/>
      <c r="BE29" s="242"/>
    </row>
    <row r="30" spans="1:71" s="3" customFormat="1" ht="14.45" customHeight="1">
      <c r="B30" s="39"/>
      <c r="C30" s="40"/>
      <c r="D30" s="40"/>
      <c r="E30" s="40"/>
      <c r="F30" s="28" t="s">
        <v>41</v>
      </c>
      <c r="G30" s="40"/>
      <c r="H30" s="40"/>
      <c r="I30" s="40"/>
      <c r="J30" s="40"/>
      <c r="K30" s="40"/>
      <c r="L30" s="254">
        <v>0.15</v>
      </c>
      <c r="M30" s="253"/>
      <c r="N30" s="253"/>
      <c r="O30" s="253"/>
      <c r="P30" s="253"/>
      <c r="Q30" s="40"/>
      <c r="R30" s="40"/>
      <c r="S30" s="40"/>
      <c r="T30" s="40"/>
      <c r="U30" s="40"/>
      <c r="V30" s="40"/>
      <c r="W30" s="252">
        <f>ROUND(BA94, 2)</f>
        <v>0</v>
      </c>
      <c r="X30" s="253"/>
      <c r="Y30" s="253"/>
      <c r="Z30" s="253"/>
      <c r="AA30" s="253"/>
      <c r="AB30" s="253"/>
      <c r="AC30" s="253"/>
      <c r="AD30" s="253"/>
      <c r="AE30" s="253"/>
      <c r="AF30" s="40"/>
      <c r="AG30" s="40"/>
      <c r="AH30" s="40"/>
      <c r="AI30" s="40"/>
      <c r="AJ30" s="40"/>
      <c r="AK30" s="252">
        <f>ROUND(AW94, 2)</f>
        <v>0</v>
      </c>
      <c r="AL30" s="253"/>
      <c r="AM30" s="253"/>
      <c r="AN30" s="253"/>
      <c r="AO30" s="253"/>
      <c r="AP30" s="40"/>
      <c r="AQ30" s="40"/>
      <c r="AR30" s="41"/>
      <c r="BE30" s="242"/>
    </row>
    <row r="31" spans="1:71" s="3" customFormat="1" ht="14.45" hidden="1" customHeight="1">
      <c r="B31" s="39"/>
      <c r="C31" s="40"/>
      <c r="D31" s="40"/>
      <c r="E31" s="40"/>
      <c r="F31" s="28" t="s">
        <v>42</v>
      </c>
      <c r="G31" s="40"/>
      <c r="H31" s="40"/>
      <c r="I31" s="40"/>
      <c r="J31" s="40"/>
      <c r="K31" s="40"/>
      <c r="L31" s="254">
        <v>0.21</v>
      </c>
      <c r="M31" s="253"/>
      <c r="N31" s="253"/>
      <c r="O31" s="253"/>
      <c r="P31" s="253"/>
      <c r="Q31" s="40"/>
      <c r="R31" s="40"/>
      <c r="S31" s="40"/>
      <c r="T31" s="40"/>
      <c r="U31" s="40"/>
      <c r="V31" s="40"/>
      <c r="W31" s="252">
        <f>ROUND(BB94, 2)</f>
        <v>0</v>
      </c>
      <c r="X31" s="253"/>
      <c r="Y31" s="253"/>
      <c r="Z31" s="253"/>
      <c r="AA31" s="253"/>
      <c r="AB31" s="253"/>
      <c r="AC31" s="253"/>
      <c r="AD31" s="253"/>
      <c r="AE31" s="253"/>
      <c r="AF31" s="40"/>
      <c r="AG31" s="40"/>
      <c r="AH31" s="40"/>
      <c r="AI31" s="40"/>
      <c r="AJ31" s="40"/>
      <c r="AK31" s="252">
        <v>0</v>
      </c>
      <c r="AL31" s="253"/>
      <c r="AM31" s="253"/>
      <c r="AN31" s="253"/>
      <c r="AO31" s="253"/>
      <c r="AP31" s="40"/>
      <c r="AQ31" s="40"/>
      <c r="AR31" s="41"/>
      <c r="BE31" s="242"/>
    </row>
    <row r="32" spans="1:71" s="3" customFormat="1" ht="14.45" hidden="1" customHeight="1">
      <c r="B32" s="39"/>
      <c r="C32" s="40"/>
      <c r="D32" s="40"/>
      <c r="E32" s="40"/>
      <c r="F32" s="28" t="s">
        <v>43</v>
      </c>
      <c r="G32" s="40"/>
      <c r="H32" s="40"/>
      <c r="I32" s="40"/>
      <c r="J32" s="40"/>
      <c r="K32" s="40"/>
      <c r="L32" s="254">
        <v>0.15</v>
      </c>
      <c r="M32" s="253"/>
      <c r="N32" s="253"/>
      <c r="O32" s="253"/>
      <c r="P32" s="253"/>
      <c r="Q32" s="40"/>
      <c r="R32" s="40"/>
      <c r="S32" s="40"/>
      <c r="T32" s="40"/>
      <c r="U32" s="40"/>
      <c r="V32" s="40"/>
      <c r="W32" s="252">
        <f>ROUND(BC94, 2)</f>
        <v>0</v>
      </c>
      <c r="X32" s="253"/>
      <c r="Y32" s="253"/>
      <c r="Z32" s="253"/>
      <c r="AA32" s="253"/>
      <c r="AB32" s="253"/>
      <c r="AC32" s="253"/>
      <c r="AD32" s="253"/>
      <c r="AE32" s="253"/>
      <c r="AF32" s="40"/>
      <c r="AG32" s="40"/>
      <c r="AH32" s="40"/>
      <c r="AI32" s="40"/>
      <c r="AJ32" s="40"/>
      <c r="AK32" s="252">
        <v>0</v>
      </c>
      <c r="AL32" s="253"/>
      <c r="AM32" s="253"/>
      <c r="AN32" s="253"/>
      <c r="AO32" s="253"/>
      <c r="AP32" s="40"/>
      <c r="AQ32" s="40"/>
      <c r="AR32" s="41"/>
      <c r="BE32" s="242"/>
    </row>
    <row r="33" spans="1:57" s="3" customFormat="1" ht="14.45" hidden="1" customHeight="1">
      <c r="B33" s="39"/>
      <c r="C33" s="40"/>
      <c r="D33" s="40"/>
      <c r="E33" s="40"/>
      <c r="F33" s="28" t="s">
        <v>44</v>
      </c>
      <c r="G33" s="40"/>
      <c r="H33" s="40"/>
      <c r="I33" s="40"/>
      <c r="J33" s="40"/>
      <c r="K33" s="40"/>
      <c r="L33" s="254">
        <v>0</v>
      </c>
      <c r="M33" s="253"/>
      <c r="N33" s="253"/>
      <c r="O33" s="253"/>
      <c r="P33" s="253"/>
      <c r="Q33" s="40"/>
      <c r="R33" s="40"/>
      <c r="S33" s="40"/>
      <c r="T33" s="40"/>
      <c r="U33" s="40"/>
      <c r="V33" s="40"/>
      <c r="W33" s="252">
        <f>ROUND(BD94, 2)</f>
        <v>0</v>
      </c>
      <c r="X33" s="253"/>
      <c r="Y33" s="253"/>
      <c r="Z33" s="253"/>
      <c r="AA33" s="253"/>
      <c r="AB33" s="253"/>
      <c r="AC33" s="253"/>
      <c r="AD33" s="253"/>
      <c r="AE33" s="253"/>
      <c r="AF33" s="40"/>
      <c r="AG33" s="40"/>
      <c r="AH33" s="40"/>
      <c r="AI33" s="40"/>
      <c r="AJ33" s="40"/>
      <c r="AK33" s="252">
        <v>0</v>
      </c>
      <c r="AL33" s="253"/>
      <c r="AM33" s="253"/>
      <c r="AN33" s="253"/>
      <c r="AO33" s="253"/>
      <c r="AP33" s="40"/>
      <c r="AQ33" s="40"/>
      <c r="AR33" s="41"/>
      <c r="BE33" s="242"/>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41"/>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55" t="s">
        <v>47</v>
      </c>
      <c r="Y35" s="256"/>
      <c r="Z35" s="256"/>
      <c r="AA35" s="256"/>
      <c r="AB35" s="256"/>
      <c r="AC35" s="44"/>
      <c r="AD35" s="44"/>
      <c r="AE35" s="44"/>
      <c r="AF35" s="44"/>
      <c r="AG35" s="44"/>
      <c r="AH35" s="44"/>
      <c r="AI35" s="44"/>
      <c r="AJ35" s="44"/>
      <c r="AK35" s="257">
        <f>SUM(AK26:AK33)</f>
        <v>0</v>
      </c>
      <c r="AL35" s="256"/>
      <c r="AM35" s="256"/>
      <c r="AN35" s="256"/>
      <c r="AO35" s="25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62</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59" t="str">
        <f>K6</f>
        <v>Oprava trati v úseku Veleliby - Křinec</v>
      </c>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61" t="str">
        <f>IF(AN8= "","",AN8)</f>
        <v>6. 5. 2022</v>
      </c>
      <c r="AN87" s="261"/>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62" t="str">
        <f>IF(E17="","",E17)</f>
        <v xml:space="preserve"> </v>
      </c>
      <c r="AN89" s="263"/>
      <c r="AO89" s="263"/>
      <c r="AP89" s="263"/>
      <c r="AQ89" s="35"/>
      <c r="AR89" s="38"/>
      <c r="AS89" s="264" t="s">
        <v>55</v>
      </c>
      <c r="AT89" s="265"/>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62" t="str">
        <f>IF(E20="","",E20)</f>
        <v>Hospodková Marcela</v>
      </c>
      <c r="AN90" s="263"/>
      <c r="AO90" s="263"/>
      <c r="AP90" s="263"/>
      <c r="AQ90" s="35"/>
      <c r="AR90" s="38"/>
      <c r="AS90" s="266"/>
      <c r="AT90" s="267"/>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68"/>
      <c r="AT91" s="269"/>
      <c r="AU91" s="70"/>
      <c r="AV91" s="70"/>
      <c r="AW91" s="70"/>
      <c r="AX91" s="70"/>
      <c r="AY91" s="70"/>
      <c r="AZ91" s="70"/>
      <c r="BA91" s="70"/>
      <c r="BB91" s="70"/>
      <c r="BC91" s="70"/>
      <c r="BD91" s="71"/>
      <c r="BE91" s="33"/>
    </row>
    <row r="92" spans="1:91" s="2" customFormat="1" ht="29.25" customHeight="1">
      <c r="A92" s="33"/>
      <c r="B92" s="34"/>
      <c r="C92" s="270" t="s">
        <v>56</v>
      </c>
      <c r="D92" s="271"/>
      <c r="E92" s="271"/>
      <c r="F92" s="271"/>
      <c r="G92" s="271"/>
      <c r="H92" s="72"/>
      <c r="I92" s="272" t="s">
        <v>57</v>
      </c>
      <c r="J92" s="271"/>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3" t="s">
        <v>58</v>
      </c>
      <c r="AH92" s="271"/>
      <c r="AI92" s="271"/>
      <c r="AJ92" s="271"/>
      <c r="AK92" s="271"/>
      <c r="AL92" s="271"/>
      <c r="AM92" s="271"/>
      <c r="AN92" s="272" t="s">
        <v>59</v>
      </c>
      <c r="AO92" s="271"/>
      <c r="AP92" s="274"/>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8">
        <f>ROUND(SUM(AG95:AG97),2)</f>
        <v>0</v>
      </c>
      <c r="AH94" s="278"/>
      <c r="AI94" s="278"/>
      <c r="AJ94" s="278"/>
      <c r="AK94" s="278"/>
      <c r="AL94" s="278"/>
      <c r="AM94" s="278"/>
      <c r="AN94" s="279">
        <f>SUM(AG94,AT94)</f>
        <v>0</v>
      </c>
      <c r="AO94" s="279"/>
      <c r="AP94" s="279"/>
      <c r="AQ94" s="84" t="s">
        <v>1</v>
      </c>
      <c r="AR94" s="85"/>
      <c r="AS94" s="86">
        <f>ROUND(SUM(AS95:AS97),2)</f>
        <v>0</v>
      </c>
      <c r="AT94" s="87">
        <f>ROUND(SUM(AV94:AW94),2)</f>
        <v>0</v>
      </c>
      <c r="AU94" s="88">
        <f>ROUND(SUM(AU95:AU97),5)</f>
        <v>0</v>
      </c>
      <c r="AV94" s="87">
        <f>ROUND(AZ94*L29,2)</f>
        <v>0</v>
      </c>
      <c r="AW94" s="87">
        <f>ROUND(BA94*L30,2)</f>
        <v>0</v>
      </c>
      <c r="AX94" s="87">
        <f>ROUND(BB94*L29,2)</f>
        <v>0</v>
      </c>
      <c r="AY94" s="87">
        <f>ROUND(BC94*L30,2)</f>
        <v>0</v>
      </c>
      <c r="AZ94" s="87">
        <f>ROUND(SUM(AZ95:AZ97),2)</f>
        <v>0</v>
      </c>
      <c r="BA94" s="87">
        <f>ROUND(SUM(BA95:BA97),2)</f>
        <v>0</v>
      </c>
      <c r="BB94" s="87">
        <f>ROUND(SUM(BB95:BB97),2)</f>
        <v>0</v>
      </c>
      <c r="BC94" s="87">
        <f>ROUND(SUM(BC95:BC97),2)</f>
        <v>0</v>
      </c>
      <c r="BD94" s="89">
        <f>ROUND(SUM(BD95:BD97),2)</f>
        <v>0</v>
      </c>
      <c r="BS94" s="90" t="s">
        <v>74</v>
      </c>
      <c r="BT94" s="90" t="s">
        <v>75</v>
      </c>
      <c r="BU94" s="91" t="s">
        <v>76</v>
      </c>
      <c r="BV94" s="90" t="s">
        <v>77</v>
      </c>
      <c r="BW94" s="90" t="s">
        <v>5</v>
      </c>
      <c r="BX94" s="90" t="s">
        <v>78</v>
      </c>
      <c r="CL94" s="90" t="s">
        <v>1</v>
      </c>
    </row>
    <row r="95" spans="1:91" s="7" customFormat="1" ht="16.5" customHeight="1">
      <c r="A95" s="92" t="s">
        <v>79</v>
      </c>
      <c r="B95" s="93"/>
      <c r="C95" s="94"/>
      <c r="D95" s="277" t="s">
        <v>80</v>
      </c>
      <c r="E95" s="277"/>
      <c r="F95" s="277"/>
      <c r="G95" s="277"/>
      <c r="H95" s="277"/>
      <c r="I95" s="95"/>
      <c r="J95" s="277" t="s">
        <v>81</v>
      </c>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5">
        <f>'SO 01 - Oprava traťové ko...'!J30</f>
        <v>0</v>
      </c>
      <c r="AH95" s="276"/>
      <c r="AI95" s="276"/>
      <c r="AJ95" s="276"/>
      <c r="AK95" s="276"/>
      <c r="AL95" s="276"/>
      <c r="AM95" s="276"/>
      <c r="AN95" s="275">
        <f>SUM(AG95,AT95)</f>
        <v>0</v>
      </c>
      <c r="AO95" s="276"/>
      <c r="AP95" s="276"/>
      <c r="AQ95" s="96" t="s">
        <v>82</v>
      </c>
      <c r="AR95" s="97"/>
      <c r="AS95" s="98">
        <v>0</v>
      </c>
      <c r="AT95" s="99">
        <f>ROUND(SUM(AV95:AW95),2)</f>
        <v>0</v>
      </c>
      <c r="AU95" s="100">
        <f>'SO 01 - Oprava traťové ko...'!P121</f>
        <v>0</v>
      </c>
      <c r="AV95" s="99">
        <f>'SO 01 - Oprava traťové ko...'!J33</f>
        <v>0</v>
      </c>
      <c r="AW95" s="99">
        <f>'SO 01 - Oprava traťové ko...'!J34</f>
        <v>0</v>
      </c>
      <c r="AX95" s="99">
        <f>'SO 01 - Oprava traťové ko...'!J35</f>
        <v>0</v>
      </c>
      <c r="AY95" s="99">
        <f>'SO 01 - Oprava traťové ko...'!J36</f>
        <v>0</v>
      </c>
      <c r="AZ95" s="99">
        <f>'SO 01 - Oprava traťové ko...'!F33</f>
        <v>0</v>
      </c>
      <c r="BA95" s="99">
        <f>'SO 01 - Oprava traťové ko...'!F34</f>
        <v>0</v>
      </c>
      <c r="BB95" s="99">
        <f>'SO 01 - Oprava traťové ko...'!F35</f>
        <v>0</v>
      </c>
      <c r="BC95" s="99">
        <f>'SO 01 - Oprava traťové ko...'!F36</f>
        <v>0</v>
      </c>
      <c r="BD95" s="101">
        <f>'SO 01 - Oprava traťové ko...'!F37</f>
        <v>0</v>
      </c>
      <c r="BT95" s="102" t="s">
        <v>83</v>
      </c>
      <c r="BV95" s="102" t="s">
        <v>77</v>
      </c>
      <c r="BW95" s="102" t="s">
        <v>84</v>
      </c>
      <c r="BX95" s="102" t="s">
        <v>5</v>
      </c>
      <c r="CL95" s="102" t="s">
        <v>1</v>
      </c>
      <c r="CM95" s="102" t="s">
        <v>85</v>
      </c>
    </row>
    <row r="96" spans="1:91" s="7" customFormat="1" ht="16.5" customHeight="1">
      <c r="A96" s="92" t="s">
        <v>79</v>
      </c>
      <c r="B96" s="93"/>
      <c r="C96" s="94"/>
      <c r="D96" s="277" t="s">
        <v>86</v>
      </c>
      <c r="E96" s="277"/>
      <c r="F96" s="277"/>
      <c r="G96" s="277"/>
      <c r="H96" s="277"/>
      <c r="I96" s="95"/>
      <c r="J96" s="277" t="s">
        <v>87</v>
      </c>
      <c r="K96" s="277"/>
      <c r="L96" s="277"/>
      <c r="M96" s="277"/>
      <c r="N96" s="277"/>
      <c r="O96" s="277"/>
      <c r="P96" s="277"/>
      <c r="Q96" s="277"/>
      <c r="R96" s="277"/>
      <c r="S96" s="277"/>
      <c r="T96" s="277"/>
      <c r="U96" s="277"/>
      <c r="V96" s="277"/>
      <c r="W96" s="277"/>
      <c r="X96" s="277"/>
      <c r="Y96" s="277"/>
      <c r="Z96" s="277"/>
      <c r="AA96" s="277"/>
      <c r="AB96" s="277"/>
      <c r="AC96" s="277"/>
      <c r="AD96" s="277"/>
      <c r="AE96" s="277"/>
      <c r="AF96" s="277"/>
      <c r="AG96" s="275">
        <f>'SO 02 - Přeprava mechanizace'!J30</f>
        <v>0</v>
      </c>
      <c r="AH96" s="276"/>
      <c r="AI96" s="276"/>
      <c r="AJ96" s="276"/>
      <c r="AK96" s="276"/>
      <c r="AL96" s="276"/>
      <c r="AM96" s="276"/>
      <c r="AN96" s="275">
        <f>SUM(AG96,AT96)</f>
        <v>0</v>
      </c>
      <c r="AO96" s="276"/>
      <c r="AP96" s="276"/>
      <c r="AQ96" s="96" t="s">
        <v>82</v>
      </c>
      <c r="AR96" s="97"/>
      <c r="AS96" s="98">
        <v>0</v>
      </c>
      <c r="AT96" s="99">
        <f>ROUND(SUM(AV96:AW96),2)</f>
        <v>0</v>
      </c>
      <c r="AU96" s="100">
        <f>'SO 02 - Přeprava mechanizace'!P117</f>
        <v>0</v>
      </c>
      <c r="AV96" s="99">
        <f>'SO 02 - Přeprava mechanizace'!J33</f>
        <v>0</v>
      </c>
      <c r="AW96" s="99">
        <f>'SO 02 - Přeprava mechanizace'!J34</f>
        <v>0</v>
      </c>
      <c r="AX96" s="99">
        <f>'SO 02 - Přeprava mechanizace'!J35</f>
        <v>0</v>
      </c>
      <c r="AY96" s="99">
        <f>'SO 02 - Přeprava mechanizace'!J36</f>
        <v>0</v>
      </c>
      <c r="AZ96" s="99">
        <f>'SO 02 - Přeprava mechanizace'!F33</f>
        <v>0</v>
      </c>
      <c r="BA96" s="99">
        <f>'SO 02 - Přeprava mechanizace'!F34</f>
        <v>0</v>
      </c>
      <c r="BB96" s="99">
        <f>'SO 02 - Přeprava mechanizace'!F35</f>
        <v>0</v>
      </c>
      <c r="BC96" s="99">
        <f>'SO 02 - Přeprava mechanizace'!F36</f>
        <v>0</v>
      </c>
      <c r="BD96" s="101">
        <f>'SO 02 - Přeprava mechanizace'!F37</f>
        <v>0</v>
      </c>
      <c r="BT96" s="102" t="s">
        <v>83</v>
      </c>
      <c r="BV96" s="102" t="s">
        <v>77</v>
      </c>
      <c r="BW96" s="102" t="s">
        <v>88</v>
      </c>
      <c r="BX96" s="102" t="s">
        <v>5</v>
      </c>
      <c r="CL96" s="102" t="s">
        <v>1</v>
      </c>
      <c r="CM96" s="102" t="s">
        <v>85</v>
      </c>
    </row>
    <row r="97" spans="1:91" s="7" customFormat="1" ht="16.5" customHeight="1">
      <c r="A97" s="92" t="s">
        <v>79</v>
      </c>
      <c r="B97" s="93"/>
      <c r="C97" s="94"/>
      <c r="D97" s="277" t="s">
        <v>89</v>
      </c>
      <c r="E97" s="277"/>
      <c r="F97" s="277"/>
      <c r="G97" s="277"/>
      <c r="H97" s="277"/>
      <c r="I97" s="95"/>
      <c r="J97" s="277" t="s">
        <v>90</v>
      </c>
      <c r="K97" s="277"/>
      <c r="L97" s="277"/>
      <c r="M97" s="277"/>
      <c r="N97" s="277"/>
      <c r="O97" s="277"/>
      <c r="P97" s="277"/>
      <c r="Q97" s="277"/>
      <c r="R97" s="277"/>
      <c r="S97" s="277"/>
      <c r="T97" s="277"/>
      <c r="U97" s="277"/>
      <c r="V97" s="277"/>
      <c r="W97" s="277"/>
      <c r="X97" s="277"/>
      <c r="Y97" s="277"/>
      <c r="Z97" s="277"/>
      <c r="AA97" s="277"/>
      <c r="AB97" s="277"/>
      <c r="AC97" s="277"/>
      <c r="AD97" s="277"/>
      <c r="AE97" s="277"/>
      <c r="AF97" s="277"/>
      <c r="AG97" s="275">
        <f>'SO 03 - VON'!J30</f>
        <v>0</v>
      </c>
      <c r="AH97" s="276"/>
      <c r="AI97" s="276"/>
      <c r="AJ97" s="276"/>
      <c r="AK97" s="276"/>
      <c r="AL97" s="276"/>
      <c r="AM97" s="276"/>
      <c r="AN97" s="275">
        <f>SUM(AG97,AT97)</f>
        <v>0</v>
      </c>
      <c r="AO97" s="276"/>
      <c r="AP97" s="276"/>
      <c r="AQ97" s="96" t="s">
        <v>82</v>
      </c>
      <c r="AR97" s="97"/>
      <c r="AS97" s="103">
        <v>0</v>
      </c>
      <c r="AT97" s="104">
        <f>ROUND(SUM(AV97:AW97),2)</f>
        <v>0</v>
      </c>
      <c r="AU97" s="105">
        <f>'SO 03 - VON'!P117</f>
        <v>0</v>
      </c>
      <c r="AV97" s="104">
        <f>'SO 03 - VON'!J33</f>
        <v>0</v>
      </c>
      <c r="AW97" s="104">
        <f>'SO 03 - VON'!J34</f>
        <v>0</v>
      </c>
      <c r="AX97" s="104">
        <f>'SO 03 - VON'!J35</f>
        <v>0</v>
      </c>
      <c r="AY97" s="104">
        <f>'SO 03 - VON'!J36</f>
        <v>0</v>
      </c>
      <c r="AZ97" s="104">
        <f>'SO 03 - VON'!F33</f>
        <v>0</v>
      </c>
      <c r="BA97" s="104">
        <f>'SO 03 - VON'!F34</f>
        <v>0</v>
      </c>
      <c r="BB97" s="104">
        <f>'SO 03 - VON'!F35</f>
        <v>0</v>
      </c>
      <c r="BC97" s="104">
        <f>'SO 03 - VON'!F36</f>
        <v>0</v>
      </c>
      <c r="BD97" s="106">
        <f>'SO 03 - VON'!F37</f>
        <v>0</v>
      </c>
      <c r="BT97" s="102" t="s">
        <v>83</v>
      </c>
      <c r="BV97" s="102" t="s">
        <v>77</v>
      </c>
      <c r="BW97" s="102" t="s">
        <v>91</v>
      </c>
      <c r="BX97" s="102" t="s">
        <v>5</v>
      </c>
      <c r="CL97" s="102" t="s">
        <v>1</v>
      </c>
      <c r="CM97" s="102" t="s">
        <v>85</v>
      </c>
    </row>
    <row r="98" spans="1:91" s="2" customFormat="1" ht="30" customHeight="1">
      <c r="A98" s="33"/>
      <c r="B98" s="34"/>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8"/>
      <c r="AS98" s="33"/>
      <c r="AT98" s="33"/>
      <c r="AU98" s="33"/>
      <c r="AV98" s="33"/>
      <c r="AW98" s="33"/>
      <c r="AX98" s="33"/>
      <c r="AY98" s="33"/>
      <c r="AZ98" s="33"/>
      <c r="BA98" s="33"/>
      <c r="BB98" s="33"/>
      <c r="BC98" s="33"/>
      <c r="BD98" s="33"/>
      <c r="BE98" s="33"/>
    </row>
    <row r="99" spans="1:91" s="2" customFormat="1" ht="6.95" customHeight="1">
      <c r="A99" s="33"/>
      <c r="B99" s="53"/>
      <c r="C99" s="54"/>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c r="AR99" s="38"/>
      <c r="AS99" s="33"/>
      <c r="AT99" s="33"/>
      <c r="AU99" s="33"/>
      <c r="AV99" s="33"/>
      <c r="AW99" s="33"/>
      <c r="AX99" s="33"/>
      <c r="AY99" s="33"/>
      <c r="AZ99" s="33"/>
      <c r="BA99" s="33"/>
      <c r="BB99" s="33"/>
      <c r="BC99" s="33"/>
      <c r="BD99" s="33"/>
      <c r="BE99" s="33"/>
    </row>
  </sheetData>
  <sheetProtection algorithmName="SHA-512" hashValue="aj4hRBHiwucEdj07fwAyG2eNvuEBporSXsoRnD0s52T61WC4FGYCSTPeCrElEBJPVGFDlOrbIOz4fTzp3pIK4Q==" saltValue="S6CrGzmlfmYd3/XmSqjdO+jbbzOh+G/D6485fgnxNcxVjYQlN4SS9AzSNs96cCJnkAVfsomaZOMYe0KvJqxrLA=="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01 - Oprava traťové ko...'!C2" display="/"/>
    <hyperlink ref="A96" location="'SO 02 - Přeprava mechanizace'!C2" display="/"/>
    <hyperlink ref="A97" location="'SO 03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6"/>
  <sheetViews>
    <sheetView showGridLines="0" tabSelected="1" topLeftCell="A291" workbookViewId="0">
      <selection activeCell="I387" sqref="I38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92</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Veleliby - Křinec</v>
      </c>
      <c r="F7" s="282"/>
      <c r="G7" s="282"/>
      <c r="H7" s="282"/>
      <c r="L7" s="19"/>
    </row>
    <row r="8" spans="1:46" s="2" customFormat="1" ht="12" hidden="1" customHeight="1">
      <c r="A8" s="33"/>
      <c r="B8" s="38"/>
      <c r="C8" s="33"/>
      <c r="D8" s="111" t="s">
        <v>93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94</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6. 5. 2022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ROUND((SUM(BE121:BE1435)),  2)</f>
        <v>0</v>
      </c>
      <c r="G33" s="33"/>
      <c r="H33" s="33"/>
      <c r="I33" s="123">
        <v>0.21</v>
      </c>
      <c r="J33" s="122">
        <f>ROUND(((SUM(BE121:BE1435))*I33),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ROUND((SUM(BF121:BF1435)),  2)</f>
        <v>0</v>
      </c>
      <c r="G34" s="33"/>
      <c r="H34" s="33"/>
      <c r="I34" s="123">
        <v>0.15</v>
      </c>
      <c r="J34" s="122">
        <f>ROUND(((SUM(BF121:BF1435))*I34),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ROUND((SUM(BG121:BG1435)),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ROUND((SUM(BH121:BH1435)),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ROUND((SUM(BI121:BI1435)),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Veleliby - Křinec</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9" t="str">
        <f>E9</f>
        <v>SO 01 - Oprava traťové koleje Veleliby - Křinec</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6. 5. 2022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96</v>
      </c>
      <c r="D94" s="143"/>
      <c r="E94" s="143"/>
      <c r="F94" s="143"/>
      <c r="G94" s="143"/>
      <c r="H94" s="143"/>
      <c r="I94" s="143"/>
      <c r="J94" s="144" t="s">
        <v>97</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98</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99</v>
      </c>
    </row>
    <row r="97" spans="1:31" s="9" customFormat="1" ht="24.95" customHeight="1">
      <c r="B97" s="146"/>
      <c r="C97" s="147"/>
      <c r="D97" s="148" t="s">
        <v>100</v>
      </c>
      <c r="E97" s="149"/>
      <c r="F97" s="149"/>
      <c r="G97" s="149"/>
      <c r="H97" s="149"/>
      <c r="I97" s="149"/>
      <c r="J97" s="150">
        <f>J122</f>
        <v>0</v>
      </c>
      <c r="K97" s="147"/>
      <c r="L97" s="151"/>
    </row>
    <row r="98" spans="1:31" s="9" customFormat="1" ht="24.95" customHeight="1">
      <c r="B98" s="146"/>
      <c r="C98" s="147"/>
      <c r="D98" s="148" t="s">
        <v>101</v>
      </c>
      <c r="E98" s="149"/>
      <c r="F98" s="149"/>
      <c r="G98" s="149"/>
      <c r="H98" s="149"/>
      <c r="I98" s="149"/>
      <c r="J98" s="150">
        <f>J392</f>
        <v>0</v>
      </c>
      <c r="K98" s="147"/>
      <c r="L98" s="151"/>
    </row>
    <row r="99" spans="1:31" s="9" customFormat="1" ht="24.95" customHeight="1">
      <c r="B99" s="146"/>
      <c r="C99" s="147"/>
      <c r="D99" s="148" t="s">
        <v>102</v>
      </c>
      <c r="E99" s="149"/>
      <c r="F99" s="149"/>
      <c r="G99" s="149"/>
      <c r="H99" s="149"/>
      <c r="I99" s="149"/>
      <c r="J99" s="150">
        <f>J670</f>
        <v>0</v>
      </c>
      <c r="K99" s="147"/>
      <c r="L99" s="151"/>
    </row>
    <row r="100" spans="1:31" s="9" customFormat="1" ht="24.95" customHeight="1">
      <c r="B100" s="146"/>
      <c r="C100" s="147"/>
      <c r="D100" s="148" t="s">
        <v>103</v>
      </c>
      <c r="E100" s="149"/>
      <c r="F100" s="149"/>
      <c r="G100" s="149"/>
      <c r="H100" s="149"/>
      <c r="I100" s="149"/>
      <c r="J100" s="150">
        <f>J1317</f>
        <v>0</v>
      </c>
      <c r="K100" s="147"/>
      <c r="L100" s="151"/>
    </row>
    <row r="101" spans="1:31" s="9" customFormat="1" ht="24.95" customHeight="1">
      <c r="B101" s="146"/>
      <c r="C101" s="147"/>
      <c r="D101" s="148" t="s">
        <v>104</v>
      </c>
      <c r="E101" s="149"/>
      <c r="F101" s="149"/>
      <c r="G101" s="149"/>
      <c r="H101" s="149"/>
      <c r="I101" s="149"/>
      <c r="J101" s="150">
        <f>J1334</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105</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8" t="str">
        <f>E7</f>
        <v>Oprava trati v úseku Veleliby - Křinec</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93</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59" t="str">
        <f>E9</f>
        <v>SO 01 - Oprava traťové koleje Veleliby - Křinec</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6. 5. 2022</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Zimola Bohumil</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Hospodková Marcela</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106</v>
      </c>
      <c r="D120" s="155" t="s">
        <v>60</v>
      </c>
      <c r="E120" s="155" t="s">
        <v>56</v>
      </c>
      <c r="F120" s="155" t="s">
        <v>57</v>
      </c>
      <c r="G120" s="155" t="s">
        <v>107</v>
      </c>
      <c r="H120" s="155" t="s">
        <v>108</v>
      </c>
      <c r="I120" s="155" t="s">
        <v>109</v>
      </c>
      <c r="J120" s="155" t="s">
        <v>97</v>
      </c>
      <c r="K120" s="156" t="s">
        <v>110</v>
      </c>
      <c r="L120" s="157"/>
      <c r="M120" s="74" t="s">
        <v>1</v>
      </c>
      <c r="N120" s="75" t="s">
        <v>39</v>
      </c>
      <c r="O120" s="75" t="s">
        <v>111</v>
      </c>
      <c r="P120" s="75" t="s">
        <v>112</v>
      </c>
      <c r="Q120" s="75" t="s">
        <v>113</v>
      </c>
      <c r="R120" s="75" t="s">
        <v>114</v>
      </c>
      <c r="S120" s="75" t="s">
        <v>115</v>
      </c>
      <c r="T120" s="76" t="s">
        <v>116</v>
      </c>
      <c r="U120" s="152"/>
      <c r="V120" s="152"/>
      <c r="W120" s="152"/>
      <c r="X120" s="152"/>
      <c r="Y120" s="152"/>
      <c r="Z120" s="152"/>
      <c r="AA120" s="152"/>
      <c r="AB120" s="152"/>
      <c r="AC120" s="152"/>
      <c r="AD120" s="152"/>
      <c r="AE120" s="152"/>
    </row>
    <row r="121" spans="1:65" s="2" customFormat="1" ht="22.9" customHeight="1">
      <c r="A121" s="33"/>
      <c r="B121" s="34"/>
      <c r="C121" s="81" t="s">
        <v>117</v>
      </c>
      <c r="D121" s="35"/>
      <c r="E121" s="35"/>
      <c r="F121" s="35"/>
      <c r="G121" s="35"/>
      <c r="H121" s="35"/>
      <c r="I121" s="35"/>
      <c r="J121" s="158">
        <f>BK121</f>
        <v>0</v>
      </c>
      <c r="K121" s="35"/>
      <c r="L121" s="38"/>
      <c r="M121" s="77"/>
      <c r="N121" s="159"/>
      <c r="O121" s="78"/>
      <c r="P121" s="160">
        <f>P122+P392+P670+P1317+P1334</f>
        <v>0</v>
      </c>
      <c r="Q121" s="78"/>
      <c r="R121" s="160">
        <f>R122+R392+R670+R1317+R1334</f>
        <v>7264.0192699999998</v>
      </c>
      <c r="S121" s="78"/>
      <c r="T121" s="161">
        <f>T122+T392+T670+T1317+T1334</f>
        <v>0</v>
      </c>
      <c r="U121" s="33"/>
      <c r="V121" s="33"/>
      <c r="W121" s="33"/>
      <c r="X121" s="33"/>
      <c r="Y121" s="33"/>
      <c r="Z121" s="33"/>
      <c r="AA121" s="33"/>
      <c r="AB121" s="33"/>
      <c r="AC121" s="33"/>
      <c r="AD121" s="33"/>
      <c r="AE121" s="33"/>
      <c r="AT121" s="16" t="s">
        <v>74</v>
      </c>
      <c r="AU121" s="16" t="s">
        <v>99</v>
      </c>
      <c r="BK121" s="162">
        <f>BK122+BK392+BK670+BK1317+BK1334</f>
        <v>0</v>
      </c>
    </row>
    <row r="122" spans="1:65" s="11" customFormat="1" ht="25.9" customHeight="1">
      <c r="B122" s="163"/>
      <c r="C122" s="164"/>
      <c r="D122" s="165" t="s">
        <v>74</v>
      </c>
      <c r="E122" s="166" t="s">
        <v>118</v>
      </c>
      <c r="F122" s="166" t="s">
        <v>119</v>
      </c>
      <c r="G122" s="164"/>
      <c r="H122" s="164"/>
      <c r="I122" s="167"/>
      <c r="J122" s="168">
        <f>BK122</f>
        <v>0</v>
      </c>
      <c r="K122" s="164"/>
      <c r="L122" s="169"/>
      <c r="M122" s="170"/>
      <c r="N122" s="171"/>
      <c r="O122" s="171"/>
      <c r="P122" s="172">
        <f>SUM(P123:P391)</f>
        <v>0</v>
      </c>
      <c r="Q122" s="171"/>
      <c r="R122" s="172">
        <f>SUM(R123:R391)</f>
        <v>765.30428999999992</v>
      </c>
      <c r="S122" s="171"/>
      <c r="T122" s="173">
        <f>SUM(T123:T391)</f>
        <v>0</v>
      </c>
      <c r="AR122" s="174" t="s">
        <v>83</v>
      </c>
      <c r="AT122" s="175" t="s">
        <v>74</v>
      </c>
      <c r="AU122" s="175" t="s">
        <v>75</v>
      </c>
      <c r="AY122" s="174" t="s">
        <v>120</v>
      </c>
      <c r="BK122" s="176">
        <f>SUM(BK123:BK391)</f>
        <v>0</v>
      </c>
    </row>
    <row r="123" spans="1:65" s="2" customFormat="1" ht="16.5" customHeight="1">
      <c r="A123" s="33"/>
      <c r="B123" s="34"/>
      <c r="C123" s="177" t="s">
        <v>83</v>
      </c>
      <c r="D123" s="177" t="s">
        <v>121</v>
      </c>
      <c r="E123" s="178" t="s">
        <v>122</v>
      </c>
      <c r="F123" s="179" t="s">
        <v>123</v>
      </c>
      <c r="G123" s="180" t="s">
        <v>124</v>
      </c>
      <c r="H123" s="181">
        <v>31</v>
      </c>
      <c r="I123" s="291"/>
      <c r="J123" s="183">
        <f>ROUND(I123*H123,2)</f>
        <v>0</v>
      </c>
      <c r="K123" s="179" t="s">
        <v>125</v>
      </c>
      <c r="L123" s="184"/>
      <c r="M123" s="185" t="s">
        <v>1</v>
      </c>
      <c r="N123" s="186" t="s">
        <v>40</v>
      </c>
      <c r="O123" s="70"/>
      <c r="P123" s="187">
        <f>O123*H123</f>
        <v>0</v>
      </c>
      <c r="Q123" s="187">
        <v>0.26500000000000001</v>
      </c>
      <c r="R123" s="187">
        <f>Q123*H123</f>
        <v>8.2149999999999999</v>
      </c>
      <c r="S123" s="187">
        <v>0</v>
      </c>
      <c r="T123" s="188">
        <f>S123*H123</f>
        <v>0</v>
      </c>
      <c r="U123" s="33"/>
      <c r="V123" s="33"/>
      <c r="W123" s="33"/>
      <c r="X123" s="33"/>
      <c r="Y123" s="33"/>
      <c r="Z123" s="33"/>
      <c r="AA123" s="33"/>
      <c r="AB123" s="33"/>
      <c r="AC123" s="33"/>
      <c r="AD123" s="33"/>
      <c r="AE123" s="33"/>
      <c r="AR123" s="189" t="s">
        <v>126</v>
      </c>
      <c r="AT123" s="189" t="s">
        <v>121</v>
      </c>
      <c r="AU123" s="189" t="s">
        <v>83</v>
      </c>
      <c r="AY123" s="16" t="s">
        <v>120</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127</v>
      </c>
      <c r="BM123" s="189" t="s">
        <v>128</v>
      </c>
    </row>
    <row r="124" spans="1:65" s="2" customFormat="1" ht="11.25">
      <c r="A124" s="33"/>
      <c r="B124" s="34"/>
      <c r="C124" s="35"/>
      <c r="D124" s="191" t="s">
        <v>129</v>
      </c>
      <c r="E124" s="35"/>
      <c r="F124" s="192" t="s">
        <v>123</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129</v>
      </c>
      <c r="AU124" s="16" t="s">
        <v>83</v>
      </c>
    </row>
    <row r="125" spans="1:65" s="12" customFormat="1" ht="11.25">
      <c r="B125" s="196"/>
      <c r="C125" s="197"/>
      <c r="D125" s="191" t="s">
        <v>130</v>
      </c>
      <c r="E125" s="198" t="s">
        <v>1</v>
      </c>
      <c r="F125" s="199" t="s">
        <v>131</v>
      </c>
      <c r="G125" s="197"/>
      <c r="H125" s="198" t="s">
        <v>1</v>
      </c>
      <c r="I125" s="200"/>
      <c r="J125" s="197"/>
      <c r="K125" s="197"/>
      <c r="L125" s="201"/>
      <c r="M125" s="202"/>
      <c r="N125" s="203"/>
      <c r="O125" s="203"/>
      <c r="P125" s="203"/>
      <c r="Q125" s="203"/>
      <c r="R125" s="203"/>
      <c r="S125" s="203"/>
      <c r="T125" s="204"/>
      <c r="AT125" s="205" t="s">
        <v>130</v>
      </c>
      <c r="AU125" s="205" t="s">
        <v>83</v>
      </c>
      <c r="AV125" s="12" t="s">
        <v>83</v>
      </c>
      <c r="AW125" s="12" t="s">
        <v>31</v>
      </c>
      <c r="AX125" s="12" t="s">
        <v>75</v>
      </c>
      <c r="AY125" s="205" t="s">
        <v>120</v>
      </c>
    </row>
    <row r="126" spans="1:65" s="13" customFormat="1" ht="11.25">
      <c r="B126" s="206"/>
      <c r="C126" s="207"/>
      <c r="D126" s="191" t="s">
        <v>130</v>
      </c>
      <c r="E126" s="208" t="s">
        <v>1</v>
      </c>
      <c r="F126" s="209" t="s">
        <v>83</v>
      </c>
      <c r="G126" s="207"/>
      <c r="H126" s="210">
        <v>1</v>
      </c>
      <c r="I126" s="211"/>
      <c r="J126" s="207"/>
      <c r="K126" s="207"/>
      <c r="L126" s="212"/>
      <c r="M126" s="213"/>
      <c r="N126" s="214"/>
      <c r="O126" s="214"/>
      <c r="P126" s="214"/>
      <c r="Q126" s="214"/>
      <c r="R126" s="214"/>
      <c r="S126" s="214"/>
      <c r="T126" s="215"/>
      <c r="AT126" s="216" t="s">
        <v>130</v>
      </c>
      <c r="AU126" s="216" t="s">
        <v>83</v>
      </c>
      <c r="AV126" s="13" t="s">
        <v>85</v>
      </c>
      <c r="AW126" s="13" t="s">
        <v>31</v>
      </c>
      <c r="AX126" s="13" t="s">
        <v>75</v>
      </c>
      <c r="AY126" s="216" t="s">
        <v>120</v>
      </c>
    </row>
    <row r="127" spans="1:65" s="12" customFormat="1" ht="11.25">
      <c r="B127" s="196"/>
      <c r="C127" s="197"/>
      <c r="D127" s="191" t="s">
        <v>130</v>
      </c>
      <c r="E127" s="198" t="s">
        <v>1</v>
      </c>
      <c r="F127" s="199" t="s">
        <v>132</v>
      </c>
      <c r="G127" s="197"/>
      <c r="H127" s="198" t="s">
        <v>1</v>
      </c>
      <c r="I127" s="200"/>
      <c r="J127" s="197"/>
      <c r="K127" s="197"/>
      <c r="L127" s="201"/>
      <c r="M127" s="202"/>
      <c r="N127" s="203"/>
      <c r="O127" s="203"/>
      <c r="P127" s="203"/>
      <c r="Q127" s="203"/>
      <c r="R127" s="203"/>
      <c r="S127" s="203"/>
      <c r="T127" s="204"/>
      <c r="AT127" s="205" t="s">
        <v>130</v>
      </c>
      <c r="AU127" s="205" t="s">
        <v>83</v>
      </c>
      <c r="AV127" s="12" t="s">
        <v>83</v>
      </c>
      <c r="AW127" s="12" t="s">
        <v>31</v>
      </c>
      <c r="AX127" s="12" t="s">
        <v>75</v>
      </c>
      <c r="AY127" s="205" t="s">
        <v>120</v>
      </c>
    </row>
    <row r="128" spans="1:65" s="13" customFormat="1" ht="11.25">
      <c r="B128" s="206"/>
      <c r="C128" s="207"/>
      <c r="D128" s="191" t="s">
        <v>130</v>
      </c>
      <c r="E128" s="208" t="s">
        <v>1</v>
      </c>
      <c r="F128" s="209" t="s">
        <v>133</v>
      </c>
      <c r="G128" s="207"/>
      <c r="H128" s="210">
        <v>12</v>
      </c>
      <c r="I128" s="211"/>
      <c r="J128" s="207"/>
      <c r="K128" s="207"/>
      <c r="L128" s="212"/>
      <c r="M128" s="213"/>
      <c r="N128" s="214"/>
      <c r="O128" s="214"/>
      <c r="P128" s="214"/>
      <c r="Q128" s="214"/>
      <c r="R128" s="214"/>
      <c r="S128" s="214"/>
      <c r="T128" s="215"/>
      <c r="AT128" s="216" t="s">
        <v>130</v>
      </c>
      <c r="AU128" s="216" t="s">
        <v>83</v>
      </c>
      <c r="AV128" s="13" t="s">
        <v>85</v>
      </c>
      <c r="AW128" s="13" t="s">
        <v>31</v>
      </c>
      <c r="AX128" s="13" t="s">
        <v>75</v>
      </c>
      <c r="AY128" s="216" t="s">
        <v>120</v>
      </c>
    </row>
    <row r="129" spans="1:65" s="12" customFormat="1" ht="11.25">
      <c r="B129" s="196"/>
      <c r="C129" s="197"/>
      <c r="D129" s="191" t="s">
        <v>130</v>
      </c>
      <c r="E129" s="198" t="s">
        <v>1</v>
      </c>
      <c r="F129" s="199" t="s">
        <v>134</v>
      </c>
      <c r="G129" s="197"/>
      <c r="H129" s="198" t="s">
        <v>1</v>
      </c>
      <c r="I129" s="200"/>
      <c r="J129" s="197"/>
      <c r="K129" s="197"/>
      <c r="L129" s="201"/>
      <c r="M129" s="202"/>
      <c r="N129" s="203"/>
      <c r="O129" s="203"/>
      <c r="P129" s="203"/>
      <c r="Q129" s="203"/>
      <c r="R129" s="203"/>
      <c r="S129" s="203"/>
      <c r="T129" s="204"/>
      <c r="AT129" s="205" t="s">
        <v>130</v>
      </c>
      <c r="AU129" s="205" t="s">
        <v>83</v>
      </c>
      <c r="AV129" s="12" t="s">
        <v>83</v>
      </c>
      <c r="AW129" s="12" t="s">
        <v>31</v>
      </c>
      <c r="AX129" s="12" t="s">
        <v>75</v>
      </c>
      <c r="AY129" s="205" t="s">
        <v>120</v>
      </c>
    </row>
    <row r="130" spans="1:65" s="13" customFormat="1" ht="11.25">
      <c r="B130" s="206"/>
      <c r="C130" s="207"/>
      <c r="D130" s="191" t="s">
        <v>130</v>
      </c>
      <c r="E130" s="208" t="s">
        <v>1</v>
      </c>
      <c r="F130" s="209" t="s">
        <v>135</v>
      </c>
      <c r="G130" s="207"/>
      <c r="H130" s="210">
        <v>6</v>
      </c>
      <c r="I130" s="211"/>
      <c r="J130" s="207"/>
      <c r="K130" s="207"/>
      <c r="L130" s="212"/>
      <c r="M130" s="213"/>
      <c r="N130" s="214"/>
      <c r="O130" s="214"/>
      <c r="P130" s="214"/>
      <c r="Q130" s="214"/>
      <c r="R130" s="214"/>
      <c r="S130" s="214"/>
      <c r="T130" s="215"/>
      <c r="AT130" s="216" t="s">
        <v>130</v>
      </c>
      <c r="AU130" s="216" t="s">
        <v>83</v>
      </c>
      <c r="AV130" s="13" t="s">
        <v>85</v>
      </c>
      <c r="AW130" s="13" t="s">
        <v>31</v>
      </c>
      <c r="AX130" s="13" t="s">
        <v>75</v>
      </c>
      <c r="AY130" s="216" t="s">
        <v>120</v>
      </c>
    </row>
    <row r="131" spans="1:65" s="12" customFormat="1" ht="11.25">
      <c r="B131" s="196"/>
      <c r="C131" s="197"/>
      <c r="D131" s="191" t="s">
        <v>130</v>
      </c>
      <c r="E131" s="198" t="s">
        <v>1</v>
      </c>
      <c r="F131" s="199" t="s">
        <v>136</v>
      </c>
      <c r="G131" s="197"/>
      <c r="H131" s="198" t="s">
        <v>1</v>
      </c>
      <c r="I131" s="200"/>
      <c r="J131" s="197"/>
      <c r="K131" s="197"/>
      <c r="L131" s="201"/>
      <c r="M131" s="202"/>
      <c r="N131" s="203"/>
      <c r="O131" s="203"/>
      <c r="P131" s="203"/>
      <c r="Q131" s="203"/>
      <c r="R131" s="203"/>
      <c r="S131" s="203"/>
      <c r="T131" s="204"/>
      <c r="AT131" s="205" t="s">
        <v>130</v>
      </c>
      <c r="AU131" s="205" t="s">
        <v>83</v>
      </c>
      <c r="AV131" s="12" t="s">
        <v>83</v>
      </c>
      <c r="AW131" s="12" t="s">
        <v>31</v>
      </c>
      <c r="AX131" s="12" t="s">
        <v>75</v>
      </c>
      <c r="AY131" s="205" t="s">
        <v>120</v>
      </c>
    </row>
    <row r="132" spans="1:65" s="13" customFormat="1" ht="11.25">
      <c r="B132" s="206"/>
      <c r="C132" s="207"/>
      <c r="D132" s="191" t="s">
        <v>130</v>
      </c>
      <c r="E132" s="208" t="s">
        <v>1</v>
      </c>
      <c r="F132" s="209" t="s">
        <v>133</v>
      </c>
      <c r="G132" s="207"/>
      <c r="H132" s="210">
        <v>12</v>
      </c>
      <c r="I132" s="211"/>
      <c r="J132" s="207"/>
      <c r="K132" s="207"/>
      <c r="L132" s="212"/>
      <c r="M132" s="213"/>
      <c r="N132" s="214"/>
      <c r="O132" s="214"/>
      <c r="P132" s="214"/>
      <c r="Q132" s="214"/>
      <c r="R132" s="214"/>
      <c r="S132" s="214"/>
      <c r="T132" s="215"/>
      <c r="AT132" s="216" t="s">
        <v>130</v>
      </c>
      <c r="AU132" s="216" t="s">
        <v>83</v>
      </c>
      <c r="AV132" s="13" t="s">
        <v>85</v>
      </c>
      <c r="AW132" s="13" t="s">
        <v>31</v>
      </c>
      <c r="AX132" s="13" t="s">
        <v>75</v>
      </c>
      <c r="AY132" s="216" t="s">
        <v>120</v>
      </c>
    </row>
    <row r="133" spans="1:65" s="14" customFormat="1" ht="11.25">
      <c r="B133" s="217"/>
      <c r="C133" s="218"/>
      <c r="D133" s="191" t="s">
        <v>130</v>
      </c>
      <c r="E133" s="219" t="s">
        <v>1</v>
      </c>
      <c r="F133" s="220" t="s">
        <v>137</v>
      </c>
      <c r="G133" s="218"/>
      <c r="H133" s="221">
        <v>31</v>
      </c>
      <c r="I133" s="222"/>
      <c r="J133" s="218"/>
      <c r="K133" s="218"/>
      <c r="L133" s="223"/>
      <c r="M133" s="224"/>
      <c r="N133" s="225"/>
      <c r="O133" s="225"/>
      <c r="P133" s="225"/>
      <c r="Q133" s="225"/>
      <c r="R133" s="225"/>
      <c r="S133" s="225"/>
      <c r="T133" s="226"/>
      <c r="AT133" s="227" t="s">
        <v>130</v>
      </c>
      <c r="AU133" s="227" t="s">
        <v>83</v>
      </c>
      <c r="AV133" s="14" t="s">
        <v>127</v>
      </c>
      <c r="AW133" s="14" t="s">
        <v>31</v>
      </c>
      <c r="AX133" s="14" t="s">
        <v>83</v>
      </c>
      <c r="AY133" s="227" t="s">
        <v>120</v>
      </c>
    </row>
    <row r="134" spans="1:65" s="12" customFormat="1" ht="11.25">
      <c r="B134" s="196"/>
      <c r="C134" s="197"/>
      <c r="D134" s="191" t="s">
        <v>130</v>
      </c>
      <c r="E134" s="198" t="s">
        <v>1</v>
      </c>
      <c r="F134" s="199" t="s">
        <v>138</v>
      </c>
      <c r="G134" s="197"/>
      <c r="H134" s="198" t="s">
        <v>1</v>
      </c>
      <c r="I134" s="200"/>
      <c r="J134" s="197"/>
      <c r="K134" s="197"/>
      <c r="L134" s="201"/>
      <c r="M134" s="202"/>
      <c r="N134" s="203"/>
      <c r="O134" s="203"/>
      <c r="P134" s="203"/>
      <c r="Q134" s="203"/>
      <c r="R134" s="203"/>
      <c r="S134" s="203"/>
      <c r="T134" s="204"/>
      <c r="AT134" s="205" t="s">
        <v>130</v>
      </c>
      <c r="AU134" s="205" t="s">
        <v>83</v>
      </c>
      <c r="AV134" s="12" t="s">
        <v>83</v>
      </c>
      <c r="AW134" s="12" t="s">
        <v>31</v>
      </c>
      <c r="AX134" s="12" t="s">
        <v>75</v>
      </c>
      <c r="AY134" s="205" t="s">
        <v>120</v>
      </c>
    </row>
    <row r="135" spans="1:65" s="2" customFormat="1" ht="16.5" customHeight="1">
      <c r="A135" s="33"/>
      <c r="B135" s="34"/>
      <c r="C135" s="177" t="s">
        <v>85</v>
      </c>
      <c r="D135" s="177" t="s">
        <v>121</v>
      </c>
      <c r="E135" s="178" t="s">
        <v>139</v>
      </c>
      <c r="F135" s="179" t="s">
        <v>140</v>
      </c>
      <c r="G135" s="180" t="s">
        <v>141</v>
      </c>
      <c r="H135" s="181">
        <v>14854</v>
      </c>
      <c r="I135" s="291"/>
      <c r="J135" s="183">
        <f>ROUND(I135*H135,2)</f>
        <v>0</v>
      </c>
      <c r="K135" s="179" t="s">
        <v>125</v>
      </c>
      <c r="L135" s="184"/>
      <c r="M135" s="185" t="s">
        <v>1</v>
      </c>
      <c r="N135" s="186" t="s">
        <v>40</v>
      </c>
      <c r="O135" s="70"/>
      <c r="P135" s="187">
        <f>O135*H135</f>
        <v>0</v>
      </c>
      <c r="Q135" s="187">
        <v>4.9000000000000002E-2</v>
      </c>
      <c r="R135" s="187">
        <f>Q135*H135</f>
        <v>727.846</v>
      </c>
      <c r="S135" s="187">
        <v>0</v>
      </c>
      <c r="T135" s="188">
        <f>S135*H135</f>
        <v>0</v>
      </c>
      <c r="U135" s="33"/>
      <c r="V135" s="33"/>
      <c r="W135" s="33"/>
      <c r="X135" s="33"/>
      <c r="Y135" s="33"/>
      <c r="Z135" s="33"/>
      <c r="AA135" s="33"/>
      <c r="AB135" s="33"/>
      <c r="AC135" s="33"/>
      <c r="AD135" s="33"/>
      <c r="AE135" s="33"/>
      <c r="AR135" s="189" t="s">
        <v>126</v>
      </c>
      <c r="AT135" s="189" t="s">
        <v>121</v>
      </c>
      <c r="AU135" s="189" t="s">
        <v>83</v>
      </c>
      <c r="AY135" s="16" t="s">
        <v>120</v>
      </c>
      <c r="BE135" s="190">
        <f>IF(N135="základní",J135,0)</f>
        <v>0</v>
      </c>
      <c r="BF135" s="190">
        <f>IF(N135="snížená",J135,0)</f>
        <v>0</v>
      </c>
      <c r="BG135" s="190">
        <f>IF(N135="zákl. přenesená",J135,0)</f>
        <v>0</v>
      </c>
      <c r="BH135" s="190">
        <f>IF(N135="sníž. přenesená",J135,0)</f>
        <v>0</v>
      </c>
      <c r="BI135" s="190">
        <f>IF(N135="nulová",J135,0)</f>
        <v>0</v>
      </c>
      <c r="BJ135" s="16" t="s">
        <v>83</v>
      </c>
      <c r="BK135" s="190">
        <f>ROUND(I135*H135,2)</f>
        <v>0</v>
      </c>
      <c r="BL135" s="16" t="s">
        <v>127</v>
      </c>
      <c r="BM135" s="189" t="s">
        <v>142</v>
      </c>
    </row>
    <row r="136" spans="1:65" s="2" customFormat="1" ht="11.25">
      <c r="A136" s="33"/>
      <c r="B136" s="34"/>
      <c r="C136" s="35"/>
      <c r="D136" s="191" t="s">
        <v>129</v>
      </c>
      <c r="E136" s="35"/>
      <c r="F136" s="192" t="s">
        <v>140</v>
      </c>
      <c r="G136" s="35"/>
      <c r="H136" s="35"/>
      <c r="I136" s="193"/>
      <c r="J136" s="35"/>
      <c r="K136" s="35"/>
      <c r="L136" s="38"/>
      <c r="M136" s="194"/>
      <c r="N136" s="195"/>
      <c r="O136" s="70"/>
      <c r="P136" s="70"/>
      <c r="Q136" s="70"/>
      <c r="R136" s="70"/>
      <c r="S136" s="70"/>
      <c r="T136" s="71"/>
      <c r="U136" s="33"/>
      <c r="V136" s="33"/>
      <c r="W136" s="33"/>
      <c r="X136" s="33"/>
      <c r="Y136" s="33"/>
      <c r="Z136" s="33"/>
      <c r="AA136" s="33"/>
      <c r="AB136" s="33"/>
      <c r="AC136" s="33"/>
      <c r="AD136" s="33"/>
      <c r="AE136" s="33"/>
      <c r="AT136" s="16" t="s">
        <v>129</v>
      </c>
      <c r="AU136" s="16" t="s">
        <v>83</v>
      </c>
    </row>
    <row r="137" spans="1:65" s="13" customFormat="1" ht="11.25">
      <c r="B137" s="206"/>
      <c r="C137" s="207"/>
      <c r="D137" s="191" t="s">
        <v>130</v>
      </c>
      <c r="E137" s="208" t="s">
        <v>1</v>
      </c>
      <c r="F137" s="209" t="s">
        <v>143</v>
      </c>
      <c r="G137" s="207"/>
      <c r="H137" s="210">
        <v>3436</v>
      </c>
      <c r="I137" s="211"/>
      <c r="J137" s="207"/>
      <c r="K137" s="207"/>
      <c r="L137" s="212"/>
      <c r="M137" s="213"/>
      <c r="N137" s="214"/>
      <c r="O137" s="214"/>
      <c r="P137" s="214"/>
      <c r="Q137" s="214"/>
      <c r="R137" s="214"/>
      <c r="S137" s="214"/>
      <c r="T137" s="215"/>
      <c r="AT137" s="216" t="s">
        <v>130</v>
      </c>
      <c r="AU137" s="216" t="s">
        <v>83</v>
      </c>
      <c r="AV137" s="13" t="s">
        <v>85</v>
      </c>
      <c r="AW137" s="13" t="s">
        <v>31</v>
      </c>
      <c r="AX137" s="13" t="s">
        <v>75</v>
      </c>
      <c r="AY137" s="216" t="s">
        <v>120</v>
      </c>
    </row>
    <row r="138" spans="1:65" s="13" customFormat="1" ht="11.25">
      <c r="B138" s="206"/>
      <c r="C138" s="207"/>
      <c r="D138" s="191" t="s">
        <v>130</v>
      </c>
      <c r="E138" s="208" t="s">
        <v>1</v>
      </c>
      <c r="F138" s="209" t="s">
        <v>144</v>
      </c>
      <c r="G138" s="207"/>
      <c r="H138" s="210">
        <v>780</v>
      </c>
      <c r="I138" s="211"/>
      <c r="J138" s="207"/>
      <c r="K138" s="207"/>
      <c r="L138" s="212"/>
      <c r="M138" s="213"/>
      <c r="N138" s="214"/>
      <c r="O138" s="214"/>
      <c r="P138" s="214"/>
      <c r="Q138" s="214"/>
      <c r="R138" s="214"/>
      <c r="S138" s="214"/>
      <c r="T138" s="215"/>
      <c r="AT138" s="216" t="s">
        <v>130</v>
      </c>
      <c r="AU138" s="216" t="s">
        <v>83</v>
      </c>
      <c r="AV138" s="13" t="s">
        <v>85</v>
      </c>
      <c r="AW138" s="13" t="s">
        <v>31</v>
      </c>
      <c r="AX138" s="13" t="s">
        <v>75</v>
      </c>
      <c r="AY138" s="216" t="s">
        <v>120</v>
      </c>
    </row>
    <row r="139" spans="1:65" s="13" customFormat="1" ht="11.25">
      <c r="B139" s="206"/>
      <c r="C139" s="207"/>
      <c r="D139" s="191" t="s">
        <v>130</v>
      </c>
      <c r="E139" s="208" t="s">
        <v>1</v>
      </c>
      <c r="F139" s="209" t="s">
        <v>145</v>
      </c>
      <c r="G139" s="207"/>
      <c r="H139" s="210">
        <v>4640</v>
      </c>
      <c r="I139" s="211"/>
      <c r="J139" s="207"/>
      <c r="K139" s="207"/>
      <c r="L139" s="212"/>
      <c r="M139" s="213"/>
      <c r="N139" s="214"/>
      <c r="O139" s="214"/>
      <c r="P139" s="214"/>
      <c r="Q139" s="214"/>
      <c r="R139" s="214"/>
      <c r="S139" s="214"/>
      <c r="T139" s="215"/>
      <c r="AT139" s="216" t="s">
        <v>130</v>
      </c>
      <c r="AU139" s="216" t="s">
        <v>83</v>
      </c>
      <c r="AV139" s="13" t="s">
        <v>85</v>
      </c>
      <c r="AW139" s="13" t="s">
        <v>31</v>
      </c>
      <c r="AX139" s="13" t="s">
        <v>75</v>
      </c>
      <c r="AY139" s="216" t="s">
        <v>120</v>
      </c>
    </row>
    <row r="140" spans="1:65" s="13" customFormat="1" ht="11.25">
      <c r="B140" s="206"/>
      <c r="C140" s="207"/>
      <c r="D140" s="191" t="s">
        <v>130</v>
      </c>
      <c r="E140" s="208" t="s">
        <v>1</v>
      </c>
      <c r="F140" s="209" t="s">
        <v>146</v>
      </c>
      <c r="G140" s="207"/>
      <c r="H140" s="210">
        <v>2600</v>
      </c>
      <c r="I140" s="211"/>
      <c r="J140" s="207"/>
      <c r="K140" s="207"/>
      <c r="L140" s="212"/>
      <c r="M140" s="213"/>
      <c r="N140" s="214"/>
      <c r="O140" s="214"/>
      <c r="P140" s="214"/>
      <c r="Q140" s="214"/>
      <c r="R140" s="214"/>
      <c r="S140" s="214"/>
      <c r="T140" s="215"/>
      <c r="AT140" s="216" t="s">
        <v>130</v>
      </c>
      <c r="AU140" s="216" t="s">
        <v>83</v>
      </c>
      <c r="AV140" s="13" t="s">
        <v>85</v>
      </c>
      <c r="AW140" s="13" t="s">
        <v>31</v>
      </c>
      <c r="AX140" s="13" t="s">
        <v>75</v>
      </c>
      <c r="AY140" s="216" t="s">
        <v>120</v>
      </c>
    </row>
    <row r="141" spans="1:65" s="13" customFormat="1" ht="11.25">
      <c r="B141" s="206"/>
      <c r="C141" s="207"/>
      <c r="D141" s="191" t="s">
        <v>130</v>
      </c>
      <c r="E141" s="208" t="s">
        <v>1</v>
      </c>
      <c r="F141" s="209" t="s">
        <v>147</v>
      </c>
      <c r="G141" s="207"/>
      <c r="H141" s="210">
        <v>300</v>
      </c>
      <c r="I141" s="211"/>
      <c r="J141" s="207"/>
      <c r="K141" s="207"/>
      <c r="L141" s="212"/>
      <c r="M141" s="213"/>
      <c r="N141" s="214"/>
      <c r="O141" s="214"/>
      <c r="P141" s="214"/>
      <c r="Q141" s="214"/>
      <c r="R141" s="214"/>
      <c r="S141" s="214"/>
      <c r="T141" s="215"/>
      <c r="AT141" s="216" t="s">
        <v>130</v>
      </c>
      <c r="AU141" s="216" t="s">
        <v>83</v>
      </c>
      <c r="AV141" s="13" t="s">
        <v>85</v>
      </c>
      <c r="AW141" s="13" t="s">
        <v>31</v>
      </c>
      <c r="AX141" s="13" t="s">
        <v>75</v>
      </c>
      <c r="AY141" s="216" t="s">
        <v>120</v>
      </c>
    </row>
    <row r="142" spans="1:65" s="13" customFormat="1" ht="11.25">
      <c r="B142" s="206"/>
      <c r="C142" s="207"/>
      <c r="D142" s="191" t="s">
        <v>130</v>
      </c>
      <c r="E142" s="208" t="s">
        <v>1</v>
      </c>
      <c r="F142" s="209" t="s">
        <v>148</v>
      </c>
      <c r="G142" s="207"/>
      <c r="H142" s="210">
        <v>1020</v>
      </c>
      <c r="I142" s="211"/>
      <c r="J142" s="207"/>
      <c r="K142" s="207"/>
      <c r="L142" s="212"/>
      <c r="M142" s="213"/>
      <c r="N142" s="214"/>
      <c r="O142" s="214"/>
      <c r="P142" s="214"/>
      <c r="Q142" s="214"/>
      <c r="R142" s="214"/>
      <c r="S142" s="214"/>
      <c r="T142" s="215"/>
      <c r="AT142" s="216" t="s">
        <v>130</v>
      </c>
      <c r="AU142" s="216" t="s">
        <v>83</v>
      </c>
      <c r="AV142" s="13" t="s">
        <v>85</v>
      </c>
      <c r="AW142" s="13" t="s">
        <v>31</v>
      </c>
      <c r="AX142" s="13" t="s">
        <v>75</v>
      </c>
      <c r="AY142" s="216" t="s">
        <v>120</v>
      </c>
    </row>
    <row r="143" spans="1:65" s="12" customFormat="1" ht="11.25">
      <c r="B143" s="196"/>
      <c r="C143" s="197"/>
      <c r="D143" s="191" t="s">
        <v>130</v>
      </c>
      <c r="E143" s="198" t="s">
        <v>1</v>
      </c>
      <c r="F143" s="199" t="s">
        <v>149</v>
      </c>
      <c r="G143" s="197"/>
      <c r="H143" s="198" t="s">
        <v>1</v>
      </c>
      <c r="I143" s="200"/>
      <c r="J143" s="197"/>
      <c r="K143" s="197"/>
      <c r="L143" s="201"/>
      <c r="M143" s="202"/>
      <c r="N143" s="203"/>
      <c r="O143" s="203"/>
      <c r="P143" s="203"/>
      <c r="Q143" s="203"/>
      <c r="R143" s="203"/>
      <c r="S143" s="203"/>
      <c r="T143" s="204"/>
      <c r="AT143" s="205" t="s">
        <v>130</v>
      </c>
      <c r="AU143" s="205" t="s">
        <v>83</v>
      </c>
      <c r="AV143" s="12" t="s">
        <v>83</v>
      </c>
      <c r="AW143" s="12" t="s">
        <v>31</v>
      </c>
      <c r="AX143" s="12" t="s">
        <v>75</v>
      </c>
      <c r="AY143" s="205" t="s">
        <v>120</v>
      </c>
    </row>
    <row r="144" spans="1:65" s="13" customFormat="1" ht="11.25">
      <c r="B144" s="206"/>
      <c r="C144" s="207"/>
      <c r="D144" s="191" t="s">
        <v>130</v>
      </c>
      <c r="E144" s="208" t="s">
        <v>1</v>
      </c>
      <c r="F144" s="209" t="s">
        <v>150</v>
      </c>
      <c r="G144" s="207"/>
      <c r="H144" s="210">
        <v>10</v>
      </c>
      <c r="I144" s="211"/>
      <c r="J144" s="207"/>
      <c r="K144" s="207"/>
      <c r="L144" s="212"/>
      <c r="M144" s="213"/>
      <c r="N144" s="214"/>
      <c r="O144" s="214"/>
      <c r="P144" s="214"/>
      <c r="Q144" s="214"/>
      <c r="R144" s="214"/>
      <c r="S144" s="214"/>
      <c r="T144" s="215"/>
      <c r="AT144" s="216" t="s">
        <v>130</v>
      </c>
      <c r="AU144" s="216" t="s">
        <v>83</v>
      </c>
      <c r="AV144" s="13" t="s">
        <v>85</v>
      </c>
      <c r="AW144" s="13" t="s">
        <v>31</v>
      </c>
      <c r="AX144" s="13" t="s">
        <v>75</v>
      </c>
      <c r="AY144" s="216" t="s">
        <v>120</v>
      </c>
    </row>
    <row r="145" spans="1:65" s="13" customFormat="1" ht="11.25">
      <c r="B145" s="206"/>
      <c r="C145" s="207"/>
      <c r="D145" s="191" t="s">
        <v>130</v>
      </c>
      <c r="E145" s="208" t="s">
        <v>1</v>
      </c>
      <c r="F145" s="209" t="s">
        <v>151</v>
      </c>
      <c r="G145" s="207"/>
      <c r="H145" s="210">
        <v>570</v>
      </c>
      <c r="I145" s="211"/>
      <c r="J145" s="207"/>
      <c r="K145" s="207"/>
      <c r="L145" s="212"/>
      <c r="M145" s="213"/>
      <c r="N145" s="214"/>
      <c r="O145" s="214"/>
      <c r="P145" s="214"/>
      <c r="Q145" s="214"/>
      <c r="R145" s="214"/>
      <c r="S145" s="214"/>
      <c r="T145" s="215"/>
      <c r="AT145" s="216" t="s">
        <v>130</v>
      </c>
      <c r="AU145" s="216" t="s">
        <v>83</v>
      </c>
      <c r="AV145" s="13" t="s">
        <v>85</v>
      </c>
      <c r="AW145" s="13" t="s">
        <v>31</v>
      </c>
      <c r="AX145" s="13" t="s">
        <v>75</v>
      </c>
      <c r="AY145" s="216" t="s">
        <v>120</v>
      </c>
    </row>
    <row r="146" spans="1:65" s="13" customFormat="1" ht="11.25">
      <c r="B146" s="206"/>
      <c r="C146" s="207"/>
      <c r="D146" s="191" t="s">
        <v>130</v>
      </c>
      <c r="E146" s="208" t="s">
        <v>1</v>
      </c>
      <c r="F146" s="209" t="s">
        <v>152</v>
      </c>
      <c r="G146" s="207"/>
      <c r="H146" s="210">
        <v>1598</v>
      </c>
      <c r="I146" s="211"/>
      <c r="J146" s="207"/>
      <c r="K146" s="207"/>
      <c r="L146" s="212"/>
      <c r="M146" s="213"/>
      <c r="N146" s="214"/>
      <c r="O146" s="214"/>
      <c r="P146" s="214"/>
      <c r="Q146" s="214"/>
      <c r="R146" s="214"/>
      <c r="S146" s="214"/>
      <c r="T146" s="215"/>
      <c r="AT146" s="216" t="s">
        <v>130</v>
      </c>
      <c r="AU146" s="216" t="s">
        <v>83</v>
      </c>
      <c r="AV146" s="13" t="s">
        <v>85</v>
      </c>
      <c r="AW146" s="13" t="s">
        <v>31</v>
      </c>
      <c r="AX146" s="13" t="s">
        <v>75</v>
      </c>
      <c r="AY146" s="216" t="s">
        <v>120</v>
      </c>
    </row>
    <row r="147" spans="1:65" s="12" customFormat="1" ht="11.25">
      <c r="B147" s="196"/>
      <c r="C147" s="197"/>
      <c r="D147" s="191" t="s">
        <v>130</v>
      </c>
      <c r="E147" s="198" t="s">
        <v>1</v>
      </c>
      <c r="F147" s="199" t="s">
        <v>153</v>
      </c>
      <c r="G147" s="197"/>
      <c r="H147" s="198" t="s">
        <v>1</v>
      </c>
      <c r="I147" s="200"/>
      <c r="J147" s="197"/>
      <c r="K147" s="197"/>
      <c r="L147" s="201"/>
      <c r="M147" s="202"/>
      <c r="N147" s="203"/>
      <c r="O147" s="203"/>
      <c r="P147" s="203"/>
      <c r="Q147" s="203"/>
      <c r="R147" s="203"/>
      <c r="S147" s="203"/>
      <c r="T147" s="204"/>
      <c r="AT147" s="205" t="s">
        <v>130</v>
      </c>
      <c r="AU147" s="205" t="s">
        <v>83</v>
      </c>
      <c r="AV147" s="12" t="s">
        <v>83</v>
      </c>
      <c r="AW147" s="12" t="s">
        <v>31</v>
      </c>
      <c r="AX147" s="12" t="s">
        <v>75</v>
      </c>
      <c r="AY147" s="205" t="s">
        <v>120</v>
      </c>
    </row>
    <row r="148" spans="1:65" s="13" customFormat="1" ht="11.25">
      <c r="B148" s="206"/>
      <c r="C148" s="207"/>
      <c r="D148" s="191" t="s">
        <v>130</v>
      </c>
      <c r="E148" s="208" t="s">
        <v>1</v>
      </c>
      <c r="F148" s="209" t="s">
        <v>154</v>
      </c>
      <c r="G148" s="207"/>
      <c r="H148" s="210">
        <v>-100</v>
      </c>
      <c r="I148" s="211"/>
      <c r="J148" s="207"/>
      <c r="K148" s="207"/>
      <c r="L148" s="212"/>
      <c r="M148" s="213"/>
      <c r="N148" s="214"/>
      <c r="O148" s="214"/>
      <c r="P148" s="214"/>
      <c r="Q148" s="214"/>
      <c r="R148" s="214"/>
      <c r="S148" s="214"/>
      <c r="T148" s="215"/>
      <c r="AT148" s="216" t="s">
        <v>130</v>
      </c>
      <c r="AU148" s="216" t="s">
        <v>83</v>
      </c>
      <c r="AV148" s="13" t="s">
        <v>85</v>
      </c>
      <c r="AW148" s="13" t="s">
        <v>31</v>
      </c>
      <c r="AX148" s="13" t="s">
        <v>75</v>
      </c>
      <c r="AY148" s="216" t="s">
        <v>120</v>
      </c>
    </row>
    <row r="149" spans="1:65" s="14" customFormat="1" ht="11.25">
      <c r="B149" s="217"/>
      <c r="C149" s="218"/>
      <c r="D149" s="191" t="s">
        <v>130</v>
      </c>
      <c r="E149" s="219" t="s">
        <v>1</v>
      </c>
      <c r="F149" s="220" t="s">
        <v>137</v>
      </c>
      <c r="G149" s="218"/>
      <c r="H149" s="221">
        <v>14854</v>
      </c>
      <c r="I149" s="222"/>
      <c r="J149" s="218"/>
      <c r="K149" s="218"/>
      <c r="L149" s="223"/>
      <c r="M149" s="224"/>
      <c r="N149" s="225"/>
      <c r="O149" s="225"/>
      <c r="P149" s="225"/>
      <c r="Q149" s="225"/>
      <c r="R149" s="225"/>
      <c r="S149" s="225"/>
      <c r="T149" s="226"/>
      <c r="AT149" s="227" t="s">
        <v>130</v>
      </c>
      <c r="AU149" s="227" t="s">
        <v>83</v>
      </c>
      <c r="AV149" s="14" t="s">
        <v>127</v>
      </c>
      <c r="AW149" s="14" t="s">
        <v>31</v>
      </c>
      <c r="AX149" s="14" t="s">
        <v>83</v>
      </c>
      <c r="AY149" s="227" t="s">
        <v>120</v>
      </c>
    </row>
    <row r="150" spans="1:65" s="12" customFormat="1" ht="11.25">
      <c r="B150" s="196"/>
      <c r="C150" s="197"/>
      <c r="D150" s="191" t="s">
        <v>130</v>
      </c>
      <c r="E150" s="198" t="s">
        <v>1</v>
      </c>
      <c r="F150" s="199" t="s">
        <v>138</v>
      </c>
      <c r="G150" s="197"/>
      <c r="H150" s="198" t="s">
        <v>1</v>
      </c>
      <c r="I150" s="200"/>
      <c r="J150" s="197"/>
      <c r="K150" s="197"/>
      <c r="L150" s="201"/>
      <c r="M150" s="202"/>
      <c r="N150" s="203"/>
      <c r="O150" s="203"/>
      <c r="P150" s="203"/>
      <c r="Q150" s="203"/>
      <c r="R150" s="203"/>
      <c r="S150" s="203"/>
      <c r="T150" s="204"/>
      <c r="AT150" s="205" t="s">
        <v>130</v>
      </c>
      <c r="AU150" s="205" t="s">
        <v>83</v>
      </c>
      <c r="AV150" s="12" t="s">
        <v>83</v>
      </c>
      <c r="AW150" s="12" t="s">
        <v>31</v>
      </c>
      <c r="AX150" s="12" t="s">
        <v>75</v>
      </c>
      <c r="AY150" s="205" t="s">
        <v>120</v>
      </c>
    </row>
    <row r="151" spans="1:65" s="2" customFormat="1" ht="16.5" customHeight="1">
      <c r="A151" s="33"/>
      <c r="B151" s="34"/>
      <c r="C151" s="177" t="s">
        <v>155</v>
      </c>
      <c r="D151" s="177" t="s">
        <v>121</v>
      </c>
      <c r="E151" s="178" t="s">
        <v>156</v>
      </c>
      <c r="F151" s="179" t="s">
        <v>157</v>
      </c>
      <c r="G151" s="180" t="s">
        <v>124</v>
      </c>
      <c r="H151" s="181">
        <v>52</v>
      </c>
      <c r="I151" s="291"/>
      <c r="J151" s="183">
        <f>ROUND(I151*H151,2)</f>
        <v>0</v>
      </c>
      <c r="K151" s="179" t="s">
        <v>125</v>
      </c>
      <c r="L151" s="184"/>
      <c r="M151" s="185" t="s">
        <v>1</v>
      </c>
      <c r="N151" s="186" t="s">
        <v>40</v>
      </c>
      <c r="O151" s="70"/>
      <c r="P151" s="187">
        <f>O151*H151</f>
        <v>0</v>
      </c>
      <c r="Q151" s="187">
        <v>7.4200000000000004E-3</v>
      </c>
      <c r="R151" s="187">
        <f>Q151*H151</f>
        <v>0.38584000000000002</v>
      </c>
      <c r="S151" s="187">
        <v>0</v>
      </c>
      <c r="T151" s="188">
        <f>S151*H151</f>
        <v>0</v>
      </c>
      <c r="U151" s="33"/>
      <c r="V151" s="33"/>
      <c r="W151" s="33"/>
      <c r="X151" s="33"/>
      <c r="Y151" s="33"/>
      <c r="Z151" s="33"/>
      <c r="AA151" s="33"/>
      <c r="AB151" s="33"/>
      <c r="AC151" s="33"/>
      <c r="AD151" s="33"/>
      <c r="AE151" s="33"/>
      <c r="AR151" s="189" t="s">
        <v>126</v>
      </c>
      <c r="AT151" s="189" t="s">
        <v>121</v>
      </c>
      <c r="AU151" s="189" t="s">
        <v>83</v>
      </c>
      <c r="AY151" s="16" t="s">
        <v>120</v>
      </c>
      <c r="BE151" s="190">
        <f>IF(N151="základní",J151,0)</f>
        <v>0</v>
      </c>
      <c r="BF151" s="190">
        <f>IF(N151="snížená",J151,0)</f>
        <v>0</v>
      </c>
      <c r="BG151" s="190">
        <f>IF(N151="zákl. přenesená",J151,0)</f>
        <v>0</v>
      </c>
      <c r="BH151" s="190">
        <f>IF(N151="sníž. přenesená",J151,0)</f>
        <v>0</v>
      </c>
      <c r="BI151" s="190">
        <f>IF(N151="nulová",J151,0)</f>
        <v>0</v>
      </c>
      <c r="BJ151" s="16" t="s">
        <v>83</v>
      </c>
      <c r="BK151" s="190">
        <f>ROUND(I151*H151,2)</f>
        <v>0</v>
      </c>
      <c r="BL151" s="16" t="s">
        <v>127</v>
      </c>
      <c r="BM151" s="189" t="s">
        <v>158</v>
      </c>
    </row>
    <row r="152" spans="1:65" s="2" customFormat="1" ht="11.25">
      <c r="A152" s="33"/>
      <c r="B152" s="34"/>
      <c r="C152" s="35"/>
      <c r="D152" s="191" t="s">
        <v>129</v>
      </c>
      <c r="E152" s="35"/>
      <c r="F152" s="192" t="s">
        <v>157</v>
      </c>
      <c r="G152" s="35"/>
      <c r="H152" s="35"/>
      <c r="I152" s="193"/>
      <c r="J152" s="35"/>
      <c r="K152" s="35"/>
      <c r="L152" s="38"/>
      <c r="M152" s="194"/>
      <c r="N152" s="195"/>
      <c r="O152" s="70"/>
      <c r="P152" s="70"/>
      <c r="Q152" s="70"/>
      <c r="R152" s="70"/>
      <c r="S152" s="70"/>
      <c r="T152" s="71"/>
      <c r="U152" s="33"/>
      <c r="V152" s="33"/>
      <c r="W152" s="33"/>
      <c r="X152" s="33"/>
      <c r="Y152" s="33"/>
      <c r="Z152" s="33"/>
      <c r="AA152" s="33"/>
      <c r="AB152" s="33"/>
      <c r="AC152" s="33"/>
      <c r="AD152" s="33"/>
      <c r="AE152" s="33"/>
      <c r="AT152" s="16" t="s">
        <v>129</v>
      </c>
      <c r="AU152" s="16" t="s">
        <v>83</v>
      </c>
    </row>
    <row r="153" spans="1:65" s="13" customFormat="1" ht="11.25">
      <c r="B153" s="206"/>
      <c r="C153" s="207"/>
      <c r="D153" s="191" t="s">
        <v>130</v>
      </c>
      <c r="E153" s="208" t="s">
        <v>1</v>
      </c>
      <c r="F153" s="209" t="s">
        <v>159</v>
      </c>
      <c r="G153" s="207"/>
      <c r="H153" s="210">
        <v>52</v>
      </c>
      <c r="I153" s="211"/>
      <c r="J153" s="207"/>
      <c r="K153" s="207"/>
      <c r="L153" s="212"/>
      <c r="M153" s="213"/>
      <c r="N153" s="214"/>
      <c r="O153" s="214"/>
      <c r="P153" s="214"/>
      <c r="Q153" s="214"/>
      <c r="R153" s="214"/>
      <c r="S153" s="214"/>
      <c r="T153" s="215"/>
      <c r="AT153" s="216" t="s">
        <v>130</v>
      </c>
      <c r="AU153" s="216" t="s">
        <v>83</v>
      </c>
      <c r="AV153" s="13" t="s">
        <v>85</v>
      </c>
      <c r="AW153" s="13" t="s">
        <v>31</v>
      </c>
      <c r="AX153" s="13" t="s">
        <v>75</v>
      </c>
      <c r="AY153" s="216" t="s">
        <v>120</v>
      </c>
    </row>
    <row r="154" spans="1:65" s="14" customFormat="1" ht="11.25">
      <c r="B154" s="217"/>
      <c r="C154" s="218"/>
      <c r="D154" s="191" t="s">
        <v>130</v>
      </c>
      <c r="E154" s="219" t="s">
        <v>1</v>
      </c>
      <c r="F154" s="220" t="s">
        <v>137</v>
      </c>
      <c r="G154" s="218"/>
      <c r="H154" s="221">
        <v>52</v>
      </c>
      <c r="I154" s="222"/>
      <c r="J154" s="218"/>
      <c r="K154" s="218"/>
      <c r="L154" s="223"/>
      <c r="M154" s="224"/>
      <c r="N154" s="225"/>
      <c r="O154" s="225"/>
      <c r="P154" s="225"/>
      <c r="Q154" s="225"/>
      <c r="R154" s="225"/>
      <c r="S154" s="225"/>
      <c r="T154" s="226"/>
      <c r="AT154" s="227" t="s">
        <v>130</v>
      </c>
      <c r="AU154" s="227" t="s">
        <v>83</v>
      </c>
      <c r="AV154" s="14" t="s">
        <v>127</v>
      </c>
      <c r="AW154" s="14" t="s">
        <v>31</v>
      </c>
      <c r="AX154" s="14" t="s">
        <v>83</v>
      </c>
      <c r="AY154" s="227" t="s">
        <v>120</v>
      </c>
    </row>
    <row r="155" spans="1:65" s="12" customFormat="1" ht="11.25">
      <c r="B155" s="196"/>
      <c r="C155" s="197"/>
      <c r="D155" s="191" t="s">
        <v>130</v>
      </c>
      <c r="E155" s="198" t="s">
        <v>1</v>
      </c>
      <c r="F155" s="199" t="s">
        <v>138</v>
      </c>
      <c r="G155" s="197"/>
      <c r="H155" s="198" t="s">
        <v>1</v>
      </c>
      <c r="I155" s="200"/>
      <c r="J155" s="197"/>
      <c r="K155" s="197"/>
      <c r="L155" s="201"/>
      <c r="M155" s="202"/>
      <c r="N155" s="203"/>
      <c r="O155" s="203"/>
      <c r="P155" s="203"/>
      <c r="Q155" s="203"/>
      <c r="R155" s="203"/>
      <c r="S155" s="203"/>
      <c r="T155" s="204"/>
      <c r="AT155" s="205" t="s">
        <v>130</v>
      </c>
      <c r="AU155" s="205" t="s">
        <v>83</v>
      </c>
      <c r="AV155" s="12" t="s">
        <v>83</v>
      </c>
      <c r="AW155" s="12" t="s">
        <v>31</v>
      </c>
      <c r="AX155" s="12" t="s">
        <v>75</v>
      </c>
      <c r="AY155" s="205" t="s">
        <v>120</v>
      </c>
    </row>
    <row r="156" spans="1:65" s="2" customFormat="1" ht="24.2" customHeight="1">
      <c r="A156" s="33"/>
      <c r="B156" s="34"/>
      <c r="C156" s="177" t="s">
        <v>127</v>
      </c>
      <c r="D156" s="177" t="s">
        <v>121</v>
      </c>
      <c r="E156" s="178" t="s">
        <v>160</v>
      </c>
      <c r="F156" s="179" t="s">
        <v>161</v>
      </c>
      <c r="G156" s="180" t="s">
        <v>124</v>
      </c>
      <c r="H156" s="181">
        <v>24</v>
      </c>
      <c r="I156" s="291"/>
      <c r="J156" s="183">
        <f>ROUND(I156*H156,2)</f>
        <v>0</v>
      </c>
      <c r="K156" s="179" t="s">
        <v>125</v>
      </c>
      <c r="L156" s="184"/>
      <c r="M156" s="185" t="s">
        <v>1</v>
      </c>
      <c r="N156" s="186" t="s">
        <v>40</v>
      </c>
      <c r="O156" s="70"/>
      <c r="P156" s="187">
        <f>O156*H156</f>
        <v>0</v>
      </c>
      <c r="Q156" s="187">
        <v>0.10299999999999999</v>
      </c>
      <c r="R156" s="187">
        <f>Q156*H156</f>
        <v>2.472</v>
      </c>
      <c r="S156" s="187">
        <v>0</v>
      </c>
      <c r="T156" s="188">
        <f>S156*H156</f>
        <v>0</v>
      </c>
      <c r="U156" s="33"/>
      <c r="V156" s="33"/>
      <c r="W156" s="33"/>
      <c r="X156" s="33"/>
      <c r="Y156" s="33"/>
      <c r="Z156" s="33"/>
      <c r="AA156" s="33"/>
      <c r="AB156" s="33"/>
      <c r="AC156" s="33"/>
      <c r="AD156" s="33"/>
      <c r="AE156" s="33"/>
      <c r="AR156" s="189" t="s">
        <v>126</v>
      </c>
      <c r="AT156" s="189" t="s">
        <v>121</v>
      </c>
      <c r="AU156" s="189" t="s">
        <v>83</v>
      </c>
      <c r="AY156" s="16" t="s">
        <v>120</v>
      </c>
      <c r="BE156" s="190">
        <f>IF(N156="základní",J156,0)</f>
        <v>0</v>
      </c>
      <c r="BF156" s="190">
        <f>IF(N156="snížená",J156,0)</f>
        <v>0</v>
      </c>
      <c r="BG156" s="190">
        <f>IF(N156="zákl. přenesená",J156,0)</f>
        <v>0</v>
      </c>
      <c r="BH156" s="190">
        <f>IF(N156="sníž. přenesená",J156,0)</f>
        <v>0</v>
      </c>
      <c r="BI156" s="190">
        <f>IF(N156="nulová",J156,0)</f>
        <v>0</v>
      </c>
      <c r="BJ156" s="16" t="s">
        <v>83</v>
      </c>
      <c r="BK156" s="190">
        <f>ROUND(I156*H156,2)</f>
        <v>0</v>
      </c>
      <c r="BL156" s="16" t="s">
        <v>127</v>
      </c>
      <c r="BM156" s="189" t="s">
        <v>162</v>
      </c>
    </row>
    <row r="157" spans="1:65" s="2" customFormat="1" ht="11.25">
      <c r="A157" s="33"/>
      <c r="B157" s="34"/>
      <c r="C157" s="35"/>
      <c r="D157" s="191" t="s">
        <v>129</v>
      </c>
      <c r="E157" s="35"/>
      <c r="F157" s="192" t="s">
        <v>161</v>
      </c>
      <c r="G157" s="35"/>
      <c r="H157" s="35"/>
      <c r="I157" s="193"/>
      <c r="J157" s="35"/>
      <c r="K157" s="35"/>
      <c r="L157" s="38"/>
      <c r="M157" s="194"/>
      <c r="N157" s="195"/>
      <c r="O157" s="70"/>
      <c r="P157" s="70"/>
      <c r="Q157" s="70"/>
      <c r="R157" s="70"/>
      <c r="S157" s="70"/>
      <c r="T157" s="71"/>
      <c r="U157" s="33"/>
      <c r="V157" s="33"/>
      <c r="W157" s="33"/>
      <c r="X157" s="33"/>
      <c r="Y157" s="33"/>
      <c r="Z157" s="33"/>
      <c r="AA157" s="33"/>
      <c r="AB157" s="33"/>
      <c r="AC157" s="33"/>
      <c r="AD157" s="33"/>
      <c r="AE157" s="33"/>
      <c r="AT157" s="16" t="s">
        <v>129</v>
      </c>
      <c r="AU157" s="16" t="s">
        <v>83</v>
      </c>
    </row>
    <row r="158" spans="1:65" s="12" customFormat="1" ht="11.25">
      <c r="B158" s="196"/>
      <c r="C158" s="197"/>
      <c r="D158" s="191" t="s">
        <v>130</v>
      </c>
      <c r="E158" s="198" t="s">
        <v>1</v>
      </c>
      <c r="F158" s="199" t="s">
        <v>163</v>
      </c>
      <c r="G158" s="197"/>
      <c r="H158" s="198" t="s">
        <v>1</v>
      </c>
      <c r="I158" s="200"/>
      <c r="J158" s="197"/>
      <c r="K158" s="197"/>
      <c r="L158" s="201"/>
      <c r="M158" s="202"/>
      <c r="N158" s="203"/>
      <c r="O158" s="203"/>
      <c r="P158" s="203"/>
      <c r="Q158" s="203"/>
      <c r="R158" s="203"/>
      <c r="S158" s="203"/>
      <c r="T158" s="204"/>
      <c r="AT158" s="205" t="s">
        <v>130</v>
      </c>
      <c r="AU158" s="205" t="s">
        <v>83</v>
      </c>
      <c r="AV158" s="12" t="s">
        <v>83</v>
      </c>
      <c r="AW158" s="12" t="s">
        <v>31</v>
      </c>
      <c r="AX158" s="12" t="s">
        <v>75</v>
      </c>
      <c r="AY158" s="205" t="s">
        <v>120</v>
      </c>
    </row>
    <row r="159" spans="1:65" s="13" customFormat="1" ht="11.25">
      <c r="B159" s="206"/>
      <c r="C159" s="207"/>
      <c r="D159" s="191" t="s">
        <v>130</v>
      </c>
      <c r="E159" s="208" t="s">
        <v>1</v>
      </c>
      <c r="F159" s="209" t="s">
        <v>164</v>
      </c>
      <c r="G159" s="207"/>
      <c r="H159" s="210">
        <v>24</v>
      </c>
      <c r="I159" s="211"/>
      <c r="J159" s="207"/>
      <c r="K159" s="207"/>
      <c r="L159" s="212"/>
      <c r="M159" s="213"/>
      <c r="N159" s="214"/>
      <c r="O159" s="214"/>
      <c r="P159" s="214"/>
      <c r="Q159" s="214"/>
      <c r="R159" s="214"/>
      <c r="S159" s="214"/>
      <c r="T159" s="215"/>
      <c r="AT159" s="216" t="s">
        <v>130</v>
      </c>
      <c r="AU159" s="216" t="s">
        <v>83</v>
      </c>
      <c r="AV159" s="13" t="s">
        <v>85</v>
      </c>
      <c r="AW159" s="13" t="s">
        <v>31</v>
      </c>
      <c r="AX159" s="13" t="s">
        <v>75</v>
      </c>
      <c r="AY159" s="216" t="s">
        <v>120</v>
      </c>
    </row>
    <row r="160" spans="1:65" s="14" customFormat="1" ht="11.25">
      <c r="B160" s="217"/>
      <c r="C160" s="218"/>
      <c r="D160" s="191" t="s">
        <v>130</v>
      </c>
      <c r="E160" s="219" t="s">
        <v>1</v>
      </c>
      <c r="F160" s="220" t="s">
        <v>137</v>
      </c>
      <c r="G160" s="218"/>
      <c r="H160" s="221">
        <v>24</v>
      </c>
      <c r="I160" s="222"/>
      <c r="J160" s="218"/>
      <c r="K160" s="218"/>
      <c r="L160" s="223"/>
      <c r="M160" s="224"/>
      <c r="N160" s="225"/>
      <c r="O160" s="225"/>
      <c r="P160" s="225"/>
      <c r="Q160" s="225"/>
      <c r="R160" s="225"/>
      <c r="S160" s="225"/>
      <c r="T160" s="226"/>
      <c r="AT160" s="227" t="s">
        <v>130</v>
      </c>
      <c r="AU160" s="227" t="s">
        <v>83</v>
      </c>
      <c r="AV160" s="14" t="s">
        <v>127</v>
      </c>
      <c r="AW160" s="14" t="s">
        <v>31</v>
      </c>
      <c r="AX160" s="14" t="s">
        <v>83</v>
      </c>
      <c r="AY160" s="227" t="s">
        <v>120</v>
      </c>
    </row>
    <row r="161" spans="1:65" s="12" customFormat="1" ht="11.25">
      <c r="B161" s="196"/>
      <c r="C161" s="197"/>
      <c r="D161" s="191" t="s">
        <v>130</v>
      </c>
      <c r="E161" s="198" t="s">
        <v>1</v>
      </c>
      <c r="F161" s="199" t="s">
        <v>138</v>
      </c>
      <c r="G161" s="197"/>
      <c r="H161" s="198" t="s">
        <v>1</v>
      </c>
      <c r="I161" s="200"/>
      <c r="J161" s="197"/>
      <c r="K161" s="197"/>
      <c r="L161" s="201"/>
      <c r="M161" s="202"/>
      <c r="N161" s="203"/>
      <c r="O161" s="203"/>
      <c r="P161" s="203"/>
      <c r="Q161" s="203"/>
      <c r="R161" s="203"/>
      <c r="S161" s="203"/>
      <c r="T161" s="204"/>
      <c r="AT161" s="205" t="s">
        <v>130</v>
      </c>
      <c r="AU161" s="205" t="s">
        <v>83</v>
      </c>
      <c r="AV161" s="12" t="s">
        <v>83</v>
      </c>
      <c r="AW161" s="12" t="s">
        <v>31</v>
      </c>
      <c r="AX161" s="12" t="s">
        <v>75</v>
      </c>
      <c r="AY161" s="205" t="s">
        <v>120</v>
      </c>
    </row>
    <row r="162" spans="1:65" s="2" customFormat="1" ht="24.2" customHeight="1">
      <c r="A162" s="33"/>
      <c r="B162" s="34"/>
      <c r="C162" s="177" t="s">
        <v>165</v>
      </c>
      <c r="D162" s="177" t="s">
        <v>121</v>
      </c>
      <c r="E162" s="178" t="s">
        <v>166</v>
      </c>
      <c r="F162" s="179" t="s">
        <v>167</v>
      </c>
      <c r="G162" s="180" t="s">
        <v>124</v>
      </c>
      <c r="H162" s="181">
        <v>6</v>
      </c>
      <c r="I162" s="291"/>
      <c r="J162" s="183">
        <f>ROUND(I162*H162,2)</f>
        <v>0</v>
      </c>
      <c r="K162" s="179" t="s">
        <v>125</v>
      </c>
      <c r="L162" s="184"/>
      <c r="M162" s="185" t="s">
        <v>1</v>
      </c>
      <c r="N162" s="186" t="s">
        <v>40</v>
      </c>
      <c r="O162" s="70"/>
      <c r="P162" s="187">
        <f>O162*H162</f>
        <v>0</v>
      </c>
      <c r="Q162" s="187">
        <v>0.28306999999999999</v>
      </c>
      <c r="R162" s="187">
        <f>Q162*H162</f>
        <v>1.69842</v>
      </c>
      <c r="S162" s="187">
        <v>0</v>
      </c>
      <c r="T162" s="188">
        <f>S162*H162</f>
        <v>0</v>
      </c>
      <c r="U162" s="33"/>
      <c r="V162" s="33"/>
      <c r="W162" s="33"/>
      <c r="X162" s="33"/>
      <c r="Y162" s="33"/>
      <c r="Z162" s="33"/>
      <c r="AA162" s="33"/>
      <c r="AB162" s="33"/>
      <c r="AC162" s="33"/>
      <c r="AD162" s="33"/>
      <c r="AE162" s="33"/>
      <c r="AR162" s="189" t="s">
        <v>126</v>
      </c>
      <c r="AT162" s="189" t="s">
        <v>121</v>
      </c>
      <c r="AU162" s="189" t="s">
        <v>83</v>
      </c>
      <c r="AY162" s="16" t="s">
        <v>120</v>
      </c>
      <c r="BE162" s="190">
        <f>IF(N162="základní",J162,0)</f>
        <v>0</v>
      </c>
      <c r="BF162" s="190">
        <f>IF(N162="snížená",J162,0)</f>
        <v>0</v>
      </c>
      <c r="BG162" s="190">
        <f>IF(N162="zákl. přenesená",J162,0)</f>
        <v>0</v>
      </c>
      <c r="BH162" s="190">
        <f>IF(N162="sníž. přenesená",J162,0)</f>
        <v>0</v>
      </c>
      <c r="BI162" s="190">
        <f>IF(N162="nulová",J162,0)</f>
        <v>0</v>
      </c>
      <c r="BJ162" s="16" t="s">
        <v>83</v>
      </c>
      <c r="BK162" s="190">
        <f>ROUND(I162*H162,2)</f>
        <v>0</v>
      </c>
      <c r="BL162" s="16" t="s">
        <v>127</v>
      </c>
      <c r="BM162" s="189" t="s">
        <v>168</v>
      </c>
    </row>
    <row r="163" spans="1:65" s="2" customFormat="1" ht="11.25">
      <c r="A163" s="33"/>
      <c r="B163" s="34"/>
      <c r="C163" s="35"/>
      <c r="D163" s="191" t="s">
        <v>129</v>
      </c>
      <c r="E163" s="35"/>
      <c r="F163" s="192" t="s">
        <v>167</v>
      </c>
      <c r="G163" s="35"/>
      <c r="H163" s="35"/>
      <c r="I163" s="193"/>
      <c r="J163" s="35"/>
      <c r="K163" s="35"/>
      <c r="L163" s="38"/>
      <c r="M163" s="194"/>
      <c r="N163" s="195"/>
      <c r="O163" s="70"/>
      <c r="P163" s="70"/>
      <c r="Q163" s="70"/>
      <c r="R163" s="70"/>
      <c r="S163" s="70"/>
      <c r="T163" s="71"/>
      <c r="U163" s="33"/>
      <c r="V163" s="33"/>
      <c r="W163" s="33"/>
      <c r="X163" s="33"/>
      <c r="Y163" s="33"/>
      <c r="Z163" s="33"/>
      <c r="AA163" s="33"/>
      <c r="AB163" s="33"/>
      <c r="AC163" s="33"/>
      <c r="AD163" s="33"/>
      <c r="AE163" s="33"/>
      <c r="AT163" s="16" t="s">
        <v>129</v>
      </c>
      <c r="AU163" s="16" t="s">
        <v>83</v>
      </c>
    </row>
    <row r="164" spans="1:65" s="12" customFormat="1" ht="11.25">
      <c r="B164" s="196"/>
      <c r="C164" s="197"/>
      <c r="D164" s="191" t="s">
        <v>130</v>
      </c>
      <c r="E164" s="198" t="s">
        <v>1</v>
      </c>
      <c r="F164" s="199" t="s">
        <v>169</v>
      </c>
      <c r="G164" s="197"/>
      <c r="H164" s="198" t="s">
        <v>1</v>
      </c>
      <c r="I164" s="200"/>
      <c r="J164" s="197"/>
      <c r="K164" s="197"/>
      <c r="L164" s="201"/>
      <c r="M164" s="202"/>
      <c r="N164" s="203"/>
      <c r="O164" s="203"/>
      <c r="P164" s="203"/>
      <c r="Q164" s="203"/>
      <c r="R164" s="203"/>
      <c r="S164" s="203"/>
      <c r="T164" s="204"/>
      <c r="AT164" s="205" t="s">
        <v>130</v>
      </c>
      <c r="AU164" s="205" t="s">
        <v>83</v>
      </c>
      <c r="AV164" s="12" t="s">
        <v>83</v>
      </c>
      <c r="AW164" s="12" t="s">
        <v>31</v>
      </c>
      <c r="AX164" s="12" t="s">
        <v>75</v>
      </c>
      <c r="AY164" s="205" t="s">
        <v>120</v>
      </c>
    </row>
    <row r="165" spans="1:65" s="13" customFormat="1" ht="11.25">
      <c r="B165" s="206"/>
      <c r="C165" s="207"/>
      <c r="D165" s="191" t="s">
        <v>130</v>
      </c>
      <c r="E165" s="208" t="s">
        <v>1</v>
      </c>
      <c r="F165" s="209" t="s">
        <v>170</v>
      </c>
      <c r="G165" s="207"/>
      <c r="H165" s="210">
        <v>6</v>
      </c>
      <c r="I165" s="211"/>
      <c r="J165" s="207"/>
      <c r="K165" s="207"/>
      <c r="L165" s="212"/>
      <c r="M165" s="213"/>
      <c r="N165" s="214"/>
      <c r="O165" s="214"/>
      <c r="P165" s="214"/>
      <c r="Q165" s="214"/>
      <c r="R165" s="214"/>
      <c r="S165" s="214"/>
      <c r="T165" s="215"/>
      <c r="AT165" s="216" t="s">
        <v>130</v>
      </c>
      <c r="AU165" s="216" t="s">
        <v>83</v>
      </c>
      <c r="AV165" s="13" t="s">
        <v>85</v>
      </c>
      <c r="AW165" s="13" t="s">
        <v>31</v>
      </c>
      <c r="AX165" s="13" t="s">
        <v>75</v>
      </c>
      <c r="AY165" s="216" t="s">
        <v>120</v>
      </c>
    </row>
    <row r="166" spans="1:65" s="14" customFormat="1" ht="11.25">
      <c r="B166" s="217"/>
      <c r="C166" s="218"/>
      <c r="D166" s="191" t="s">
        <v>130</v>
      </c>
      <c r="E166" s="219" t="s">
        <v>1</v>
      </c>
      <c r="F166" s="220" t="s">
        <v>137</v>
      </c>
      <c r="G166" s="218"/>
      <c r="H166" s="221">
        <v>6</v>
      </c>
      <c r="I166" s="222"/>
      <c r="J166" s="218"/>
      <c r="K166" s="218"/>
      <c r="L166" s="223"/>
      <c r="M166" s="224"/>
      <c r="N166" s="225"/>
      <c r="O166" s="225"/>
      <c r="P166" s="225"/>
      <c r="Q166" s="225"/>
      <c r="R166" s="225"/>
      <c r="S166" s="225"/>
      <c r="T166" s="226"/>
      <c r="AT166" s="227" t="s">
        <v>130</v>
      </c>
      <c r="AU166" s="227" t="s">
        <v>83</v>
      </c>
      <c r="AV166" s="14" t="s">
        <v>127</v>
      </c>
      <c r="AW166" s="14" t="s">
        <v>31</v>
      </c>
      <c r="AX166" s="14" t="s">
        <v>83</v>
      </c>
      <c r="AY166" s="227" t="s">
        <v>120</v>
      </c>
    </row>
    <row r="167" spans="1:65" s="12" customFormat="1" ht="11.25">
      <c r="B167" s="196"/>
      <c r="C167" s="197"/>
      <c r="D167" s="191" t="s">
        <v>130</v>
      </c>
      <c r="E167" s="198" t="s">
        <v>1</v>
      </c>
      <c r="F167" s="199" t="s">
        <v>138</v>
      </c>
      <c r="G167" s="197"/>
      <c r="H167" s="198" t="s">
        <v>1</v>
      </c>
      <c r="I167" s="200"/>
      <c r="J167" s="197"/>
      <c r="K167" s="197"/>
      <c r="L167" s="201"/>
      <c r="M167" s="202"/>
      <c r="N167" s="203"/>
      <c r="O167" s="203"/>
      <c r="P167" s="203"/>
      <c r="Q167" s="203"/>
      <c r="R167" s="203"/>
      <c r="S167" s="203"/>
      <c r="T167" s="204"/>
      <c r="AT167" s="205" t="s">
        <v>130</v>
      </c>
      <c r="AU167" s="205" t="s">
        <v>83</v>
      </c>
      <c r="AV167" s="12" t="s">
        <v>83</v>
      </c>
      <c r="AW167" s="12" t="s">
        <v>31</v>
      </c>
      <c r="AX167" s="12" t="s">
        <v>75</v>
      </c>
      <c r="AY167" s="205" t="s">
        <v>120</v>
      </c>
    </row>
    <row r="168" spans="1:65" s="2" customFormat="1" ht="16.5" customHeight="1">
      <c r="A168" s="33"/>
      <c r="B168" s="34"/>
      <c r="C168" s="177" t="s">
        <v>135</v>
      </c>
      <c r="D168" s="177" t="s">
        <v>121</v>
      </c>
      <c r="E168" s="178" t="s">
        <v>171</v>
      </c>
      <c r="F168" s="179" t="s">
        <v>172</v>
      </c>
      <c r="G168" s="180" t="s">
        <v>124</v>
      </c>
      <c r="H168" s="181">
        <v>4</v>
      </c>
      <c r="I168" s="291"/>
      <c r="J168" s="183">
        <f>ROUND(I168*H168,2)</f>
        <v>0</v>
      </c>
      <c r="K168" s="179" t="s">
        <v>125</v>
      </c>
      <c r="L168" s="184"/>
      <c r="M168" s="185" t="s">
        <v>1</v>
      </c>
      <c r="N168" s="186" t="s">
        <v>40</v>
      </c>
      <c r="O168" s="70"/>
      <c r="P168" s="187">
        <f>O168*H168</f>
        <v>0</v>
      </c>
      <c r="Q168" s="187">
        <v>1.23475</v>
      </c>
      <c r="R168" s="187">
        <f>Q168*H168</f>
        <v>4.9390000000000001</v>
      </c>
      <c r="S168" s="187">
        <v>0</v>
      </c>
      <c r="T168" s="188">
        <f>S168*H168</f>
        <v>0</v>
      </c>
      <c r="U168" s="33"/>
      <c r="V168" s="33"/>
      <c r="W168" s="33"/>
      <c r="X168" s="33"/>
      <c r="Y168" s="33"/>
      <c r="Z168" s="33"/>
      <c r="AA168" s="33"/>
      <c r="AB168" s="33"/>
      <c r="AC168" s="33"/>
      <c r="AD168" s="33"/>
      <c r="AE168" s="33"/>
      <c r="AR168" s="189" t="s">
        <v>126</v>
      </c>
      <c r="AT168" s="189" t="s">
        <v>121</v>
      </c>
      <c r="AU168" s="189" t="s">
        <v>83</v>
      </c>
      <c r="AY168" s="16" t="s">
        <v>120</v>
      </c>
      <c r="BE168" s="190">
        <f>IF(N168="základní",J168,0)</f>
        <v>0</v>
      </c>
      <c r="BF168" s="190">
        <f>IF(N168="snížená",J168,0)</f>
        <v>0</v>
      </c>
      <c r="BG168" s="190">
        <f>IF(N168="zákl. přenesená",J168,0)</f>
        <v>0</v>
      </c>
      <c r="BH168" s="190">
        <f>IF(N168="sníž. přenesená",J168,0)</f>
        <v>0</v>
      </c>
      <c r="BI168" s="190">
        <f>IF(N168="nulová",J168,0)</f>
        <v>0</v>
      </c>
      <c r="BJ168" s="16" t="s">
        <v>83</v>
      </c>
      <c r="BK168" s="190">
        <f>ROUND(I168*H168,2)</f>
        <v>0</v>
      </c>
      <c r="BL168" s="16" t="s">
        <v>127</v>
      </c>
      <c r="BM168" s="189" t="s">
        <v>173</v>
      </c>
    </row>
    <row r="169" spans="1:65" s="2" customFormat="1" ht="11.25">
      <c r="A169" s="33"/>
      <c r="B169" s="34"/>
      <c r="C169" s="35"/>
      <c r="D169" s="191" t="s">
        <v>129</v>
      </c>
      <c r="E169" s="35"/>
      <c r="F169" s="192" t="s">
        <v>172</v>
      </c>
      <c r="G169" s="35"/>
      <c r="H169" s="35"/>
      <c r="I169" s="193"/>
      <c r="J169" s="35"/>
      <c r="K169" s="35"/>
      <c r="L169" s="38"/>
      <c r="M169" s="194"/>
      <c r="N169" s="195"/>
      <c r="O169" s="70"/>
      <c r="P169" s="70"/>
      <c r="Q169" s="70"/>
      <c r="R169" s="70"/>
      <c r="S169" s="70"/>
      <c r="T169" s="71"/>
      <c r="U169" s="33"/>
      <c r="V169" s="33"/>
      <c r="W169" s="33"/>
      <c r="X169" s="33"/>
      <c r="Y169" s="33"/>
      <c r="Z169" s="33"/>
      <c r="AA169" s="33"/>
      <c r="AB169" s="33"/>
      <c r="AC169" s="33"/>
      <c r="AD169" s="33"/>
      <c r="AE169" s="33"/>
      <c r="AT169" s="16" t="s">
        <v>129</v>
      </c>
      <c r="AU169" s="16" t="s">
        <v>83</v>
      </c>
    </row>
    <row r="170" spans="1:65" s="12" customFormat="1" ht="11.25">
      <c r="B170" s="196"/>
      <c r="C170" s="197"/>
      <c r="D170" s="191" t="s">
        <v>130</v>
      </c>
      <c r="E170" s="198" t="s">
        <v>1</v>
      </c>
      <c r="F170" s="199" t="s">
        <v>174</v>
      </c>
      <c r="G170" s="197"/>
      <c r="H170" s="198" t="s">
        <v>1</v>
      </c>
      <c r="I170" s="200"/>
      <c r="J170" s="197"/>
      <c r="K170" s="197"/>
      <c r="L170" s="201"/>
      <c r="M170" s="202"/>
      <c r="N170" s="203"/>
      <c r="O170" s="203"/>
      <c r="P170" s="203"/>
      <c r="Q170" s="203"/>
      <c r="R170" s="203"/>
      <c r="S170" s="203"/>
      <c r="T170" s="204"/>
      <c r="AT170" s="205" t="s">
        <v>130</v>
      </c>
      <c r="AU170" s="205" t="s">
        <v>83</v>
      </c>
      <c r="AV170" s="12" t="s">
        <v>83</v>
      </c>
      <c r="AW170" s="12" t="s">
        <v>31</v>
      </c>
      <c r="AX170" s="12" t="s">
        <v>75</v>
      </c>
      <c r="AY170" s="205" t="s">
        <v>120</v>
      </c>
    </row>
    <row r="171" spans="1:65" s="13" customFormat="1" ht="11.25">
      <c r="B171" s="206"/>
      <c r="C171" s="207"/>
      <c r="D171" s="191" t="s">
        <v>130</v>
      </c>
      <c r="E171" s="208" t="s">
        <v>1</v>
      </c>
      <c r="F171" s="209" t="s">
        <v>85</v>
      </c>
      <c r="G171" s="207"/>
      <c r="H171" s="210">
        <v>2</v>
      </c>
      <c r="I171" s="211"/>
      <c r="J171" s="207"/>
      <c r="K171" s="207"/>
      <c r="L171" s="212"/>
      <c r="M171" s="213"/>
      <c r="N171" s="214"/>
      <c r="O171" s="214"/>
      <c r="P171" s="214"/>
      <c r="Q171" s="214"/>
      <c r="R171" s="214"/>
      <c r="S171" s="214"/>
      <c r="T171" s="215"/>
      <c r="AT171" s="216" t="s">
        <v>130</v>
      </c>
      <c r="AU171" s="216" t="s">
        <v>83</v>
      </c>
      <c r="AV171" s="13" t="s">
        <v>85</v>
      </c>
      <c r="AW171" s="13" t="s">
        <v>31</v>
      </c>
      <c r="AX171" s="13" t="s">
        <v>75</v>
      </c>
      <c r="AY171" s="216" t="s">
        <v>120</v>
      </c>
    </row>
    <row r="172" spans="1:65" s="12" customFormat="1" ht="11.25">
      <c r="B172" s="196"/>
      <c r="C172" s="197"/>
      <c r="D172" s="191" t="s">
        <v>130</v>
      </c>
      <c r="E172" s="198" t="s">
        <v>1</v>
      </c>
      <c r="F172" s="199" t="s">
        <v>175</v>
      </c>
      <c r="G172" s="197"/>
      <c r="H172" s="198" t="s">
        <v>1</v>
      </c>
      <c r="I172" s="200"/>
      <c r="J172" s="197"/>
      <c r="K172" s="197"/>
      <c r="L172" s="201"/>
      <c r="M172" s="202"/>
      <c r="N172" s="203"/>
      <c r="O172" s="203"/>
      <c r="P172" s="203"/>
      <c r="Q172" s="203"/>
      <c r="R172" s="203"/>
      <c r="S172" s="203"/>
      <c r="T172" s="204"/>
      <c r="AT172" s="205" t="s">
        <v>130</v>
      </c>
      <c r="AU172" s="205" t="s">
        <v>83</v>
      </c>
      <c r="AV172" s="12" t="s">
        <v>83</v>
      </c>
      <c r="AW172" s="12" t="s">
        <v>31</v>
      </c>
      <c r="AX172" s="12" t="s">
        <v>75</v>
      </c>
      <c r="AY172" s="205" t="s">
        <v>120</v>
      </c>
    </row>
    <row r="173" spans="1:65" s="13" customFormat="1" ht="11.25">
      <c r="B173" s="206"/>
      <c r="C173" s="207"/>
      <c r="D173" s="191" t="s">
        <v>130</v>
      </c>
      <c r="E173" s="208" t="s">
        <v>1</v>
      </c>
      <c r="F173" s="209" t="s">
        <v>85</v>
      </c>
      <c r="G173" s="207"/>
      <c r="H173" s="210">
        <v>2</v>
      </c>
      <c r="I173" s="211"/>
      <c r="J173" s="207"/>
      <c r="K173" s="207"/>
      <c r="L173" s="212"/>
      <c r="M173" s="213"/>
      <c r="N173" s="214"/>
      <c r="O173" s="214"/>
      <c r="P173" s="214"/>
      <c r="Q173" s="214"/>
      <c r="R173" s="214"/>
      <c r="S173" s="214"/>
      <c r="T173" s="215"/>
      <c r="AT173" s="216" t="s">
        <v>130</v>
      </c>
      <c r="AU173" s="216" t="s">
        <v>83</v>
      </c>
      <c r="AV173" s="13" t="s">
        <v>85</v>
      </c>
      <c r="AW173" s="13" t="s">
        <v>31</v>
      </c>
      <c r="AX173" s="13" t="s">
        <v>75</v>
      </c>
      <c r="AY173" s="216" t="s">
        <v>120</v>
      </c>
    </row>
    <row r="174" spans="1:65" s="14" customFormat="1" ht="11.25">
      <c r="B174" s="217"/>
      <c r="C174" s="218"/>
      <c r="D174" s="191" t="s">
        <v>130</v>
      </c>
      <c r="E174" s="219" t="s">
        <v>1</v>
      </c>
      <c r="F174" s="220" t="s">
        <v>137</v>
      </c>
      <c r="G174" s="218"/>
      <c r="H174" s="221">
        <v>4</v>
      </c>
      <c r="I174" s="222"/>
      <c r="J174" s="218"/>
      <c r="K174" s="218"/>
      <c r="L174" s="223"/>
      <c r="M174" s="224"/>
      <c r="N174" s="225"/>
      <c r="O174" s="225"/>
      <c r="P174" s="225"/>
      <c r="Q174" s="225"/>
      <c r="R174" s="225"/>
      <c r="S174" s="225"/>
      <c r="T174" s="226"/>
      <c r="AT174" s="227" t="s">
        <v>130</v>
      </c>
      <c r="AU174" s="227" t="s">
        <v>83</v>
      </c>
      <c r="AV174" s="14" t="s">
        <v>127</v>
      </c>
      <c r="AW174" s="14" t="s">
        <v>31</v>
      </c>
      <c r="AX174" s="14" t="s">
        <v>83</v>
      </c>
      <c r="AY174" s="227" t="s">
        <v>120</v>
      </c>
    </row>
    <row r="175" spans="1:65" s="12" customFormat="1" ht="11.25">
      <c r="B175" s="196"/>
      <c r="C175" s="197"/>
      <c r="D175" s="191" t="s">
        <v>130</v>
      </c>
      <c r="E175" s="198" t="s">
        <v>1</v>
      </c>
      <c r="F175" s="199" t="s">
        <v>138</v>
      </c>
      <c r="G175" s="197"/>
      <c r="H175" s="198" t="s">
        <v>1</v>
      </c>
      <c r="I175" s="200"/>
      <c r="J175" s="197"/>
      <c r="K175" s="197"/>
      <c r="L175" s="201"/>
      <c r="M175" s="202"/>
      <c r="N175" s="203"/>
      <c r="O175" s="203"/>
      <c r="P175" s="203"/>
      <c r="Q175" s="203"/>
      <c r="R175" s="203"/>
      <c r="S175" s="203"/>
      <c r="T175" s="204"/>
      <c r="AT175" s="205" t="s">
        <v>130</v>
      </c>
      <c r="AU175" s="205" t="s">
        <v>83</v>
      </c>
      <c r="AV175" s="12" t="s">
        <v>83</v>
      </c>
      <c r="AW175" s="12" t="s">
        <v>31</v>
      </c>
      <c r="AX175" s="12" t="s">
        <v>75</v>
      </c>
      <c r="AY175" s="205" t="s">
        <v>120</v>
      </c>
    </row>
    <row r="176" spans="1:65" s="2" customFormat="1" ht="24.2" customHeight="1">
      <c r="A176" s="33"/>
      <c r="B176" s="34"/>
      <c r="C176" s="177" t="s">
        <v>176</v>
      </c>
      <c r="D176" s="177" t="s">
        <v>121</v>
      </c>
      <c r="E176" s="178" t="s">
        <v>177</v>
      </c>
      <c r="F176" s="179" t="s">
        <v>178</v>
      </c>
      <c r="G176" s="180" t="s">
        <v>124</v>
      </c>
      <c r="H176" s="181">
        <v>2</v>
      </c>
      <c r="I176" s="291"/>
      <c r="J176" s="183">
        <f>ROUND(I176*H176,2)</f>
        <v>0</v>
      </c>
      <c r="K176" s="179" t="s">
        <v>125</v>
      </c>
      <c r="L176" s="184"/>
      <c r="M176" s="185" t="s">
        <v>1</v>
      </c>
      <c r="N176" s="186" t="s">
        <v>40</v>
      </c>
      <c r="O176" s="70"/>
      <c r="P176" s="187">
        <f>O176*H176</f>
        <v>0</v>
      </c>
      <c r="Q176" s="187">
        <v>0.26889000000000002</v>
      </c>
      <c r="R176" s="187">
        <f>Q176*H176</f>
        <v>0.53778000000000004</v>
      </c>
      <c r="S176" s="187">
        <v>0</v>
      </c>
      <c r="T176" s="188">
        <f>S176*H176</f>
        <v>0</v>
      </c>
      <c r="U176" s="33"/>
      <c r="V176" s="33"/>
      <c r="W176" s="33"/>
      <c r="X176" s="33"/>
      <c r="Y176" s="33"/>
      <c r="Z176" s="33"/>
      <c r="AA176" s="33"/>
      <c r="AB176" s="33"/>
      <c r="AC176" s="33"/>
      <c r="AD176" s="33"/>
      <c r="AE176" s="33"/>
      <c r="AR176" s="189" t="s">
        <v>126</v>
      </c>
      <c r="AT176" s="189" t="s">
        <v>121</v>
      </c>
      <c r="AU176" s="189" t="s">
        <v>83</v>
      </c>
      <c r="AY176" s="16" t="s">
        <v>120</v>
      </c>
      <c r="BE176" s="190">
        <f>IF(N176="základní",J176,0)</f>
        <v>0</v>
      </c>
      <c r="BF176" s="190">
        <f>IF(N176="snížená",J176,0)</f>
        <v>0</v>
      </c>
      <c r="BG176" s="190">
        <f>IF(N176="zákl. přenesená",J176,0)</f>
        <v>0</v>
      </c>
      <c r="BH176" s="190">
        <f>IF(N176="sníž. přenesená",J176,0)</f>
        <v>0</v>
      </c>
      <c r="BI176" s="190">
        <f>IF(N176="nulová",J176,0)</f>
        <v>0</v>
      </c>
      <c r="BJ176" s="16" t="s">
        <v>83</v>
      </c>
      <c r="BK176" s="190">
        <f>ROUND(I176*H176,2)</f>
        <v>0</v>
      </c>
      <c r="BL176" s="16" t="s">
        <v>127</v>
      </c>
      <c r="BM176" s="189" t="s">
        <v>179</v>
      </c>
    </row>
    <row r="177" spans="1:65" s="2" customFormat="1" ht="19.5">
      <c r="A177" s="33"/>
      <c r="B177" s="34"/>
      <c r="C177" s="35"/>
      <c r="D177" s="191" t="s">
        <v>129</v>
      </c>
      <c r="E177" s="35"/>
      <c r="F177" s="192" t="s">
        <v>178</v>
      </c>
      <c r="G177" s="35"/>
      <c r="H177" s="35"/>
      <c r="I177" s="193"/>
      <c r="J177" s="35"/>
      <c r="K177" s="35"/>
      <c r="L177" s="38"/>
      <c r="M177" s="194"/>
      <c r="N177" s="195"/>
      <c r="O177" s="70"/>
      <c r="P177" s="70"/>
      <c r="Q177" s="70"/>
      <c r="R177" s="70"/>
      <c r="S177" s="70"/>
      <c r="T177" s="71"/>
      <c r="U177" s="33"/>
      <c r="V177" s="33"/>
      <c r="W177" s="33"/>
      <c r="X177" s="33"/>
      <c r="Y177" s="33"/>
      <c r="Z177" s="33"/>
      <c r="AA177" s="33"/>
      <c r="AB177" s="33"/>
      <c r="AC177" s="33"/>
      <c r="AD177" s="33"/>
      <c r="AE177" s="33"/>
      <c r="AT177" s="16" t="s">
        <v>129</v>
      </c>
      <c r="AU177" s="16" t="s">
        <v>83</v>
      </c>
    </row>
    <row r="178" spans="1:65" s="12" customFormat="1" ht="11.25">
      <c r="B178" s="196"/>
      <c r="C178" s="197"/>
      <c r="D178" s="191" t="s">
        <v>130</v>
      </c>
      <c r="E178" s="198" t="s">
        <v>1</v>
      </c>
      <c r="F178" s="199" t="s">
        <v>180</v>
      </c>
      <c r="G178" s="197"/>
      <c r="H178" s="198" t="s">
        <v>1</v>
      </c>
      <c r="I178" s="200"/>
      <c r="J178" s="197"/>
      <c r="K178" s="197"/>
      <c r="L178" s="201"/>
      <c r="M178" s="202"/>
      <c r="N178" s="203"/>
      <c r="O178" s="203"/>
      <c r="P178" s="203"/>
      <c r="Q178" s="203"/>
      <c r="R178" s="203"/>
      <c r="S178" s="203"/>
      <c r="T178" s="204"/>
      <c r="AT178" s="205" t="s">
        <v>130</v>
      </c>
      <c r="AU178" s="205" t="s">
        <v>83</v>
      </c>
      <c r="AV178" s="12" t="s">
        <v>83</v>
      </c>
      <c r="AW178" s="12" t="s">
        <v>31</v>
      </c>
      <c r="AX178" s="12" t="s">
        <v>75</v>
      </c>
      <c r="AY178" s="205" t="s">
        <v>120</v>
      </c>
    </row>
    <row r="179" spans="1:65" s="13" customFormat="1" ht="11.25">
      <c r="B179" s="206"/>
      <c r="C179" s="207"/>
      <c r="D179" s="191" t="s">
        <v>130</v>
      </c>
      <c r="E179" s="208" t="s">
        <v>1</v>
      </c>
      <c r="F179" s="209" t="s">
        <v>85</v>
      </c>
      <c r="G179" s="207"/>
      <c r="H179" s="210">
        <v>2</v>
      </c>
      <c r="I179" s="211"/>
      <c r="J179" s="207"/>
      <c r="K179" s="207"/>
      <c r="L179" s="212"/>
      <c r="M179" s="213"/>
      <c r="N179" s="214"/>
      <c r="O179" s="214"/>
      <c r="P179" s="214"/>
      <c r="Q179" s="214"/>
      <c r="R179" s="214"/>
      <c r="S179" s="214"/>
      <c r="T179" s="215"/>
      <c r="AT179" s="216" t="s">
        <v>130</v>
      </c>
      <c r="AU179" s="216" t="s">
        <v>83</v>
      </c>
      <c r="AV179" s="13" t="s">
        <v>85</v>
      </c>
      <c r="AW179" s="13" t="s">
        <v>31</v>
      </c>
      <c r="AX179" s="13" t="s">
        <v>75</v>
      </c>
      <c r="AY179" s="216" t="s">
        <v>120</v>
      </c>
    </row>
    <row r="180" spans="1:65" s="14" customFormat="1" ht="11.25">
      <c r="B180" s="217"/>
      <c r="C180" s="218"/>
      <c r="D180" s="191" t="s">
        <v>130</v>
      </c>
      <c r="E180" s="219" t="s">
        <v>1</v>
      </c>
      <c r="F180" s="220" t="s">
        <v>137</v>
      </c>
      <c r="G180" s="218"/>
      <c r="H180" s="221">
        <v>2</v>
      </c>
      <c r="I180" s="222"/>
      <c r="J180" s="218"/>
      <c r="K180" s="218"/>
      <c r="L180" s="223"/>
      <c r="M180" s="224"/>
      <c r="N180" s="225"/>
      <c r="O180" s="225"/>
      <c r="P180" s="225"/>
      <c r="Q180" s="225"/>
      <c r="R180" s="225"/>
      <c r="S180" s="225"/>
      <c r="T180" s="226"/>
      <c r="AT180" s="227" t="s">
        <v>130</v>
      </c>
      <c r="AU180" s="227" t="s">
        <v>83</v>
      </c>
      <c r="AV180" s="14" t="s">
        <v>127</v>
      </c>
      <c r="AW180" s="14" t="s">
        <v>31</v>
      </c>
      <c r="AX180" s="14" t="s">
        <v>83</v>
      </c>
      <c r="AY180" s="227" t="s">
        <v>120</v>
      </c>
    </row>
    <row r="181" spans="1:65" s="12" customFormat="1" ht="11.25">
      <c r="B181" s="196"/>
      <c r="C181" s="197"/>
      <c r="D181" s="191" t="s">
        <v>130</v>
      </c>
      <c r="E181" s="198" t="s">
        <v>1</v>
      </c>
      <c r="F181" s="199" t="s">
        <v>138</v>
      </c>
      <c r="G181" s="197"/>
      <c r="H181" s="198" t="s">
        <v>1</v>
      </c>
      <c r="I181" s="200"/>
      <c r="J181" s="197"/>
      <c r="K181" s="197"/>
      <c r="L181" s="201"/>
      <c r="M181" s="202"/>
      <c r="N181" s="203"/>
      <c r="O181" s="203"/>
      <c r="P181" s="203"/>
      <c r="Q181" s="203"/>
      <c r="R181" s="203"/>
      <c r="S181" s="203"/>
      <c r="T181" s="204"/>
      <c r="AT181" s="205" t="s">
        <v>130</v>
      </c>
      <c r="AU181" s="205" t="s">
        <v>83</v>
      </c>
      <c r="AV181" s="12" t="s">
        <v>83</v>
      </c>
      <c r="AW181" s="12" t="s">
        <v>31</v>
      </c>
      <c r="AX181" s="12" t="s">
        <v>75</v>
      </c>
      <c r="AY181" s="205" t="s">
        <v>120</v>
      </c>
    </row>
    <row r="182" spans="1:65" s="2" customFormat="1" ht="24.2" customHeight="1">
      <c r="A182" s="33"/>
      <c r="B182" s="34"/>
      <c r="C182" s="177" t="s">
        <v>126</v>
      </c>
      <c r="D182" s="177" t="s">
        <v>121</v>
      </c>
      <c r="E182" s="178" t="s">
        <v>181</v>
      </c>
      <c r="F182" s="179" t="s">
        <v>182</v>
      </c>
      <c r="G182" s="180" t="s">
        <v>124</v>
      </c>
      <c r="H182" s="181">
        <v>9</v>
      </c>
      <c r="I182" s="291"/>
      <c r="J182" s="183">
        <f>ROUND(I182*H182,2)</f>
        <v>0</v>
      </c>
      <c r="K182" s="179" t="s">
        <v>125</v>
      </c>
      <c r="L182" s="184"/>
      <c r="M182" s="185" t="s">
        <v>1</v>
      </c>
      <c r="N182" s="186" t="s">
        <v>40</v>
      </c>
      <c r="O182" s="70"/>
      <c r="P182" s="187">
        <f>O182*H182</f>
        <v>0</v>
      </c>
      <c r="Q182" s="187">
        <v>0.22444</v>
      </c>
      <c r="R182" s="187">
        <f>Q182*H182</f>
        <v>2.0199600000000002</v>
      </c>
      <c r="S182" s="187">
        <v>0</v>
      </c>
      <c r="T182" s="188">
        <f>S182*H182</f>
        <v>0</v>
      </c>
      <c r="U182" s="33"/>
      <c r="V182" s="33"/>
      <c r="W182" s="33"/>
      <c r="X182" s="33"/>
      <c r="Y182" s="33"/>
      <c r="Z182" s="33"/>
      <c r="AA182" s="33"/>
      <c r="AB182" s="33"/>
      <c r="AC182" s="33"/>
      <c r="AD182" s="33"/>
      <c r="AE182" s="33"/>
      <c r="AR182" s="189" t="s">
        <v>126</v>
      </c>
      <c r="AT182" s="189" t="s">
        <v>121</v>
      </c>
      <c r="AU182" s="189" t="s">
        <v>83</v>
      </c>
      <c r="AY182" s="16" t="s">
        <v>120</v>
      </c>
      <c r="BE182" s="190">
        <f>IF(N182="základní",J182,0)</f>
        <v>0</v>
      </c>
      <c r="BF182" s="190">
        <f>IF(N182="snížená",J182,0)</f>
        <v>0</v>
      </c>
      <c r="BG182" s="190">
        <f>IF(N182="zákl. přenesená",J182,0)</f>
        <v>0</v>
      </c>
      <c r="BH182" s="190">
        <f>IF(N182="sníž. přenesená",J182,0)</f>
        <v>0</v>
      </c>
      <c r="BI182" s="190">
        <f>IF(N182="nulová",J182,0)</f>
        <v>0</v>
      </c>
      <c r="BJ182" s="16" t="s">
        <v>83</v>
      </c>
      <c r="BK182" s="190">
        <f>ROUND(I182*H182,2)</f>
        <v>0</v>
      </c>
      <c r="BL182" s="16" t="s">
        <v>127</v>
      </c>
      <c r="BM182" s="189" t="s">
        <v>183</v>
      </c>
    </row>
    <row r="183" spans="1:65" s="2" customFormat="1" ht="19.5">
      <c r="A183" s="33"/>
      <c r="B183" s="34"/>
      <c r="C183" s="35"/>
      <c r="D183" s="191" t="s">
        <v>129</v>
      </c>
      <c r="E183" s="35"/>
      <c r="F183" s="192" t="s">
        <v>182</v>
      </c>
      <c r="G183" s="35"/>
      <c r="H183" s="35"/>
      <c r="I183" s="193"/>
      <c r="J183" s="35"/>
      <c r="K183" s="35"/>
      <c r="L183" s="38"/>
      <c r="M183" s="194"/>
      <c r="N183" s="195"/>
      <c r="O183" s="70"/>
      <c r="P183" s="70"/>
      <c r="Q183" s="70"/>
      <c r="R183" s="70"/>
      <c r="S183" s="70"/>
      <c r="T183" s="71"/>
      <c r="U183" s="33"/>
      <c r="V183" s="33"/>
      <c r="W183" s="33"/>
      <c r="X183" s="33"/>
      <c r="Y183" s="33"/>
      <c r="Z183" s="33"/>
      <c r="AA183" s="33"/>
      <c r="AB183" s="33"/>
      <c r="AC183" s="33"/>
      <c r="AD183" s="33"/>
      <c r="AE183" s="33"/>
      <c r="AT183" s="16" t="s">
        <v>129</v>
      </c>
      <c r="AU183" s="16" t="s">
        <v>83</v>
      </c>
    </row>
    <row r="184" spans="1:65" s="12" customFormat="1" ht="11.25">
      <c r="B184" s="196"/>
      <c r="C184" s="197"/>
      <c r="D184" s="191" t="s">
        <v>130</v>
      </c>
      <c r="E184" s="198" t="s">
        <v>1</v>
      </c>
      <c r="F184" s="199" t="s">
        <v>184</v>
      </c>
      <c r="G184" s="197"/>
      <c r="H184" s="198" t="s">
        <v>1</v>
      </c>
      <c r="I184" s="200"/>
      <c r="J184" s="197"/>
      <c r="K184" s="197"/>
      <c r="L184" s="201"/>
      <c r="M184" s="202"/>
      <c r="N184" s="203"/>
      <c r="O184" s="203"/>
      <c r="P184" s="203"/>
      <c r="Q184" s="203"/>
      <c r="R184" s="203"/>
      <c r="S184" s="203"/>
      <c r="T184" s="204"/>
      <c r="AT184" s="205" t="s">
        <v>130</v>
      </c>
      <c r="AU184" s="205" t="s">
        <v>83</v>
      </c>
      <c r="AV184" s="12" t="s">
        <v>83</v>
      </c>
      <c r="AW184" s="12" t="s">
        <v>31</v>
      </c>
      <c r="AX184" s="12" t="s">
        <v>75</v>
      </c>
      <c r="AY184" s="205" t="s">
        <v>120</v>
      </c>
    </row>
    <row r="185" spans="1:65" s="13" customFormat="1" ht="11.25">
      <c r="B185" s="206"/>
      <c r="C185" s="207"/>
      <c r="D185" s="191" t="s">
        <v>130</v>
      </c>
      <c r="E185" s="208" t="s">
        <v>1</v>
      </c>
      <c r="F185" s="209" t="s">
        <v>85</v>
      </c>
      <c r="G185" s="207"/>
      <c r="H185" s="210">
        <v>2</v>
      </c>
      <c r="I185" s="211"/>
      <c r="J185" s="207"/>
      <c r="K185" s="207"/>
      <c r="L185" s="212"/>
      <c r="M185" s="213"/>
      <c r="N185" s="214"/>
      <c r="O185" s="214"/>
      <c r="P185" s="214"/>
      <c r="Q185" s="214"/>
      <c r="R185" s="214"/>
      <c r="S185" s="214"/>
      <c r="T185" s="215"/>
      <c r="AT185" s="216" t="s">
        <v>130</v>
      </c>
      <c r="AU185" s="216" t="s">
        <v>83</v>
      </c>
      <c r="AV185" s="13" t="s">
        <v>85</v>
      </c>
      <c r="AW185" s="13" t="s">
        <v>31</v>
      </c>
      <c r="AX185" s="13" t="s">
        <v>75</v>
      </c>
      <c r="AY185" s="216" t="s">
        <v>120</v>
      </c>
    </row>
    <row r="186" spans="1:65" s="12" customFormat="1" ht="11.25">
      <c r="B186" s="196"/>
      <c r="C186" s="197"/>
      <c r="D186" s="191" t="s">
        <v>130</v>
      </c>
      <c r="E186" s="198" t="s">
        <v>1</v>
      </c>
      <c r="F186" s="199" t="s">
        <v>185</v>
      </c>
      <c r="G186" s="197"/>
      <c r="H186" s="198" t="s">
        <v>1</v>
      </c>
      <c r="I186" s="200"/>
      <c r="J186" s="197"/>
      <c r="K186" s="197"/>
      <c r="L186" s="201"/>
      <c r="M186" s="202"/>
      <c r="N186" s="203"/>
      <c r="O186" s="203"/>
      <c r="P186" s="203"/>
      <c r="Q186" s="203"/>
      <c r="R186" s="203"/>
      <c r="S186" s="203"/>
      <c r="T186" s="204"/>
      <c r="AT186" s="205" t="s">
        <v>130</v>
      </c>
      <c r="AU186" s="205" t="s">
        <v>83</v>
      </c>
      <c r="AV186" s="12" t="s">
        <v>83</v>
      </c>
      <c r="AW186" s="12" t="s">
        <v>31</v>
      </c>
      <c r="AX186" s="12" t="s">
        <v>75</v>
      </c>
      <c r="AY186" s="205" t="s">
        <v>120</v>
      </c>
    </row>
    <row r="187" spans="1:65" s="13" customFormat="1" ht="11.25">
      <c r="B187" s="206"/>
      <c r="C187" s="207"/>
      <c r="D187" s="191" t="s">
        <v>130</v>
      </c>
      <c r="E187" s="208" t="s">
        <v>1</v>
      </c>
      <c r="F187" s="209" t="s">
        <v>85</v>
      </c>
      <c r="G187" s="207"/>
      <c r="H187" s="210">
        <v>2</v>
      </c>
      <c r="I187" s="211"/>
      <c r="J187" s="207"/>
      <c r="K187" s="207"/>
      <c r="L187" s="212"/>
      <c r="M187" s="213"/>
      <c r="N187" s="214"/>
      <c r="O187" s="214"/>
      <c r="P187" s="214"/>
      <c r="Q187" s="214"/>
      <c r="R187" s="214"/>
      <c r="S187" s="214"/>
      <c r="T187" s="215"/>
      <c r="AT187" s="216" t="s">
        <v>130</v>
      </c>
      <c r="AU187" s="216" t="s">
        <v>83</v>
      </c>
      <c r="AV187" s="13" t="s">
        <v>85</v>
      </c>
      <c r="AW187" s="13" t="s">
        <v>31</v>
      </c>
      <c r="AX187" s="13" t="s">
        <v>75</v>
      </c>
      <c r="AY187" s="216" t="s">
        <v>120</v>
      </c>
    </row>
    <row r="188" spans="1:65" s="12" customFormat="1" ht="11.25">
      <c r="B188" s="196"/>
      <c r="C188" s="197"/>
      <c r="D188" s="191" t="s">
        <v>130</v>
      </c>
      <c r="E188" s="198" t="s">
        <v>1</v>
      </c>
      <c r="F188" s="199" t="s">
        <v>186</v>
      </c>
      <c r="G188" s="197"/>
      <c r="H188" s="198" t="s">
        <v>1</v>
      </c>
      <c r="I188" s="200"/>
      <c r="J188" s="197"/>
      <c r="K188" s="197"/>
      <c r="L188" s="201"/>
      <c r="M188" s="202"/>
      <c r="N188" s="203"/>
      <c r="O188" s="203"/>
      <c r="P188" s="203"/>
      <c r="Q188" s="203"/>
      <c r="R188" s="203"/>
      <c r="S188" s="203"/>
      <c r="T188" s="204"/>
      <c r="AT188" s="205" t="s">
        <v>130</v>
      </c>
      <c r="AU188" s="205" t="s">
        <v>83</v>
      </c>
      <c r="AV188" s="12" t="s">
        <v>83</v>
      </c>
      <c r="AW188" s="12" t="s">
        <v>31</v>
      </c>
      <c r="AX188" s="12" t="s">
        <v>75</v>
      </c>
      <c r="AY188" s="205" t="s">
        <v>120</v>
      </c>
    </row>
    <row r="189" spans="1:65" s="13" customFormat="1" ht="11.25">
      <c r="B189" s="206"/>
      <c r="C189" s="207"/>
      <c r="D189" s="191" t="s">
        <v>130</v>
      </c>
      <c r="E189" s="208" t="s">
        <v>1</v>
      </c>
      <c r="F189" s="209" t="s">
        <v>85</v>
      </c>
      <c r="G189" s="207"/>
      <c r="H189" s="210">
        <v>2</v>
      </c>
      <c r="I189" s="211"/>
      <c r="J189" s="207"/>
      <c r="K189" s="207"/>
      <c r="L189" s="212"/>
      <c r="M189" s="213"/>
      <c r="N189" s="214"/>
      <c r="O189" s="214"/>
      <c r="P189" s="214"/>
      <c r="Q189" s="214"/>
      <c r="R189" s="214"/>
      <c r="S189" s="214"/>
      <c r="T189" s="215"/>
      <c r="AT189" s="216" t="s">
        <v>130</v>
      </c>
      <c r="AU189" s="216" t="s">
        <v>83</v>
      </c>
      <c r="AV189" s="13" t="s">
        <v>85</v>
      </c>
      <c r="AW189" s="13" t="s">
        <v>31</v>
      </c>
      <c r="AX189" s="13" t="s">
        <v>75</v>
      </c>
      <c r="AY189" s="216" t="s">
        <v>120</v>
      </c>
    </row>
    <row r="190" spans="1:65" s="12" customFormat="1" ht="11.25">
      <c r="B190" s="196"/>
      <c r="C190" s="197"/>
      <c r="D190" s="191" t="s">
        <v>130</v>
      </c>
      <c r="E190" s="198" t="s">
        <v>1</v>
      </c>
      <c r="F190" s="199" t="s">
        <v>187</v>
      </c>
      <c r="G190" s="197"/>
      <c r="H190" s="198" t="s">
        <v>1</v>
      </c>
      <c r="I190" s="200"/>
      <c r="J190" s="197"/>
      <c r="K190" s="197"/>
      <c r="L190" s="201"/>
      <c r="M190" s="202"/>
      <c r="N190" s="203"/>
      <c r="O190" s="203"/>
      <c r="P190" s="203"/>
      <c r="Q190" s="203"/>
      <c r="R190" s="203"/>
      <c r="S190" s="203"/>
      <c r="T190" s="204"/>
      <c r="AT190" s="205" t="s">
        <v>130</v>
      </c>
      <c r="AU190" s="205" t="s">
        <v>83</v>
      </c>
      <c r="AV190" s="12" t="s">
        <v>83</v>
      </c>
      <c r="AW190" s="12" t="s">
        <v>31</v>
      </c>
      <c r="AX190" s="12" t="s">
        <v>75</v>
      </c>
      <c r="AY190" s="205" t="s">
        <v>120</v>
      </c>
    </row>
    <row r="191" spans="1:65" s="13" customFormat="1" ht="11.25">
      <c r="B191" s="206"/>
      <c r="C191" s="207"/>
      <c r="D191" s="191" t="s">
        <v>130</v>
      </c>
      <c r="E191" s="208" t="s">
        <v>1</v>
      </c>
      <c r="F191" s="209" t="s">
        <v>85</v>
      </c>
      <c r="G191" s="207"/>
      <c r="H191" s="210">
        <v>2</v>
      </c>
      <c r="I191" s="211"/>
      <c r="J191" s="207"/>
      <c r="K191" s="207"/>
      <c r="L191" s="212"/>
      <c r="M191" s="213"/>
      <c r="N191" s="214"/>
      <c r="O191" s="214"/>
      <c r="P191" s="214"/>
      <c r="Q191" s="214"/>
      <c r="R191" s="214"/>
      <c r="S191" s="214"/>
      <c r="T191" s="215"/>
      <c r="AT191" s="216" t="s">
        <v>130</v>
      </c>
      <c r="AU191" s="216" t="s">
        <v>83</v>
      </c>
      <c r="AV191" s="13" t="s">
        <v>85</v>
      </c>
      <c r="AW191" s="13" t="s">
        <v>31</v>
      </c>
      <c r="AX191" s="13" t="s">
        <v>75</v>
      </c>
      <c r="AY191" s="216" t="s">
        <v>120</v>
      </c>
    </row>
    <row r="192" spans="1:65" s="12" customFormat="1" ht="11.25">
      <c r="B192" s="196"/>
      <c r="C192" s="197"/>
      <c r="D192" s="191" t="s">
        <v>130</v>
      </c>
      <c r="E192" s="198" t="s">
        <v>1</v>
      </c>
      <c r="F192" s="199" t="s">
        <v>188</v>
      </c>
      <c r="G192" s="197"/>
      <c r="H192" s="198" t="s">
        <v>1</v>
      </c>
      <c r="I192" s="200"/>
      <c r="J192" s="197"/>
      <c r="K192" s="197"/>
      <c r="L192" s="201"/>
      <c r="M192" s="202"/>
      <c r="N192" s="203"/>
      <c r="O192" s="203"/>
      <c r="P192" s="203"/>
      <c r="Q192" s="203"/>
      <c r="R192" s="203"/>
      <c r="S192" s="203"/>
      <c r="T192" s="204"/>
      <c r="AT192" s="205" t="s">
        <v>130</v>
      </c>
      <c r="AU192" s="205" t="s">
        <v>83</v>
      </c>
      <c r="AV192" s="12" t="s">
        <v>83</v>
      </c>
      <c r="AW192" s="12" t="s">
        <v>31</v>
      </c>
      <c r="AX192" s="12" t="s">
        <v>75</v>
      </c>
      <c r="AY192" s="205" t="s">
        <v>120</v>
      </c>
    </row>
    <row r="193" spans="1:65" s="13" customFormat="1" ht="11.25">
      <c r="B193" s="206"/>
      <c r="C193" s="207"/>
      <c r="D193" s="191" t="s">
        <v>130</v>
      </c>
      <c r="E193" s="208" t="s">
        <v>1</v>
      </c>
      <c r="F193" s="209" t="s">
        <v>83</v>
      </c>
      <c r="G193" s="207"/>
      <c r="H193" s="210">
        <v>1</v>
      </c>
      <c r="I193" s="211"/>
      <c r="J193" s="207"/>
      <c r="K193" s="207"/>
      <c r="L193" s="212"/>
      <c r="M193" s="213"/>
      <c r="N193" s="214"/>
      <c r="O193" s="214"/>
      <c r="P193" s="214"/>
      <c r="Q193" s="214"/>
      <c r="R193" s="214"/>
      <c r="S193" s="214"/>
      <c r="T193" s="215"/>
      <c r="AT193" s="216" t="s">
        <v>130</v>
      </c>
      <c r="AU193" s="216" t="s">
        <v>83</v>
      </c>
      <c r="AV193" s="13" t="s">
        <v>85</v>
      </c>
      <c r="AW193" s="13" t="s">
        <v>31</v>
      </c>
      <c r="AX193" s="13" t="s">
        <v>75</v>
      </c>
      <c r="AY193" s="216" t="s">
        <v>120</v>
      </c>
    </row>
    <row r="194" spans="1:65" s="14" customFormat="1" ht="11.25">
      <c r="B194" s="217"/>
      <c r="C194" s="218"/>
      <c r="D194" s="191" t="s">
        <v>130</v>
      </c>
      <c r="E194" s="219" t="s">
        <v>1</v>
      </c>
      <c r="F194" s="220" t="s">
        <v>137</v>
      </c>
      <c r="G194" s="218"/>
      <c r="H194" s="221">
        <v>9</v>
      </c>
      <c r="I194" s="222"/>
      <c r="J194" s="218"/>
      <c r="K194" s="218"/>
      <c r="L194" s="223"/>
      <c r="M194" s="224"/>
      <c r="N194" s="225"/>
      <c r="O194" s="225"/>
      <c r="P194" s="225"/>
      <c r="Q194" s="225"/>
      <c r="R194" s="225"/>
      <c r="S194" s="225"/>
      <c r="T194" s="226"/>
      <c r="AT194" s="227" t="s">
        <v>130</v>
      </c>
      <c r="AU194" s="227" t="s">
        <v>83</v>
      </c>
      <c r="AV194" s="14" t="s">
        <v>127</v>
      </c>
      <c r="AW194" s="14" t="s">
        <v>31</v>
      </c>
      <c r="AX194" s="14" t="s">
        <v>83</v>
      </c>
      <c r="AY194" s="227" t="s">
        <v>120</v>
      </c>
    </row>
    <row r="195" spans="1:65" s="12" customFormat="1" ht="11.25">
      <c r="B195" s="196"/>
      <c r="C195" s="197"/>
      <c r="D195" s="191" t="s">
        <v>130</v>
      </c>
      <c r="E195" s="198" t="s">
        <v>1</v>
      </c>
      <c r="F195" s="199" t="s">
        <v>138</v>
      </c>
      <c r="G195" s="197"/>
      <c r="H195" s="198" t="s">
        <v>1</v>
      </c>
      <c r="I195" s="200"/>
      <c r="J195" s="197"/>
      <c r="K195" s="197"/>
      <c r="L195" s="201"/>
      <c r="M195" s="202"/>
      <c r="N195" s="203"/>
      <c r="O195" s="203"/>
      <c r="P195" s="203"/>
      <c r="Q195" s="203"/>
      <c r="R195" s="203"/>
      <c r="S195" s="203"/>
      <c r="T195" s="204"/>
      <c r="AT195" s="205" t="s">
        <v>130</v>
      </c>
      <c r="AU195" s="205" t="s">
        <v>83</v>
      </c>
      <c r="AV195" s="12" t="s">
        <v>83</v>
      </c>
      <c r="AW195" s="12" t="s">
        <v>31</v>
      </c>
      <c r="AX195" s="12" t="s">
        <v>75</v>
      </c>
      <c r="AY195" s="205" t="s">
        <v>120</v>
      </c>
    </row>
    <row r="196" spans="1:65" s="2" customFormat="1" ht="24.2" customHeight="1">
      <c r="A196" s="33"/>
      <c r="B196" s="34"/>
      <c r="C196" s="177" t="s">
        <v>189</v>
      </c>
      <c r="D196" s="177" t="s">
        <v>121</v>
      </c>
      <c r="E196" s="178" t="s">
        <v>190</v>
      </c>
      <c r="F196" s="179" t="s">
        <v>191</v>
      </c>
      <c r="G196" s="180" t="s">
        <v>124</v>
      </c>
      <c r="H196" s="181">
        <v>2</v>
      </c>
      <c r="I196" s="291"/>
      <c r="J196" s="183">
        <f>ROUND(I196*H196,2)</f>
        <v>0</v>
      </c>
      <c r="K196" s="179" t="s">
        <v>125</v>
      </c>
      <c r="L196" s="184"/>
      <c r="M196" s="185" t="s">
        <v>1</v>
      </c>
      <c r="N196" s="186" t="s">
        <v>40</v>
      </c>
      <c r="O196" s="70"/>
      <c r="P196" s="187">
        <f>O196*H196</f>
        <v>0</v>
      </c>
      <c r="Q196" s="187">
        <v>0.29358000000000001</v>
      </c>
      <c r="R196" s="187">
        <f>Q196*H196</f>
        <v>0.58716000000000002</v>
      </c>
      <c r="S196" s="187">
        <v>0</v>
      </c>
      <c r="T196" s="188">
        <f>S196*H196</f>
        <v>0</v>
      </c>
      <c r="U196" s="33"/>
      <c r="V196" s="33"/>
      <c r="W196" s="33"/>
      <c r="X196" s="33"/>
      <c r="Y196" s="33"/>
      <c r="Z196" s="33"/>
      <c r="AA196" s="33"/>
      <c r="AB196" s="33"/>
      <c r="AC196" s="33"/>
      <c r="AD196" s="33"/>
      <c r="AE196" s="33"/>
      <c r="AR196" s="189" t="s">
        <v>126</v>
      </c>
      <c r="AT196" s="189" t="s">
        <v>121</v>
      </c>
      <c r="AU196" s="189" t="s">
        <v>83</v>
      </c>
      <c r="AY196" s="16" t="s">
        <v>120</v>
      </c>
      <c r="BE196" s="190">
        <f>IF(N196="základní",J196,0)</f>
        <v>0</v>
      </c>
      <c r="BF196" s="190">
        <f>IF(N196="snížená",J196,0)</f>
        <v>0</v>
      </c>
      <c r="BG196" s="190">
        <f>IF(N196="zákl. přenesená",J196,0)</f>
        <v>0</v>
      </c>
      <c r="BH196" s="190">
        <f>IF(N196="sníž. přenesená",J196,0)</f>
        <v>0</v>
      </c>
      <c r="BI196" s="190">
        <f>IF(N196="nulová",J196,0)</f>
        <v>0</v>
      </c>
      <c r="BJ196" s="16" t="s">
        <v>83</v>
      </c>
      <c r="BK196" s="190">
        <f>ROUND(I196*H196,2)</f>
        <v>0</v>
      </c>
      <c r="BL196" s="16" t="s">
        <v>127</v>
      </c>
      <c r="BM196" s="189" t="s">
        <v>192</v>
      </c>
    </row>
    <row r="197" spans="1:65" s="2" customFormat="1" ht="19.5">
      <c r="A197" s="33"/>
      <c r="B197" s="34"/>
      <c r="C197" s="35"/>
      <c r="D197" s="191" t="s">
        <v>129</v>
      </c>
      <c r="E197" s="35"/>
      <c r="F197" s="192" t="s">
        <v>191</v>
      </c>
      <c r="G197" s="35"/>
      <c r="H197" s="35"/>
      <c r="I197" s="193"/>
      <c r="J197" s="35"/>
      <c r="K197" s="35"/>
      <c r="L197" s="38"/>
      <c r="M197" s="194"/>
      <c r="N197" s="195"/>
      <c r="O197" s="70"/>
      <c r="P197" s="70"/>
      <c r="Q197" s="70"/>
      <c r="R197" s="70"/>
      <c r="S197" s="70"/>
      <c r="T197" s="71"/>
      <c r="U197" s="33"/>
      <c r="V197" s="33"/>
      <c r="W197" s="33"/>
      <c r="X197" s="33"/>
      <c r="Y197" s="33"/>
      <c r="Z197" s="33"/>
      <c r="AA197" s="33"/>
      <c r="AB197" s="33"/>
      <c r="AC197" s="33"/>
      <c r="AD197" s="33"/>
      <c r="AE197" s="33"/>
      <c r="AT197" s="16" t="s">
        <v>129</v>
      </c>
      <c r="AU197" s="16" t="s">
        <v>83</v>
      </c>
    </row>
    <row r="198" spans="1:65" s="12" customFormat="1" ht="11.25">
      <c r="B198" s="196"/>
      <c r="C198" s="197"/>
      <c r="D198" s="191" t="s">
        <v>130</v>
      </c>
      <c r="E198" s="198" t="s">
        <v>1</v>
      </c>
      <c r="F198" s="199" t="s">
        <v>193</v>
      </c>
      <c r="G198" s="197"/>
      <c r="H198" s="198" t="s">
        <v>1</v>
      </c>
      <c r="I198" s="200"/>
      <c r="J198" s="197"/>
      <c r="K198" s="197"/>
      <c r="L198" s="201"/>
      <c r="M198" s="202"/>
      <c r="N198" s="203"/>
      <c r="O198" s="203"/>
      <c r="P198" s="203"/>
      <c r="Q198" s="203"/>
      <c r="R198" s="203"/>
      <c r="S198" s="203"/>
      <c r="T198" s="204"/>
      <c r="AT198" s="205" t="s">
        <v>130</v>
      </c>
      <c r="AU198" s="205" t="s">
        <v>83</v>
      </c>
      <c r="AV198" s="12" t="s">
        <v>83</v>
      </c>
      <c r="AW198" s="12" t="s">
        <v>31</v>
      </c>
      <c r="AX198" s="12" t="s">
        <v>75</v>
      </c>
      <c r="AY198" s="205" t="s">
        <v>120</v>
      </c>
    </row>
    <row r="199" spans="1:65" s="13" customFormat="1" ht="11.25">
      <c r="B199" s="206"/>
      <c r="C199" s="207"/>
      <c r="D199" s="191" t="s">
        <v>130</v>
      </c>
      <c r="E199" s="208" t="s">
        <v>1</v>
      </c>
      <c r="F199" s="209" t="s">
        <v>85</v>
      </c>
      <c r="G199" s="207"/>
      <c r="H199" s="210">
        <v>2</v>
      </c>
      <c r="I199" s="211"/>
      <c r="J199" s="207"/>
      <c r="K199" s="207"/>
      <c r="L199" s="212"/>
      <c r="M199" s="213"/>
      <c r="N199" s="214"/>
      <c r="O199" s="214"/>
      <c r="P199" s="214"/>
      <c r="Q199" s="214"/>
      <c r="R199" s="214"/>
      <c r="S199" s="214"/>
      <c r="T199" s="215"/>
      <c r="AT199" s="216" t="s">
        <v>130</v>
      </c>
      <c r="AU199" s="216" t="s">
        <v>83</v>
      </c>
      <c r="AV199" s="13" t="s">
        <v>85</v>
      </c>
      <c r="AW199" s="13" t="s">
        <v>31</v>
      </c>
      <c r="AX199" s="13" t="s">
        <v>75</v>
      </c>
      <c r="AY199" s="216" t="s">
        <v>120</v>
      </c>
    </row>
    <row r="200" spans="1:65" s="14" customFormat="1" ht="11.25">
      <c r="B200" s="217"/>
      <c r="C200" s="218"/>
      <c r="D200" s="191" t="s">
        <v>130</v>
      </c>
      <c r="E200" s="219" t="s">
        <v>1</v>
      </c>
      <c r="F200" s="220" t="s">
        <v>137</v>
      </c>
      <c r="G200" s="218"/>
      <c r="H200" s="221">
        <v>2</v>
      </c>
      <c r="I200" s="222"/>
      <c r="J200" s="218"/>
      <c r="K200" s="218"/>
      <c r="L200" s="223"/>
      <c r="M200" s="224"/>
      <c r="N200" s="225"/>
      <c r="O200" s="225"/>
      <c r="P200" s="225"/>
      <c r="Q200" s="225"/>
      <c r="R200" s="225"/>
      <c r="S200" s="225"/>
      <c r="T200" s="226"/>
      <c r="AT200" s="227" t="s">
        <v>130</v>
      </c>
      <c r="AU200" s="227" t="s">
        <v>83</v>
      </c>
      <c r="AV200" s="14" t="s">
        <v>127</v>
      </c>
      <c r="AW200" s="14" t="s">
        <v>31</v>
      </c>
      <c r="AX200" s="14" t="s">
        <v>83</v>
      </c>
      <c r="AY200" s="227" t="s">
        <v>120</v>
      </c>
    </row>
    <row r="201" spans="1:65" s="12" customFormat="1" ht="11.25">
      <c r="B201" s="196"/>
      <c r="C201" s="197"/>
      <c r="D201" s="191" t="s">
        <v>130</v>
      </c>
      <c r="E201" s="198" t="s">
        <v>1</v>
      </c>
      <c r="F201" s="199" t="s">
        <v>138</v>
      </c>
      <c r="G201" s="197"/>
      <c r="H201" s="198" t="s">
        <v>1</v>
      </c>
      <c r="I201" s="200"/>
      <c r="J201" s="197"/>
      <c r="K201" s="197"/>
      <c r="L201" s="201"/>
      <c r="M201" s="202"/>
      <c r="N201" s="203"/>
      <c r="O201" s="203"/>
      <c r="P201" s="203"/>
      <c r="Q201" s="203"/>
      <c r="R201" s="203"/>
      <c r="S201" s="203"/>
      <c r="T201" s="204"/>
      <c r="AT201" s="205" t="s">
        <v>130</v>
      </c>
      <c r="AU201" s="205" t="s">
        <v>83</v>
      </c>
      <c r="AV201" s="12" t="s">
        <v>83</v>
      </c>
      <c r="AW201" s="12" t="s">
        <v>31</v>
      </c>
      <c r="AX201" s="12" t="s">
        <v>75</v>
      </c>
      <c r="AY201" s="205" t="s">
        <v>120</v>
      </c>
    </row>
    <row r="202" spans="1:65" s="2" customFormat="1" ht="16.5" customHeight="1">
      <c r="A202" s="33"/>
      <c r="B202" s="34"/>
      <c r="C202" s="177" t="s">
        <v>194</v>
      </c>
      <c r="D202" s="177" t="s">
        <v>121</v>
      </c>
      <c r="E202" s="178" t="s">
        <v>195</v>
      </c>
      <c r="F202" s="179" t="s">
        <v>196</v>
      </c>
      <c r="G202" s="180" t="s">
        <v>124</v>
      </c>
      <c r="H202" s="181">
        <v>51</v>
      </c>
      <c r="I202" s="291"/>
      <c r="J202" s="183">
        <f>ROUND(I202*H202,2)</f>
        <v>0</v>
      </c>
      <c r="K202" s="179" t="s">
        <v>125</v>
      </c>
      <c r="L202" s="184"/>
      <c r="M202" s="185" t="s">
        <v>1</v>
      </c>
      <c r="N202" s="186" t="s">
        <v>40</v>
      </c>
      <c r="O202" s="70"/>
      <c r="P202" s="187">
        <f>O202*H202</f>
        <v>0</v>
      </c>
      <c r="Q202" s="187">
        <v>1.0030000000000001E-2</v>
      </c>
      <c r="R202" s="187">
        <f>Q202*H202</f>
        <v>0.51153000000000004</v>
      </c>
      <c r="S202" s="187">
        <v>0</v>
      </c>
      <c r="T202" s="188">
        <f>S202*H202</f>
        <v>0</v>
      </c>
      <c r="U202" s="33"/>
      <c r="V202" s="33"/>
      <c r="W202" s="33"/>
      <c r="X202" s="33"/>
      <c r="Y202" s="33"/>
      <c r="Z202" s="33"/>
      <c r="AA202" s="33"/>
      <c r="AB202" s="33"/>
      <c r="AC202" s="33"/>
      <c r="AD202" s="33"/>
      <c r="AE202" s="33"/>
      <c r="AR202" s="189" t="s">
        <v>126</v>
      </c>
      <c r="AT202" s="189" t="s">
        <v>121</v>
      </c>
      <c r="AU202" s="189" t="s">
        <v>83</v>
      </c>
      <c r="AY202" s="16" t="s">
        <v>120</v>
      </c>
      <c r="BE202" s="190">
        <f>IF(N202="základní",J202,0)</f>
        <v>0</v>
      </c>
      <c r="BF202" s="190">
        <f>IF(N202="snížená",J202,0)</f>
        <v>0</v>
      </c>
      <c r="BG202" s="190">
        <f>IF(N202="zákl. přenesená",J202,0)</f>
        <v>0</v>
      </c>
      <c r="BH202" s="190">
        <f>IF(N202="sníž. přenesená",J202,0)</f>
        <v>0</v>
      </c>
      <c r="BI202" s="190">
        <f>IF(N202="nulová",J202,0)</f>
        <v>0</v>
      </c>
      <c r="BJ202" s="16" t="s">
        <v>83</v>
      </c>
      <c r="BK202" s="190">
        <f>ROUND(I202*H202,2)</f>
        <v>0</v>
      </c>
      <c r="BL202" s="16" t="s">
        <v>127</v>
      </c>
      <c r="BM202" s="189" t="s">
        <v>197</v>
      </c>
    </row>
    <row r="203" spans="1:65" s="2" customFormat="1" ht="11.25">
      <c r="A203" s="33"/>
      <c r="B203" s="34"/>
      <c r="C203" s="35"/>
      <c r="D203" s="191" t="s">
        <v>129</v>
      </c>
      <c r="E203" s="35"/>
      <c r="F203" s="192" t="s">
        <v>196</v>
      </c>
      <c r="G203" s="35"/>
      <c r="H203" s="35"/>
      <c r="I203" s="193"/>
      <c r="J203" s="35"/>
      <c r="K203" s="35"/>
      <c r="L203" s="38"/>
      <c r="M203" s="194"/>
      <c r="N203" s="195"/>
      <c r="O203" s="70"/>
      <c r="P203" s="70"/>
      <c r="Q203" s="70"/>
      <c r="R203" s="70"/>
      <c r="S203" s="70"/>
      <c r="T203" s="71"/>
      <c r="U203" s="33"/>
      <c r="V203" s="33"/>
      <c r="W203" s="33"/>
      <c r="X203" s="33"/>
      <c r="Y203" s="33"/>
      <c r="Z203" s="33"/>
      <c r="AA203" s="33"/>
      <c r="AB203" s="33"/>
      <c r="AC203" s="33"/>
      <c r="AD203" s="33"/>
      <c r="AE203" s="33"/>
      <c r="AT203" s="16" t="s">
        <v>129</v>
      </c>
      <c r="AU203" s="16" t="s">
        <v>83</v>
      </c>
    </row>
    <row r="204" spans="1:65" s="12" customFormat="1" ht="11.25">
      <c r="B204" s="196"/>
      <c r="C204" s="197"/>
      <c r="D204" s="191" t="s">
        <v>130</v>
      </c>
      <c r="E204" s="198" t="s">
        <v>1</v>
      </c>
      <c r="F204" s="199" t="s">
        <v>198</v>
      </c>
      <c r="G204" s="197"/>
      <c r="H204" s="198" t="s">
        <v>1</v>
      </c>
      <c r="I204" s="200"/>
      <c r="J204" s="197"/>
      <c r="K204" s="197"/>
      <c r="L204" s="201"/>
      <c r="M204" s="202"/>
      <c r="N204" s="203"/>
      <c r="O204" s="203"/>
      <c r="P204" s="203"/>
      <c r="Q204" s="203"/>
      <c r="R204" s="203"/>
      <c r="S204" s="203"/>
      <c r="T204" s="204"/>
      <c r="AT204" s="205" t="s">
        <v>130</v>
      </c>
      <c r="AU204" s="205" t="s">
        <v>83</v>
      </c>
      <c r="AV204" s="12" t="s">
        <v>83</v>
      </c>
      <c r="AW204" s="12" t="s">
        <v>31</v>
      </c>
      <c r="AX204" s="12" t="s">
        <v>75</v>
      </c>
      <c r="AY204" s="205" t="s">
        <v>120</v>
      </c>
    </row>
    <row r="205" spans="1:65" s="13" customFormat="1" ht="11.25">
      <c r="B205" s="206"/>
      <c r="C205" s="207"/>
      <c r="D205" s="191" t="s">
        <v>130</v>
      </c>
      <c r="E205" s="208" t="s">
        <v>1</v>
      </c>
      <c r="F205" s="209" t="s">
        <v>199</v>
      </c>
      <c r="G205" s="207"/>
      <c r="H205" s="210">
        <v>51</v>
      </c>
      <c r="I205" s="211"/>
      <c r="J205" s="207"/>
      <c r="K205" s="207"/>
      <c r="L205" s="212"/>
      <c r="M205" s="213"/>
      <c r="N205" s="214"/>
      <c r="O205" s="214"/>
      <c r="P205" s="214"/>
      <c r="Q205" s="214"/>
      <c r="R205" s="214"/>
      <c r="S205" s="214"/>
      <c r="T205" s="215"/>
      <c r="AT205" s="216" t="s">
        <v>130</v>
      </c>
      <c r="AU205" s="216" t="s">
        <v>83</v>
      </c>
      <c r="AV205" s="13" t="s">
        <v>85</v>
      </c>
      <c r="AW205" s="13" t="s">
        <v>31</v>
      </c>
      <c r="AX205" s="13" t="s">
        <v>75</v>
      </c>
      <c r="AY205" s="216" t="s">
        <v>120</v>
      </c>
    </row>
    <row r="206" spans="1:65" s="14" customFormat="1" ht="11.25">
      <c r="B206" s="217"/>
      <c r="C206" s="218"/>
      <c r="D206" s="191" t="s">
        <v>130</v>
      </c>
      <c r="E206" s="219" t="s">
        <v>1</v>
      </c>
      <c r="F206" s="220" t="s">
        <v>137</v>
      </c>
      <c r="G206" s="218"/>
      <c r="H206" s="221">
        <v>51</v>
      </c>
      <c r="I206" s="222"/>
      <c r="J206" s="218"/>
      <c r="K206" s="218"/>
      <c r="L206" s="223"/>
      <c r="M206" s="224"/>
      <c r="N206" s="225"/>
      <c r="O206" s="225"/>
      <c r="P206" s="225"/>
      <c r="Q206" s="225"/>
      <c r="R206" s="225"/>
      <c r="S206" s="225"/>
      <c r="T206" s="226"/>
      <c r="AT206" s="227" t="s">
        <v>130</v>
      </c>
      <c r="AU206" s="227" t="s">
        <v>83</v>
      </c>
      <c r="AV206" s="14" t="s">
        <v>127</v>
      </c>
      <c r="AW206" s="14" t="s">
        <v>31</v>
      </c>
      <c r="AX206" s="14" t="s">
        <v>83</v>
      </c>
      <c r="AY206" s="227" t="s">
        <v>120</v>
      </c>
    </row>
    <row r="207" spans="1:65" s="12" customFormat="1" ht="11.25">
      <c r="B207" s="196"/>
      <c r="C207" s="197"/>
      <c r="D207" s="191" t="s">
        <v>130</v>
      </c>
      <c r="E207" s="198" t="s">
        <v>1</v>
      </c>
      <c r="F207" s="199" t="s">
        <v>138</v>
      </c>
      <c r="G207" s="197"/>
      <c r="H207" s="198" t="s">
        <v>1</v>
      </c>
      <c r="I207" s="200"/>
      <c r="J207" s="197"/>
      <c r="K207" s="197"/>
      <c r="L207" s="201"/>
      <c r="M207" s="202"/>
      <c r="N207" s="203"/>
      <c r="O207" s="203"/>
      <c r="P207" s="203"/>
      <c r="Q207" s="203"/>
      <c r="R207" s="203"/>
      <c r="S207" s="203"/>
      <c r="T207" s="204"/>
      <c r="AT207" s="205" t="s">
        <v>130</v>
      </c>
      <c r="AU207" s="205" t="s">
        <v>83</v>
      </c>
      <c r="AV207" s="12" t="s">
        <v>83</v>
      </c>
      <c r="AW207" s="12" t="s">
        <v>31</v>
      </c>
      <c r="AX207" s="12" t="s">
        <v>75</v>
      </c>
      <c r="AY207" s="205" t="s">
        <v>120</v>
      </c>
    </row>
    <row r="208" spans="1:65" s="2" customFormat="1" ht="16.5" customHeight="1">
      <c r="A208" s="33"/>
      <c r="B208" s="34"/>
      <c r="C208" s="177" t="s">
        <v>200</v>
      </c>
      <c r="D208" s="177" t="s">
        <v>121</v>
      </c>
      <c r="E208" s="178" t="s">
        <v>201</v>
      </c>
      <c r="F208" s="179" t="s">
        <v>202</v>
      </c>
      <c r="G208" s="180" t="s">
        <v>124</v>
      </c>
      <c r="H208" s="181">
        <v>4</v>
      </c>
      <c r="I208" s="291"/>
      <c r="J208" s="183">
        <f>ROUND(I208*H208,2)</f>
        <v>0</v>
      </c>
      <c r="K208" s="179" t="s">
        <v>125</v>
      </c>
      <c r="L208" s="184"/>
      <c r="M208" s="185" t="s">
        <v>1</v>
      </c>
      <c r="N208" s="186" t="s">
        <v>40</v>
      </c>
      <c r="O208" s="70"/>
      <c r="P208" s="187">
        <f>O208*H208</f>
        <v>0</v>
      </c>
      <c r="Q208" s="187">
        <v>8.0000000000000002E-3</v>
      </c>
      <c r="R208" s="187">
        <f>Q208*H208</f>
        <v>3.2000000000000001E-2</v>
      </c>
      <c r="S208" s="187">
        <v>0</v>
      </c>
      <c r="T208" s="188">
        <f>S208*H208</f>
        <v>0</v>
      </c>
      <c r="U208" s="33"/>
      <c r="V208" s="33"/>
      <c r="W208" s="33"/>
      <c r="X208" s="33"/>
      <c r="Y208" s="33"/>
      <c r="Z208" s="33"/>
      <c r="AA208" s="33"/>
      <c r="AB208" s="33"/>
      <c r="AC208" s="33"/>
      <c r="AD208" s="33"/>
      <c r="AE208" s="33"/>
      <c r="AR208" s="189" t="s">
        <v>126</v>
      </c>
      <c r="AT208" s="189" t="s">
        <v>121</v>
      </c>
      <c r="AU208" s="189" t="s">
        <v>83</v>
      </c>
      <c r="AY208" s="16" t="s">
        <v>120</v>
      </c>
      <c r="BE208" s="190">
        <f>IF(N208="základní",J208,0)</f>
        <v>0</v>
      </c>
      <c r="BF208" s="190">
        <f>IF(N208="snížená",J208,0)</f>
        <v>0</v>
      </c>
      <c r="BG208" s="190">
        <f>IF(N208="zákl. přenesená",J208,0)</f>
        <v>0</v>
      </c>
      <c r="BH208" s="190">
        <f>IF(N208="sníž. přenesená",J208,0)</f>
        <v>0</v>
      </c>
      <c r="BI208" s="190">
        <f>IF(N208="nulová",J208,0)</f>
        <v>0</v>
      </c>
      <c r="BJ208" s="16" t="s">
        <v>83</v>
      </c>
      <c r="BK208" s="190">
        <f>ROUND(I208*H208,2)</f>
        <v>0</v>
      </c>
      <c r="BL208" s="16" t="s">
        <v>127</v>
      </c>
      <c r="BM208" s="189" t="s">
        <v>203</v>
      </c>
    </row>
    <row r="209" spans="1:65" s="2" customFormat="1" ht="11.25">
      <c r="A209" s="33"/>
      <c r="B209" s="34"/>
      <c r="C209" s="35"/>
      <c r="D209" s="191" t="s">
        <v>129</v>
      </c>
      <c r="E209" s="35"/>
      <c r="F209" s="192" t="s">
        <v>202</v>
      </c>
      <c r="G209" s="35"/>
      <c r="H209" s="35"/>
      <c r="I209" s="193"/>
      <c r="J209" s="35"/>
      <c r="K209" s="35"/>
      <c r="L209" s="38"/>
      <c r="M209" s="194"/>
      <c r="N209" s="195"/>
      <c r="O209" s="70"/>
      <c r="P209" s="70"/>
      <c r="Q209" s="70"/>
      <c r="R209" s="70"/>
      <c r="S209" s="70"/>
      <c r="T209" s="71"/>
      <c r="U209" s="33"/>
      <c r="V209" s="33"/>
      <c r="W209" s="33"/>
      <c r="X209" s="33"/>
      <c r="Y209" s="33"/>
      <c r="Z209" s="33"/>
      <c r="AA209" s="33"/>
      <c r="AB209" s="33"/>
      <c r="AC209" s="33"/>
      <c r="AD209" s="33"/>
      <c r="AE209" s="33"/>
      <c r="AT209" s="16" t="s">
        <v>129</v>
      </c>
      <c r="AU209" s="16" t="s">
        <v>83</v>
      </c>
    </row>
    <row r="210" spans="1:65" s="13" customFormat="1" ht="11.25">
      <c r="B210" s="206"/>
      <c r="C210" s="207"/>
      <c r="D210" s="191" t="s">
        <v>130</v>
      </c>
      <c r="E210" s="208" t="s">
        <v>1</v>
      </c>
      <c r="F210" s="209" t="s">
        <v>127</v>
      </c>
      <c r="G210" s="207"/>
      <c r="H210" s="210">
        <v>4</v>
      </c>
      <c r="I210" s="211"/>
      <c r="J210" s="207"/>
      <c r="K210" s="207"/>
      <c r="L210" s="212"/>
      <c r="M210" s="213"/>
      <c r="N210" s="214"/>
      <c r="O210" s="214"/>
      <c r="P210" s="214"/>
      <c r="Q210" s="214"/>
      <c r="R210" s="214"/>
      <c r="S210" s="214"/>
      <c r="T210" s="215"/>
      <c r="AT210" s="216" t="s">
        <v>130</v>
      </c>
      <c r="AU210" s="216" t="s">
        <v>83</v>
      </c>
      <c r="AV210" s="13" t="s">
        <v>85</v>
      </c>
      <c r="AW210" s="13" t="s">
        <v>31</v>
      </c>
      <c r="AX210" s="13" t="s">
        <v>75</v>
      </c>
      <c r="AY210" s="216" t="s">
        <v>120</v>
      </c>
    </row>
    <row r="211" spans="1:65" s="14" customFormat="1" ht="11.25">
      <c r="B211" s="217"/>
      <c r="C211" s="218"/>
      <c r="D211" s="191" t="s">
        <v>130</v>
      </c>
      <c r="E211" s="219" t="s">
        <v>1</v>
      </c>
      <c r="F211" s="220" t="s">
        <v>137</v>
      </c>
      <c r="G211" s="218"/>
      <c r="H211" s="221">
        <v>4</v>
      </c>
      <c r="I211" s="222"/>
      <c r="J211" s="218"/>
      <c r="K211" s="218"/>
      <c r="L211" s="223"/>
      <c r="M211" s="224"/>
      <c r="N211" s="225"/>
      <c r="O211" s="225"/>
      <c r="P211" s="225"/>
      <c r="Q211" s="225"/>
      <c r="R211" s="225"/>
      <c r="S211" s="225"/>
      <c r="T211" s="226"/>
      <c r="AT211" s="227" t="s">
        <v>130</v>
      </c>
      <c r="AU211" s="227" t="s">
        <v>83</v>
      </c>
      <c r="AV211" s="14" t="s">
        <v>127</v>
      </c>
      <c r="AW211" s="14" t="s">
        <v>31</v>
      </c>
      <c r="AX211" s="14" t="s">
        <v>83</v>
      </c>
      <c r="AY211" s="227" t="s">
        <v>120</v>
      </c>
    </row>
    <row r="212" spans="1:65" s="12" customFormat="1" ht="11.25">
      <c r="B212" s="196"/>
      <c r="C212" s="197"/>
      <c r="D212" s="191" t="s">
        <v>130</v>
      </c>
      <c r="E212" s="198" t="s">
        <v>1</v>
      </c>
      <c r="F212" s="199" t="s">
        <v>138</v>
      </c>
      <c r="G212" s="197"/>
      <c r="H212" s="198" t="s">
        <v>1</v>
      </c>
      <c r="I212" s="200"/>
      <c r="J212" s="197"/>
      <c r="K212" s="197"/>
      <c r="L212" s="201"/>
      <c r="M212" s="202"/>
      <c r="N212" s="203"/>
      <c r="O212" s="203"/>
      <c r="P212" s="203"/>
      <c r="Q212" s="203"/>
      <c r="R212" s="203"/>
      <c r="S212" s="203"/>
      <c r="T212" s="204"/>
      <c r="AT212" s="205" t="s">
        <v>130</v>
      </c>
      <c r="AU212" s="205" t="s">
        <v>83</v>
      </c>
      <c r="AV212" s="12" t="s">
        <v>83</v>
      </c>
      <c r="AW212" s="12" t="s">
        <v>31</v>
      </c>
      <c r="AX212" s="12" t="s">
        <v>75</v>
      </c>
      <c r="AY212" s="205" t="s">
        <v>120</v>
      </c>
    </row>
    <row r="213" spans="1:65" s="2" customFormat="1" ht="16.5" customHeight="1">
      <c r="A213" s="33"/>
      <c r="B213" s="34"/>
      <c r="C213" s="177" t="s">
        <v>133</v>
      </c>
      <c r="D213" s="177" t="s">
        <v>121</v>
      </c>
      <c r="E213" s="178" t="s">
        <v>204</v>
      </c>
      <c r="F213" s="179" t="s">
        <v>205</v>
      </c>
      <c r="G213" s="180" t="s">
        <v>124</v>
      </c>
      <c r="H213" s="181">
        <v>8</v>
      </c>
      <c r="I213" s="291"/>
      <c r="J213" s="183">
        <f>ROUND(I213*H213,2)</f>
        <v>0</v>
      </c>
      <c r="K213" s="179" t="s">
        <v>125</v>
      </c>
      <c r="L213" s="184"/>
      <c r="M213" s="185" t="s">
        <v>1</v>
      </c>
      <c r="N213" s="186" t="s">
        <v>40</v>
      </c>
      <c r="O213" s="70"/>
      <c r="P213" s="187">
        <f>O213*H213</f>
        <v>0</v>
      </c>
      <c r="Q213" s="187">
        <v>3.5000000000000001E-3</v>
      </c>
      <c r="R213" s="187">
        <f>Q213*H213</f>
        <v>2.8000000000000001E-2</v>
      </c>
      <c r="S213" s="187">
        <v>0</v>
      </c>
      <c r="T213" s="188">
        <f>S213*H213</f>
        <v>0</v>
      </c>
      <c r="U213" s="33"/>
      <c r="V213" s="33"/>
      <c r="W213" s="33"/>
      <c r="X213" s="33"/>
      <c r="Y213" s="33"/>
      <c r="Z213" s="33"/>
      <c r="AA213" s="33"/>
      <c r="AB213" s="33"/>
      <c r="AC213" s="33"/>
      <c r="AD213" s="33"/>
      <c r="AE213" s="33"/>
      <c r="AR213" s="189" t="s">
        <v>126</v>
      </c>
      <c r="AT213" s="189" t="s">
        <v>121</v>
      </c>
      <c r="AU213" s="189" t="s">
        <v>83</v>
      </c>
      <c r="AY213" s="16" t="s">
        <v>120</v>
      </c>
      <c r="BE213" s="190">
        <f>IF(N213="základní",J213,0)</f>
        <v>0</v>
      </c>
      <c r="BF213" s="190">
        <f>IF(N213="snížená",J213,0)</f>
        <v>0</v>
      </c>
      <c r="BG213" s="190">
        <f>IF(N213="zákl. přenesená",J213,0)</f>
        <v>0</v>
      </c>
      <c r="BH213" s="190">
        <f>IF(N213="sníž. přenesená",J213,0)</f>
        <v>0</v>
      </c>
      <c r="BI213" s="190">
        <f>IF(N213="nulová",J213,0)</f>
        <v>0</v>
      </c>
      <c r="BJ213" s="16" t="s">
        <v>83</v>
      </c>
      <c r="BK213" s="190">
        <f>ROUND(I213*H213,2)</f>
        <v>0</v>
      </c>
      <c r="BL213" s="16" t="s">
        <v>127</v>
      </c>
      <c r="BM213" s="189" t="s">
        <v>206</v>
      </c>
    </row>
    <row r="214" spans="1:65" s="2" customFormat="1" ht="11.25">
      <c r="A214" s="33"/>
      <c r="B214" s="34"/>
      <c r="C214" s="35"/>
      <c r="D214" s="191" t="s">
        <v>129</v>
      </c>
      <c r="E214" s="35"/>
      <c r="F214" s="192" t="s">
        <v>205</v>
      </c>
      <c r="G214" s="35"/>
      <c r="H214" s="35"/>
      <c r="I214" s="193"/>
      <c r="J214" s="35"/>
      <c r="K214" s="35"/>
      <c r="L214" s="38"/>
      <c r="M214" s="194"/>
      <c r="N214" s="195"/>
      <c r="O214" s="70"/>
      <c r="P214" s="70"/>
      <c r="Q214" s="70"/>
      <c r="R214" s="70"/>
      <c r="S214" s="70"/>
      <c r="T214" s="71"/>
      <c r="U214" s="33"/>
      <c r="V214" s="33"/>
      <c r="W214" s="33"/>
      <c r="X214" s="33"/>
      <c r="Y214" s="33"/>
      <c r="Z214" s="33"/>
      <c r="AA214" s="33"/>
      <c r="AB214" s="33"/>
      <c r="AC214" s="33"/>
      <c r="AD214" s="33"/>
      <c r="AE214" s="33"/>
      <c r="AT214" s="16" t="s">
        <v>129</v>
      </c>
      <c r="AU214" s="16" t="s">
        <v>83</v>
      </c>
    </row>
    <row r="215" spans="1:65" s="12" customFormat="1" ht="11.25">
      <c r="B215" s="196"/>
      <c r="C215" s="197"/>
      <c r="D215" s="191" t="s">
        <v>130</v>
      </c>
      <c r="E215" s="198" t="s">
        <v>1</v>
      </c>
      <c r="F215" s="199" t="s">
        <v>207</v>
      </c>
      <c r="G215" s="197"/>
      <c r="H215" s="198" t="s">
        <v>1</v>
      </c>
      <c r="I215" s="200"/>
      <c r="J215" s="197"/>
      <c r="K215" s="197"/>
      <c r="L215" s="201"/>
      <c r="M215" s="202"/>
      <c r="N215" s="203"/>
      <c r="O215" s="203"/>
      <c r="P215" s="203"/>
      <c r="Q215" s="203"/>
      <c r="R215" s="203"/>
      <c r="S215" s="203"/>
      <c r="T215" s="204"/>
      <c r="AT215" s="205" t="s">
        <v>130</v>
      </c>
      <c r="AU215" s="205" t="s">
        <v>83</v>
      </c>
      <c r="AV215" s="12" t="s">
        <v>83</v>
      </c>
      <c r="AW215" s="12" t="s">
        <v>31</v>
      </c>
      <c r="AX215" s="12" t="s">
        <v>75</v>
      </c>
      <c r="AY215" s="205" t="s">
        <v>120</v>
      </c>
    </row>
    <row r="216" spans="1:65" s="13" customFormat="1" ht="11.25">
      <c r="B216" s="206"/>
      <c r="C216" s="207"/>
      <c r="D216" s="191" t="s">
        <v>130</v>
      </c>
      <c r="E216" s="208" t="s">
        <v>1</v>
      </c>
      <c r="F216" s="209" t="s">
        <v>208</v>
      </c>
      <c r="G216" s="207"/>
      <c r="H216" s="210">
        <v>8</v>
      </c>
      <c r="I216" s="211"/>
      <c r="J216" s="207"/>
      <c r="K216" s="207"/>
      <c r="L216" s="212"/>
      <c r="M216" s="213"/>
      <c r="N216" s="214"/>
      <c r="O216" s="214"/>
      <c r="P216" s="214"/>
      <c r="Q216" s="214"/>
      <c r="R216" s="214"/>
      <c r="S216" s="214"/>
      <c r="T216" s="215"/>
      <c r="AT216" s="216" t="s">
        <v>130</v>
      </c>
      <c r="AU216" s="216" t="s">
        <v>83</v>
      </c>
      <c r="AV216" s="13" t="s">
        <v>85</v>
      </c>
      <c r="AW216" s="13" t="s">
        <v>31</v>
      </c>
      <c r="AX216" s="13" t="s">
        <v>75</v>
      </c>
      <c r="AY216" s="216" t="s">
        <v>120</v>
      </c>
    </row>
    <row r="217" spans="1:65" s="14" customFormat="1" ht="11.25">
      <c r="B217" s="217"/>
      <c r="C217" s="218"/>
      <c r="D217" s="191" t="s">
        <v>130</v>
      </c>
      <c r="E217" s="219" t="s">
        <v>1</v>
      </c>
      <c r="F217" s="220" t="s">
        <v>137</v>
      </c>
      <c r="G217" s="218"/>
      <c r="H217" s="221">
        <v>8</v>
      </c>
      <c r="I217" s="222"/>
      <c r="J217" s="218"/>
      <c r="K217" s="218"/>
      <c r="L217" s="223"/>
      <c r="M217" s="224"/>
      <c r="N217" s="225"/>
      <c r="O217" s="225"/>
      <c r="P217" s="225"/>
      <c r="Q217" s="225"/>
      <c r="R217" s="225"/>
      <c r="S217" s="225"/>
      <c r="T217" s="226"/>
      <c r="AT217" s="227" t="s">
        <v>130</v>
      </c>
      <c r="AU217" s="227" t="s">
        <v>83</v>
      </c>
      <c r="AV217" s="14" t="s">
        <v>127</v>
      </c>
      <c r="AW217" s="14" t="s">
        <v>31</v>
      </c>
      <c r="AX217" s="14" t="s">
        <v>83</v>
      </c>
      <c r="AY217" s="227" t="s">
        <v>120</v>
      </c>
    </row>
    <row r="218" spans="1:65" s="12" customFormat="1" ht="11.25">
      <c r="B218" s="196"/>
      <c r="C218" s="197"/>
      <c r="D218" s="191" t="s">
        <v>130</v>
      </c>
      <c r="E218" s="198" t="s">
        <v>1</v>
      </c>
      <c r="F218" s="199" t="s">
        <v>138</v>
      </c>
      <c r="G218" s="197"/>
      <c r="H218" s="198" t="s">
        <v>1</v>
      </c>
      <c r="I218" s="200"/>
      <c r="J218" s="197"/>
      <c r="K218" s="197"/>
      <c r="L218" s="201"/>
      <c r="M218" s="202"/>
      <c r="N218" s="203"/>
      <c r="O218" s="203"/>
      <c r="P218" s="203"/>
      <c r="Q218" s="203"/>
      <c r="R218" s="203"/>
      <c r="S218" s="203"/>
      <c r="T218" s="204"/>
      <c r="AT218" s="205" t="s">
        <v>130</v>
      </c>
      <c r="AU218" s="205" t="s">
        <v>83</v>
      </c>
      <c r="AV218" s="12" t="s">
        <v>83</v>
      </c>
      <c r="AW218" s="12" t="s">
        <v>31</v>
      </c>
      <c r="AX218" s="12" t="s">
        <v>75</v>
      </c>
      <c r="AY218" s="205" t="s">
        <v>120</v>
      </c>
    </row>
    <row r="219" spans="1:65" s="2" customFormat="1" ht="21.75" customHeight="1">
      <c r="A219" s="33"/>
      <c r="B219" s="34"/>
      <c r="C219" s="177" t="s">
        <v>209</v>
      </c>
      <c r="D219" s="177" t="s">
        <v>121</v>
      </c>
      <c r="E219" s="178" t="s">
        <v>210</v>
      </c>
      <c r="F219" s="179" t="s">
        <v>211</v>
      </c>
      <c r="G219" s="180" t="s">
        <v>124</v>
      </c>
      <c r="H219" s="181">
        <v>2</v>
      </c>
      <c r="I219" s="291"/>
      <c r="J219" s="183">
        <f>ROUND(I219*H219,2)</f>
        <v>0</v>
      </c>
      <c r="K219" s="179" t="s">
        <v>125</v>
      </c>
      <c r="L219" s="184"/>
      <c r="M219" s="185" t="s">
        <v>1</v>
      </c>
      <c r="N219" s="186" t="s">
        <v>40</v>
      </c>
      <c r="O219" s="70"/>
      <c r="P219" s="187">
        <f>O219*H219</f>
        <v>0</v>
      </c>
      <c r="Q219" s="187">
        <v>3.5000000000000001E-3</v>
      </c>
      <c r="R219" s="187">
        <f>Q219*H219</f>
        <v>7.0000000000000001E-3</v>
      </c>
      <c r="S219" s="187">
        <v>0</v>
      </c>
      <c r="T219" s="188">
        <f>S219*H219</f>
        <v>0</v>
      </c>
      <c r="U219" s="33"/>
      <c r="V219" s="33"/>
      <c r="W219" s="33"/>
      <c r="X219" s="33"/>
      <c r="Y219" s="33"/>
      <c r="Z219" s="33"/>
      <c r="AA219" s="33"/>
      <c r="AB219" s="33"/>
      <c r="AC219" s="33"/>
      <c r="AD219" s="33"/>
      <c r="AE219" s="33"/>
      <c r="AR219" s="189" t="s">
        <v>126</v>
      </c>
      <c r="AT219" s="189" t="s">
        <v>121</v>
      </c>
      <c r="AU219" s="189" t="s">
        <v>83</v>
      </c>
      <c r="AY219" s="16" t="s">
        <v>120</v>
      </c>
      <c r="BE219" s="190">
        <f>IF(N219="základní",J219,0)</f>
        <v>0</v>
      </c>
      <c r="BF219" s="190">
        <f>IF(N219="snížená",J219,0)</f>
        <v>0</v>
      </c>
      <c r="BG219" s="190">
        <f>IF(N219="zákl. přenesená",J219,0)</f>
        <v>0</v>
      </c>
      <c r="BH219" s="190">
        <f>IF(N219="sníž. přenesená",J219,0)</f>
        <v>0</v>
      </c>
      <c r="BI219" s="190">
        <f>IF(N219="nulová",J219,0)</f>
        <v>0</v>
      </c>
      <c r="BJ219" s="16" t="s">
        <v>83</v>
      </c>
      <c r="BK219" s="190">
        <f>ROUND(I219*H219,2)</f>
        <v>0</v>
      </c>
      <c r="BL219" s="16" t="s">
        <v>127</v>
      </c>
      <c r="BM219" s="189" t="s">
        <v>212</v>
      </c>
    </row>
    <row r="220" spans="1:65" s="2" customFormat="1" ht="11.25">
      <c r="A220" s="33"/>
      <c r="B220" s="34"/>
      <c r="C220" s="35"/>
      <c r="D220" s="191" t="s">
        <v>129</v>
      </c>
      <c r="E220" s="35"/>
      <c r="F220" s="192" t="s">
        <v>211</v>
      </c>
      <c r="G220" s="35"/>
      <c r="H220" s="35"/>
      <c r="I220" s="193"/>
      <c r="J220" s="35"/>
      <c r="K220" s="35"/>
      <c r="L220" s="38"/>
      <c r="M220" s="194"/>
      <c r="N220" s="195"/>
      <c r="O220" s="70"/>
      <c r="P220" s="70"/>
      <c r="Q220" s="70"/>
      <c r="R220" s="70"/>
      <c r="S220" s="70"/>
      <c r="T220" s="71"/>
      <c r="U220" s="33"/>
      <c r="V220" s="33"/>
      <c r="W220" s="33"/>
      <c r="X220" s="33"/>
      <c r="Y220" s="33"/>
      <c r="Z220" s="33"/>
      <c r="AA220" s="33"/>
      <c r="AB220" s="33"/>
      <c r="AC220" s="33"/>
      <c r="AD220" s="33"/>
      <c r="AE220" s="33"/>
      <c r="AT220" s="16" t="s">
        <v>129</v>
      </c>
      <c r="AU220" s="16" t="s">
        <v>83</v>
      </c>
    </row>
    <row r="221" spans="1:65" s="12" customFormat="1" ht="11.25">
      <c r="B221" s="196"/>
      <c r="C221" s="197"/>
      <c r="D221" s="191" t="s">
        <v>130</v>
      </c>
      <c r="E221" s="198" t="s">
        <v>1</v>
      </c>
      <c r="F221" s="199" t="s">
        <v>213</v>
      </c>
      <c r="G221" s="197"/>
      <c r="H221" s="198" t="s">
        <v>1</v>
      </c>
      <c r="I221" s="200"/>
      <c r="J221" s="197"/>
      <c r="K221" s="197"/>
      <c r="L221" s="201"/>
      <c r="M221" s="202"/>
      <c r="N221" s="203"/>
      <c r="O221" s="203"/>
      <c r="P221" s="203"/>
      <c r="Q221" s="203"/>
      <c r="R221" s="203"/>
      <c r="S221" s="203"/>
      <c r="T221" s="204"/>
      <c r="AT221" s="205" t="s">
        <v>130</v>
      </c>
      <c r="AU221" s="205" t="s">
        <v>83</v>
      </c>
      <c r="AV221" s="12" t="s">
        <v>83</v>
      </c>
      <c r="AW221" s="12" t="s">
        <v>31</v>
      </c>
      <c r="AX221" s="12" t="s">
        <v>75</v>
      </c>
      <c r="AY221" s="205" t="s">
        <v>120</v>
      </c>
    </row>
    <row r="222" spans="1:65" s="13" customFormat="1" ht="11.25">
      <c r="B222" s="206"/>
      <c r="C222" s="207"/>
      <c r="D222" s="191" t="s">
        <v>130</v>
      </c>
      <c r="E222" s="208" t="s">
        <v>1</v>
      </c>
      <c r="F222" s="209" t="s">
        <v>214</v>
      </c>
      <c r="G222" s="207"/>
      <c r="H222" s="210">
        <v>2</v>
      </c>
      <c r="I222" s="211"/>
      <c r="J222" s="207"/>
      <c r="K222" s="207"/>
      <c r="L222" s="212"/>
      <c r="M222" s="213"/>
      <c r="N222" s="214"/>
      <c r="O222" s="214"/>
      <c r="P222" s="214"/>
      <c r="Q222" s="214"/>
      <c r="R222" s="214"/>
      <c r="S222" s="214"/>
      <c r="T222" s="215"/>
      <c r="AT222" s="216" t="s">
        <v>130</v>
      </c>
      <c r="AU222" s="216" t="s">
        <v>83</v>
      </c>
      <c r="AV222" s="13" t="s">
        <v>85</v>
      </c>
      <c r="AW222" s="13" t="s">
        <v>31</v>
      </c>
      <c r="AX222" s="13" t="s">
        <v>75</v>
      </c>
      <c r="AY222" s="216" t="s">
        <v>120</v>
      </c>
    </row>
    <row r="223" spans="1:65" s="14" customFormat="1" ht="11.25">
      <c r="B223" s="217"/>
      <c r="C223" s="218"/>
      <c r="D223" s="191" t="s">
        <v>130</v>
      </c>
      <c r="E223" s="219" t="s">
        <v>1</v>
      </c>
      <c r="F223" s="220" t="s">
        <v>137</v>
      </c>
      <c r="G223" s="218"/>
      <c r="H223" s="221">
        <v>2</v>
      </c>
      <c r="I223" s="222"/>
      <c r="J223" s="218"/>
      <c r="K223" s="218"/>
      <c r="L223" s="223"/>
      <c r="M223" s="224"/>
      <c r="N223" s="225"/>
      <c r="O223" s="225"/>
      <c r="P223" s="225"/>
      <c r="Q223" s="225"/>
      <c r="R223" s="225"/>
      <c r="S223" s="225"/>
      <c r="T223" s="226"/>
      <c r="AT223" s="227" t="s">
        <v>130</v>
      </c>
      <c r="AU223" s="227" t="s">
        <v>83</v>
      </c>
      <c r="AV223" s="14" t="s">
        <v>127</v>
      </c>
      <c r="AW223" s="14" t="s">
        <v>31</v>
      </c>
      <c r="AX223" s="14" t="s">
        <v>83</v>
      </c>
      <c r="AY223" s="227" t="s">
        <v>120</v>
      </c>
    </row>
    <row r="224" spans="1:65" s="12" customFormat="1" ht="11.25">
      <c r="B224" s="196"/>
      <c r="C224" s="197"/>
      <c r="D224" s="191" t="s">
        <v>130</v>
      </c>
      <c r="E224" s="198" t="s">
        <v>1</v>
      </c>
      <c r="F224" s="199" t="s">
        <v>138</v>
      </c>
      <c r="G224" s="197"/>
      <c r="H224" s="198" t="s">
        <v>1</v>
      </c>
      <c r="I224" s="200"/>
      <c r="J224" s="197"/>
      <c r="K224" s="197"/>
      <c r="L224" s="201"/>
      <c r="M224" s="202"/>
      <c r="N224" s="203"/>
      <c r="O224" s="203"/>
      <c r="P224" s="203"/>
      <c r="Q224" s="203"/>
      <c r="R224" s="203"/>
      <c r="S224" s="203"/>
      <c r="T224" s="204"/>
      <c r="AT224" s="205" t="s">
        <v>130</v>
      </c>
      <c r="AU224" s="205" t="s">
        <v>83</v>
      </c>
      <c r="AV224" s="12" t="s">
        <v>83</v>
      </c>
      <c r="AW224" s="12" t="s">
        <v>31</v>
      </c>
      <c r="AX224" s="12" t="s">
        <v>75</v>
      </c>
      <c r="AY224" s="205" t="s">
        <v>120</v>
      </c>
    </row>
    <row r="225" spans="1:65" s="2" customFormat="1" ht="16.5" customHeight="1">
      <c r="A225" s="33"/>
      <c r="B225" s="34"/>
      <c r="C225" s="177" t="s">
        <v>215</v>
      </c>
      <c r="D225" s="177" t="s">
        <v>121</v>
      </c>
      <c r="E225" s="178" t="s">
        <v>216</v>
      </c>
      <c r="F225" s="179" t="s">
        <v>217</v>
      </c>
      <c r="G225" s="180" t="s">
        <v>124</v>
      </c>
      <c r="H225" s="181">
        <v>14</v>
      </c>
      <c r="I225" s="291"/>
      <c r="J225" s="183">
        <f>ROUND(I225*H225,2)</f>
        <v>0</v>
      </c>
      <c r="K225" s="179" t="s">
        <v>125</v>
      </c>
      <c r="L225" s="184"/>
      <c r="M225" s="185" t="s">
        <v>1</v>
      </c>
      <c r="N225" s="186" t="s">
        <v>40</v>
      </c>
      <c r="O225" s="70"/>
      <c r="P225" s="187">
        <f>O225*H225</f>
        <v>0</v>
      </c>
      <c r="Q225" s="187">
        <v>2.5500000000000002E-3</v>
      </c>
      <c r="R225" s="187">
        <f>Q225*H225</f>
        <v>3.5700000000000003E-2</v>
      </c>
      <c r="S225" s="187">
        <v>0</v>
      </c>
      <c r="T225" s="188">
        <f>S225*H225</f>
        <v>0</v>
      </c>
      <c r="U225" s="33"/>
      <c r="V225" s="33"/>
      <c r="W225" s="33"/>
      <c r="X225" s="33"/>
      <c r="Y225" s="33"/>
      <c r="Z225" s="33"/>
      <c r="AA225" s="33"/>
      <c r="AB225" s="33"/>
      <c r="AC225" s="33"/>
      <c r="AD225" s="33"/>
      <c r="AE225" s="33"/>
      <c r="AR225" s="189" t="s">
        <v>126</v>
      </c>
      <c r="AT225" s="189" t="s">
        <v>121</v>
      </c>
      <c r="AU225" s="189" t="s">
        <v>83</v>
      </c>
      <c r="AY225" s="16" t="s">
        <v>120</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127</v>
      </c>
      <c r="BM225" s="189" t="s">
        <v>218</v>
      </c>
    </row>
    <row r="226" spans="1:65" s="2" customFormat="1" ht="11.25">
      <c r="A226" s="33"/>
      <c r="B226" s="34"/>
      <c r="C226" s="35"/>
      <c r="D226" s="191" t="s">
        <v>129</v>
      </c>
      <c r="E226" s="35"/>
      <c r="F226" s="192" t="s">
        <v>217</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129</v>
      </c>
      <c r="AU226" s="16" t="s">
        <v>83</v>
      </c>
    </row>
    <row r="227" spans="1:65" s="13" customFormat="1" ht="11.25">
      <c r="B227" s="206"/>
      <c r="C227" s="207"/>
      <c r="D227" s="191" t="s">
        <v>130</v>
      </c>
      <c r="E227" s="208" t="s">
        <v>1</v>
      </c>
      <c r="F227" s="209" t="s">
        <v>215</v>
      </c>
      <c r="G227" s="207"/>
      <c r="H227" s="210">
        <v>14</v>
      </c>
      <c r="I227" s="211"/>
      <c r="J227" s="207"/>
      <c r="K227" s="207"/>
      <c r="L227" s="212"/>
      <c r="M227" s="213"/>
      <c r="N227" s="214"/>
      <c r="O227" s="214"/>
      <c r="P227" s="214"/>
      <c r="Q227" s="214"/>
      <c r="R227" s="214"/>
      <c r="S227" s="214"/>
      <c r="T227" s="215"/>
      <c r="AT227" s="216" t="s">
        <v>130</v>
      </c>
      <c r="AU227" s="216" t="s">
        <v>83</v>
      </c>
      <c r="AV227" s="13" t="s">
        <v>85</v>
      </c>
      <c r="AW227" s="13" t="s">
        <v>31</v>
      </c>
      <c r="AX227" s="13" t="s">
        <v>75</v>
      </c>
      <c r="AY227" s="216" t="s">
        <v>120</v>
      </c>
    </row>
    <row r="228" spans="1:65" s="14" customFormat="1" ht="11.25">
      <c r="B228" s="217"/>
      <c r="C228" s="218"/>
      <c r="D228" s="191" t="s">
        <v>130</v>
      </c>
      <c r="E228" s="219" t="s">
        <v>1</v>
      </c>
      <c r="F228" s="220" t="s">
        <v>137</v>
      </c>
      <c r="G228" s="218"/>
      <c r="H228" s="221">
        <v>14</v>
      </c>
      <c r="I228" s="222"/>
      <c r="J228" s="218"/>
      <c r="K228" s="218"/>
      <c r="L228" s="223"/>
      <c r="M228" s="224"/>
      <c r="N228" s="225"/>
      <c r="O228" s="225"/>
      <c r="P228" s="225"/>
      <c r="Q228" s="225"/>
      <c r="R228" s="225"/>
      <c r="S228" s="225"/>
      <c r="T228" s="226"/>
      <c r="AT228" s="227" t="s">
        <v>130</v>
      </c>
      <c r="AU228" s="227" t="s">
        <v>83</v>
      </c>
      <c r="AV228" s="14" t="s">
        <v>127</v>
      </c>
      <c r="AW228" s="14" t="s">
        <v>31</v>
      </c>
      <c r="AX228" s="14" t="s">
        <v>83</v>
      </c>
      <c r="AY228" s="227" t="s">
        <v>120</v>
      </c>
    </row>
    <row r="229" spans="1:65" s="12" customFormat="1" ht="11.25">
      <c r="B229" s="196"/>
      <c r="C229" s="197"/>
      <c r="D229" s="191" t="s">
        <v>130</v>
      </c>
      <c r="E229" s="198" t="s">
        <v>1</v>
      </c>
      <c r="F229" s="199" t="s">
        <v>138</v>
      </c>
      <c r="G229" s="197"/>
      <c r="H229" s="198" t="s">
        <v>1</v>
      </c>
      <c r="I229" s="200"/>
      <c r="J229" s="197"/>
      <c r="K229" s="197"/>
      <c r="L229" s="201"/>
      <c r="M229" s="202"/>
      <c r="N229" s="203"/>
      <c r="O229" s="203"/>
      <c r="P229" s="203"/>
      <c r="Q229" s="203"/>
      <c r="R229" s="203"/>
      <c r="S229" s="203"/>
      <c r="T229" s="204"/>
      <c r="AT229" s="205" t="s">
        <v>130</v>
      </c>
      <c r="AU229" s="205" t="s">
        <v>83</v>
      </c>
      <c r="AV229" s="12" t="s">
        <v>83</v>
      </c>
      <c r="AW229" s="12" t="s">
        <v>31</v>
      </c>
      <c r="AX229" s="12" t="s">
        <v>75</v>
      </c>
      <c r="AY229" s="205" t="s">
        <v>120</v>
      </c>
    </row>
    <row r="230" spans="1:65" s="2" customFormat="1" ht="16.5" customHeight="1">
      <c r="A230" s="33"/>
      <c r="B230" s="34"/>
      <c r="C230" s="177" t="s">
        <v>8</v>
      </c>
      <c r="D230" s="177" t="s">
        <v>121</v>
      </c>
      <c r="E230" s="178" t="s">
        <v>219</v>
      </c>
      <c r="F230" s="179" t="s">
        <v>220</v>
      </c>
      <c r="G230" s="180" t="s">
        <v>124</v>
      </c>
      <c r="H230" s="181">
        <v>4</v>
      </c>
      <c r="I230" s="291"/>
      <c r="J230" s="183">
        <f>ROUND(I230*H230,2)</f>
        <v>0</v>
      </c>
      <c r="K230" s="179" t="s">
        <v>125</v>
      </c>
      <c r="L230" s="184"/>
      <c r="M230" s="185" t="s">
        <v>1</v>
      </c>
      <c r="N230" s="186" t="s">
        <v>40</v>
      </c>
      <c r="O230" s="70"/>
      <c r="P230" s="187">
        <f>O230*H230</f>
        <v>0</v>
      </c>
      <c r="Q230" s="187">
        <v>3.0000000000000001E-3</v>
      </c>
      <c r="R230" s="187">
        <f>Q230*H230</f>
        <v>1.2E-2</v>
      </c>
      <c r="S230" s="187">
        <v>0</v>
      </c>
      <c r="T230" s="188">
        <f>S230*H230</f>
        <v>0</v>
      </c>
      <c r="U230" s="33"/>
      <c r="V230" s="33"/>
      <c r="W230" s="33"/>
      <c r="X230" s="33"/>
      <c r="Y230" s="33"/>
      <c r="Z230" s="33"/>
      <c r="AA230" s="33"/>
      <c r="AB230" s="33"/>
      <c r="AC230" s="33"/>
      <c r="AD230" s="33"/>
      <c r="AE230" s="33"/>
      <c r="AR230" s="189" t="s">
        <v>126</v>
      </c>
      <c r="AT230" s="189" t="s">
        <v>121</v>
      </c>
      <c r="AU230" s="189" t="s">
        <v>83</v>
      </c>
      <c r="AY230" s="16" t="s">
        <v>120</v>
      </c>
      <c r="BE230" s="190">
        <f>IF(N230="základní",J230,0)</f>
        <v>0</v>
      </c>
      <c r="BF230" s="190">
        <f>IF(N230="snížená",J230,0)</f>
        <v>0</v>
      </c>
      <c r="BG230" s="190">
        <f>IF(N230="zákl. přenesená",J230,0)</f>
        <v>0</v>
      </c>
      <c r="BH230" s="190">
        <f>IF(N230="sníž. přenesená",J230,0)</f>
        <v>0</v>
      </c>
      <c r="BI230" s="190">
        <f>IF(N230="nulová",J230,0)</f>
        <v>0</v>
      </c>
      <c r="BJ230" s="16" t="s">
        <v>83</v>
      </c>
      <c r="BK230" s="190">
        <f>ROUND(I230*H230,2)</f>
        <v>0</v>
      </c>
      <c r="BL230" s="16" t="s">
        <v>127</v>
      </c>
      <c r="BM230" s="189" t="s">
        <v>221</v>
      </c>
    </row>
    <row r="231" spans="1:65" s="2" customFormat="1" ht="11.25">
      <c r="A231" s="33"/>
      <c r="B231" s="34"/>
      <c r="C231" s="35"/>
      <c r="D231" s="191" t="s">
        <v>129</v>
      </c>
      <c r="E231" s="35"/>
      <c r="F231" s="192" t="s">
        <v>220</v>
      </c>
      <c r="G231" s="35"/>
      <c r="H231" s="35"/>
      <c r="I231" s="193"/>
      <c r="J231" s="35"/>
      <c r="K231" s="35"/>
      <c r="L231" s="38"/>
      <c r="M231" s="194"/>
      <c r="N231" s="195"/>
      <c r="O231" s="70"/>
      <c r="P231" s="70"/>
      <c r="Q231" s="70"/>
      <c r="R231" s="70"/>
      <c r="S231" s="70"/>
      <c r="T231" s="71"/>
      <c r="U231" s="33"/>
      <c r="V231" s="33"/>
      <c r="W231" s="33"/>
      <c r="X231" s="33"/>
      <c r="Y231" s="33"/>
      <c r="Z231" s="33"/>
      <c r="AA231" s="33"/>
      <c r="AB231" s="33"/>
      <c r="AC231" s="33"/>
      <c r="AD231" s="33"/>
      <c r="AE231" s="33"/>
      <c r="AT231" s="16" t="s">
        <v>129</v>
      </c>
      <c r="AU231" s="16" t="s">
        <v>83</v>
      </c>
    </row>
    <row r="232" spans="1:65" s="13" customFormat="1" ht="11.25">
      <c r="B232" s="206"/>
      <c r="C232" s="207"/>
      <c r="D232" s="191" t="s">
        <v>130</v>
      </c>
      <c r="E232" s="208" t="s">
        <v>1</v>
      </c>
      <c r="F232" s="209" t="s">
        <v>127</v>
      </c>
      <c r="G232" s="207"/>
      <c r="H232" s="210">
        <v>4</v>
      </c>
      <c r="I232" s="211"/>
      <c r="J232" s="207"/>
      <c r="K232" s="207"/>
      <c r="L232" s="212"/>
      <c r="M232" s="213"/>
      <c r="N232" s="214"/>
      <c r="O232" s="214"/>
      <c r="P232" s="214"/>
      <c r="Q232" s="214"/>
      <c r="R232" s="214"/>
      <c r="S232" s="214"/>
      <c r="T232" s="215"/>
      <c r="AT232" s="216" t="s">
        <v>130</v>
      </c>
      <c r="AU232" s="216" t="s">
        <v>83</v>
      </c>
      <c r="AV232" s="13" t="s">
        <v>85</v>
      </c>
      <c r="AW232" s="13" t="s">
        <v>31</v>
      </c>
      <c r="AX232" s="13" t="s">
        <v>75</v>
      </c>
      <c r="AY232" s="216" t="s">
        <v>120</v>
      </c>
    </row>
    <row r="233" spans="1:65" s="14" customFormat="1" ht="11.25">
      <c r="B233" s="217"/>
      <c r="C233" s="218"/>
      <c r="D233" s="191" t="s">
        <v>130</v>
      </c>
      <c r="E233" s="219" t="s">
        <v>1</v>
      </c>
      <c r="F233" s="220" t="s">
        <v>137</v>
      </c>
      <c r="G233" s="218"/>
      <c r="H233" s="221">
        <v>4</v>
      </c>
      <c r="I233" s="222"/>
      <c r="J233" s="218"/>
      <c r="K233" s="218"/>
      <c r="L233" s="223"/>
      <c r="M233" s="224"/>
      <c r="N233" s="225"/>
      <c r="O233" s="225"/>
      <c r="P233" s="225"/>
      <c r="Q233" s="225"/>
      <c r="R233" s="225"/>
      <c r="S233" s="225"/>
      <c r="T233" s="226"/>
      <c r="AT233" s="227" t="s">
        <v>130</v>
      </c>
      <c r="AU233" s="227" t="s">
        <v>83</v>
      </c>
      <c r="AV233" s="14" t="s">
        <v>127</v>
      </c>
      <c r="AW233" s="14" t="s">
        <v>31</v>
      </c>
      <c r="AX233" s="14" t="s">
        <v>83</v>
      </c>
      <c r="AY233" s="227" t="s">
        <v>120</v>
      </c>
    </row>
    <row r="234" spans="1:65" s="12" customFormat="1" ht="11.25">
      <c r="B234" s="196"/>
      <c r="C234" s="197"/>
      <c r="D234" s="191" t="s">
        <v>130</v>
      </c>
      <c r="E234" s="198" t="s">
        <v>1</v>
      </c>
      <c r="F234" s="199" t="s">
        <v>138</v>
      </c>
      <c r="G234" s="197"/>
      <c r="H234" s="198" t="s">
        <v>1</v>
      </c>
      <c r="I234" s="200"/>
      <c r="J234" s="197"/>
      <c r="K234" s="197"/>
      <c r="L234" s="201"/>
      <c r="M234" s="202"/>
      <c r="N234" s="203"/>
      <c r="O234" s="203"/>
      <c r="P234" s="203"/>
      <c r="Q234" s="203"/>
      <c r="R234" s="203"/>
      <c r="S234" s="203"/>
      <c r="T234" s="204"/>
      <c r="AT234" s="205" t="s">
        <v>130</v>
      </c>
      <c r="AU234" s="205" t="s">
        <v>83</v>
      </c>
      <c r="AV234" s="12" t="s">
        <v>83</v>
      </c>
      <c r="AW234" s="12" t="s">
        <v>31</v>
      </c>
      <c r="AX234" s="12" t="s">
        <v>75</v>
      </c>
      <c r="AY234" s="205" t="s">
        <v>120</v>
      </c>
    </row>
    <row r="235" spans="1:65" s="2" customFormat="1" ht="24.2" customHeight="1">
      <c r="A235" s="33"/>
      <c r="B235" s="34"/>
      <c r="C235" s="177" t="s">
        <v>222</v>
      </c>
      <c r="D235" s="177" t="s">
        <v>121</v>
      </c>
      <c r="E235" s="178" t="s">
        <v>223</v>
      </c>
      <c r="F235" s="179" t="s">
        <v>224</v>
      </c>
      <c r="G235" s="180" t="s">
        <v>124</v>
      </c>
      <c r="H235" s="181">
        <v>14</v>
      </c>
      <c r="I235" s="291"/>
      <c r="J235" s="183">
        <f>ROUND(I235*H235,2)</f>
        <v>0</v>
      </c>
      <c r="K235" s="179" t="s">
        <v>125</v>
      </c>
      <c r="L235" s="184"/>
      <c r="M235" s="185" t="s">
        <v>1</v>
      </c>
      <c r="N235" s="186" t="s">
        <v>40</v>
      </c>
      <c r="O235" s="70"/>
      <c r="P235" s="187">
        <f>O235*H235</f>
        <v>0</v>
      </c>
      <c r="Q235" s="187">
        <v>3.0000000000000001E-3</v>
      </c>
      <c r="R235" s="187">
        <f>Q235*H235</f>
        <v>4.2000000000000003E-2</v>
      </c>
      <c r="S235" s="187">
        <v>0</v>
      </c>
      <c r="T235" s="188">
        <f>S235*H235</f>
        <v>0</v>
      </c>
      <c r="U235" s="33"/>
      <c r="V235" s="33"/>
      <c r="W235" s="33"/>
      <c r="X235" s="33"/>
      <c r="Y235" s="33"/>
      <c r="Z235" s="33"/>
      <c r="AA235" s="33"/>
      <c r="AB235" s="33"/>
      <c r="AC235" s="33"/>
      <c r="AD235" s="33"/>
      <c r="AE235" s="33"/>
      <c r="AR235" s="189" t="s">
        <v>126</v>
      </c>
      <c r="AT235" s="189" t="s">
        <v>121</v>
      </c>
      <c r="AU235" s="189" t="s">
        <v>83</v>
      </c>
      <c r="AY235" s="16" t="s">
        <v>120</v>
      </c>
      <c r="BE235" s="190">
        <f>IF(N235="základní",J235,0)</f>
        <v>0</v>
      </c>
      <c r="BF235" s="190">
        <f>IF(N235="snížená",J235,0)</f>
        <v>0</v>
      </c>
      <c r="BG235" s="190">
        <f>IF(N235="zákl. přenesená",J235,0)</f>
        <v>0</v>
      </c>
      <c r="BH235" s="190">
        <f>IF(N235="sníž. přenesená",J235,0)</f>
        <v>0</v>
      </c>
      <c r="BI235" s="190">
        <f>IF(N235="nulová",J235,0)</f>
        <v>0</v>
      </c>
      <c r="BJ235" s="16" t="s">
        <v>83</v>
      </c>
      <c r="BK235" s="190">
        <f>ROUND(I235*H235,2)</f>
        <v>0</v>
      </c>
      <c r="BL235" s="16" t="s">
        <v>127</v>
      </c>
      <c r="BM235" s="189" t="s">
        <v>225</v>
      </c>
    </row>
    <row r="236" spans="1:65" s="2" customFormat="1" ht="19.5">
      <c r="A236" s="33"/>
      <c r="B236" s="34"/>
      <c r="C236" s="35"/>
      <c r="D236" s="191" t="s">
        <v>129</v>
      </c>
      <c r="E236" s="35"/>
      <c r="F236" s="192" t="s">
        <v>224</v>
      </c>
      <c r="G236" s="35"/>
      <c r="H236" s="35"/>
      <c r="I236" s="193"/>
      <c r="J236" s="35"/>
      <c r="K236" s="35"/>
      <c r="L236" s="38"/>
      <c r="M236" s="194"/>
      <c r="N236" s="195"/>
      <c r="O236" s="70"/>
      <c r="P236" s="70"/>
      <c r="Q236" s="70"/>
      <c r="R236" s="70"/>
      <c r="S236" s="70"/>
      <c r="T236" s="71"/>
      <c r="U236" s="33"/>
      <c r="V236" s="33"/>
      <c r="W236" s="33"/>
      <c r="X236" s="33"/>
      <c r="Y236" s="33"/>
      <c r="Z236" s="33"/>
      <c r="AA236" s="33"/>
      <c r="AB236" s="33"/>
      <c r="AC236" s="33"/>
      <c r="AD236" s="33"/>
      <c r="AE236" s="33"/>
      <c r="AT236" s="16" t="s">
        <v>129</v>
      </c>
      <c r="AU236" s="16" t="s">
        <v>83</v>
      </c>
    </row>
    <row r="237" spans="1:65" s="13" customFormat="1" ht="11.25">
      <c r="B237" s="206"/>
      <c r="C237" s="207"/>
      <c r="D237" s="191" t="s">
        <v>130</v>
      </c>
      <c r="E237" s="208" t="s">
        <v>1</v>
      </c>
      <c r="F237" s="209" t="s">
        <v>215</v>
      </c>
      <c r="G237" s="207"/>
      <c r="H237" s="210">
        <v>14</v>
      </c>
      <c r="I237" s="211"/>
      <c r="J237" s="207"/>
      <c r="K237" s="207"/>
      <c r="L237" s="212"/>
      <c r="M237" s="213"/>
      <c r="N237" s="214"/>
      <c r="O237" s="214"/>
      <c r="P237" s="214"/>
      <c r="Q237" s="214"/>
      <c r="R237" s="214"/>
      <c r="S237" s="214"/>
      <c r="T237" s="215"/>
      <c r="AT237" s="216" t="s">
        <v>130</v>
      </c>
      <c r="AU237" s="216" t="s">
        <v>83</v>
      </c>
      <c r="AV237" s="13" t="s">
        <v>85</v>
      </c>
      <c r="AW237" s="13" t="s">
        <v>31</v>
      </c>
      <c r="AX237" s="13" t="s">
        <v>75</v>
      </c>
      <c r="AY237" s="216" t="s">
        <v>120</v>
      </c>
    </row>
    <row r="238" spans="1:65" s="14" customFormat="1" ht="11.25">
      <c r="B238" s="217"/>
      <c r="C238" s="218"/>
      <c r="D238" s="191" t="s">
        <v>130</v>
      </c>
      <c r="E238" s="219" t="s">
        <v>1</v>
      </c>
      <c r="F238" s="220" t="s">
        <v>137</v>
      </c>
      <c r="G238" s="218"/>
      <c r="H238" s="221">
        <v>14</v>
      </c>
      <c r="I238" s="222"/>
      <c r="J238" s="218"/>
      <c r="K238" s="218"/>
      <c r="L238" s="223"/>
      <c r="M238" s="224"/>
      <c r="N238" s="225"/>
      <c r="O238" s="225"/>
      <c r="P238" s="225"/>
      <c r="Q238" s="225"/>
      <c r="R238" s="225"/>
      <c r="S238" s="225"/>
      <c r="T238" s="226"/>
      <c r="AT238" s="227" t="s">
        <v>130</v>
      </c>
      <c r="AU238" s="227" t="s">
        <v>83</v>
      </c>
      <c r="AV238" s="14" t="s">
        <v>127</v>
      </c>
      <c r="AW238" s="14" t="s">
        <v>31</v>
      </c>
      <c r="AX238" s="14" t="s">
        <v>83</v>
      </c>
      <c r="AY238" s="227" t="s">
        <v>120</v>
      </c>
    </row>
    <row r="239" spans="1:65" s="12" customFormat="1" ht="11.25">
      <c r="B239" s="196"/>
      <c r="C239" s="197"/>
      <c r="D239" s="191" t="s">
        <v>130</v>
      </c>
      <c r="E239" s="198" t="s">
        <v>1</v>
      </c>
      <c r="F239" s="199" t="s">
        <v>138</v>
      </c>
      <c r="G239" s="197"/>
      <c r="H239" s="198" t="s">
        <v>1</v>
      </c>
      <c r="I239" s="200"/>
      <c r="J239" s="197"/>
      <c r="K239" s="197"/>
      <c r="L239" s="201"/>
      <c r="M239" s="202"/>
      <c r="N239" s="203"/>
      <c r="O239" s="203"/>
      <c r="P239" s="203"/>
      <c r="Q239" s="203"/>
      <c r="R239" s="203"/>
      <c r="S239" s="203"/>
      <c r="T239" s="204"/>
      <c r="AT239" s="205" t="s">
        <v>130</v>
      </c>
      <c r="AU239" s="205" t="s">
        <v>83</v>
      </c>
      <c r="AV239" s="12" t="s">
        <v>83</v>
      </c>
      <c r="AW239" s="12" t="s">
        <v>31</v>
      </c>
      <c r="AX239" s="12" t="s">
        <v>75</v>
      </c>
      <c r="AY239" s="205" t="s">
        <v>120</v>
      </c>
    </row>
    <row r="240" spans="1:65" s="2" customFormat="1" ht="24.2" customHeight="1">
      <c r="A240" s="33"/>
      <c r="B240" s="34"/>
      <c r="C240" s="177" t="s">
        <v>226</v>
      </c>
      <c r="D240" s="177" t="s">
        <v>121</v>
      </c>
      <c r="E240" s="178" t="s">
        <v>227</v>
      </c>
      <c r="F240" s="179" t="s">
        <v>228</v>
      </c>
      <c r="G240" s="180" t="s">
        <v>124</v>
      </c>
      <c r="H240" s="181">
        <v>2</v>
      </c>
      <c r="I240" s="291"/>
      <c r="J240" s="183">
        <f>ROUND(I240*H240,2)</f>
        <v>0</v>
      </c>
      <c r="K240" s="179" t="s">
        <v>125</v>
      </c>
      <c r="L240" s="184"/>
      <c r="M240" s="185" t="s">
        <v>1</v>
      </c>
      <c r="N240" s="186" t="s">
        <v>40</v>
      </c>
      <c r="O240" s="70"/>
      <c r="P240" s="187">
        <f>O240*H240</f>
        <v>0</v>
      </c>
      <c r="Q240" s="187">
        <v>6.1999999999999998E-3</v>
      </c>
      <c r="R240" s="187">
        <f>Q240*H240</f>
        <v>1.24E-2</v>
      </c>
      <c r="S240" s="187">
        <v>0</v>
      </c>
      <c r="T240" s="188">
        <f>S240*H240</f>
        <v>0</v>
      </c>
      <c r="U240" s="33"/>
      <c r="V240" s="33"/>
      <c r="W240" s="33"/>
      <c r="X240" s="33"/>
      <c r="Y240" s="33"/>
      <c r="Z240" s="33"/>
      <c r="AA240" s="33"/>
      <c r="AB240" s="33"/>
      <c r="AC240" s="33"/>
      <c r="AD240" s="33"/>
      <c r="AE240" s="33"/>
      <c r="AR240" s="189" t="s">
        <v>126</v>
      </c>
      <c r="AT240" s="189" t="s">
        <v>121</v>
      </c>
      <c r="AU240" s="189" t="s">
        <v>83</v>
      </c>
      <c r="AY240" s="16" t="s">
        <v>120</v>
      </c>
      <c r="BE240" s="190">
        <f>IF(N240="základní",J240,0)</f>
        <v>0</v>
      </c>
      <c r="BF240" s="190">
        <f>IF(N240="snížená",J240,0)</f>
        <v>0</v>
      </c>
      <c r="BG240" s="190">
        <f>IF(N240="zákl. přenesená",J240,0)</f>
        <v>0</v>
      </c>
      <c r="BH240" s="190">
        <f>IF(N240="sníž. přenesená",J240,0)</f>
        <v>0</v>
      </c>
      <c r="BI240" s="190">
        <f>IF(N240="nulová",J240,0)</f>
        <v>0</v>
      </c>
      <c r="BJ240" s="16" t="s">
        <v>83</v>
      </c>
      <c r="BK240" s="190">
        <f>ROUND(I240*H240,2)</f>
        <v>0</v>
      </c>
      <c r="BL240" s="16" t="s">
        <v>127</v>
      </c>
      <c r="BM240" s="189" t="s">
        <v>229</v>
      </c>
    </row>
    <row r="241" spans="1:65" s="2" customFormat="1" ht="11.25">
      <c r="A241" s="33"/>
      <c r="B241" s="34"/>
      <c r="C241" s="35"/>
      <c r="D241" s="191" t="s">
        <v>129</v>
      </c>
      <c r="E241" s="35"/>
      <c r="F241" s="192" t="s">
        <v>228</v>
      </c>
      <c r="G241" s="35"/>
      <c r="H241" s="35"/>
      <c r="I241" s="193"/>
      <c r="J241" s="35"/>
      <c r="K241" s="35"/>
      <c r="L241" s="38"/>
      <c r="M241" s="194"/>
      <c r="N241" s="195"/>
      <c r="O241" s="70"/>
      <c r="P241" s="70"/>
      <c r="Q241" s="70"/>
      <c r="R241" s="70"/>
      <c r="S241" s="70"/>
      <c r="T241" s="71"/>
      <c r="U241" s="33"/>
      <c r="V241" s="33"/>
      <c r="W241" s="33"/>
      <c r="X241" s="33"/>
      <c r="Y241" s="33"/>
      <c r="Z241" s="33"/>
      <c r="AA241" s="33"/>
      <c r="AB241" s="33"/>
      <c r="AC241" s="33"/>
      <c r="AD241" s="33"/>
      <c r="AE241" s="33"/>
      <c r="AT241" s="16" t="s">
        <v>129</v>
      </c>
      <c r="AU241" s="16" t="s">
        <v>83</v>
      </c>
    </row>
    <row r="242" spans="1:65" s="13" customFormat="1" ht="11.25">
      <c r="B242" s="206"/>
      <c r="C242" s="207"/>
      <c r="D242" s="191" t="s">
        <v>130</v>
      </c>
      <c r="E242" s="208" t="s">
        <v>1</v>
      </c>
      <c r="F242" s="209" t="s">
        <v>85</v>
      </c>
      <c r="G242" s="207"/>
      <c r="H242" s="210">
        <v>2</v>
      </c>
      <c r="I242" s="211"/>
      <c r="J242" s="207"/>
      <c r="K242" s="207"/>
      <c r="L242" s="212"/>
      <c r="M242" s="213"/>
      <c r="N242" s="214"/>
      <c r="O242" s="214"/>
      <c r="P242" s="214"/>
      <c r="Q242" s="214"/>
      <c r="R242" s="214"/>
      <c r="S242" s="214"/>
      <c r="T242" s="215"/>
      <c r="AT242" s="216" t="s">
        <v>130</v>
      </c>
      <c r="AU242" s="216" t="s">
        <v>83</v>
      </c>
      <c r="AV242" s="13" t="s">
        <v>85</v>
      </c>
      <c r="AW242" s="13" t="s">
        <v>31</v>
      </c>
      <c r="AX242" s="13" t="s">
        <v>75</v>
      </c>
      <c r="AY242" s="216" t="s">
        <v>120</v>
      </c>
    </row>
    <row r="243" spans="1:65" s="14" customFormat="1" ht="11.25">
      <c r="B243" s="217"/>
      <c r="C243" s="218"/>
      <c r="D243" s="191" t="s">
        <v>130</v>
      </c>
      <c r="E243" s="219" t="s">
        <v>1</v>
      </c>
      <c r="F243" s="220" t="s">
        <v>137</v>
      </c>
      <c r="G243" s="218"/>
      <c r="H243" s="221">
        <v>2</v>
      </c>
      <c r="I243" s="222"/>
      <c r="J243" s="218"/>
      <c r="K243" s="218"/>
      <c r="L243" s="223"/>
      <c r="M243" s="224"/>
      <c r="N243" s="225"/>
      <c r="O243" s="225"/>
      <c r="P243" s="225"/>
      <c r="Q243" s="225"/>
      <c r="R243" s="225"/>
      <c r="S243" s="225"/>
      <c r="T243" s="226"/>
      <c r="AT243" s="227" t="s">
        <v>130</v>
      </c>
      <c r="AU243" s="227" t="s">
        <v>83</v>
      </c>
      <c r="AV243" s="14" t="s">
        <v>127</v>
      </c>
      <c r="AW243" s="14" t="s">
        <v>31</v>
      </c>
      <c r="AX243" s="14" t="s">
        <v>83</v>
      </c>
      <c r="AY243" s="227" t="s">
        <v>120</v>
      </c>
    </row>
    <row r="244" spans="1:65" s="12" customFormat="1" ht="11.25">
      <c r="B244" s="196"/>
      <c r="C244" s="197"/>
      <c r="D244" s="191" t="s">
        <v>130</v>
      </c>
      <c r="E244" s="198" t="s">
        <v>1</v>
      </c>
      <c r="F244" s="199" t="s">
        <v>138</v>
      </c>
      <c r="G244" s="197"/>
      <c r="H244" s="198" t="s">
        <v>1</v>
      </c>
      <c r="I244" s="200"/>
      <c r="J244" s="197"/>
      <c r="K244" s="197"/>
      <c r="L244" s="201"/>
      <c r="M244" s="202"/>
      <c r="N244" s="203"/>
      <c r="O244" s="203"/>
      <c r="P244" s="203"/>
      <c r="Q244" s="203"/>
      <c r="R244" s="203"/>
      <c r="S244" s="203"/>
      <c r="T244" s="204"/>
      <c r="AT244" s="205" t="s">
        <v>130</v>
      </c>
      <c r="AU244" s="205" t="s">
        <v>83</v>
      </c>
      <c r="AV244" s="12" t="s">
        <v>83</v>
      </c>
      <c r="AW244" s="12" t="s">
        <v>31</v>
      </c>
      <c r="AX244" s="12" t="s">
        <v>75</v>
      </c>
      <c r="AY244" s="205" t="s">
        <v>120</v>
      </c>
    </row>
    <row r="245" spans="1:65" s="2" customFormat="1" ht="16.5" customHeight="1">
      <c r="A245" s="33"/>
      <c r="B245" s="34"/>
      <c r="C245" s="177" t="s">
        <v>230</v>
      </c>
      <c r="D245" s="177" t="s">
        <v>121</v>
      </c>
      <c r="E245" s="178" t="s">
        <v>231</v>
      </c>
      <c r="F245" s="179" t="s">
        <v>232</v>
      </c>
      <c r="G245" s="180" t="s">
        <v>124</v>
      </c>
      <c r="H245" s="181">
        <v>30</v>
      </c>
      <c r="I245" s="291"/>
      <c r="J245" s="183">
        <f>ROUND(I245*H245,2)</f>
        <v>0</v>
      </c>
      <c r="K245" s="179" t="s">
        <v>125</v>
      </c>
      <c r="L245" s="184"/>
      <c r="M245" s="185" t="s">
        <v>1</v>
      </c>
      <c r="N245" s="186" t="s">
        <v>40</v>
      </c>
      <c r="O245" s="70"/>
      <c r="P245" s="187">
        <f>O245*H245</f>
        <v>0</v>
      </c>
      <c r="Q245" s="187">
        <v>2.2499999999999998E-3</v>
      </c>
      <c r="R245" s="187">
        <f>Q245*H245</f>
        <v>6.7499999999999991E-2</v>
      </c>
      <c r="S245" s="187">
        <v>0</v>
      </c>
      <c r="T245" s="188">
        <f>S245*H245</f>
        <v>0</v>
      </c>
      <c r="U245" s="33"/>
      <c r="V245" s="33"/>
      <c r="W245" s="33"/>
      <c r="X245" s="33"/>
      <c r="Y245" s="33"/>
      <c r="Z245" s="33"/>
      <c r="AA245" s="33"/>
      <c r="AB245" s="33"/>
      <c r="AC245" s="33"/>
      <c r="AD245" s="33"/>
      <c r="AE245" s="33"/>
      <c r="AR245" s="189" t="s">
        <v>126</v>
      </c>
      <c r="AT245" s="189" t="s">
        <v>121</v>
      </c>
      <c r="AU245" s="189" t="s">
        <v>83</v>
      </c>
      <c r="AY245" s="16" t="s">
        <v>120</v>
      </c>
      <c r="BE245" s="190">
        <f>IF(N245="základní",J245,0)</f>
        <v>0</v>
      </c>
      <c r="BF245" s="190">
        <f>IF(N245="snížená",J245,0)</f>
        <v>0</v>
      </c>
      <c r="BG245" s="190">
        <f>IF(N245="zákl. přenesená",J245,0)</f>
        <v>0</v>
      </c>
      <c r="BH245" s="190">
        <f>IF(N245="sníž. přenesená",J245,0)</f>
        <v>0</v>
      </c>
      <c r="BI245" s="190">
        <f>IF(N245="nulová",J245,0)</f>
        <v>0</v>
      </c>
      <c r="BJ245" s="16" t="s">
        <v>83</v>
      </c>
      <c r="BK245" s="190">
        <f>ROUND(I245*H245,2)</f>
        <v>0</v>
      </c>
      <c r="BL245" s="16" t="s">
        <v>127</v>
      </c>
      <c r="BM245" s="189" t="s">
        <v>233</v>
      </c>
    </row>
    <row r="246" spans="1:65" s="2" customFormat="1" ht="11.25">
      <c r="A246" s="33"/>
      <c r="B246" s="34"/>
      <c r="C246" s="35"/>
      <c r="D246" s="191" t="s">
        <v>129</v>
      </c>
      <c r="E246" s="35"/>
      <c r="F246" s="192" t="s">
        <v>232</v>
      </c>
      <c r="G246" s="35"/>
      <c r="H246" s="35"/>
      <c r="I246" s="193"/>
      <c r="J246" s="35"/>
      <c r="K246" s="35"/>
      <c r="L246" s="38"/>
      <c r="M246" s="194"/>
      <c r="N246" s="195"/>
      <c r="O246" s="70"/>
      <c r="P246" s="70"/>
      <c r="Q246" s="70"/>
      <c r="R246" s="70"/>
      <c r="S246" s="70"/>
      <c r="T246" s="71"/>
      <c r="U246" s="33"/>
      <c r="V246" s="33"/>
      <c r="W246" s="33"/>
      <c r="X246" s="33"/>
      <c r="Y246" s="33"/>
      <c r="Z246" s="33"/>
      <c r="AA246" s="33"/>
      <c r="AB246" s="33"/>
      <c r="AC246" s="33"/>
      <c r="AD246" s="33"/>
      <c r="AE246" s="33"/>
      <c r="AT246" s="16" t="s">
        <v>129</v>
      </c>
      <c r="AU246" s="16" t="s">
        <v>83</v>
      </c>
    </row>
    <row r="247" spans="1:65" s="12" customFormat="1" ht="22.5">
      <c r="B247" s="196"/>
      <c r="C247" s="197"/>
      <c r="D247" s="191" t="s">
        <v>130</v>
      </c>
      <c r="E247" s="198" t="s">
        <v>1</v>
      </c>
      <c r="F247" s="199" t="s">
        <v>234</v>
      </c>
      <c r="G247" s="197"/>
      <c r="H247" s="198" t="s">
        <v>1</v>
      </c>
      <c r="I247" s="200"/>
      <c r="J247" s="197"/>
      <c r="K247" s="197"/>
      <c r="L247" s="201"/>
      <c r="M247" s="202"/>
      <c r="N247" s="203"/>
      <c r="O247" s="203"/>
      <c r="P247" s="203"/>
      <c r="Q247" s="203"/>
      <c r="R247" s="203"/>
      <c r="S247" s="203"/>
      <c r="T247" s="204"/>
      <c r="AT247" s="205" t="s">
        <v>130</v>
      </c>
      <c r="AU247" s="205" t="s">
        <v>83</v>
      </c>
      <c r="AV247" s="12" t="s">
        <v>83</v>
      </c>
      <c r="AW247" s="12" t="s">
        <v>31</v>
      </c>
      <c r="AX247" s="12" t="s">
        <v>75</v>
      </c>
      <c r="AY247" s="205" t="s">
        <v>120</v>
      </c>
    </row>
    <row r="248" spans="1:65" s="13" customFormat="1" ht="11.25">
      <c r="B248" s="206"/>
      <c r="C248" s="207"/>
      <c r="D248" s="191" t="s">
        <v>130</v>
      </c>
      <c r="E248" s="208" t="s">
        <v>1</v>
      </c>
      <c r="F248" s="209" t="s">
        <v>235</v>
      </c>
      <c r="G248" s="207"/>
      <c r="H248" s="210">
        <v>18</v>
      </c>
      <c r="I248" s="211"/>
      <c r="J248" s="207"/>
      <c r="K248" s="207"/>
      <c r="L248" s="212"/>
      <c r="M248" s="213"/>
      <c r="N248" s="214"/>
      <c r="O248" s="214"/>
      <c r="P248" s="214"/>
      <c r="Q248" s="214"/>
      <c r="R248" s="214"/>
      <c r="S248" s="214"/>
      <c r="T248" s="215"/>
      <c r="AT248" s="216" t="s">
        <v>130</v>
      </c>
      <c r="AU248" s="216" t="s">
        <v>83</v>
      </c>
      <c r="AV248" s="13" t="s">
        <v>85</v>
      </c>
      <c r="AW248" s="13" t="s">
        <v>31</v>
      </c>
      <c r="AX248" s="13" t="s">
        <v>75</v>
      </c>
      <c r="AY248" s="216" t="s">
        <v>120</v>
      </c>
    </row>
    <row r="249" spans="1:65" s="12" customFormat="1" ht="22.5">
      <c r="B249" s="196"/>
      <c r="C249" s="197"/>
      <c r="D249" s="191" t="s">
        <v>130</v>
      </c>
      <c r="E249" s="198" t="s">
        <v>1</v>
      </c>
      <c r="F249" s="199" t="s">
        <v>236</v>
      </c>
      <c r="G249" s="197"/>
      <c r="H249" s="198" t="s">
        <v>1</v>
      </c>
      <c r="I249" s="200"/>
      <c r="J249" s="197"/>
      <c r="K249" s="197"/>
      <c r="L249" s="201"/>
      <c r="M249" s="202"/>
      <c r="N249" s="203"/>
      <c r="O249" s="203"/>
      <c r="P249" s="203"/>
      <c r="Q249" s="203"/>
      <c r="R249" s="203"/>
      <c r="S249" s="203"/>
      <c r="T249" s="204"/>
      <c r="AT249" s="205" t="s">
        <v>130</v>
      </c>
      <c r="AU249" s="205" t="s">
        <v>83</v>
      </c>
      <c r="AV249" s="12" t="s">
        <v>83</v>
      </c>
      <c r="AW249" s="12" t="s">
        <v>31</v>
      </c>
      <c r="AX249" s="12" t="s">
        <v>75</v>
      </c>
      <c r="AY249" s="205" t="s">
        <v>120</v>
      </c>
    </row>
    <row r="250" spans="1:65" s="13" customFormat="1" ht="11.25">
      <c r="B250" s="206"/>
      <c r="C250" s="207"/>
      <c r="D250" s="191" t="s">
        <v>130</v>
      </c>
      <c r="E250" s="208" t="s">
        <v>1</v>
      </c>
      <c r="F250" s="209" t="s">
        <v>237</v>
      </c>
      <c r="G250" s="207"/>
      <c r="H250" s="210">
        <v>12</v>
      </c>
      <c r="I250" s="211"/>
      <c r="J250" s="207"/>
      <c r="K250" s="207"/>
      <c r="L250" s="212"/>
      <c r="M250" s="213"/>
      <c r="N250" s="214"/>
      <c r="O250" s="214"/>
      <c r="P250" s="214"/>
      <c r="Q250" s="214"/>
      <c r="R250" s="214"/>
      <c r="S250" s="214"/>
      <c r="T250" s="215"/>
      <c r="AT250" s="216" t="s">
        <v>130</v>
      </c>
      <c r="AU250" s="216" t="s">
        <v>83</v>
      </c>
      <c r="AV250" s="13" t="s">
        <v>85</v>
      </c>
      <c r="AW250" s="13" t="s">
        <v>31</v>
      </c>
      <c r="AX250" s="13" t="s">
        <v>75</v>
      </c>
      <c r="AY250" s="216" t="s">
        <v>120</v>
      </c>
    </row>
    <row r="251" spans="1:65" s="14" customFormat="1" ht="11.25">
      <c r="B251" s="217"/>
      <c r="C251" s="218"/>
      <c r="D251" s="191" t="s">
        <v>130</v>
      </c>
      <c r="E251" s="219" t="s">
        <v>1</v>
      </c>
      <c r="F251" s="220" t="s">
        <v>137</v>
      </c>
      <c r="G251" s="218"/>
      <c r="H251" s="221">
        <v>30</v>
      </c>
      <c r="I251" s="222"/>
      <c r="J251" s="218"/>
      <c r="K251" s="218"/>
      <c r="L251" s="223"/>
      <c r="M251" s="224"/>
      <c r="N251" s="225"/>
      <c r="O251" s="225"/>
      <c r="P251" s="225"/>
      <c r="Q251" s="225"/>
      <c r="R251" s="225"/>
      <c r="S251" s="225"/>
      <c r="T251" s="226"/>
      <c r="AT251" s="227" t="s">
        <v>130</v>
      </c>
      <c r="AU251" s="227" t="s">
        <v>83</v>
      </c>
      <c r="AV251" s="14" t="s">
        <v>127</v>
      </c>
      <c r="AW251" s="14" t="s">
        <v>31</v>
      </c>
      <c r="AX251" s="14" t="s">
        <v>83</v>
      </c>
      <c r="AY251" s="227" t="s">
        <v>120</v>
      </c>
    </row>
    <row r="252" spans="1:65" s="12" customFormat="1" ht="11.25">
      <c r="B252" s="196"/>
      <c r="C252" s="197"/>
      <c r="D252" s="191" t="s">
        <v>130</v>
      </c>
      <c r="E252" s="198" t="s">
        <v>1</v>
      </c>
      <c r="F252" s="199" t="s">
        <v>138</v>
      </c>
      <c r="G252" s="197"/>
      <c r="H252" s="198" t="s">
        <v>1</v>
      </c>
      <c r="I252" s="200"/>
      <c r="J252" s="197"/>
      <c r="K252" s="197"/>
      <c r="L252" s="201"/>
      <c r="M252" s="202"/>
      <c r="N252" s="203"/>
      <c r="O252" s="203"/>
      <c r="P252" s="203"/>
      <c r="Q252" s="203"/>
      <c r="R252" s="203"/>
      <c r="S252" s="203"/>
      <c r="T252" s="204"/>
      <c r="AT252" s="205" t="s">
        <v>130</v>
      </c>
      <c r="AU252" s="205" t="s">
        <v>83</v>
      </c>
      <c r="AV252" s="12" t="s">
        <v>83</v>
      </c>
      <c r="AW252" s="12" t="s">
        <v>31</v>
      </c>
      <c r="AX252" s="12" t="s">
        <v>75</v>
      </c>
      <c r="AY252" s="205" t="s">
        <v>120</v>
      </c>
    </row>
    <row r="253" spans="1:65" s="2" customFormat="1" ht="33" customHeight="1">
      <c r="A253" s="33"/>
      <c r="B253" s="34"/>
      <c r="C253" s="177" t="s">
        <v>238</v>
      </c>
      <c r="D253" s="177" t="s">
        <v>121</v>
      </c>
      <c r="E253" s="178" t="s">
        <v>239</v>
      </c>
      <c r="F253" s="179" t="s">
        <v>240</v>
      </c>
      <c r="G253" s="180" t="s">
        <v>124</v>
      </c>
      <c r="H253" s="181">
        <v>2</v>
      </c>
      <c r="I253" s="291"/>
      <c r="J253" s="183">
        <f>ROUND(I253*H253,2)</f>
        <v>0</v>
      </c>
      <c r="K253" s="179" t="s">
        <v>125</v>
      </c>
      <c r="L253" s="184"/>
      <c r="M253" s="185" t="s">
        <v>1</v>
      </c>
      <c r="N253" s="186" t="s">
        <v>40</v>
      </c>
      <c r="O253" s="70"/>
      <c r="P253" s="187">
        <f>O253*H253</f>
        <v>0</v>
      </c>
      <c r="Q253" s="187">
        <v>2.5500000000000002E-3</v>
      </c>
      <c r="R253" s="187">
        <f>Q253*H253</f>
        <v>5.1000000000000004E-3</v>
      </c>
      <c r="S253" s="187">
        <v>0</v>
      </c>
      <c r="T253" s="188">
        <f>S253*H253</f>
        <v>0</v>
      </c>
      <c r="U253" s="33"/>
      <c r="V253" s="33"/>
      <c r="W253" s="33"/>
      <c r="X253" s="33"/>
      <c r="Y253" s="33"/>
      <c r="Z253" s="33"/>
      <c r="AA253" s="33"/>
      <c r="AB253" s="33"/>
      <c r="AC253" s="33"/>
      <c r="AD253" s="33"/>
      <c r="AE253" s="33"/>
      <c r="AR253" s="189" t="s">
        <v>126</v>
      </c>
      <c r="AT253" s="189" t="s">
        <v>121</v>
      </c>
      <c r="AU253" s="189" t="s">
        <v>83</v>
      </c>
      <c r="AY253" s="16" t="s">
        <v>120</v>
      </c>
      <c r="BE253" s="190">
        <f>IF(N253="základní",J253,0)</f>
        <v>0</v>
      </c>
      <c r="BF253" s="190">
        <f>IF(N253="snížená",J253,0)</f>
        <v>0</v>
      </c>
      <c r="BG253" s="190">
        <f>IF(N253="zákl. přenesená",J253,0)</f>
        <v>0</v>
      </c>
      <c r="BH253" s="190">
        <f>IF(N253="sníž. přenesená",J253,0)</f>
        <v>0</v>
      </c>
      <c r="BI253" s="190">
        <f>IF(N253="nulová",J253,0)</f>
        <v>0</v>
      </c>
      <c r="BJ253" s="16" t="s">
        <v>83</v>
      </c>
      <c r="BK253" s="190">
        <f>ROUND(I253*H253,2)</f>
        <v>0</v>
      </c>
      <c r="BL253" s="16" t="s">
        <v>127</v>
      </c>
      <c r="BM253" s="189" t="s">
        <v>241</v>
      </c>
    </row>
    <row r="254" spans="1:65" s="2" customFormat="1" ht="19.5">
      <c r="A254" s="33"/>
      <c r="B254" s="34"/>
      <c r="C254" s="35"/>
      <c r="D254" s="191" t="s">
        <v>129</v>
      </c>
      <c r="E254" s="35"/>
      <c r="F254" s="192" t="s">
        <v>240</v>
      </c>
      <c r="G254" s="35"/>
      <c r="H254" s="35"/>
      <c r="I254" s="193"/>
      <c r="J254" s="35"/>
      <c r="K254" s="35"/>
      <c r="L254" s="38"/>
      <c r="M254" s="194"/>
      <c r="N254" s="195"/>
      <c r="O254" s="70"/>
      <c r="P254" s="70"/>
      <c r="Q254" s="70"/>
      <c r="R254" s="70"/>
      <c r="S254" s="70"/>
      <c r="T254" s="71"/>
      <c r="U254" s="33"/>
      <c r="V254" s="33"/>
      <c r="W254" s="33"/>
      <c r="X254" s="33"/>
      <c r="Y254" s="33"/>
      <c r="Z254" s="33"/>
      <c r="AA254" s="33"/>
      <c r="AB254" s="33"/>
      <c r="AC254" s="33"/>
      <c r="AD254" s="33"/>
      <c r="AE254" s="33"/>
      <c r="AT254" s="16" t="s">
        <v>129</v>
      </c>
      <c r="AU254" s="16" t="s">
        <v>83</v>
      </c>
    </row>
    <row r="255" spans="1:65" s="13" customFormat="1" ht="11.25">
      <c r="B255" s="206"/>
      <c r="C255" s="207"/>
      <c r="D255" s="191" t="s">
        <v>130</v>
      </c>
      <c r="E255" s="208" t="s">
        <v>1</v>
      </c>
      <c r="F255" s="209" t="s">
        <v>85</v>
      </c>
      <c r="G255" s="207"/>
      <c r="H255" s="210">
        <v>2</v>
      </c>
      <c r="I255" s="211"/>
      <c r="J255" s="207"/>
      <c r="K255" s="207"/>
      <c r="L255" s="212"/>
      <c r="M255" s="213"/>
      <c r="N255" s="214"/>
      <c r="O255" s="214"/>
      <c r="P255" s="214"/>
      <c r="Q255" s="214"/>
      <c r="R255" s="214"/>
      <c r="S255" s="214"/>
      <c r="T255" s="215"/>
      <c r="AT255" s="216" t="s">
        <v>130</v>
      </c>
      <c r="AU255" s="216" t="s">
        <v>83</v>
      </c>
      <c r="AV255" s="13" t="s">
        <v>85</v>
      </c>
      <c r="AW255" s="13" t="s">
        <v>31</v>
      </c>
      <c r="AX255" s="13" t="s">
        <v>75</v>
      </c>
      <c r="AY255" s="216" t="s">
        <v>120</v>
      </c>
    </row>
    <row r="256" spans="1:65" s="14" customFormat="1" ht="11.25">
      <c r="B256" s="217"/>
      <c r="C256" s="218"/>
      <c r="D256" s="191" t="s">
        <v>130</v>
      </c>
      <c r="E256" s="219" t="s">
        <v>1</v>
      </c>
      <c r="F256" s="220" t="s">
        <v>137</v>
      </c>
      <c r="G256" s="218"/>
      <c r="H256" s="221">
        <v>2</v>
      </c>
      <c r="I256" s="222"/>
      <c r="J256" s="218"/>
      <c r="K256" s="218"/>
      <c r="L256" s="223"/>
      <c r="M256" s="224"/>
      <c r="N256" s="225"/>
      <c r="O256" s="225"/>
      <c r="P256" s="225"/>
      <c r="Q256" s="225"/>
      <c r="R256" s="225"/>
      <c r="S256" s="225"/>
      <c r="T256" s="226"/>
      <c r="AT256" s="227" t="s">
        <v>130</v>
      </c>
      <c r="AU256" s="227" t="s">
        <v>83</v>
      </c>
      <c r="AV256" s="14" t="s">
        <v>127</v>
      </c>
      <c r="AW256" s="14" t="s">
        <v>31</v>
      </c>
      <c r="AX256" s="14" t="s">
        <v>83</v>
      </c>
      <c r="AY256" s="227" t="s">
        <v>120</v>
      </c>
    </row>
    <row r="257" spans="1:65" s="12" customFormat="1" ht="11.25">
      <c r="B257" s="196"/>
      <c r="C257" s="197"/>
      <c r="D257" s="191" t="s">
        <v>130</v>
      </c>
      <c r="E257" s="198" t="s">
        <v>1</v>
      </c>
      <c r="F257" s="199" t="s">
        <v>138</v>
      </c>
      <c r="G257" s="197"/>
      <c r="H257" s="198" t="s">
        <v>1</v>
      </c>
      <c r="I257" s="200"/>
      <c r="J257" s="197"/>
      <c r="K257" s="197"/>
      <c r="L257" s="201"/>
      <c r="M257" s="202"/>
      <c r="N257" s="203"/>
      <c r="O257" s="203"/>
      <c r="P257" s="203"/>
      <c r="Q257" s="203"/>
      <c r="R257" s="203"/>
      <c r="S257" s="203"/>
      <c r="T257" s="204"/>
      <c r="AT257" s="205" t="s">
        <v>130</v>
      </c>
      <c r="AU257" s="205" t="s">
        <v>83</v>
      </c>
      <c r="AV257" s="12" t="s">
        <v>83</v>
      </c>
      <c r="AW257" s="12" t="s">
        <v>31</v>
      </c>
      <c r="AX257" s="12" t="s">
        <v>75</v>
      </c>
      <c r="AY257" s="205" t="s">
        <v>120</v>
      </c>
    </row>
    <row r="258" spans="1:65" s="2" customFormat="1" ht="16.5" customHeight="1">
      <c r="A258" s="33"/>
      <c r="B258" s="34"/>
      <c r="C258" s="177" t="s">
        <v>242</v>
      </c>
      <c r="D258" s="177" t="s">
        <v>121</v>
      </c>
      <c r="E258" s="178" t="s">
        <v>243</v>
      </c>
      <c r="F258" s="179" t="s">
        <v>244</v>
      </c>
      <c r="G258" s="180" t="s">
        <v>141</v>
      </c>
      <c r="H258" s="181">
        <v>246</v>
      </c>
      <c r="I258" s="291"/>
      <c r="J258" s="183">
        <f>ROUND(I258*H258,2)</f>
        <v>0</v>
      </c>
      <c r="K258" s="179" t="s">
        <v>1</v>
      </c>
      <c r="L258" s="184"/>
      <c r="M258" s="185" t="s">
        <v>1</v>
      </c>
      <c r="N258" s="186" t="s">
        <v>40</v>
      </c>
      <c r="O258" s="70"/>
      <c r="P258" s="187">
        <f>O258*H258</f>
        <v>0</v>
      </c>
      <c r="Q258" s="187">
        <v>2.65E-3</v>
      </c>
      <c r="R258" s="187">
        <f>Q258*H258</f>
        <v>0.65190000000000003</v>
      </c>
      <c r="S258" s="187">
        <v>0</v>
      </c>
      <c r="T258" s="188">
        <f>S258*H258</f>
        <v>0</v>
      </c>
      <c r="U258" s="33"/>
      <c r="V258" s="33"/>
      <c r="W258" s="33"/>
      <c r="X258" s="33"/>
      <c r="Y258" s="33"/>
      <c r="Z258" s="33"/>
      <c r="AA258" s="33"/>
      <c r="AB258" s="33"/>
      <c r="AC258" s="33"/>
      <c r="AD258" s="33"/>
      <c r="AE258" s="33"/>
      <c r="AR258" s="189" t="s">
        <v>126</v>
      </c>
      <c r="AT258" s="189" t="s">
        <v>121</v>
      </c>
      <c r="AU258" s="189" t="s">
        <v>83</v>
      </c>
      <c r="AY258" s="16" t="s">
        <v>120</v>
      </c>
      <c r="BE258" s="190">
        <f>IF(N258="základní",J258,0)</f>
        <v>0</v>
      </c>
      <c r="BF258" s="190">
        <f>IF(N258="snížená",J258,0)</f>
        <v>0</v>
      </c>
      <c r="BG258" s="190">
        <f>IF(N258="zákl. přenesená",J258,0)</f>
        <v>0</v>
      </c>
      <c r="BH258" s="190">
        <f>IF(N258="sníž. přenesená",J258,0)</f>
        <v>0</v>
      </c>
      <c r="BI258" s="190">
        <f>IF(N258="nulová",J258,0)</f>
        <v>0</v>
      </c>
      <c r="BJ258" s="16" t="s">
        <v>83</v>
      </c>
      <c r="BK258" s="190">
        <f>ROUND(I258*H258,2)</f>
        <v>0</v>
      </c>
      <c r="BL258" s="16" t="s">
        <v>127</v>
      </c>
      <c r="BM258" s="189" t="s">
        <v>245</v>
      </c>
    </row>
    <row r="259" spans="1:65" s="2" customFormat="1" ht="11.25">
      <c r="A259" s="33"/>
      <c r="B259" s="34"/>
      <c r="C259" s="35"/>
      <c r="D259" s="191" t="s">
        <v>129</v>
      </c>
      <c r="E259" s="35"/>
      <c r="F259" s="192" t="s">
        <v>244</v>
      </c>
      <c r="G259" s="35"/>
      <c r="H259" s="35"/>
      <c r="I259" s="193"/>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129</v>
      </c>
      <c r="AU259" s="16" t="s">
        <v>83</v>
      </c>
    </row>
    <row r="260" spans="1:65" s="12" customFormat="1" ht="11.25">
      <c r="B260" s="196"/>
      <c r="C260" s="197"/>
      <c r="D260" s="191" t="s">
        <v>130</v>
      </c>
      <c r="E260" s="198" t="s">
        <v>1</v>
      </c>
      <c r="F260" s="199" t="s">
        <v>246</v>
      </c>
      <c r="G260" s="197"/>
      <c r="H260" s="198" t="s">
        <v>1</v>
      </c>
      <c r="I260" s="200"/>
      <c r="J260" s="197"/>
      <c r="K260" s="197"/>
      <c r="L260" s="201"/>
      <c r="M260" s="202"/>
      <c r="N260" s="203"/>
      <c r="O260" s="203"/>
      <c r="P260" s="203"/>
      <c r="Q260" s="203"/>
      <c r="R260" s="203"/>
      <c r="S260" s="203"/>
      <c r="T260" s="204"/>
      <c r="AT260" s="205" t="s">
        <v>130</v>
      </c>
      <c r="AU260" s="205" t="s">
        <v>83</v>
      </c>
      <c r="AV260" s="12" t="s">
        <v>83</v>
      </c>
      <c r="AW260" s="12" t="s">
        <v>31</v>
      </c>
      <c r="AX260" s="12" t="s">
        <v>75</v>
      </c>
      <c r="AY260" s="205" t="s">
        <v>120</v>
      </c>
    </row>
    <row r="261" spans="1:65" s="13" customFormat="1" ht="11.25">
      <c r="B261" s="206"/>
      <c r="C261" s="207"/>
      <c r="D261" s="191" t="s">
        <v>130</v>
      </c>
      <c r="E261" s="208" t="s">
        <v>1</v>
      </c>
      <c r="F261" s="209" t="s">
        <v>247</v>
      </c>
      <c r="G261" s="207"/>
      <c r="H261" s="210">
        <v>246</v>
      </c>
      <c r="I261" s="211"/>
      <c r="J261" s="207"/>
      <c r="K261" s="207"/>
      <c r="L261" s="212"/>
      <c r="M261" s="213"/>
      <c r="N261" s="214"/>
      <c r="O261" s="214"/>
      <c r="P261" s="214"/>
      <c r="Q261" s="214"/>
      <c r="R261" s="214"/>
      <c r="S261" s="214"/>
      <c r="T261" s="215"/>
      <c r="AT261" s="216" t="s">
        <v>130</v>
      </c>
      <c r="AU261" s="216" t="s">
        <v>83</v>
      </c>
      <c r="AV261" s="13" t="s">
        <v>85</v>
      </c>
      <c r="AW261" s="13" t="s">
        <v>31</v>
      </c>
      <c r="AX261" s="13" t="s">
        <v>75</v>
      </c>
      <c r="AY261" s="216" t="s">
        <v>120</v>
      </c>
    </row>
    <row r="262" spans="1:65" s="14" customFormat="1" ht="11.25">
      <c r="B262" s="217"/>
      <c r="C262" s="218"/>
      <c r="D262" s="191" t="s">
        <v>130</v>
      </c>
      <c r="E262" s="219" t="s">
        <v>1</v>
      </c>
      <c r="F262" s="220" t="s">
        <v>137</v>
      </c>
      <c r="G262" s="218"/>
      <c r="H262" s="221">
        <v>246</v>
      </c>
      <c r="I262" s="222"/>
      <c r="J262" s="218"/>
      <c r="K262" s="218"/>
      <c r="L262" s="223"/>
      <c r="M262" s="224"/>
      <c r="N262" s="225"/>
      <c r="O262" s="225"/>
      <c r="P262" s="225"/>
      <c r="Q262" s="225"/>
      <c r="R262" s="225"/>
      <c r="S262" s="225"/>
      <c r="T262" s="226"/>
      <c r="AT262" s="227" t="s">
        <v>130</v>
      </c>
      <c r="AU262" s="227" t="s">
        <v>83</v>
      </c>
      <c r="AV262" s="14" t="s">
        <v>127</v>
      </c>
      <c r="AW262" s="14" t="s">
        <v>31</v>
      </c>
      <c r="AX262" s="14" t="s">
        <v>83</v>
      </c>
      <c r="AY262" s="227" t="s">
        <v>120</v>
      </c>
    </row>
    <row r="263" spans="1:65" s="12" customFormat="1" ht="11.25">
      <c r="B263" s="196"/>
      <c r="C263" s="197"/>
      <c r="D263" s="191" t="s">
        <v>130</v>
      </c>
      <c r="E263" s="198" t="s">
        <v>1</v>
      </c>
      <c r="F263" s="199" t="s">
        <v>138</v>
      </c>
      <c r="G263" s="197"/>
      <c r="H263" s="198" t="s">
        <v>1</v>
      </c>
      <c r="I263" s="200"/>
      <c r="J263" s="197"/>
      <c r="K263" s="197"/>
      <c r="L263" s="201"/>
      <c r="M263" s="202"/>
      <c r="N263" s="203"/>
      <c r="O263" s="203"/>
      <c r="P263" s="203"/>
      <c r="Q263" s="203"/>
      <c r="R263" s="203"/>
      <c r="S263" s="203"/>
      <c r="T263" s="204"/>
      <c r="AT263" s="205" t="s">
        <v>130</v>
      </c>
      <c r="AU263" s="205" t="s">
        <v>83</v>
      </c>
      <c r="AV263" s="12" t="s">
        <v>83</v>
      </c>
      <c r="AW263" s="12" t="s">
        <v>31</v>
      </c>
      <c r="AX263" s="12" t="s">
        <v>75</v>
      </c>
      <c r="AY263" s="205" t="s">
        <v>120</v>
      </c>
    </row>
    <row r="264" spans="1:65" s="2" customFormat="1" ht="21.75" customHeight="1">
      <c r="A264" s="33"/>
      <c r="B264" s="34"/>
      <c r="C264" s="177" t="s">
        <v>7</v>
      </c>
      <c r="D264" s="177" t="s">
        <v>121</v>
      </c>
      <c r="E264" s="178" t="s">
        <v>248</v>
      </c>
      <c r="F264" s="179" t="s">
        <v>249</v>
      </c>
      <c r="G264" s="180" t="s">
        <v>124</v>
      </c>
      <c r="H264" s="181">
        <v>168</v>
      </c>
      <c r="I264" s="291"/>
      <c r="J264" s="183">
        <f>ROUND(I264*H264,2)</f>
        <v>0</v>
      </c>
      <c r="K264" s="179" t="s">
        <v>125</v>
      </c>
      <c r="L264" s="184"/>
      <c r="M264" s="185" t="s">
        <v>1</v>
      </c>
      <c r="N264" s="186" t="s">
        <v>40</v>
      </c>
      <c r="O264" s="70"/>
      <c r="P264" s="187">
        <f>O264*H264</f>
        <v>0</v>
      </c>
      <c r="Q264" s="187">
        <v>1.4999999999999999E-4</v>
      </c>
      <c r="R264" s="187">
        <f>Q264*H264</f>
        <v>2.5199999999999997E-2</v>
      </c>
      <c r="S264" s="187">
        <v>0</v>
      </c>
      <c r="T264" s="188">
        <f>S264*H264</f>
        <v>0</v>
      </c>
      <c r="U264" s="33"/>
      <c r="V264" s="33"/>
      <c r="W264" s="33"/>
      <c r="X264" s="33"/>
      <c r="Y264" s="33"/>
      <c r="Z264" s="33"/>
      <c r="AA264" s="33"/>
      <c r="AB264" s="33"/>
      <c r="AC264" s="33"/>
      <c r="AD264" s="33"/>
      <c r="AE264" s="33"/>
      <c r="AR264" s="189" t="s">
        <v>126</v>
      </c>
      <c r="AT264" s="189" t="s">
        <v>121</v>
      </c>
      <c r="AU264" s="189" t="s">
        <v>83</v>
      </c>
      <c r="AY264" s="16" t="s">
        <v>120</v>
      </c>
      <c r="BE264" s="190">
        <f>IF(N264="základní",J264,0)</f>
        <v>0</v>
      </c>
      <c r="BF264" s="190">
        <f>IF(N264="snížená",J264,0)</f>
        <v>0</v>
      </c>
      <c r="BG264" s="190">
        <f>IF(N264="zákl. přenesená",J264,0)</f>
        <v>0</v>
      </c>
      <c r="BH264" s="190">
        <f>IF(N264="sníž. přenesená",J264,0)</f>
        <v>0</v>
      </c>
      <c r="BI264" s="190">
        <f>IF(N264="nulová",J264,0)</f>
        <v>0</v>
      </c>
      <c r="BJ264" s="16" t="s">
        <v>83</v>
      </c>
      <c r="BK264" s="190">
        <f>ROUND(I264*H264,2)</f>
        <v>0</v>
      </c>
      <c r="BL264" s="16" t="s">
        <v>127</v>
      </c>
      <c r="BM264" s="189" t="s">
        <v>250</v>
      </c>
    </row>
    <row r="265" spans="1:65" s="2" customFormat="1" ht="11.25">
      <c r="A265" s="33"/>
      <c r="B265" s="34"/>
      <c r="C265" s="35"/>
      <c r="D265" s="191" t="s">
        <v>129</v>
      </c>
      <c r="E265" s="35"/>
      <c r="F265" s="192" t="s">
        <v>249</v>
      </c>
      <c r="G265" s="35"/>
      <c r="H265" s="35"/>
      <c r="I265" s="193"/>
      <c r="J265" s="35"/>
      <c r="K265" s="35"/>
      <c r="L265" s="38"/>
      <c r="M265" s="194"/>
      <c r="N265" s="195"/>
      <c r="O265" s="70"/>
      <c r="P265" s="70"/>
      <c r="Q265" s="70"/>
      <c r="R265" s="70"/>
      <c r="S265" s="70"/>
      <c r="T265" s="71"/>
      <c r="U265" s="33"/>
      <c r="V265" s="33"/>
      <c r="W265" s="33"/>
      <c r="X265" s="33"/>
      <c r="Y265" s="33"/>
      <c r="Z265" s="33"/>
      <c r="AA265" s="33"/>
      <c r="AB265" s="33"/>
      <c r="AC265" s="33"/>
      <c r="AD265" s="33"/>
      <c r="AE265" s="33"/>
      <c r="AT265" s="16" t="s">
        <v>129</v>
      </c>
      <c r="AU265" s="16" t="s">
        <v>83</v>
      </c>
    </row>
    <row r="266" spans="1:65" s="13" customFormat="1" ht="11.25">
      <c r="B266" s="206"/>
      <c r="C266" s="207"/>
      <c r="D266" s="191" t="s">
        <v>130</v>
      </c>
      <c r="E266" s="208" t="s">
        <v>1</v>
      </c>
      <c r="F266" s="209" t="s">
        <v>251</v>
      </c>
      <c r="G266" s="207"/>
      <c r="H266" s="210">
        <v>168</v>
      </c>
      <c r="I266" s="211"/>
      <c r="J266" s="207"/>
      <c r="K266" s="207"/>
      <c r="L266" s="212"/>
      <c r="M266" s="213"/>
      <c r="N266" s="214"/>
      <c r="O266" s="214"/>
      <c r="P266" s="214"/>
      <c r="Q266" s="214"/>
      <c r="R266" s="214"/>
      <c r="S266" s="214"/>
      <c r="T266" s="215"/>
      <c r="AT266" s="216" t="s">
        <v>130</v>
      </c>
      <c r="AU266" s="216" t="s">
        <v>83</v>
      </c>
      <c r="AV266" s="13" t="s">
        <v>85</v>
      </c>
      <c r="AW266" s="13" t="s">
        <v>31</v>
      </c>
      <c r="AX266" s="13" t="s">
        <v>75</v>
      </c>
      <c r="AY266" s="216" t="s">
        <v>120</v>
      </c>
    </row>
    <row r="267" spans="1:65" s="14" customFormat="1" ht="11.25">
      <c r="B267" s="217"/>
      <c r="C267" s="218"/>
      <c r="D267" s="191" t="s">
        <v>130</v>
      </c>
      <c r="E267" s="219" t="s">
        <v>1</v>
      </c>
      <c r="F267" s="220" t="s">
        <v>137</v>
      </c>
      <c r="G267" s="218"/>
      <c r="H267" s="221">
        <v>168</v>
      </c>
      <c r="I267" s="222"/>
      <c r="J267" s="218"/>
      <c r="K267" s="218"/>
      <c r="L267" s="223"/>
      <c r="M267" s="224"/>
      <c r="N267" s="225"/>
      <c r="O267" s="225"/>
      <c r="P267" s="225"/>
      <c r="Q267" s="225"/>
      <c r="R267" s="225"/>
      <c r="S267" s="225"/>
      <c r="T267" s="226"/>
      <c r="AT267" s="227" t="s">
        <v>130</v>
      </c>
      <c r="AU267" s="227" t="s">
        <v>83</v>
      </c>
      <c r="AV267" s="14" t="s">
        <v>127</v>
      </c>
      <c r="AW267" s="14" t="s">
        <v>31</v>
      </c>
      <c r="AX267" s="14" t="s">
        <v>83</v>
      </c>
      <c r="AY267" s="227" t="s">
        <v>120</v>
      </c>
    </row>
    <row r="268" spans="1:65" s="12" customFormat="1" ht="11.25">
      <c r="B268" s="196"/>
      <c r="C268" s="197"/>
      <c r="D268" s="191" t="s">
        <v>130</v>
      </c>
      <c r="E268" s="198" t="s">
        <v>1</v>
      </c>
      <c r="F268" s="199" t="s">
        <v>138</v>
      </c>
      <c r="G268" s="197"/>
      <c r="H268" s="198" t="s">
        <v>1</v>
      </c>
      <c r="I268" s="200"/>
      <c r="J268" s="197"/>
      <c r="K268" s="197"/>
      <c r="L268" s="201"/>
      <c r="M268" s="202"/>
      <c r="N268" s="203"/>
      <c r="O268" s="203"/>
      <c r="P268" s="203"/>
      <c r="Q268" s="203"/>
      <c r="R268" s="203"/>
      <c r="S268" s="203"/>
      <c r="T268" s="204"/>
      <c r="AT268" s="205" t="s">
        <v>130</v>
      </c>
      <c r="AU268" s="205" t="s">
        <v>83</v>
      </c>
      <c r="AV268" s="12" t="s">
        <v>83</v>
      </c>
      <c r="AW268" s="12" t="s">
        <v>31</v>
      </c>
      <c r="AX268" s="12" t="s">
        <v>75</v>
      </c>
      <c r="AY268" s="205" t="s">
        <v>120</v>
      </c>
    </row>
    <row r="269" spans="1:65" s="2" customFormat="1" ht="16.5" customHeight="1">
      <c r="A269" s="33"/>
      <c r="B269" s="34"/>
      <c r="C269" s="177" t="s">
        <v>252</v>
      </c>
      <c r="D269" s="177" t="s">
        <v>121</v>
      </c>
      <c r="E269" s="178" t="s">
        <v>253</v>
      </c>
      <c r="F269" s="179" t="s">
        <v>254</v>
      </c>
      <c r="G269" s="180" t="s">
        <v>124</v>
      </c>
      <c r="H269" s="181">
        <v>82</v>
      </c>
      <c r="I269" s="291"/>
      <c r="J269" s="183">
        <f>ROUND(I269*H269,2)</f>
        <v>0</v>
      </c>
      <c r="K269" s="179" t="s">
        <v>125</v>
      </c>
      <c r="L269" s="184"/>
      <c r="M269" s="185" t="s">
        <v>1</v>
      </c>
      <c r="N269" s="186" t="s">
        <v>40</v>
      </c>
      <c r="O269" s="70"/>
      <c r="P269" s="187">
        <f>O269*H269</f>
        <v>0</v>
      </c>
      <c r="Q269" s="187">
        <v>1.0000000000000001E-5</v>
      </c>
      <c r="R269" s="187">
        <f>Q269*H269</f>
        <v>8.2000000000000009E-4</v>
      </c>
      <c r="S269" s="187">
        <v>0</v>
      </c>
      <c r="T269" s="188">
        <f>S269*H269</f>
        <v>0</v>
      </c>
      <c r="U269" s="33"/>
      <c r="V269" s="33"/>
      <c r="W269" s="33"/>
      <c r="X269" s="33"/>
      <c r="Y269" s="33"/>
      <c r="Z269" s="33"/>
      <c r="AA269" s="33"/>
      <c r="AB269" s="33"/>
      <c r="AC269" s="33"/>
      <c r="AD269" s="33"/>
      <c r="AE269" s="33"/>
      <c r="AR269" s="189" t="s">
        <v>126</v>
      </c>
      <c r="AT269" s="189" t="s">
        <v>121</v>
      </c>
      <c r="AU269" s="189" t="s">
        <v>83</v>
      </c>
      <c r="AY269" s="16" t="s">
        <v>120</v>
      </c>
      <c r="BE269" s="190">
        <f>IF(N269="základní",J269,0)</f>
        <v>0</v>
      </c>
      <c r="BF269" s="190">
        <f>IF(N269="snížená",J269,0)</f>
        <v>0</v>
      </c>
      <c r="BG269" s="190">
        <f>IF(N269="zákl. přenesená",J269,0)</f>
        <v>0</v>
      </c>
      <c r="BH269" s="190">
        <f>IF(N269="sníž. přenesená",J269,0)</f>
        <v>0</v>
      </c>
      <c r="BI269" s="190">
        <f>IF(N269="nulová",J269,0)</f>
        <v>0</v>
      </c>
      <c r="BJ269" s="16" t="s">
        <v>83</v>
      </c>
      <c r="BK269" s="190">
        <f>ROUND(I269*H269,2)</f>
        <v>0</v>
      </c>
      <c r="BL269" s="16" t="s">
        <v>127</v>
      </c>
      <c r="BM269" s="189" t="s">
        <v>255</v>
      </c>
    </row>
    <row r="270" spans="1:65" s="2" customFormat="1" ht="11.25">
      <c r="A270" s="33"/>
      <c r="B270" s="34"/>
      <c r="C270" s="35"/>
      <c r="D270" s="191" t="s">
        <v>129</v>
      </c>
      <c r="E270" s="35"/>
      <c r="F270" s="192" t="s">
        <v>254</v>
      </c>
      <c r="G270" s="35"/>
      <c r="H270" s="35"/>
      <c r="I270" s="193"/>
      <c r="J270" s="35"/>
      <c r="K270" s="35"/>
      <c r="L270" s="38"/>
      <c r="M270" s="194"/>
      <c r="N270" s="195"/>
      <c r="O270" s="70"/>
      <c r="P270" s="70"/>
      <c r="Q270" s="70"/>
      <c r="R270" s="70"/>
      <c r="S270" s="70"/>
      <c r="T270" s="71"/>
      <c r="U270" s="33"/>
      <c r="V270" s="33"/>
      <c r="W270" s="33"/>
      <c r="X270" s="33"/>
      <c r="Y270" s="33"/>
      <c r="Z270" s="33"/>
      <c r="AA270" s="33"/>
      <c r="AB270" s="33"/>
      <c r="AC270" s="33"/>
      <c r="AD270" s="33"/>
      <c r="AE270" s="33"/>
      <c r="AT270" s="16" t="s">
        <v>129</v>
      </c>
      <c r="AU270" s="16" t="s">
        <v>83</v>
      </c>
    </row>
    <row r="271" spans="1:65" s="13" customFormat="1" ht="11.25">
      <c r="B271" s="206"/>
      <c r="C271" s="207"/>
      <c r="D271" s="191" t="s">
        <v>130</v>
      </c>
      <c r="E271" s="208" t="s">
        <v>1</v>
      </c>
      <c r="F271" s="209" t="s">
        <v>256</v>
      </c>
      <c r="G271" s="207"/>
      <c r="H271" s="210">
        <v>82</v>
      </c>
      <c r="I271" s="211"/>
      <c r="J271" s="207"/>
      <c r="K271" s="207"/>
      <c r="L271" s="212"/>
      <c r="M271" s="213"/>
      <c r="N271" s="214"/>
      <c r="O271" s="214"/>
      <c r="P271" s="214"/>
      <c r="Q271" s="214"/>
      <c r="R271" s="214"/>
      <c r="S271" s="214"/>
      <c r="T271" s="215"/>
      <c r="AT271" s="216" t="s">
        <v>130</v>
      </c>
      <c r="AU271" s="216" t="s">
        <v>83</v>
      </c>
      <c r="AV271" s="13" t="s">
        <v>85</v>
      </c>
      <c r="AW271" s="13" t="s">
        <v>31</v>
      </c>
      <c r="AX271" s="13" t="s">
        <v>75</v>
      </c>
      <c r="AY271" s="216" t="s">
        <v>120</v>
      </c>
    </row>
    <row r="272" spans="1:65" s="14" customFormat="1" ht="11.25">
      <c r="B272" s="217"/>
      <c r="C272" s="218"/>
      <c r="D272" s="191" t="s">
        <v>130</v>
      </c>
      <c r="E272" s="219" t="s">
        <v>1</v>
      </c>
      <c r="F272" s="220" t="s">
        <v>137</v>
      </c>
      <c r="G272" s="218"/>
      <c r="H272" s="221">
        <v>82</v>
      </c>
      <c r="I272" s="222"/>
      <c r="J272" s="218"/>
      <c r="K272" s="218"/>
      <c r="L272" s="223"/>
      <c r="M272" s="224"/>
      <c r="N272" s="225"/>
      <c r="O272" s="225"/>
      <c r="P272" s="225"/>
      <c r="Q272" s="225"/>
      <c r="R272" s="225"/>
      <c r="S272" s="225"/>
      <c r="T272" s="226"/>
      <c r="AT272" s="227" t="s">
        <v>130</v>
      </c>
      <c r="AU272" s="227" t="s">
        <v>83</v>
      </c>
      <c r="AV272" s="14" t="s">
        <v>127</v>
      </c>
      <c r="AW272" s="14" t="s">
        <v>31</v>
      </c>
      <c r="AX272" s="14" t="s">
        <v>83</v>
      </c>
      <c r="AY272" s="227" t="s">
        <v>120</v>
      </c>
    </row>
    <row r="273" spans="1:65" s="12" customFormat="1" ht="11.25">
      <c r="B273" s="196"/>
      <c r="C273" s="197"/>
      <c r="D273" s="191" t="s">
        <v>130</v>
      </c>
      <c r="E273" s="198" t="s">
        <v>1</v>
      </c>
      <c r="F273" s="199" t="s">
        <v>138</v>
      </c>
      <c r="G273" s="197"/>
      <c r="H273" s="198" t="s">
        <v>1</v>
      </c>
      <c r="I273" s="200"/>
      <c r="J273" s="197"/>
      <c r="K273" s="197"/>
      <c r="L273" s="201"/>
      <c r="M273" s="202"/>
      <c r="N273" s="203"/>
      <c r="O273" s="203"/>
      <c r="P273" s="203"/>
      <c r="Q273" s="203"/>
      <c r="R273" s="203"/>
      <c r="S273" s="203"/>
      <c r="T273" s="204"/>
      <c r="AT273" s="205" t="s">
        <v>130</v>
      </c>
      <c r="AU273" s="205" t="s">
        <v>83</v>
      </c>
      <c r="AV273" s="12" t="s">
        <v>83</v>
      </c>
      <c r="AW273" s="12" t="s">
        <v>31</v>
      </c>
      <c r="AX273" s="12" t="s">
        <v>75</v>
      </c>
      <c r="AY273" s="205" t="s">
        <v>120</v>
      </c>
    </row>
    <row r="274" spans="1:65" s="2" customFormat="1" ht="16.5" customHeight="1">
      <c r="A274" s="33"/>
      <c r="B274" s="34"/>
      <c r="C274" s="177" t="s">
        <v>257</v>
      </c>
      <c r="D274" s="177" t="s">
        <v>121</v>
      </c>
      <c r="E274" s="178" t="s">
        <v>258</v>
      </c>
      <c r="F274" s="179" t="s">
        <v>259</v>
      </c>
      <c r="G274" s="180" t="s">
        <v>124</v>
      </c>
      <c r="H274" s="181">
        <v>1604</v>
      </c>
      <c r="I274" s="291"/>
      <c r="J274" s="183">
        <f>ROUND(I274*H274,2)</f>
        <v>0</v>
      </c>
      <c r="K274" s="179" t="s">
        <v>125</v>
      </c>
      <c r="L274" s="184"/>
      <c r="M274" s="185" t="s">
        <v>1</v>
      </c>
      <c r="N274" s="186" t="s">
        <v>40</v>
      </c>
      <c r="O274" s="70"/>
      <c r="P274" s="187">
        <f>O274*H274</f>
        <v>0</v>
      </c>
      <c r="Q274" s="187">
        <v>4.0999999999999999E-4</v>
      </c>
      <c r="R274" s="187">
        <f>Q274*H274</f>
        <v>0.65764</v>
      </c>
      <c r="S274" s="187">
        <v>0</v>
      </c>
      <c r="T274" s="188">
        <f>S274*H274</f>
        <v>0</v>
      </c>
      <c r="U274" s="33"/>
      <c r="V274" s="33"/>
      <c r="W274" s="33"/>
      <c r="X274" s="33"/>
      <c r="Y274" s="33"/>
      <c r="Z274" s="33"/>
      <c r="AA274" s="33"/>
      <c r="AB274" s="33"/>
      <c r="AC274" s="33"/>
      <c r="AD274" s="33"/>
      <c r="AE274" s="33"/>
      <c r="AR274" s="189" t="s">
        <v>126</v>
      </c>
      <c r="AT274" s="189" t="s">
        <v>121</v>
      </c>
      <c r="AU274" s="189" t="s">
        <v>83</v>
      </c>
      <c r="AY274" s="16" t="s">
        <v>120</v>
      </c>
      <c r="BE274" s="190">
        <f>IF(N274="základní",J274,0)</f>
        <v>0</v>
      </c>
      <c r="BF274" s="190">
        <f>IF(N274="snížená",J274,0)</f>
        <v>0</v>
      </c>
      <c r="BG274" s="190">
        <f>IF(N274="zákl. přenesená",J274,0)</f>
        <v>0</v>
      </c>
      <c r="BH274" s="190">
        <f>IF(N274="sníž. přenesená",J274,0)</f>
        <v>0</v>
      </c>
      <c r="BI274" s="190">
        <f>IF(N274="nulová",J274,0)</f>
        <v>0</v>
      </c>
      <c r="BJ274" s="16" t="s">
        <v>83</v>
      </c>
      <c r="BK274" s="190">
        <f>ROUND(I274*H274,2)</f>
        <v>0</v>
      </c>
      <c r="BL274" s="16" t="s">
        <v>127</v>
      </c>
      <c r="BM274" s="189" t="s">
        <v>260</v>
      </c>
    </row>
    <row r="275" spans="1:65" s="2" customFormat="1" ht="11.25">
      <c r="A275" s="33"/>
      <c r="B275" s="34"/>
      <c r="C275" s="35"/>
      <c r="D275" s="191" t="s">
        <v>129</v>
      </c>
      <c r="E275" s="35"/>
      <c r="F275" s="192" t="s">
        <v>259</v>
      </c>
      <c r="G275" s="35"/>
      <c r="H275" s="35"/>
      <c r="I275" s="193"/>
      <c r="J275" s="35"/>
      <c r="K275" s="35"/>
      <c r="L275" s="38"/>
      <c r="M275" s="194"/>
      <c r="N275" s="195"/>
      <c r="O275" s="70"/>
      <c r="P275" s="70"/>
      <c r="Q275" s="70"/>
      <c r="R275" s="70"/>
      <c r="S275" s="70"/>
      <c r="T275" s="71"/>
      <c r="U275" s="33"/>
      <c r="V275" s="33"/>
      <c r="W275" s="33"/>
      <c r="X275" s="33"/>
      <c r="Y275" s="33"/>
      <c r="Z275" s="33"/>
      <c r="AA275" s="33"/>
      <c r="AB275" s="33"/>
      <c r="AC275" s="33"/>
      <c r="AD275" s="33"/>
      <c r="AE275" s="33"/>
      <c r="AT275" s="16" t="s">
        <v>129</v>
      </c>
      <c r="AU275" s="16" t="s">
        <v>83</v>
      </c>
    </row>
    <row r="276" spans="1:65" s="12" customFormat="1" ht="11.25">
      <c r="B276" s="196"/>
      <c r="C276" s="197"/>
      <c r="D276" s="191" t="s">
        <v>130</v>
      </c>
      <c r="E276" s="198" t="s">
        <v>1</v>
      </c>
      <c r="F276" s="199" t="s">
        <v>131</v>
      </c>
      <c r="G276" s="197"/>
      <c r="H276" s="198" t="s">
        <v>1</v>
      </c>
      <c r="I276" s="200"/>
      <c r="J276" s="197"/>
      <c r="K276" s="197"/>
      <c r="L276" s="201"/>
      <c r="M276" s="202"/>
      <c r="N276" s="203"/>
      <c r="O276" s="203"/>
      <c r="P276" s="203"/>
      <c r="Q276" s="203"/>
      <c r="R276" s="203"/>
      <c r="S276" s="203"/>
      <c r="T276" s="204"/>
      <c r="AT276" s="205" t="s">
        <v>130</v>
      </c>
      <c r="AU276" s="205" t="s">
        <v>83</v>
      </c>
      <c r="AV276" s="12" t="s">
        <v>83</v>
      </c>
      <c r="AW276" s="12" t="s">
        <v>31</v>
      </c>
      <c r="AX276" s="12" t="s">
        <v>75</v>
      </c>
      <c r="AY276" s="205" t="s">
        <v>120</v>
      </c>
    </row>
    <row r="277" spans="1:65" s="13" customFormat="1" ht="11.25">
      <c r="B277" s="206"/>
      <c r="C277" s="207"/>
      <c r="D277" s="191" t="s">
        <v>130</v>
      </c>
      <c r="E277" s="208" t="s">
        <v>1</v>
      </c>
      <c r="F277" s="209" t="s">
        <v>261</v>
      </c>
      <c r="G277" s="207"/>
      <c r="H277" s="210">
        <v>4</v>
      </c>
      <c r="I277" s="211"/>
      <c r="J277" s="207"/>
      <c r="K277" s="207"/>
      <c r="L277" s="212"/>
      <c r="M277" s="213"/>
      <c r="N277" s="214"/>
      <c r="O277" s="214"/>
      <c r="P277" s="214"/>
      <c r="Q277" s="214"/>
      <c r="R277" s="214"/>
      <c r="S277" s="214"/>
      <c r="T277" s="215"/>
      <c r="AT277" s="216" t="s">
        <v>130</v>
      </c>
      <c r="AU277" s="216" t="s">
        <v>83</v>
      </c>
      <c r="AV277" s="13" t="s">
        <v>85</v>
      </c>
      <c r="AW277" s="13" t="s">
        <v>31</v>
      </c>
      <c r="AX277" s="13" t="s">
        <v>75</v>
      </c>
      <c r="AY277" s="216" t="s">
        <v>120</v>
      </c>
    </row>
    <row r="278" spans="1:65" s="12" customFormat="1" ht="11.25">
      <c r="B278" s="196"/>
      <c r="C278" s="197"/>
      <c r="D278" s="191" t="s">
        <v>130</v>
      </c>
      <c r="E278" s="198" t="s">
        <v>1</v>
      </c>
      <c r="F278" s="199" t="s">
        <v>132</v>
      </c>
      <c r="G278" s="197"/>
      <c r="H278" s="198" t="s">
        <v>1</v>
      </c>
      <c r="I278" s="200"/>
      <c r="J278" s="197"/>
      <c r="K278" s="197"/>
      <c r="L278" s="201"/>
      <c r="M278" s="202"/>
      <c r="N278" s="203"/>
      <c r="O278" s="203"/>
      <c r="P278" s="203"/>
      <c r="Q278" s="203"/>
      <c r="R278" s="203"/>
      <c r="S278" s="203"/>
      <c r="T278" s="204"/>
      <c r="AT278" s="205" t="s">
        <v>130</v>
      </c>
      <c r="AU278" s="205" t="s">
        <v>83</v>
      </c>
      <c r="AV278" s="12" t="s">
        <v>83</v>
      </c>
      <c r="AW278" s="12" t="s">
        <v>31</v>
      </c>
      <c r="AX278" s="12" t="s">
        <v>75</v>
      </c>
      <c r="AY278" s="205" t="s">
        <v>120</v>
      </c>
    </row>
    <row r="279" spans="1:65" s="13" customFormat="1" ht="11.25">
      <c r="B279" s="206"/>
      <c r="C279" s="207"/>
      <c r="D279" s="191" t="s">
        <v>130</v>
      </c>
      <c r="E279" s="208" t="s">
        <v>1</v>
      </c>
      <c r="F279" s="209" t="s">
        <v>262</v>
      </c>
      <c r="G279" s="207"/>
      <c r="H279" s="210">
        <v>48</v>
      </c>
      <c r="I279" s="211"/>
      <c r="J279" s="207"/>
      <c r="K279" s="207"/>
      <c r="L279" s="212"/>
      <c r="M279" s="213"/>
      <c r="N279" s="214"/>
      <c r="O279" s="214"/>
      <c r="P279" s="214"/>
      <c r="Q279" s="214"/>
      <c r="R279" s="214"/>
      <c r="S279" s="214"/>
      <c r="T279" s="215"/>
      <c r="AT279" s="216" t="s">
        <v>130</v>
      </c>
      <c r="AU279" s="216" t="s">
        <v>83</v>
      </c>
      <c r="AV279" s="13" t="s">
        <v>85</v>
      </c>
      <c r="AW279" s="13" t="s">
        <v>31</v>
      </c>
      <c r="AX279" s="13" t="s">
        <v>75</v>
      </c>
      <c r="AY279" s="216" t="s">
        <v>120</v>
      </c>
    </row>
    <row r="280" spans="1:65" s="12" customFormat="1" ht="11.25">
      <c r="B280" s="196"/>
      <c r="C280" s="197"/>
      <c r="D280" s="191" t="s">
        <v>130</v>
      </c>
      <c r="E280" s="198" t="s">
        <v>1</v>
      </c>
      <c r="F280" s="199" t="s">
        <v>263</v>
      </c>
      <c r="G280" s="197"/>
      <c r="H280" s="198" t="s">
        <v>1</v>
      </c>
      <c r="I280" s="200"/>
      <c r="J280" s="197"/>
      <c r="K280" s="197"/>
      <c r="L280" s="201"/>
      <c r="M280" s="202"/>
      <c r="N280" s="203"/>
      <c r="O280" s="203"/>
      <c r="P280" s="203"/>
      <c r="Q280" s="203"/>
      <c r="R280" s="203"/>
      <c r="S280" s="203"/>
      <c r="T280" s="204"/>
      <c r="AT280" s="205" t="s">
        <v>130</v>
      </c>
      <c r="AU280" s="205" t="s">
        <v>83</v>
      </c>
      <c r="AV280" s="12" t="s">
        <v>83</v>
      </c>
      <c r="AW280" s="12" t="s">
        <v>31</v>
      </c>
      <c r="AX280" s="12" t="s">
        <v>75</v>
      </c>
      <c r="AY280" s="205" t="s">
        <v>120</v>
      </c>
    </row>
    <row r="281" spans="1:65" s="13" customFormat="1" ht="11.25">
      <c r="B281" s="206"/>
      <c r="C281" s="207"/>
      <c r="D281" s="191" t="s">
        <v>130</v>
      </c>
      <c r="E281" s="208" t="s">
        <v>1</v>
      </c>
      <c r="F281" s="209" t="s">
        <v>264</v>
      </c>
      <c r="G281" s="207"/>
      <c r="H281" s="210">
        <v>400</v>
      </c>
      <c r="I281" s="211"/>
      <c r="J281" s="207"/>
      <c r="K281" s="207"/>
      <c r="L281" s="212"/>
      <c r="M281" s="213"/>
      <c r="N281" s="214"/>
      <c r="O281" s="214"/>
      <c r="P281" s="214"/>
      <c r="Q281" s="214"/>
      <c r="R281" s="214"/>
      <c r="S281" s="214"/>
      <c r="T281" s="215"/>
      <c r="AT281" s="216" t="s">
        <v>130</v>
      </c>
      <c r="AU281" s="216" t="s">
        <v>83</v>
      </c>
      <c r="AV281" s="13" t="s">
        <v>85</v>
      </c>
      <c r="AW281" s="13" t="s">
        <v>31</v>
      </c>
      <c r="AX281" s="13" t="s">
        <v>75</v>
      </c>
      <c r="AY281" s="216" t="s">
        <v>120</v>
      </c>
    </row>
    <row r="282" spans="1:65" s="12" customFormat="1" ht="11.25">
      <c r="B282" s="196"/>
      <c r="C282" s="197"/>
      <c r="D282" s="191" t="s">
        <v>130</v>
      </c>
      <c r="E282" s="198" t="s">
        <v>1</v>
      </c>
      <c r="F282" s="199" t="s">
        <v>265</v>
      </c>
      <c r="G282" s="197"/>
      <c r="H282" s="198" t="s">
        <v>1</v>
      </c>
      <c r="I282" s="200"/>
      <c r="J282" s="197"/>
      <c r="K282" s="197"/>
      <c r="L282" s="201"/>
      <c r="M282" s="202"/>
      <c r="N282" s="203"/>
      <c r="O282" s="203"/>
      <c r="P282" s="203"/>
      <c r="Q282" s="203"/>
      <c r="R282" s="203"/>
      <c r="S282" s="203"/>
      <c r="T282" s="204"/>
      <c r="AT282" s="205" t="s">
        <v>130</v>
      </c>
      <c r="AU282" s="205" t="s">
        <v>83</v>
      </c>
      <c r="AV282" s="12" t="s">
        <v>83</v>
      </c>
      <c r="AW282" s="12" t="s">
        <v>31</v>
      </c>
      <c r="AX282" s="12" t="s">
        <v>75</v>
      </c>
      <c r="AY282" s="205" t="s">
        <v>120</v>
      </c>
    </row>
    <row r="283" spans="1:65" s="13" customFormat="1" ht="11.25">
      <c r="B283" s="206"/>
      <c r="C283" s="207"/>
      <c r="D283" s="191" t="s">
        <v>130</v>
      </c>
      <c r="E283" s="208" t="s">
        <v>1</v>
      </c>
      <c r="F283" s="209" t="s">
        <v>266</v>
      </c>
      <c r="G283" s="207"/>
      <c r="H283" s="210">
        <v>40</v>
      </c>
      <c r="I283" s="211"/>
      <c r="J283" s="207"/>
      <c r="K283" s="207"/>
      <c r="L283" s="212"/>
      <c r="M283" s="213"/>
      <c r="N283" s="214"/>
      <c r="O283" s="214"/>
      <c r="P283" s="214"/>
      <c r="Q283" s="214"/>
      <c r="R283" s="214"/>
      <c r="S283" s="214"/>
      <c r="T283" s="215"/>
      <c r="AT283" s="216" t="s">
        <v>130</v>
      </c>
      <c r="AU283" s="216" t="s">
        <v>83</v>
      </c>
      <c r="AV283" s="13" t="s">
        <v>85</v>
      </c>
      <c r="AW283" s="13" t="s">
        <v>31</v>
      </c>
      <c r="AX283" s="13" t="s">
        <v>75</v>
      </c>
      <c r="AY283" s="216" t="s">
        <v>120</v>
      </c>
    </row>
    <row r="284" spans="1:65" s="12" customFormat="1" ht="11.25">
      <c r="B284" s="196"/>
      <c r="C284" s="197"/>
      <c r="D284" s="191" t="s">
        <v>130</v>
      </c>
      <c r="E284" s="198" t="s">
        <v>1</v>
      </c>
      <c r="F284" s="199" t="s">
        <v>134</v>
      </c>
      <c r="G284" s="197"/>
      <c r="H284" s="198" t="s">
        <v>1</v>
      </c>
      <c r="I284" s="200"/>
      <c r="J284" s="197"/>
      <c r="K284" s="197"/>
      <c r="L284" s="201"/>
      <c r="M284" s="202"/>
      <c r="N284" s="203"/>
      <c r="O284" s="203"/>
      <c r="P284" s="203"/>
      <c r="Q284" s="203"/>
      <c r="R284" s="203"/>
      <c r="S284" s="203"/>
      <c r="T284" s="204"/>
      <c r="AT284" s="205" t="s">
        <v>130</v>
      </c>
      <c r="AU284" s="205" t="s">
        <v>83</v>
      </c>
      <c r="AV284" s="12" t="s">
        <v>83</v>
      </c>
      <c r="AW284" s="12" t="s">
        <v>31</v>
      </c>
      <c r="AX284" s="12" t="s">
        <v>75</v>
      </c>
      <c r="AY284" s="205" t="s">
        <v>120</v>
      </c>
    </row>
    <row r="285" spans="1:65" s="13" customFormat="1" ht="11.25">
      <c r="B285" s="206"/>
      <c r="C285" s="207"/>
      <c r="D285" s="191" t="s">
        <v>130</v>
      </c>
      <c r="E285" s="208" t="s">
        <v>1</v>
      </c>
      <c r="F285" s="209" t="s">
        <v>267</v>
      </c>
      <c r="G285" s="207"/>
      <c r="H285" s="210">
        <v>24</v>
      </c>
      <c r="I285" s="211"/>
      <c r="J285" s="207"/>
      <c r="K285" s="207"/>
      <c r="L285" s="212"/>
      <c r="M285" s="213"/>
      <c r="N285" s="214"/>
      <c r="O285" s="214"/>
      <c r="P285" s="214"/>
      <c r="Q285" s="214"/>
      <c r="R285" s="214"/>
      <c r="S285" s="214"/>
      <c r="T285" s="215"/>
      <c r="AT285" s="216" t="s">
        <v>130</v>
      </c>
      <c r="AU285" s="216" t="s">
        <v>83</v>
      </c>
      <c r="AV285" s="13" t="s">
        <v>85</v>
      </c>
      <c r="AW285" s="13" t="s">
        <v>31</v>
      </c>
      <c r="AX285" s="13" t="s">
        <v>75</v>
      </c>
      <c r="AY285" s="216" t="s">
        <v>120</v>
      </c>
    </row>
    <row r="286" spans="1:65" s="12" customFormat="1" ht="11.25">
      <c r="B286" s="196"/>
      <c r="C286" s="197"/>
      <c r="D286" s="191" t="s">
        <v>130</v>
      </c>
      <c r="E286" s="198" t="s">
        <v>1</v>
      </c>
      <c r="F286" s="199" t="s">
        <v>268</v>
      </c>
      <c r="G286" s="197"/>
      <c r="H286" s="198" t="s">
        <v>1</v>
      </c>
      <c r="I286" s="200"/>
      <c r="J286" s="197"/>
      <c r="K286" s="197"/>
      <c r="L286" s="201"/>
      <c r="M286" s="202"/>
      <c r="N286" s="203"/>
      <c r="O286" s="203"/>
      <c r="P286" s="203"/>
      <c r="Q286" s="203"/>
      <c r="R286" s="203"/>
      <c r="S286" s="203"/>
      <c r="T286" s="204"/>
      <c r="AT286" s="205" t="s">
        <v>130</v>
      </c>
      <c r="AU286" s="205" t="s">
        <v>83</v>
      </c>
      <c r="AV286" s="12" t="s">
        <v>83</v>
      </c>
      <c r="AW286" s="12" t="s">
        <v>31</v>
      </c>
      <c r="AX286" s="12" t="s">
        <v>75</v>
      </c>
      <c r="AY286" s="205" t="s">
        <v>120</v>
      </c>
    </row>
    <row r="287" spans="1:65" s="13" customFormat="1" ht="11.25">
      <c r="B287" s="206"/>
      <c r="C287" s="207"/>
      <c r="D287" s="191" t="s">
        <v>130</v>
      </c>
      <c r="E287" s="208" t="s">
        <v>1</v>
      </c>
      <c r="F287" s="209" t="s">
        <v>266</v>
      </c>
      <c r="G287" s="207"/>
      <c r="H287" s="210">
        <v>40</v>
      </c>
      <c r="I287" s="211"/>
      <c r="J287" s="207"/>
      <c r="K287" s="207"/>
      <c r="L287" s="212"/>
      <c r="M287" s="213"/>
      <c r="N287" s="214"/>
      <c r="O287" s="214"/>
      <c r="P287" s="214"/>
      <c r="Q287" s="214"/>
      <c r="R287" s="214"/>
      <c r="S287" s="214"/>
      <c r="T287" s="215"/>
      <c r="AT287" s="216" t="s">
        <v>130</v>
      </c>
      <c r="AU287" s="216" t="s">
        <v>83</v>
      </c>
      <c r="AV287" s="13" t="s">
        <v>85</v>
      </c>
      <c r="AW287" s="13" t="s">
        <v>31</v>
      </c>
      <c r="AX287" s="13" t="s">
        <v>75</v>
      </c>
      <c r="AY287" s="216" t="s">
        <v>120</v>
      </c>
    </row>
    <row r="288" spans="1:65" s="12" customFormat="1" ht="11.25">
      <c r="B288" s="196"/>
      <c r="C288" s="197"/>
      <c r="D288" s="191" t="s">
        <v>130</v>
      </c>
      <c r="E288" s="198" t="s">
        <v>1</v>
      </c>
      <c r="F288" s="199" t="s">
        <v>136</v>
      </c>
      <c r="G288" s="197"/>
      <c r="H288" s="198" t="s">
        <v>1</v>
      </c>
      <c r="I288" s="200"/>
      <c r="J288" s="197"/>
      <c r="K288" s="197"/>
      <c r="L288" s="201"/>
      <c r="M288" s="202"/>
      <c r="N288" s="203"/>
      <c r="O288" s="203"/>
      <c r="P288" s="203"/>
      <c r="Q288" s="203"/>
      <c r="R288" s="203"/>
      <c r="S288" s="203"/>
      <c r="T288" s="204"/>
      <c r="AT288" s="205" t="s">
        <v>130</v>
      </c>
      <c r="AU288" s="205" t="s">
        <v>83</v>
      </c>
      <c r="AV288" s="12" t="s">
        <v>83</v>
      </c>
      <c r="AW288" s="12" t="s">
        <v>31</v>
      </c>
      <c r="AX288" s="12" t="s">
        <v>75</v>
      </c>
      <c r="AY288" s="205" t="s">
        <v>120</v>
      </c>
    </row>
    <row r="289" spans="1:65" s="13" customFormat="1" ht="11.25">
      <c r="B289" s="206"/>
      <c r="C289" s="207"/>
      <c r="D289" s="191" t="s">
        <v>130</v>
      </c>
      <c r="E289" s="208" t="s">
        <v>1</v>
      </c>
      <c r="F289" s="209" t="s">
        <v>262</v>
      </c>
      <c r="G289" s="207"/>
      <c r="H289" s="210">
        <v>48</v>
      </c>
      <c r="I289" s="211"/>
      <c r="J289" s="207"/>
      <c r="K289" s="207"/>
      <c r="L289" s="212"/>
      <c r="M289" s="213"/>
      <c r="N289" s="214"/>
      <c r="O289" s="214"/>
      <c r="P289" s="214"/>
      <c r="Q289" s="214"/>
      <c r="R289" s="214"/>
      <c r="S289" s="214"/>
      <c r="T289" s="215"/>
      <c r="AT289" s="216" t="s">
        <v>130</v>
      </c>
      <c r="AU289" s="216" t="s">
        <v>83</v>
      </c>
      <c r="AV289" s="13" t="s">
        <v>85</v>
      </c>
      <c r="AW289" s="13" t="s">
        <v>31</v>
      </c>
      <c r="AX289" s="13" t="s">
        <v>75</v>
      </c>
      <c r="AY289" s="216" t="s">
        <v>120</v>
      </c>
    </row>
    <row r="290" spans="1:65" s="12" customFormat="1" ht="11.25">
      <c r="B290" s="196"/>
      <c r="C290" s="197"/>
      <c r="D290" s="191" t="s">
        <v>130</v>
      </c>
      <c r="E290" s="198" t="s">
        <v>1</v>
      </c>
      <c r="F290" s="199" t="s">
        <v>269</v>
      </c>
      <c r="G290" s="197"/>
      <c r="H290" s="198" t="s">
        <v>1</v>
      </c>
      <c r="I290" s="200"/>
      <c r="J290" s="197"/>
      <c r="K290" s="197"/>
      <c r="L290" s="201"/>
      <c r="M290" s="202"/>
      <c r="N290" s="203"/>
      <c r="O290" s="203"/>
      <c r="P290" s="203"/>
      <c r="Q290" s="203"/>
      <c r="R290" s="203"/>
      <c r="S290" s="203"/>
      <c r="T290" s="204"/>
      <c r="AT290" s="205" t="s">
        <v>130</v>
      </c>
      <c r="AU290" s="205" t="s">
        <v>83</v>
      </c>
      <c r="AV290" s="12" t="s">
        <v>83</v>
      </c>
      <c r="AW290" s="12" t="s">
        <v>31</v>
      </c>
      <c r="AX290" s="12" t="s">
        <v>75</v>
      </c>
      <c r="AY290" s="205" t="s">
        <v>120</v>
      </c>
    </row>
    <row r="291" spans="1:65" s="13" customFormat="1" ht="11.25">
      <c r="B291" s="206"/>
      <c r="C291" s="207"/>
      <c r="D291" s="191" t="s">
        <v>130</v>
      </c>
      <c r="E291" s="208" t="s">
        <v>1</v>
      </c>
      <c r="F291" s="209" t="s">
        <v>270</v>
      </c>
      <c r="G291" s="207"/>
      <c r="H291" s="210">
        <v>1000</v>
      </c>
      <c r="I291" s="211"/>
      <c r="J291" s="207"/>
      <c r="K291" s="207"/>
      <c r="L291" s="212"/>
      <c r="M291" s="213"/>
      <c r="N291" s="214"/>
      <c r="O291" s="214"/>
      <c r="P291" s="214"/>
      <c r="Q291" s="214"/>
      <c r="R291" s="214"/>
      <c r="S291" s="214"/>
      <c r="T291" s="215"/>
      <c r="AT291" s="216" t="s">
        <v>130</v>
      </c>
      <c r="AU291" s="216" t="s">
        <v>83</v>
      </c>
      <c r="AV291" s="13" t="s">
        <v>85</v>
      </c>
      <c r="AW291" s="13" t="s">
        <v>31</v>
      </c>
      <c r="AX291" s="13" t="s">
        <v>75</v>
      </c>
      <c r="AY291" s="216" t="s">
        <v>120</v>
      </c>
    </row>
    <row r="292" spans="1:65" s="14" customFormat="1" ht="11.25">
      <c r="B292" s="217"/>
      <c r="C292" s="218"/>
      <c r="D292" s="191" t="s">
        <v>130</v>
      </c>
      <c r="E292" s="219" t="s">
        <v>1</v>
      </c>
      <c r="F292" s="220" t="s">
        <v>137</v>
      </c>
      <c r="G292" s="218"/>
      <c r="H292" s="221">
        <v>1604</v>
      </c>
      <c r="I292" s="222"/>
      <c r="J292" s="218"/>
      <c r="K292" s="218"/>
      <c r="L292" s="223"/>
      <c r="M292" s="224"/>
      <c r="N292" s="225"/>
      <c r="O292" s="225"/>
      <c r="P292" s="225"/>
      <c r="Q292" s="225"/>
      <c r="R292" s="225"/>
      <c r="S292" s="225"/>
      <c r="T292" s="226"/>
      <c r="AT292" s="227" t="s">
        <v>130</v>
      </c>
      <c r="AU292" s="227" t="s">
        <v>83</v>
      </c>
      <c r="AV292" s="14" t="s">
        <v>127</v>
      </c>
      <c r="AW292" s="14" t="s">
        <v>31</v>
      </c>
      <c r="AX292" s="14" t="s">
        <v>83</v>
      </c>
      <c r="AY292" s="227" t="s">
        <v>120</v>
      </c>
    </row>
    <row r="293" spans="1:65" s="12" customFormat="1" ht="11.25">
      <c r="B293" s="196"/>
      <c r="C293" s="197"/>
      <c r="D293" s="191" t="s">
        <v>130</v>
      </c>
      <c r="E293" s="198" t="s">
        <v>1</v>
      </c>
      <c r="F293" s="199" t="s">
        <v>138</v>
      </c>
      <c r="G293" s="197"/>
      <c r="H293" s="198" t="s">
        <v>1</v>
      </c>
      <c r="I293" s="200"/>
      <c r="J293" s="197"/>
      <c r="K293" s="197"/>
      <c r="L293" s="201"/>
      <c r="M293" s="202"/>
      <c r="N293" s="203"/>
      <c r="O293" s="203"/>
      <c r="P293" s="203"/>
      <c r="Q293" s="203"/>
      <c r="R293" s="203"/>
      <c r="S293" s="203"/>
      <c r="T293" s="204"/>
      <c r="AT293" s="205" t="s">
        <v>130</v>
      </c>
      <c r="AU293" s="205" t="s">
        <v>83</v>
      </c>
      <c r="AV293" s="12" t="s">
        <v>83</v>
      </c>
      <c r="AW293" s="12" t="s">
        <v>31</v>
      </c>
      <c r="AX293" s="12" t="s">
        <v>75</v>
      </c>
      <c r="AY293" s="205" t="s">
        <v>120</v>
      </c>
    </row>
    <row r="294" spans="1:65" s="2" customFormat="1" ht="16.5" customHeight="1">
      <c r="A294" s="33"/>
      <c r="B294" s="34"/>
      <c r="C294" s="177" t="s">
        <v>271</v>
      </c>
      <c r="D294" s="177" t="s">
        <v>121</v>
      </c>
      <c r="E294" s="178" t="s">
        <v>272</v>
      </c>
      <c r="F294" s="179" t="s">
        <v>273</v>
      </c>
      <c r="G294" s="180" t="s">
        <v>124</v>
      </c>
      <c r="H294" s="181">
        <v>654</v>
      </c>
      <c r="I294" s="291"/>
      <c r="J294" s="183">
        <f>ROUND(I294*H294,2)</f>
        <v>0</v>
      </c>
      <c r="K294" s="179" t="s">
        <v>125</v>
      </c>
      <c r="L294" s="184"/>
      <c r="M294" s="185" t="s">
        <v>1</v>
      </c>
      <c r="N294" s="186" t="s">
        <v>40</v>
      </c>
      <c r="O294" s="70"/>
      <c r="P294" s="187">
        <f>O294*H294</f>
        <v>0</v>
      </c>
      <c r="Q294" s="187">
        <v>5.0000000000000002E-5</v>
      </c>
      <c r="R294" s="187">
        <f>Q294*H294</f>
        <v>3.27E-2</v>
      </c>
      <c r="S294" s="187">
        <v>0</v>
      </c>
      <c r="T294" s="188">
        <f>S294*H294</f>
        <v>0</v>
      </c>
      <c r="U294" s="33"/>
      <c r="V294" s="33"/>
      <c r="W294" s="33"/>
      <c r="X294" s="33"/>
      <c r="Y294" s="33"/>
      <c r="Z294" s="33"/>
      <c r="AA294" s="33"/>
      <c r="AB294" s="33"/>
      <c r="AC294" s="33"/>
      <c r="AD294" s="33"/>
      <c r="AE294" s="33"/>
      <c r="AR294" s="189" t="s">
        <v>126</v>
      </c>
      <c r="AT294" s="189" t="s">
        <v>121</v>
      </c>
      <c r="AU294" s="189" t="s">
        <v>83</v>
      </c>
      <c r="AY294" s="16" t="s">
        <v>120</v>
      </c>
      <c r="BE294" s="190">
        <f>IF(N294="základní",J294,0)</f>
        <v>0</v>
      </c>
      <c r="BF294" s="190">
        <f>IF(N294="snížená",J294,0)</f>
        <v>0</v>
      </c>
      <c r="BG294" s="190">
        <f>IF(N294="zákl. přenesená",J294,0)</f>
        <v>0</v>
      </c>
      <c r="BH294" s="190">
        <f>IF(N294="sníž. přenesená",J294,0)</f>
        <v>0</v>
      </c>
      <c r="BI294" s="190">
        <f>IF(N294="nulová",J294,0)</f>
        <v>0</v>
      </c>
      <c r="BJ294" s="16" t="s">
        <v>83</v>
      </c>
      <c r="BK294" s="190">
        <f>ROUND(I294*H294,2)</f>
        <v>0</v>
      </c>
      <c r="BL294" s="16" t="s">
        <v>127</v>
      </c>
      <c r="BM294" s="189" t="s">
        <v>274</v>
      </c>
    </row>
    <row r="295" spans="1:65" s="2" customFormat="1" ht="11.25">
      <c r="A295" s="33"/>
      <c r="B295" s="34"/>
      <c r="C295" s="35"/>
      <c r="D295" s="191" t="s">
        <v>129</v>
      </c>
      <c r="E295" s="35"/>
      <c r="F295" s="192" t="s">
        <v>273</v>
      </c>
      <c r="G295" s="35"/>
      <c r="H295" s="35"/>
      <c r="I295" s="193"/>
      <c r="J295" s="35"/>
      <c r="K295" s="35"/>
      <c r="L295" s="38"/>
      <c r="M295" s="194"/>
      <c r="N295" s="195"/>
      <c r="O295" s="70"/>
      <c r="P295" s="70"/>
      <c r="Q295" s="70"/>
      <c r="R295" s="70"/>
      <c r="S295" s="70"/>
      <c r="T295" s="71"/>
      <c r="U295" s="33"/>
      <c r="V295" s="33"/>
      <c r="W295" s="33"/>
      <c r="X295" s="33"/>
      <c r="Y295" s="33"/>
      <c r="Z295" s="33"/>
      <c r="AA295" s="33"/>
      <c r="AB295" s="33"/>
      <c r="AC295" s="33"/>
      <c r="AD295" s="33"/>
      <c r="AE295" s="33"/>
      <c r="AT295" s="16" t="s">
        <v>129</v>
      </c>
      <c r="AU295" s="16" t="s">
        <v>83</v>
      </c>
    </row>
    <row r="296" spans="1:65" s="12" customFormat="1" ht="11.25">
      <c r="B296" s="196"/>
      <c r="C296" s="197"/>
      <c r="D296" s="191" t="s">
        <v>130</v>
      </c>
      <c r="E296" s="198" t="s">
        <v>1</v>
      </c>
      <c r="F296" s="199" t="s">
        <v>131</v>
      </c>
      <c r="G296" s="197"/>
      <c r="H296" s="198" t="s">
        <v>1</v>
      </c>
      <c r="I296" s="200"/>
      <c r="J296" s="197"/>
      <c r="K296" s="197"/>
      <c r="L296" s="201"/>
      <c r="M296" s="202"/>
      <c r="N296" s="203"/>
      <c r="O296" s="203"/>
      <c r="P296" s="203"/>
      <c r="Q296" s="203"/>
      <c r="R296" s="203"/>
      <c r="S296" s="203"/>
      <c r="T296" s="204"/>
      <c r="AT296" s="205" t="s">
        <v>130</v>
      </c>
      <c r="AU296" s="205" t="s">
        <v>83</v>
      </c>
      <c r="AV296" s="12" t="s">
        <v>83</v>
      </c>
      <c r="AW296" s="12" t="s">
        <v>31</v>
      </c>
      <c r="AX296" s="12" t="s">
        <v>75</v>
      </c>
      <c r="AY296" s="205" t="s">
        <v>120</v>
      </c>
    </row>
    <row r="297" spans="1:65" s="13" customFormat="1" ht="11.25">
      <c r="B297" s="206"/>
      <c r="C297" s="207"/>
      <c r="D297" s="191" t="s">
        <v>130</v>
      </c>
      <c r="E297" s="208" t="s">
        <v>1</v>
      </c>
      <c r="F297" s="209" t="s">
        <v>261</v>
      </c>
      <c r="G297" s="207"/>
      <c r="H297" s="210">
        <v>4</v>
      </c>
      <c r="I297" s="211"/>
      <c r="J297" s="207"/>
      <c r="K297" s="207"/>
      <c r="L297" s="212"/>
      <c r="M297" s="213"/>
      <c r="N297" s="214"/>
      <c r="O297" s="214"/>
      <c r="P297" s="214"/>
      <c r="Q297" s="214"/>
      <c r="R297" s="214"/>
      <c r="S297" s="214"/>
      <c r="T297" s="215"/>
      <c r="AT297" s="216" t="s">
        <v>130</v>
      </c>
      <c r="AU297" s="216" t="s">
        <v>83</v>
      </c>
      <c r="AV297" s="13" t="s">
        <v>85</v>
      </c>
      <c r="AW297" s="13" t="s">
        <v>31</v>
      </c>
      <c r="AX297" s="13" t="s">
        <v>75</v>
      </c>
      <c r="AY297" s="216" t="s">
        <v>120</v>
      </c>
    </row>
    <row r="298" spans="1:65" s="12" customFormat="1" ht="11.25">
      <c r="B298" s="196"/>
      <c r="C298" s="197"/>
      <c r="D298" s="191" t="s">
        <v>130</v>
      </c>
      <c r="E298" s="198" t="s">
        <v>1</v>
      </c>
      <c r="F298" s="199" t="s">
        <v>132</v>
      </c>
      <c r="G298" s="197"/>
      <c r="H298" s="198" t="s">
        <v>1</v>
      </c>
      <c r="I298" s="200"/>
      <c r="J298" s="197"/>
      <c r="K298" s="197"/>
      <c r="L298" s="201"/>
      <c r="M298" s="202"/>
      <c r="N298" s="203"/>
      <c r="O298" s="203"/>
      <c r="P298" s="203"/>
      <c r="Q298" s="203"/>
      <c r="R298" s="203"/>
      <c r="S298" s="203"/>
      <c r="T298" s="204"/>
      <c r="AT298" s="205" t="s">
        <v>130</v>
      </c>
      <c r="AU298" s="205" t="s">
        <v>83</v>
      </c>
      <c r="AV298" s="12" t="s">
        <v>83</v>
      </c>
      <c r="AW298" s="12" t="s">
        <v>31</v>
      </c>
      <c r="AX298" s="12" t="s">
        <v>75</v>
      </c>
      <c r="AY298" s="205" t="s">
        <v>120</v>
      </c>
    </row>
    <row r="299" spans="1:65" s="13" customFormat="1" ht="11.25">
      <c r="B299" s="206"/>
      <c r="C299" s="207"/>
      <c r="D299" s="191" t="s">
        <v>130</v>
      </c>
      <c r="E299" s="208" t="s">
        <v>1</v>
      </c>
      <c r="F299" s="209" t="s">
        <v>262</v>
      </c>
      <c r="G299" s="207"/>
      <c r="H299" s="210">
        <v>48</v>
      </c>
      <c r="I299" s="211"/>
      <c r="J299" s="207"/>
      <c r="K299" s="207"/>
      <c r="L299" s="212"/>
      <c r="M299" s="213"/>
      <c r="N299" s="214"/>
      <c r="O299" s="214"/>
      <c r="P299" s="214"/>
      <c r="Q299" s="214"/>
      <c r="R299" s="214"/>
      <c r="S299" s="214"/>
      <c r="T299" s="215"/>
      <c r="AT299" s="216" t="s">
        <v>130</v>
      </c>
      <c r="AU299" s="216" t="s">
        <v>83</v>
      </c>
      <c r="AV299" s="13" t="s">
        <v>85</v>
      </c>
      <c r="AW299" s="13" t="s">
        <v>31</v>
      </c>
      <c r="AX299" s="13" t="s">
        <v>75</v>
      </c>
      <c r="AY299" s="216" t="s">
        <v>120</v>
      </c>
    </row>
    <row r="300" spans="1:65" s="12" customFormat="1" ht="11.25">
      <c r="B300" s="196"/>
      <c r="C300" s="197"/>
      <c r="D300" s="191" t="s">
        <v>130</v>
      </c>
      <c r="E300" s="198" t="s">
        <v>1</v>
      </c>
      <c r="F300" s="199" t="s">
        <v>263</v>
      </c>
      <c r="G300" s="197"/>
      <c r="H300" s="198" t="s">
        <v>1</v>
      </c>
      <c r="I300" s="200"/>
      <c r="J300" s="197"/>
      <c r="K300" s="197"/>
      <c r="L300" s="201"/>
      <c r="M300" s="202"/>
      <c r="N300" s="203"/>
      <c r="O300" s="203"/>
      <c r="P300" s="203"/>
      <c r="Q300" s="203"/>
      <c r="R300" s="203"/>
      <c r="S300" s="203"/>
      <c r="T300" s="204"/>
      <c r="AT300" s="205" t="s">
        <v>130</v>
      </c>
      <c r="AU300" s="205" t="s">
        <v>83</v>
      </c>
      <c r="AV300" s="12" t="s">
        <v>83</v>
      </c>
      <c r="AW300" s="12" t="s">
        <v>31</v>
      </c>
      <c r="AX300" s="12" t="s">
        <v>75</v>
      </c>
      <c r="AY300" s="205" t="s">
        <v>120</v>
      </c>
    </row>
    <row r="301" spans="1:65" s="13" customFormat="1" ht="11.25">
      <c r="B301" s="206"/>
      <c r="C301" s="207"/>
      <c r="D301" s="191" t="s">
        <v>130</v>
      </c>
      <c r="E301" s="208" t="s">
        <v>1</v>
      </c>
      <c r="F301" s="209" t="s">
        <v>264</v>
      </c>
      <c r="G301" s="207"/>
      <c r="H301" s="210">
        <v>400</v>
      </c>
      <c r="I301" s="211"/>
      <c r="J301" s="207"/>
      <c r="K301" s="207"/>
      <c r="L301" s="212"/>
      <c r="M301" s="213"/>
      <c r="N301" s="214"/>
      <c r="O301" s="214"/>
      <c r="P301" s="214"/>
      <c r="Q301" s="214"/>
      <c r="R301" s="214"/>
      <c r="S301" s="214"/>
      <c r="T301" s="215"/>
      <c r="AT301" s="216" t="s">
        <v>130</v>
      </c>
      <c r="AU301" s="216" t="s">
        <v>83</v>
      </c>
      <c r="AV301" s="13" t="s">
        <v>85</v>
      </c>
      <c r="AW301" s="13" t="s">
        <v>31</v>
      </c>
      <c r="AX301" s="13" t="s">
        <v>75</v>
      </c>
      <c r="AY301" s="216" t="s">
        <v>120</v>
      </c>
    </row>
    <row r="302" spans="1:65" s="12" customFormat="1" ht="11.25">
      <c r="B302" s="196"/>
      <c r="C302" s="197"/>
      <c r="D302" s="191" t="s">
        <v>130</v>
      </c>
      <c r="E302" s="198" t="s">
        <v>1</v>
      </c>
      <c r="F302" s="199" t="s">
        <v>265</v>
      </c>
      <c r="G302" s="197"/>
      <c r="H302" s="198" t="s">
        <v>1</v>
      </c>
      <c r="I302" s="200"/>
      <c r="J302" s="197"/>
      <c r="K302" s="197"/>
      <c r="L302" s="201"/>
      <c r="M302" s="202"/>
      <c r="N302" s="203"/>
      <c r="O302" s="203"/>
      <c r="P302" s="203"/>
      <c r="Q302" s="203"/>
      <c r="R302" s="203"/>
      <c r="S302" s="203"/>
      <c r="T302" s="204"/>
      <c r="AT302" s="205" t="s">
        <v>130</v>
      </c>
      <c r="AU302" s="205" t="s">
        <v>83</v>
      </c>
      <c r="AV302" s="12" t="s">
        <v>83</v>
      </c>
      <c r="AW302" s="12" t="s">
        <v>31</v>
      </c>
      <c r="AX302" s="12" t="s">
        <v>75</v>
      </c>
      <c r="AY302" s="205" t="s">
        <v>120</v>
      </c>
    </row>
    <row r="303" spans="1:65" s="13" customFormat="1" ht="11.25">
      <c r="B303" s="206"/>
      <c r="C303" s="207"/>
      <c r="D303" s="191" t="s">
        <v>130</v>
      </c>
      <c r="E303" s="208" t="s">
        <v>1</v>
      </c>
      <c r="F303" s="209" t="s">
        <v>266</v>
      </c>
      <c r="G303" s="207"/>
      <c r="H303" s="210">
        <v>40</v>
      </c>
      <c r="I303" s="211"/>
      <c r="J303" s="207"/>
      <c r="K303" s="207"/>
      <c r="L303" s="212"/>
      <c r="M303" s="213"/>
      <c r="N303" s="214"/>
      <c r="O303" s="214"/>
      <c r="P303" s="214"/>
      <c r="Q303" s="214"/>
      <c r="R303" s="214"/>
      <c r="S303" s="214"/>
      <c r="T303" s="215"/>
      <c r="AT303" s="216" t="s">
        <v>130</v>
      </c>
      <c r="AU303" s="216" t="s">
        <v>83</v>
      </c>
      <c r="AV303" s="13" t="s">
        <v>85</v>
      </c>
      <c r="AW303" s="13" t="s">
        <v>31</v>
      </c>
      <c r="AX303" s="13" t="s">
        <v>75</v>
      </c>
      <c r="AY303" s="216" t="s">
        <v>120</v>
      </c>
    </row>
    <row r="304" spans="1:65" s="12" customFormat="1" ht="11.25">
      <c r="B304" s="196"/>
      <c r="C304" s="197"/>
      <c r="D304" s="191" t="s">
        <v>130</v>
      </c>
      <c r="E304" s="198" t="s">
        <v>1</v>
      </c>
      <c r="F304" s="199" t="s">
        <v>134</v>
      </c>
      <c r="G304" s="197"/>
      <c r="H304" s="198" t="s">
        <v>1</v>
      </c>
      <c r="I304" s="200"/>
      <c r="J304" s="197"/>
      <c r="K304" s="197"/>
      <c r="L304" s="201"/>
      <c r="M304" s="202"/>
      <c r="N304" s="203"/>
      <c r="O304" s="203"/>
      <c r="P304" s="203"/>
      <c r="Q304" s="203"/>
      <c r="R304" s="203"/>
      <c r="S304" s="203"/>
      <c r="T304" s="204"/>
      <c r="AT304" s="205" t="s">
        <v>130</v>
      </c>
      <c r="AU304" s="205" t="s">
        <v>83</v>
      </c>
      <c r="AV304" s="12" t="s">
        <v>83</v>
      </c>
      <c r="AW304" s="12" t="s">
        <v>31</v>
      </c>
      <c r="AX304" s="12" t="s">
        <v>75</v>
      </c>
      <c r="AY304" s="205" t="s">
        <v>120</v>
      </c>
    </row>
    <row r="305" spans="1:65" s="13" customFormat="1" ht="11.25">
      <c r="B305" s="206"/>
      <c r="C305" s="207"/>
      <c r="D305" s="191" t="s">
        <v>130</v>
      </c>
      <c r="E305" s="208" t="s">
        <v>1</v>
      </c>
      <c r="F305" s="209" t="s">
        <v>267</v>
      </c>
      <c r="G305" s="207"/>
      <c r="H305" s="210">
        <v>24</v>
      </c>
      <c r="I305" s="211"/>
      <c r="J305" s="207"/>
      <c r="K305" s="207"/>
      <c r="L305" s="212"/>
      <c r="M305" s="213"/>
      <c r="N305" s="214"/>
      <c r="O305" s="214"/>
      <c r="P305" s="214"/>
      <c r="Q305" s="214"/>
      <c r="R305" s="214"/>
      <c r="S305" s="214"/>
      <c r="T305" s="215"/>
      <c r="AT305" s="216" t="s">
        <v>130</v>
      </c>
      <c r="AU305" s="216" t="s">
        <v>83</v>
      </c>
      <c r="AV305" s="13" t="s">
        <v>85</v>
      </c>
      <c r="AW305" s="13" t="s">
        <v>31</v>
      </c>
      <c r="AX305" s="13" t="s">
        <v>75</v>
      </c>
      <c r="AY305" s="216" t="s">
        <v>120</v>
      </c>
    </row>
    <row r="306" spans="1:65" s="12" customFormat="1" ht="11.25">
      <c r="B306" s="196"/>
      <c r="C306" s="197"/>
      <c r="D306" s="191" t="s">
        <v>130</v>
      </c>
      <c r="E306" s="198" t="s">
        <v>1</v>
      </c>
      <c r="F306" s="199" t="s">
        <v>268</v>
      </c>
      <c r="G306" s="197"/>
      <c r="H306" s="198" t="s">
        <v>1</v>
      </c>
      <c r="I306" s="200"/>
      <c r="J306" s="197"/>
      <c r="K306" s="197"/>
      <c r="L306" s="201"/>
      <c r="M306" s="202"/>
      <c r="N306" s="203"/>
      <c r="O306" s="203"/>
      <c r="P306" s="203"/>
      <c r="Q306" s="203"/>
      <c r="R306" s="203"/>
      <c r="S306" s="203"/>
      <c r="T306" s="204"/>
      <c r="AT306" s="205" t="s">
        <v>130</v>
      </c>
      <c r="AU306" s="205" t="s">
        <v>83</v>
      </c>
      <c r="AV306" s="12" t="s">
        <v>83</v>
      </c>
      <c r="AW306" s="12" t="s">
        <v>31</v>
      </c>
      <c r="AX306" s="12" t="s">
        <v>75</v>
      </c>
      <c r="AY306" s="205" t="s">
        <v>120</v>
      </c>
    </row>
    <row r="307" spans="1:65" s="13" customFormat="1" ht="11.25">
      <c r="B307" s="206"/>
      <c r="C307" s="207"/>
      <c r="D307" s="191" t="s">
        <v>130</v>
      </c>
      <c r="E307" s="208" t="s">
        <v>1</v>
      </c>
      <c r="F307" s="209" t="s">
        <v>266</v>
      </c>
      <c r="G307" s="207"/>
      <c r="H307" s="210">
        <v>40</v>
      </c>
      <c r="I307" s="211"/>
      <c r="J307" s="207"/>
      <c r="K307" s="207"/>
      <c r="L307" s="212"/>
      <c r="M307" s="213"/>
      <c r="N307" s="214"/>
      <c r="O307" s="214"/>
      <c r="P307" s="214"/>
      <c r="Q307" s="214"/>
      <c r="R307" s="214"/>
      <c r="S307" s="214"/>
      <c r="T307" s="215"/>
      <c r="AT307" s="216" t="s">
        <v>130</v>
      </c>
      <c r="AU307" s="216" t="s">
        <v>83</v>
      </c>
      <c r="AV307" s="13" t="s">
        <v>85</v>
      </c>
      <c r="AW307" s="13" t="s">
        <v>31</v>
      </c>
      <c r="AX307" s="13" t="s">
        <v>75</v>
      </c>
      <c r="AY307" s="216" t="s">
        <v>120</v>
      </c>
    </row>
    <row r="308" spans="1:65" s="12" customFormat="1" ht="11.25">
      <c r="B308" s="196"/>
      <c r="C308" s="197"/>
      <c r="D308" s="191" t="s">
        <v>130</v>
      </c>
      <c r="E308" s="198" t="s">
        <v>1</v>
      </c>
      <c r="F308" s="199" t="s">
        <v>136</v>
      </c>
      <c r="G308" s="197"/>
      <c r="H308" s="198" t="s">
        <v>1</v>
      </c>
      <c r="I308" s="200"/>
      <c r="J308" s="197"/>
      <c r="K308" s="197"/>
      <c r="L308" s="201"/>
      <c r="M308" s="202"/>
      <c r="N308" s="203"/>
      <c r="O308" s="203"/>
      <c r="P308" s="203"/>
      <c r="Q308" s="203"/>
      <c r="R308" s="203"/>
      <c r="S308" s="203"/>
      <c r="T308" s="204"/>
      <c r="AT308" s="205" t="s">
        <v>130</v>
      </c>
      <c r="AU308" s="205" t="s">
        <v>83</v>
      </c>
      <c r="AV308" s="12" t="s">
        <v>83</v>
      </c>
      <c r="AW308" s="12" t="s">
        <v>31</v>
      </c>
      <c r="AX308" s="12" t="s">
        <v>75</v>
      </c>
      <c r="AY308" s="205" t="s">
        <v>120</v>
      </c>
    </row>
    <row r="309" spans="1:65" s="13" customFormat="1" ht="11.25">
      <c r="B309" s="206"/>
      <c r="C309" s="207"/>
      <c r="D309" s="191" t="s">
        <v>130</v>
      </c>
      <c r="E309" s="208" t="s">
        <v>1</v>
      </c>
      <c r="F309" s="209" t="s">
        <v>262</v>
      </c>
      <c r="G309" s="207"/>
      <c r="H309" s="210">
        <v>48</v>
      </c>
      <c r="I309" s="211"/>
      <c r="J309" s="207"/>
      <c r="K309" s="207"/>
      <c r="L309" s="212"/>
      <c r="M309" s="213"/>
      <c r="N309" s="214"/>
      <c r="O309" s="214"/>
      <c r="P309" s="214"/>
      <c r="Q309" s="214"/>
      <c r="R309" s="214"/>
      <c r="S309" s="214"/>
      <c r="T309" s="215"/>
      <c r="AT309" s="216" t="s">
        <v>130</v>
      </c>
      <c r="AU309" s="216" t="s">
        <v>83</v>
      </c>
      <c r="AV309" s="13" t="s">
        <v>85</v>
      </c>
      <c r="AW309" s="13" t="s">
        <v>31</v>
      </c>
      <c r="AX309" s="13" t="s">
        <v>75</v>
      </c>
      <c r="AY309" s="216" t="s">
        <v>120</v>
      </c>
    </row>
    <row r="310" spans="1:65" s="12" customFormat="1" ht="11.25">
      <c r="B310" s="196"/>
      <c r="C310" s="197"/>
      <c r="D310" s="191" t="s">
        <v>130</v>
      </c>
      <c r="E310" s="198" t="s">
        <v>1</v>
      </c>
      <c r="F310" s="199" t="s">
        <v>269</v>
      </c>
      <c r="G310" s="197"/>
      <c r="H310" s="198" t="s">
        <v>1</v>
      </c>
      <c r="I310" s="200"/>
      <c r="J310" s="197"/>
      <c r="K310" s="197"/>
      <c r="L310" s="201"/>
      <c r="M310" s="202"/>
      <c r="N310" s="203"/>
      <c r="O310" s="203"/>
      <c r="P310" s="203"/>
      <c r="Q310" s="203"/>
      <c r="R310" s="203"/>
      <c r="S310" s="203"/>
      <c r="T310" s="204"/>
      <c r="AT310" s="205" t="s">
        <v>130</v>
      </c>
      <c r="AU310" s="205" t="s">
        <v>83</v>
      </c>
      <c r="AV310" s="12" t="s">
        <v>83</v>
      </c>
      <c r="AW310" s="12" t="s">
        <v>31</v>
      </c>
      <c r="AX310" s="12" t="s">
        <v>75</v>
      </c>
      <c r="AY310" s="205" t="s">
        <v>120</v>
      </c>
    </row>
    <row r="311" spans="1:65" s="13" customFormat="1" ht="11.25">
      <c r="B311" s="206"/>
      <c r="C311" s="207"/>
      <c r="D311" s="191" t="s">
        <v>130</v>
      </c>
      <c r="E311" s="208" t="s">
        <v>1</v>
      </c>
      <c r="F311" s="209" t="s">
        <v>275</v>
      </c>
      <c r="G311" s="207"/>
      <c r="H311" s="210">
        <v>50</v>
      </c>
      <c r="I311" s="211"/>
      <c r="J311" s="207"/>
      <c r="K311" s="207"/>
      <c r="L311" s="212"/>
      <c r="M311" s="213"/>
      <c r="N311" s="214"/>
      <c r="O311" s="214"/>
      <c r="P311" s="214"/>
      <c r="Q311" s="214"/>
      <c r="R311" s="214"/>
      <c r="S311" s="214"/>
      <c r="T311" s="215"/>
      <c r="AT311" s="216" t="s">
        <v>130</v>
      </c>
      <c r="AU311" s="216" t="s">
        <v>83</v>
      </c>
      <c r="AV311" s="13" t="s">
        <v>85</v>
      </c>
      <c r="AW311" s="13" t="s">
        <v>31</v>
      </c>
      <c r="AX311" s="13" t="s">
        <v>75</v>
      </c>
      <c r="AY311" s="216" t="s">
        <v>120</v>
      </c>
    </row>
    <row r="312" spans="1:65" s="14" customFormat="1" ht="11.25">
      <c r="B312" s="217"/>
      <c r="C312" s="218"/>
      <c r="D312" s="191" t="s">
        <v>130</v>
      </c>
      <c r="E312" s="219" t="s">
        <v>1</v>
      </c>
      <c r="F312" s="220" t="s">
        <v>137</v>
      </c>
      <c r="G312" s="218"/>
      <c r="H312" s="221">
        <v>654</v>
      </c>
      <c r="I312" s="222"/>
      <c r="J312" s="218"/>
      <c r="K312" s="218"/>
      <c r="L312" s="223"/>
      <c r="M312" s="224"/>
      <c r="N312" s="225"/>
      <c r="O312" s="225"/>
      <c r="P312" s="225"/>
      <c r="Q312" s="225"/>
      <c r="R312" s="225"/>
      <c r="S312" s="225"/>
      <c r="T312" s="226"/>
      <c r="AT312" s="227" t="s">
        <v>130</v>
      </c>
      <c r="AU312" s="227" t="s">
        <v>83</v>
      </c>
      <c r="AV312" s="14" t="s">
        <v>127</v>
      </c>
      <c r="AW312" s="14" t="s">
        <v>31</v>
      </c>
      <c r="AX312" s="14" t="s">
        <v>83</v>
      </c>
      <c r="AY312" s="227" t="s">
        <v>120</v>
      </c>
    </row>
    <row r="313" spans="1:65" s="12" customFormat="1" ht="11.25">
      <c r="B313" s="196"/>
      <c r="C313" s="197"/>
      <c r="D313" s="191" t="s">
        <v>130</v>
      </c>
      <c r="E313" s="198" t="s">
        <v>1</v>
      </c>
      <c r="F313" s="199" t="s">
        <v>138</v>
      </c>
      <c r="G313" s="197"/>
      <c r="H313" s="198" t="s">
        <v>1</v>
      </c>
      <c r="I313" s="200"/>
      <c r="J313" s="197"/>
      <c r="K313" s="197"/>
      <c r="L313" s="201"/>
      <c r="M313" s="202"/>
      <c r="N313" s="203"/>
      <c r="O313" s="203"/>
      <c r="P313" s="203"/>
      <c r="Q313" s="203"/>
      <c r="R313" s="203"/>
      <c r="S313" s="203"/>
      <c r="T313" s="204"/>
      <c r="AT313" s="205" t="s">
        <v>130</v>
      </c>
      <c r="AU313" s="205" t="s">
        <v>83</v>
      </c>
      <c r="AV313" s="12" t="s">
        <v>83</v>
      </c>
      <c r="AW313" s="12" t="s">
        <v>31</v>
      </c>
      <c r="AX313" s="12" t="s">
        <v>75</v>
      </c>
      <c r="AY313" s="205" t="s">
        <v>120</v>
      </c>
    </row>
    <row r="314" spans="1:65" s="2" customFormat="1" ht="16.5" customHeight="1">
      <c r="A314" s="33"/>
      <c r="B314" s="34"/>
      <c r="C314" s="177" t="s">
        <v>276</v>
      </c>
      <c r="D314" s="177" t="s">
        <v>121</v>
      </c>
      <c r="E314" s="178" t="s">
        <v>277</v>
      </c>
      <c r="F314" s="179" t="s">
        <v>278</v>
      </c>
      <c r="G314" s="180" t="s">
        <v>124</v>
      </c>
      <c r="H314" s="181">
        <v>1604</v>
      </c>
      <c r="I314" s="291"/>
      <c r="J314" s="183">
        <f>ROUND(I314*H314,2)</f>
        <v>0</v>
      </c>
      <c r="K314" s="179" t="s">
        <v>125</v>
      </c>
      <c r="L314" s="184"/>
      <c r="M314" s="185" t="s">
        <v>1</v>
      </c>
      <c r="N314" s="186" t="s">
        <v>40</v>
      </c>
      <c r="O314" s="70"/>
      <c r="P314" s="187">
        <f>O314*H314</f>
        <v>0</v>
      </c>
      <c r="Q314" s="187">
        <v>1.4999999999999999E-4</v>
      </c>
      <c r="R314" s="187">
        <f>Q314*H314</f>
        <v>0.24059999999999998</v>
      </c>
      <c r="S314" s="187">
        <v>0</v>
      </c>
      <c r="T314" s="188">
        <f>S314*H314</f>
        <v>0</v>
      </c>
      <c r="U314" s="33"/>
      <c r="V314" s="33"/>
      <c r="W314" s="33"/>
      <c r="X314" s="33"/>
      <c r="Y314" s="33"/>
      <c r="Z314" s="33"/>
      <c r="AA314" s="33"/>
      <c r="AB314" s="33"/>
      <c r="AC314" s="33"/>
      <c r="AD314" s="33"/>
      <c r="AE314" s="33"/>
      <c r="AR314" s="189" t="s">
        <v>126</v>
      </c>
      <c r="AT314" s="189" t="s">
        <v>121</v>
      </c>
      <c r="AU314" s="189" t="s">
        <v>83</v>
      </c>
      <c r="AY314" s="16" t="s">
        <v>120</v>
      </c>
      <c r="BE314" s="190">
        <f>IF(N314="základní",J314,0)</f>
        <v>0</v>
      </c>
      <c r="BF314" s="190">
        <f>IF(N314="snížená",J314,0)</f>
        <v>0</v>
      </c>
      <c r="BG314" s="190">
        <f>IF(N314="zákl. přenesená",J314,0)</f>
        <v>0</v>
      </c>
      <c r="BH314" s="190">
        <f>IF(N314="sníž. přenesená",J314,0)</f>
        <v>0</v>
      </c>
      <c r="BI314" s="190">
        <f>IF(N314="nulová",J314,0)</f>
        <v>0</v>
      </c>
      <c r="BJ314" s="16" t="s">
        <v>83</v>
      </c>
      <c r="BK314" s="190">
        <f>ROUND(I314*H314,2)</f>
        <v>0</v>
      </c>
      <c r="BL314" s="16" t="s">
        <v>127</v>
      </c>
      <c r="BM314" s="189" t="s">
        <v>279</v>
      </c>
    </row>
    <row r="315" spans="1:65" s="2" customFormat="1" ht="11.25">
      <c r="A315" s="33"/>
      <c r="B315" s="34"/>
      <c r="C315" s="35"/>
      <c r="D315" s="191" t="s">
        <v>129</v>
      </c>
      <c r="E315" s="35"/>
      <c r="F315" s="192" t="s">
        <v>278</v>
      </c>
      <c r="G315" s="35"/>
      <c r="H315" s="35"/>
      <c r="I315" s="193"/>
      <c r="J315" s="35"/>
      <c r="K315" s="35"/>
      <c r="L315" s="38"/>
      <c r="M315" s="194"/>
      <c r="N315" s="195"/>
      <c r="O315" s="70"/>
      <c r="P315" s="70"/>
      <c r="Q315" s="70"/>
      <c r="R315" s="70"/>
      <c r="S315" s="70"/>
      <c r="T315" s="71"/>
      <c r="U315" s="33"/>
      <c r="V315" s="33"/>
      <c r="W315" s="33"/>
      <c r="X315" s="33"/>
      <c r="Y315" s="33"/>
      <c r="Z315" s="33"/>
      <c r="AA315" s="33"/>
      <c r="AB315" s="33"/>
      <c r="AC315" s="33"/>
      <c r="AD315" s="33"/>
      <c r="AE315" s="33"/>
      <c r="AT315" s="16" t="s">
        <v>129</v>
      </c>
      <c r="AU315" s="16" t="s">
        <v>83</v>
      </c>
    </row>
    <row r="316" spans="1:65" s="12" customFormat="1" ht="11.25">
      <c r="B316" s="196"/>
      <c r="C316" s="197"/>
      <c r="D316" s="191" t="s">
        <v>130</v>
      </c>
      <c r="E316" s="198" t="s">
        <v>1</v>
      </c>
      <c r="F316" s="199" t="s">
        <v>132</v>
      </c>
      <c r="G316" s="197"/>
      <c r="H316" s="198" t="s">
        <v>1</v>
      </c>
      <c r="I316" s="200"/>
      <c r="J316" s="197"/>
      <c r="K316" s="197"/>
      <c r="L316" s="201"/>
      <c r="M316" s="202"/>
      <c r="N316" s="203"/>
      <c r="O316" s="203"/>
      <c r="P316" s="203"/>
      <c r="Q316" s="203"/>
      <c r="R316" s="203"/>
      <c r="S316" s="203"/>
      <c r="T316" s="204"/>
      <c r="AT316" s="205" t="s">
        <v>130</v>
      </c>
      <c r="AU316" s="205" t="s">
        <v>83</v>
      </c>
      <c r="AV316" s="12" t="s">
        <v>83</v>
      </c>
      <c r="AW316" s="12" t="s">
        <v>31</v>
      </c>
      <c r="AX316" s="12" t="s">
        <v>75</v>
      </c>
      <c r="AY316" s="205" t="s">
        <v>120</v>
      </c>
    </row>
    <row r="317" spans="1:65" s="13" customFormat="1" ht="11.25">
      <c r="B317" s="206"/>
      <c r="C317" s="207"/>
      <c r="D317" s="191" t="s">
        <v>130</v>
      </c>
      <c r="E317" s="208" t="s">
        <v>1</v>
      </c>
      <c r="F317" s="209" t="s">
        <v>262</v>
      </c>
      <c r="G317" s="207"/>
      <c r="H317" s="210">
        <v>48</v>
      </c>
      <c r="I317" s="211"/>
      <c r="J317" s="207"/>
      <c r="K317" s="207"/>
      <c r="L317" s="212"/>
      <c r="M317" s="213"/>
      <c r="N317" s="214"/>
      <c r="O317" s="214"/>
      <c r="P317" s="214"/>
      <c r="Q317" s="214"/>
      <c r="R317" s="214"/>
      <c r="S317" s="214"/>
      <c r="T317" s="215"/>
      <c r="AT317" s="216" t="s">
        <v>130</v>
      </c>
      <c r="AU317" s="216" t="s">
        <v>83</v>
      </c>
      <c r="AV317" s="13" t="s">
        <v>85</v>
      </c>
      <c r="AW317" s="13" t="s">
        <v>31</v>
      </c>
      <c r="AX317" s="13" t="s">
        <v>75</v>
      </c>
      <c r="AY317" s="216" t="s">
        <v>120</v>
      </c>
    </row>
    <row r="318" spans="1:65" s="12" customFormat="1" ht="11.25">
      <c r="B318" s="196"/>
      <c r="C318" s="197"/>
      <c r="D318" s="191" t="s">
        <v>130</v>
      </c>
      <c r="E318" s="198" t="s">
        <v>1</v>
      </c>
      <c r="F318" s="199" t="s">
        <v>263</v>
      </c>
      <c r="G318" s="197"/>
      <c r="H318" s="198" t="s">
        <v>1</v>
      </c>
      <c r="I318" s="200"/>
      <c r="J318" s="197"/>
      <c r="K318" s="197"/>
      <c r="L318" s="201"/>
      <c r="M318" s="202"/>
      <c r="N318" s="203"/>
      <c r="O318" s="203"/>
      <c r="P318" s="203"/>
      <c r="Q318" s="203"/>
      <c r="R318" s="203"/>
      <c r="S318" s="203"/>
      <c r="T318" s="204"/>
      <c r="AT318" s="205" t="s">
        <v>130</v>
      </c>
      <c r="AU318" s="205" t="s">
        <v>83</v>
      </c>
      <c r="AV318" s="12" t="s">
        <v>83</v>
      </c>
      <c r="AW318" s="12" t="s">
        <v>31</v>
      </c>
      <c r="AX318" s="12" t="s">
        <v>75</v>
      </c>
      <c r="AY318" s="205" t="s">
        <v>120</v>
      </c>
    </row>
    <row r="319" spans="1:65" s="13" customFormat="1" ht="11.25">
      <c r="B319" s="206"/>
      <c r="C319" s="207"/>
      <c r="D319" s="191" t="s">
        <v>130</v>
      </c>
      <c r="E319" s="208" t="s">
        <v>1</v>
      </c>
      <c r="F319" s="209" t="s">
        <v>264</v>
      </c>
      <c r="G319" s="207"/>
      <c r="H319" s="210">
        <v>400</v>
      </c>
      <c r="I319" s="211"/>
      <c r="J319" s="207"/>
      <c r="K319" s="207"/>
      <c r="L319" s="212"/>
      <c r="M319" s="213"/>
      <c r="N319" s="214"/>
      <c r="O319" s="214"/>
      <c r="P319" s="214"/>
      <c r="Q319" s="214"/>
      <c r="R319" s="214"/>
      <c r="S319" s="214"/>
      <c r="T319" s="215"/>
      <c r="AT319" s="216" t="s">
        <v>130</v>
      </c>
      <c r="AU319" s="216" t="s">
        <v>83</v>
      </c>
      <c r="AV319" s="13" t="s">
        <v>85</v>
      </c>
      <c r="AW319" s="13" t="s">
        <v>31</v>
      </c>
      <c r="AX319" s="13" t="s">
        <v>75</v>
      </c>
      <c r="AY319" s="216" t="s">
        <v>120</v>
      </c>
    </row>
    <row r="320" spans="1:65" s="12" customFormat="1" ht="11.25">
      <c r="B320" s="196"/>
      <c r="C320" s="197"/>
      <c r="D320" s="191" t="s">
        <v>130</v>
      </c>
      <c r="E320" s="198" t="s">
        <v>1</v>
      </c>
      <c r="F320" s="199" t="s">
        <v>265</v>
      </c>
      <c r="G320" s="197"/>
      <c r="H320" s="198" t="s">
        <v>1</v>
      </c>
      <c r="I320" s="200"/>
      <c r="J320" s="197"/>
      <c r="K320" s="197"/>
      <c r="L320" s="201"/>
      <c r="M320" s="202"/>
      <c r="N320" s="203"/>
      <c r="O320" s="203"/>
      <c r="P320" s="203"/>
      <c r="Q320" s="203"/>
      <c r="R320" s="203"/>
      <c r="S320" s="203"/>
      <c r="T320" s="204"/>
      <c r="AT320" s="205" t="s">
        <v>130</v>
      </c>
      <c r="AU320" s="205" t="s">
        <v>83</v>
      </c>
      <c r="AV320" s="12" t="s">
        <v>83</v>
      </c>
      <c r="AW320" s="12" t="s">
        <v>31</v>
      </c>
      <c r="AX320" s="12" t="s">
        <v>75</v>
      </c>
      <c r="AY320" s="205" t="s">
        <v>120</v>
      </c>
    </row>
    <row r="321" spans="1:65" s="13" customFormat="1" ht="11.25">
      <c r="B321" s="206"/>
      <c r="C321" s="207"/>
      <c r="D321" s="191" t="s">
        <v>130</v>
      </c>
      <c r="E321" s="208" t="s">
        <v>1</v>
      </c>
      <c r="F321" s="209" t="s">
        <v>266</v>
      </c>
      <c r="G321" s="207"/>
      <c r="H321" s="210">
        <v>40</v>
      </c>
      <c r="I321" s="211"/>
      <c r="J321" s="207"/>
      <c r="K321" s="207"/>
      <c r="L321" s="212"/>
      <c r="M321" s="213"/>
      <c r="N321" s="214"/>
      <c r="O321" s="214"/>
      <c r="P321" s="214"/>
      <c r="Q321" s="214"/>
      <c r="R321" s="214"/>
      <c r="S321" s="214"/>
      <c r="T321" s="215"/>
      <c r="AT321" s="216" t="s">
        <v>130</v>
      </c>
      <c r="AU321" s="216" t="s">
        <v>83</v>
      </c>
      <c r="AV321" s="13" t="s">
        <v>85</v>
      </c>
      <c r="AW321" s="13" t="s">
        <v>31</v>
      </c>
      <c r="AX321" s="13" t="s">
        <v>75</v>
      </c>
      <c r="AY321" s="216" t="s">
        <v>120</v>
      </c>
    </row>
    <row r="322" spans="1:65" s="12" customFormat="1" ht="11.25">
      <c r="B322" s="196"/>
      <c r="C322" s="197"/>
      <c r="D322" s="191" t="s">
        <v>130</v>
      </c>
      <c r="E322" s="198" t="s">
        <v>1</v>
      </c>
      <c r="F322" s="199" t="s">
        <v>131</v>
      </c>
      <c r="G322" s="197"/>
      <c r="H322" s="198" t="s">
        <v>1</v>
      </c>
      <c r="I322" s="200"/>
      <c r="J322" s="197"/>
      <c r="K322" s="197"/>
      <c r="L322" s="201"/>
      <c r="M322" s="202"/>
      <c r="N322" s="203"/>
      <c r="O322" s="203"/>
      <c r="P322" s="203"/>
      <c r="Q322" s="203"/>
      <c r="R322" s="203"/>
      <c r="S322" s="203"/>
      <c r="T322" s="204"/>
      <c r="AT322" s="205" t="s">
        <v>130</v>
      </c>
      <c r="AU322" s="205" t="s">
        <v>83</v>
      </c>
      <c r="AV322" s="12" t="s">
        <v>83</v>
      </c>
      <c r="AW322" s="12" t="s">
        <v>31</v>
      </c>
      <c r="AX322" s="12" t="s">
        <v>75</v>
      </c>
      <c r="AY322" s="205" t="s">
        <v>120</v>
      </c>
    </row>
    <row r="323" spans="1:65" s="13" customFormat="1" ht="11.25">
      <c r="B323" s="206"/>
      <c r="C323" s="207"/>
      <c r="D323" s="191" t="s">
        <v>130</v>
      </c>
      <c r="E323" s="208" t="s">
        <v>1</v>
      </c>
      <c r="F323" s="209" t="s">
        <v>261</v>
      </c>
      <c r="G323" s="207"/>
      <c r="H323" s="210">
        <v>4</v>
      </c>
      <c r="I323" s="211"/>
      <c r="J323" s="207"/>
      <c r="K323" s="207"/>
      <c r="L323" s="212"/>
      <c r="M323" s="213"/>
      <c r="N323" s="214"/>
      <c r="O323" s="214"/>
      <c r="P323" s="214"/>
      <c r="Q323" s="214"/>
      <c r="R323" s="214"/>
      <c r="S323" s="214"/>
      <c r="T323" s="215"/>
      <c r="AT323" s="216" t="s">
        <v>130</v>
      </c>
      <c r="AU323" s="216" t="s">
        <v>83</v>
      </c>
      <c r="AV323" s="13" t="s">
        <v>85</v>
      </c>
      <c r="AW323" s="13" t="s">
        <v>31</v>
      </c>
      <c r="AX323" s="13" t="s">
        <v>75</v>
      </c>
      <c r="AY323" s="216" t="s">
        <v>120</v>
      </c>
    </row>
    <row r="324" spans="1:65" s="12" customFormat="1" ht="11.25">
      <c r="B324" s="196"/>
      <c r="C324" s="197"/>
      <c r="D324" s="191" t="s">
        <v>130</v>
      </c>
      <c r="E324" s="198" t="s">
        <v>1</v>
      </c>
      <c r="F324" s="199" t="s">
        <v>134</v>
      </c>
      <c r="G324" s="197"/>
      <c r="H324" s="198" t="s">
        <v>1</v>
      </c>
      <c r="I324" s="200"/>
      <c r="J324" s="197"/>
      <c r="K324" s="197"/>
      <c r="L324" s="201"/>
      <c r="M324" s="202"/>
      <c r="N324" s="203"/>
      <c r="O324" s="203"/>
      <c r="P324" s="203"/>
      <c r="Q324" s="203"/>
      <c r="R324" s="203"/>
      <c r="S324" s="203"/>
      <c r="T324" s="204"/>
      <c r="AT324" s="205" t="s">
        <v>130</v>
      </c>
      <c r="AU324" s="205" t="s">
        <v>83</v>
      </c>
      <c r="AV324" s="12" t="s">
        <v>83</v>
      </c>
      <c r="AW324" s="12" t="s">
        <v>31</v>
      </c>
      <c r="AX324" s="12" t="s">
        <v>75</v>
      </c>
      <c r="AY324" s="205" t="s">
        <v>120</v>
      </c>
    </row>
    <row r="325" spans="1:65" s="13" customFormat="1" ht="11.25">
      <c r="B325" s="206"/>
      <c r="C325" s="207"/>
      <c r="D325" s="191" t="s">
        <v>130</v>
      </c>
      <c r="E325" s="208" t="s">
        <v>1</v>
      </c>
      <c r="F325" s="209" t="s">
        <v>267</v>
      </c>
      <c r="G325" s="207"/>
      <c r="H325" s="210">
        <v>24</v>
      </c>
      <c r="I325" s="211"/>
      <c r="J325" s="207"/>
      <c r="K325" s="207"/>
      <c r="L325" s="212"/>
      <c r="M325" s="213"/>
      <c r="N325" s="214"/>
      <c r="O325" s="214"/>
      <c r="P325" s="214"/>
      <c r="Q325" s="214"/>
      <c r="R325" s="214"/>
      <c r="S325" s="214"/>
      <c r="T325" s="215"/>
      <c r="AT325" s="216" t="s">
        <v>130</v>
      </c>
      <c r="AU325" s="216" t="s">
        <v>83</v>
      </c>
      <c r="AV325" s="13" t="s">
        <v>85</v>
      </c>
      <c r="AW325" s="13" t="s">
        <v>31</v>
      </c>
      <c r="AX325" s="13" t="s">
        <v>75</v>
      </c>
      <c r="AY325" s="216" t="s">
        <v>120</v>
      </c>
    </row>
    <row r="326" spans="1:65" s="12" customFormat="1" ht="11.25">
      <c r="B326" s="196"/>
      <c r="C326" s="197"/>
      <c r="D326" s="191" t="s">
        <v>130</v>
      </c>
      <c r="E326" s="198" t="s">
        <v>1</v>
      </c>
      <c r="F326" s="199" t="s">
        <v>268</v>
      </c>
      <c r="G326" s="197"/>
      <c r="H326" s="198" t="s">
        <v>1</v>
      </c>
      <c r="I326" s="200"/>
      <c r="J326" s="197"/>
      <c r="K326" s="197"/>
      <c r="L326" s="201"/>
      <c r="M326" s="202"/>
      <c r="N326" s="203"/>
      <c r="O326" s="203"/>
      <c r="P326" s="203"/>
      <c r="Q326" s="203"/>
      <c r="R326" s="203"/>
      <c r="S326" s="203"/>
      <c r="T326" s="204"/>
      <c r="AT326" s="205" t="s">
        <v>130</v>
      </c>
      <c r="AU326" s="205" t="s">
        <v>83</v>
      </c>
      <c r="AV326" s="12" t="s">
        <v>83</v>
      </c>
      <c r="AW326" s="12" t="s">
        <v>31</v>
      </c>
      <c r="AX326" s="12" t="s">
        <v>75</v>
      </c>
      <c r="AY326" s="205" t="s">
        <v>120</v>
      </c>
    </row>
    <row r="327" spans="1:65" s="13" customFormat="1" ht="11.25">
      <c r="B327" s="206"/>
      <c r="C327" s="207"/>
      <c r="D327" s="191" t="s">
        <v>130</v>
      </c>
      <c r="E327" s="208" t="s">
        <v>1</v>
      </c>
      <c r="F327" s="209" t="s">
        <v>266</v>
      </c>
      <c r="G327" s="207"/>
      <c r="H327" s="210">
        <v>40</v>
      </c>
      <c r="I327" s="211"/>
      <c r="J327" s="207"/>
      <c r="K327" s="207"/>
      <c r="L327" s="212"/>
      <c r="M327" s="213"/>
      <c r="N327" s="214"/>
      <c r="O327" s="214"/>
      <c r="P327" s="214"/>
      <c r="Q327" s="214"/>
      <c r="R327" s="214"/>
      <c r="S327" s="214"/>
      <c r="T327" s="215"/>
      <c r="AT327" s="216" t="s">
        <v>130</v>
      </c>
      <c r="AU327" s="216" t="s">
        <v>83</v>
      </c>
      <c r="AV327" s="13" t="s">
        <v>85</v>
      </c>
      <c r="AW327" s="13" t="s">
        <v>31</v>
      </c>
      <c r="AX327" s="13" t="s">
        <v>75</v>
      </c>
      <c r="AY327" s="216" t="s">
        <v>120</v>
      </c>
    </row>
    <row r="328" spans="1:65" s="12" customFormat="1" ht="11.25">
      <c r="B328" s="196"/>
      <c r="C328" s="197"/>
      <c r="D328" s="191" t="s">
        <v>130</v>
      </c>
      <c r="E328" s="198" t="s">
        <v>1</v>
      </c>
      <c r="F328" s="199" t="s">
        <v>136</v>
      </c>
      <c r="G328" s="197"/>
      <c r="H328" s="198" t="s">
        <v>1</v>
      </c>
      <c r="I328" s="200"/>
      <c r="J328" s="197"/>
      <c r="K328" s="197"/>
      <c r="L328" s="201"/>
      <c r="M328" s="202"/>
      <c r="N328" s="203"/>
      <c r="O328" s="203"/>
      <c r="P328" s="203"/>
      <c r="Q328" s="203"/>
      <c r="R328" s="203"/>
      <c r="S328" s="203"/>
      <c r="T328" s="204"/>
      <c r="AT328" s="205" t="s">
        <v>130</v>
      </c>
      <c r="AU328" s="205" t="s">
        <v>83</v>
      </c>
      <c r="AV328" s="12" t="s">
        <v>83</v>
      </c>
      <c r="AW328" s="12" t="s">
        <v>31</v>
      </c>
      <c r="AX328" s="12" t="s">
        <v>75</v>
      </c>
      <c r="AY328" s="205" t="s">
        <v>120</v>
      </c>
    </row>
    <row r="329" spans="1:65" s="13" customFormat="1" ht="11.25">
      <c r="B329" s="206"/>
      <c r="C329" s="207"/>
      <c r="D329" s="191" t="s">
        <v>130</v>
      </c>
      <c r="E329" s="208" t="s">
        <v>1</v>
      </c>
      <c r="F329" s="209" t="s">
        <v>262</v>
      </c>
      <c r="G329" s="207"/>
      <c r="H329" s="210">
        <v>48</v>
      </c>
      <c r="I329" s="211"/>
      <c r="J329" s="207"/>
      <c r="K329" s="207"/>
      <c r="L329" s="212"/>
      <c r="M329" s="213"/>
      <c r="N329" s="214"/>
      <c r="O329" s="214"/>
      <c r="P329" s="214"/>
      <c r="Q329" s="214"/>
      <c r="R329" s="214"/>
      <c r="S329" s="214"/>
      <c r="T329" s="215"/>
      <c r="AT329" s="216" t="s">
        <v>130</v>
      </c>
      <c r="AU329" s="216" t="s">
        <v>83</v>
      </c>
      <c r="AV329" s="13" t="s">
        <v>85</v>
      </c>
      <c r="AW329" s="13" t="s">
        <v>31</v>
      </c>
      <c r="AX329" s="13" t="s">
        <v>75</v>
      </c>
      <c r="AY329" s="216" t="s">
        <v>120</v>
      </c>
    </row>
    <row r="330" spans="1:65" s="12" customFormat="1" ht="11.25">
      <c r="B330" s="196"/>
      <c r="C330" s="197"/>
      <c r="D330" s="191" t="s">
        <v>130</v>
      </c>
      <c r="E330" s="198" t="s">
        <v>1</v>
      </c>
      <c r="F330" s="199" t="s">
        <v>269</v>
      </c>
      <c r="G330" s="197"/>
      <c r="H330" s="198" t="s">
        <v>1</v>
      </c>
      <c r="I330" s="200"/>
      <c r="J330" s="197"/>
      <c r="K330" s="197"/>
      <c r="L330" s="201"/>
      <c r="M330" s="202"/>
      <c r="N330" s="203"/>
      <c r="O330" s="203"/>
      <c r="P330" s="203"/>
      <c r="Q330" s="203"/>
      <c r="R330" s="203"/>
      <c r="S330" s="203"/>
      <c r="T330" s="204"/>
      <c r="AT330" s="205" t="s">
        <v>130</v>
      </c>
      <c r="AU330" s="205" t="s">
        <v>83</v>
      </c>
      <c r="AV330" s="12" t="s">
        <v>83</v>
      </c>
      <c r="AW330" s="12" t="s">
        <v>31</v>
      </c>
      <c r="AX330" s="12" t="s">
        <v>75</v>
      </c>
      <c r="AY330" s="205" t="s">
        <v>120</v>
      </c>
    </row>
    <row r="331" spans="1:65" s="13" customFormat="1" ht="11.25">
      <c r="B331" s="206"/>
      <c r="C331" s="207"/>
      <c r="D331" s="191" t="s">
        <v>130</v>
      </c>
      <c r="E331" s="208" t="s">
        <v>1</v>
      </c>
      <c r="F331" s="209" t="s">
        <v>270</v>
      </c>
      <c r="G331" s="207"/>
      <c r="H331" s="210">
        <v>1000</v>
      </c>
      <c r="I331" s="211"/>
      <c r="J331" s="207"/>
      <c r="K331" s="207"/>
      <c r="L331" s="212"/>
      <c r="M331" s="213"/>
      <c r="N331" s="214"/>
      <c r="O331" s="214"/>
      <c r="P331" s="214"/>
      <c r="Q331" s="214"/>
      <c r="R331" s="214"/>
      <c r="S331" s="214"/>
      <c r="T331" s="215"/>
      <c r="AT331" s="216" t="s">
        <v>130</v>
      </c>
      <c r="AU331" s="216" t="s">
        <v>83</v>
      </c>
      <c r="AV331" s="13" t="s">
        <v>85</v>
      </c>
      <c r="AW331" s="13" t="s">
        <v>31</v>
      </c>
      <c r="AX331" s="13" t="s">
        <v>75</v>
      </c>
      <c r="AY331" s="216" t="s">
        <v>120</v>
      </c>
    </row>
    <row r="332" spans="1:65" s="14" customFormat="1" ht="11.25">
      <c r="B332" s="217"/>
      <c r="C332" s="218"/>
      <c r="D332" s="191" t="s">
        <v>130</v>
      </c>
      <c r="E332" s="219" t="s">
        <v>1</v>
      </c>
      <c r="F332" s="220" t="s">
        <v>137</v>
      </c>
      <c r="G332" s="218"/>
      <c r="H332" s="221">
        <v>1604</v>
      </c>
      <c r="I332" s="222"/>
      <c r="J332" s="218"/>
      <c r="K332" s="218"/>
      <c r="L332" s="223"/>
      <c r="M332" s="224"/>
      <c r="N332" s="225"/>
      <c r="O332" s="225"/>
      <c r="P332" s="225"/>
      <c r="Q332" s="225"/>
      <c r="R332" s="225"/>
      <c r="S332" s="225"/>
      <c r="T332" s="226"/>
      <c r="AT332" s="227" t="s">
        <v>130</v>
      </c>
      <c r="AU332" s="227" t="s">
        <v>83</v>
      </c>
      <c r="AV332" s="14" t="s">
        <v>127</v>
      </c>
      <c r="AW332" s="14" t="s">
        <v>31</v>
      </c>
      <c r="AX332" s="14" t="s">
        <v>83</v>
      </c>
      <c r="AY332" s="227" t="s">
        <v>120</v>
      </c>
    </row>
    <row r="333" spans="1:65" s="12" customFormat="1" ht="11.25">
      <c r="B333" s="196"/>
      <c r="C333" s="197"/>
      <c r="D333" s="191" t="s">
        <v>130</v>
      </c>
      <c r="E333" s="198" t="s">
        <v>1</v>
      </c>
      <c r="F333" s="199" t="s">
        <v>138</v>
      </c>
      <c r="G333" s="197"/>
      <c r="H333" s="198" t="s">
        <v>1</v>
      </c>
      <c r="I333" s="200"/>
      <c r="J333" s="197"/>
      <c r="K333" s="197"/>
      <c r="L333" s="201"/>
      <c r="M333" s="202"/>
      <c r="N333" s="203"/>
      <c r="O333" s="203"/>
      <c r="P333" s="203"/>
      <c r="Q333" s="203"/>
      <c r="R333" s="203"/>
      <c r="S333" s="203"/>
      <c r="T333" s="204"/>
      <c r="AT333" s="205" t="s">
        <v>130</v>
      </c>
      <c r="AU333" s="205" t="s">
        <v>83</v>
      </c>
      <c r="AV333" s="12" t="s">
        <v>83</v>
      </c>
      <c r="AW333" s="12" t="s">
        <v>31</v>
      </c>
      <c r="AX333" s="12" t="s">
        <v>75</v>
      </c>
      <c r="AY333" s="205" t="s">
        <v>120</v>
      </c>
    </row>
    <row r="334" spans="1:65" s="2" customFormat="1" ht="16.5" customHeight="1">
      <c r="A334" s="33"/>
      <c r="B334" s="34"/>
      <c r="C334" s="177" t="s">
        <v>280</v>
      </c>
      <c r="D334" s="177" t="s">
        <v>121</v>
      </c>
      <c r="E334" s="178" t="s">
        <v>281</v>
      </c>
      <c r="F334" s="179" t="s">
        <v>282</v>
      </c>
      <c r="G334" s="180" t="s">
        <v>124</v>
      </c>
      <c r="H334" s="181">
        <v>240</v>
      </c>
      <c r="I334" s="291"/>
      <c r="J334" s="183">
        <f>ROUND(I334*H334,2)</f>
        <v>0</v>
      </c>
      <c r="K334" s="179" t="s">
        <v>125</v>
      </c>
      <c r="L334" s="184"/>
      <c r="M334" s="185" t="s">
        <v>1</v>
      </c>
      <c r="N334" s="186" t="s">
        <v>40</v>
      </c>
      <c r="O334" s="70"/>
      <c r="P334" s="187">
        <f>O334*H334</f>
        <v>0</v>
      </c>
      <c r="Q334" s="187">
        <v>5.6999999999999998E-4</v>
      </c>
      <c r="R334" s="187">
        <f>Q334*H334</f>
        <v>0.1368</v>
      </c>
      <c r="S334" s="187">
        <v>0</v>
      </c>
      <c r="T334" s="188">
        <f>S334*H334</f>
        <v>0</v>
      </c>
      <c r="U334" s="33"/>
      <c r="V334" s="33"/>
      <c r="W334" s="33"/>
      <c r="X334" s="33"/>
      <c r="Y334" s="33"/>
      <c r="Z334" s="33"/>
      <c r="AA334" s="33"/>
      <c r="AB334" s="33"/>
      <c r="AC334" s="33"/>
      <c r="AD334" s="33"/>
      <c r="AE334" s="33"/>
      <c r="AR334" s="189" t="s">
        <v>126</v>
      </c>
      <c r="AT334" s="189" t="s">
        <v>121</v>
      </c>
      <c r="AU334" s="189" t="s">
        <v>83</v>
      </c>
      <c r="AY334" s="16" t="s">
        <v>120</v>
      </c>
      <c r="BE334" s="190">
        <f>IF(N334="základní",J334,0)</f>
        <v>0</v>
      </c>
      <c r="BF334" s="190">
        <f>IF(N334="snížená",J334,0)</f>
        <v>0</v>
      </c>
      <c r="BG334" s="190">
        <f>IF(N334="zákl. přenesená",J334,0)</f>
        <v>0</v>
      </c>
      <c r="BH334" s="190">
        <f>IF(N334="sníž. přenesená",J334,0)</f>
        <v>0</v>
      </c>
      <c r="BI334" s="190">
        <f>IF(N334="nulová",J334,0)</f>
        <v>0</v>
      </c>
      <c r="BJ334" s="16" t="s">
        <v>83</v>
      </c>
      <c r="BK334" s="190">
        <f>ROUND(I334*H334,2)</f>
        <v>0</v>
      </c>
      <c r="BL334" s="16" t="s">
        <v>127</v>
      </c>
      <c r="BM334" s="189" t="s">
        <v>283</v>
      </c>
    </row>
    <row r="335" spans="1:65" s="2" customFormat="1" ht="11.25">
      <c r="A335" s="33"/>
      <c r="B335" s="34"/>
      <c r="C335" s="35"/>
      <c r="D335" s="191" t="s">
        <v>129</v>
      </c>
      <c r="E335" s="35"/>
      <c r="F335" s="192" t="s">
        <v>282</v>
      </c>
      <c r="G335" s="35"/>
      <c r="H335" s="35"/>
      <c r="I335" s="193"/>
      <c r="J335" s="35"/>
      <c r="K335" s="35"/>
      <c r="L335" s="38"/>
      <c r="M335" s="194"/>
      <c r="N335" s="195"/>
      <c r="O335" s="70"/>
      <c r="P335" s="70"/>
      <c r="Q335" s="70"/>
      <c r="R335" s="70"/>
      <c r="S335" s="70"/>
      <c r="T335" s="71"/>
      <c r="U335" s="33"/>
      <c r="V335" s="33"/>
      <c r="W335" s="33"/>
      <c r="X335" s="33"/>
      <c r="Y335" s="33"/>
      <c r="Z335" s="33"/>
      <c r="AA335" s="33"/>
      <c r="AB335" s="33"/>
      <c r="AC335" s="33"/>
      <c r="AD335" s="33"/>
      <c r="AE335" s="33"/>
      <c r="AT335" s="16" t="s">
        <v>129</v>
      </c>
      <c r="AU335" s="16" t="s">
        <v>83</v>
      </c>
    </row>
    <row r="336" spans="1:65" s="12" customFormat="1" ht="11.25">
      <c r="B336" s="196"/>
      <c r="C336" s="197"/>
      <c r="D336" s="191" t="s">
        <v>130</v>
      </c>
      <c r="E336" s="198" t="s">
        <v>1</v>
      </c>
      <c r="F336" s="199" t="s">
        <v>284</v>
      </c>
      <c r="G336" s="197"/>
      <c r="H336" s="198" t="s">
        <v>1</v>
      </c>
      <c r="I336" s="200"/>
      <c r="J336" s="197"/>
      <c r="K336" s="197"/>
      <c r="L336" s="201"/>
      <c r="M336" s="202"/>
      <c r="N336" s="203"/>
      <c r="O336" s="203"/>
      <c r="P336" s="203"/>
      <c r="Q336" s="203"/>
      <c r="R336" s="203"/>
      <c r="S336" s="203"/>
      <c r="T336" s="204"/>
      <c r="AT336" s="205" t="s">
        <v>130</v>
      </c>
      <c r="AU336" s="205" t="s">
        <v>83</v>
      </c>
      <c r="AV336" s="12" t="s">
        <v>83</v>
      </c>
      <c r="AW336" s="12" t="s">
        <v>31</v>
      </c>
      <c r="AX336" s="12" t="s">
        <v>75</v>
      </c>
      <c r="AY336" s="205" t="s">
        <v>120</v>
      </c>
    </row>
    <row r="337" spans="1:65" s="13" customFormat="1" ht="11.25">
      <c r="B337" s="206"/>
      <c r="C337" s="207"/>
      <c r="D337" s="191" t="s">
        <v>130</v>
      </c>
      <c r="E337" s="208" t="s">
        <v>1</v>
      </c>
      <c r="F337" s="209" t="s">
        <v>285</v>
      </c>
      <c r="G337" s="207"/>
      <c r="H337" s="210">
        <v>48</v>
      </c>
      <c r="I337" s="211"/>
      <c r="J337" s="207"/>
      <c r="K337" s="207"/>
      <c r="L337" s="212"/>
      <c r="M337" s="213"/>
      <c r="N337" s="214"/>
      <c r="O337" s="214"/>
      <c r="P337" s="214"/>
      <c r="Q337" s="214"/>
      <c r="R337" s="214"/>
      <c r="S337" s="214"/>
      <c r="T337" s="215"/>
      <c r="AT337" s="216" t="s">
        <v>130</v>
      </c>
      <c r="AU337" s="216" t="s">
        <v>83</v>
      </c>
      <c r="AV337" s="13" t="s">
        <v>85</v>
      </c>
      <c r="AW337" s="13" t="s">
        <v>31</v>
      </c>
      <c r="AX337" s="13" t="s">
        <v>75</v>
      </c>
      <c r="AY337" s="216" t="s">
        <v>120</v>
      </c>
    </row>
    <row r="338" spans="1:65" s="12" customFormat="1" ht="11.25">
      <c r="B338" s="196"/>
      <c r="C338" s="197"/>
      <c r="D338" s="191" t="s">
        <v>130</v>
      </c>
      <c r="E338" s="198" t="s">
        <v>1</v>
      </c>
      <c r="F338" s="199" t="s">
        <v>163</v>
      </c>
      <c r="G338" s="197"/>
      <c r="H338" s="198" t="s">
        <v>1</v>
      </c>
      <c r="I338" s="200"/>
      <c r="J338" s="197"/>
      <c r="K338" s="197"/>
      <c r="L338" s="201"/>
      <c r="M338" s="202"/>
      <c r="N338" s="203"/>
      <c r="O338" s="203"/>
      <c r="P338" s="203"/>
      <c r="Q338" s="203"/>
      <c r="R338" s="203"/>
      <c r="S338" s="203"/>
      <c r="T338" s="204"/>
      <c r="AT338" s="205" t="s">
        <v>130</v>
      </c>
      <c r="AU338" s="205" t="s">
        <v>83</v>
      </c>
      <c r="AV338" s="12" t="s">
        <v>83</v>
      </c>
      <c r="AW338" s="12" t="s">
        <v>31</v>
      </c>
      <c r="AX338" s="12" t="s">
        <v>75</v>
      </c>
      <c r="AY338" s="205" t="s">
        <v>120</v>
      </c>
    </row>
    <row r="339" spans="1:65" s="13" customFormat="1" ht="11.25">
      <c r="B339" s="206"/>
      <c r="C339" s="207"/>
      <c r="D339" s="191" t="s">
        <v>130</v>
      </c>
      <c r="E339" s="208" t="s">
        <v>1</v>
      </c>
      <c r="F339" s="209" t="s">
        <v>286</v>
      </c>
      <c r="G339" s="207"/>
      <c r="H339" s="210">
        <v>192</v>
      </c>
      <c r="I339" s="211"/>
      <c r="J339" s="207"/>
      <c r="K339" s="207"/>
      <c r="L339" s="212"/>
      <c r="M339" s="213"/>
      <c r="N339" s="214"/>
      <c r="O339" s="214"/>
      <c r="P339" s="214"/>
      <c r="Q339" s="214"/>
      <c r="R339" s="214"/>
      <c r="S339" s="214"/>
      <c r="T339" s="215"/>
      <c r="AT339" s="216" t="s">
        <v>130</v>
      </c>
      <c r="AU339" s="216" t="s">
        <v>83</v>
      </c>
      <c r="AV339" s="13" t="s">
        <v>85</v>
      </c>
      <c r="AW339" s="13" t="s">
        <v>31</v>
      </c>
      <c r="AX339" s="13" t="s">
        <v>75</v>
      </c>
      <c r="AY339" s="216" t="s">
        <v>120</v>
      </c>
    </row>
    <row r="340" spans="1:65" s="14" customFormat="1" ht="11.25">
      <c r="B340" s="217"/>
      <c r="C340" s="218"/>
      <c r="D340" s="191" t="s">
        <v>130</v>
      </c>
      <c r="E340" s="219" t="s">
        <v>1</v>
      </c>
      <c r="F340" s="220" t="s">
        <v>137</v>
      </c>
      <c r="G340" s="218"/>
      <c r="H340" s="221">
        <v>240</v>
      </c>
      <c r="I340" s="222"/>
      <c r="J340" s="218"/>
      <c r="K340" s="218"/>
      <c r="L340" s="223"/>
      <c r="M340" s="224"/>
      <c r="N340" s="225"/>
      <c r="O340" s="225"/>
      <c r="P340" s="225"/>
      <c r="Q340" s="225"/>
      <c r="R340" s="225"/>
      <c r="S340" s="225"/>
      <c r="T340" s="226"/>
      <c r="AT340" s="227" t="s">
        <v>130</v>
      </c>
      <c r="AU340" s="227" t="s">
        <v>83</v>
      </c>
      <c r="AV340" s="14" t="s">
        <v>127</v>
      </c>
      <c r="AW340" s="14" t="s">
        <v>31</v>
      </c>
      <c r="AX340" s="14" t="s">
        <v>83</v>
      </c>
      <c r="AY340" s="227" t="s">
        <v>120</v>
      </c>
    </row>
    <row r="341" spans="1:65" s="12" customFormat="1" ht="11.25">
      <c r="B341" s="196"/>
      <c r="C341" s="197"/>
      <c r="D341" s="191" t="s">
        <v>130</v>
      </c>
      <c r="E341" s="198" t="s">
        <v>1</v>
      </c>
      <c r="F341" s="199" t="s">
        <v>138</v>
      </c>
      <c r="G341" s="197"/>
      <c r="H341" s="198" t="s">
        <v>1</v>
      </c>
      <c r="I341" s="200"/>
      <c r="J341" s="197"/>
      <c r="K341" s="197"/>
      <c r="L341" s="201"/>
      <c r="M341" s="202"/>
      <c r="N341" s="203"/>
      <c r="O341" s="203"/>
      <c r="P341" s="203"/>
      <c r="Q341" s="203"/>
      <c r="R341" s="203"/>
      <c r="S341" s="203"/>
      <c r="T341" s="204"/>
      <c r="AT341" s="205" t="s">
        <v>130</v>
      </c>
      <c r="AU341" s="205" t="s">
        <v>83</v>
      </c>
      <c r="AV341" s="12" t="s">
        <v>83</v>
      </c>
      <c r="AW341" s="12" t="s">
        <v>31</v>
      </c>
      <c r="AX341" s="12" t="s">
        <v>75</v>
      </c>
      <c r="AY341" s="205" t="s">
        <v>120</v>
      </c>
    </row>
    <row r="342" spans="1:65" s="2" customFormat="1" ht="16.5" customHeight="1">
      <c r="A342" s="33"/>
      <c r="B342" s="34"/>
      <c r="C342" s="177" t="s">
        <v>287</v>
      </c>
      <c r="D342" s="177" t="s">
        <v>121</v>
      </c>
      <c r="E342" s="178" t="s">
        <v>288</v>
      </c>
      <c r="F342" s="179" t="s">
        <v>289</v>
      </c>
      <c r="G342" s="180" t="s">
        <v>124</v>
      </c>
      <c r="H342" s="181">
        <v>1844</v>
      </c>
      <c r="I342" s="291"/>
      <c r="J342" s="183">
        <f>ROUND(I342*H342,2)</f>
        <v>0</v>
      </c>
      <c r="K342" s="179" t="s">
        <v>125</v>
      </c>
      <c r="L342" s="184"/>
      <c r="M342" s="185" t="s">
        <v>1</v>
      </c>
      <c r="N342" s="186" t="s">
        <v>40</v>
      </c>
      <c r="O342" s="70"/>
      <c r="P342" s="187">
        <f>O342*H342</f>
        <v>0</v>
      </c>
      <c r="Q342" s="187">
        <v>9.0000000000000006E-5</v>
      </c>
      <c r="R342" s="187">
        <f>Q342*H342</f>
        <v>0.16596000000000002</v>
      </c>
      <c r="S342" s="187">
        <v>0</v>
      </c>
      <c r="T342" s="188">
        <f>S342*H342</f>
        <v>0</v>
      </c>
      <c r="U342" s="33"/>
      <c r="V342" s="33"/>
      <c r="W342" s="33"/>
      <c r="X342" s="33"/>
      <c r="Y342" s="33"/>
      <c r="Z342" s="33"/>
      <c r="AA342" s="33"/>
      <c r="AB342" s="33"/>
      <c r="AC342" s="33"/>
      <c r="AD342" s="33"/>
      <c r="AE342" s="33"/>
      <c r="AR342" s="189" t="s">
        <v>126</v>
      </c>
      <c r="AT342" s="189" t="s">
        <v>121</v>
      </c>
      <c r="AU342" s="189" t="s">
        <v>83</v>
      </c>
      <c r="AY342" s="16" t="s">
        <v>120</v>
      </c>
      <c r="BE342" s="190">
        <f>IF(N342="základní",J342,0)</f>
        <v>0</v>
      </c>
      <c r="BF342" s="190">
        <f>IF(N342="snížená",J342,0)</f>
        <v>0</v>
      </c>
      <c r="BG342" s="190">
        <f>IF(N342="zákl. přenesená",J342,0)</f>
        <v>0</v>
      </c>
      <c r="BH342" s="190">
        <f>IF(N342="sníž. přenesená",J342,0)</f>
        <v>0</v>
      </c>
      <c r="BI342" s="190">
        <f>IF(N342="nulová",J342,0)</f>
        <v>0</v>
      </c>
      <c r="BJ342" s="16" t="s">
        <v>83</v>
      </c>
      <c r="BK342" s="190">
        <f>ROUND(I342*H342,2)</f>
        <v>0</v>
      </c>
      <c r="BL342" s="16" t="s">
        <v>127</v>
      </c>
      <c r="BM342" s="189" t="s">
        <v>290</v>
      </c>
    </row>
    <row r="343" spans="1:65" s="2" customFormat="1" ht="11.25">
      <c r="A343" s="33"/>
      <c r="B343" s="34"/>
      <c r="C343" s="35"/>
      <c r="D343" s="191" t="s">
        <v>129</v>
      </c>
      <c r="E343" s="35"/>
      <c r="F343" s="192" t="s">
        <v>289</v>
      </c>
      <c r="G343" s="35"/>
      <c r="H343" s="35"/>
      <c r="I343" s="193"/>
      <c r="J343" s="35"/>
      <c r="K343" s="35"/>
      <c r="L343" s="38"/>
      <c r="M343" s="194"/>
      <c r="N343" s="195"/>
      <c r="O343" s="70"/>
      <c r="P343" s="70"/>
      <c r="Q343" s="70"/>
      <c r="R343" s="70"/>
      <c r="S343" s="70"/>
      <c r="T343" s="71"/>
      <c r="U343" s="33"/>
      <c r="V343" s="33"/>
      <c r="W343" s="33"/>
      <c r="X343" s="33"/>
      <c r="Y343" s="33"/>
      <c r="Z343" s="33"/>
      <c r="AA343" s="33"/>
      <c r="AB343" s="33"/>
      <c r="AC343" s="33"/>
      <c r="AD343" s="33"/>
      <c r="AE343" s="33"/>
      <c r="AT343" s="16" t="s">
        <v>129</v>
      </c>
      <c r="AU343" s="16" t="s">
        <v>83</v>
      </c>
    </row>
    <row r="344" spans="1:65" s="13" customFormat="1" ht="11.25">
      <c r="B344" s="206"/>
      <c r="C344" s="207"/>
      <c r="D344" s="191" t="s">
        <v>130</v>
      </c>
      <c r="E344" s="208" t="s">
        <v>1</v>
      </c>
      <c r="F344" s="209" t="s">
        <v>291</v>
      </c>
      <c r="G344" s="207"/>
      <c r="H344" s="210">
        <v>1844</v>
      </c>
      <c r="I344" s="211"/>
      <c r="J344" s="207"/>
      <c r="K344" s="207"/>
      <c r="L344" s="212"/>
      <c r="M344" s="213"/>
      <c r="N344" s="214"/>
      <c r="O344" s="214"/>
      <c r="P344" s="214"/>
      <c r="Q344" s="214"/>
      <c r="R344" s="214"/>
      <c r="S344" s="214"/>
      <c r="T344" s="215"/>
      <c r="AT344" s="216" t="s">
        <v>130</v>
      </c>
      <c r="AU344" s="216" t="s">
        <v>83</v>
      </c>
      <c r="AV344" s="13" t="s">
        <v>85</v>
      </c>
      <c r="AW344" s="13" t="s">
        <v>31</v>
      </c>
      <c r="AX344" s="13" t="s">
        <v>75</v>
      </c>
      <c r="AY344" s="216" t="s">
        <v>120</v>
      </c>
    </row>
    <row r="345" spans="1:65" s="14" customFormat="1" ht="11.25">
      <c r="B345" s="217"/>
      <c r="C345" s="218"/>
      <c r="D345" s="191" t="s">
        <v>130</v>
      </c>
      <c r="E345" s="219" t="s">
        <v>1</v>
      </c>
      <c r="F345" s="220" t="s">
        <v>137</v>
      </c>
      <c r="G345" s="218"/>
      <c r="H345" s="221">
        <v>1844</v>
      </c>
      <c r="I345" s="222"/>
      <c r="J345" s="218"/>
      <c r="K345" s="218"/>
      <c r="L345" s="223"/>
      <c r="M345" s="224"/>
      <c r="N345" s="225"/>
      <c r="O345" s="225"/>
      <c r="P345" s="225"/>
      <c r="Q345" s="225"/>
      <c r="R345" s="225"/>
      <c r="S345" s="225"/>
      <c r="T345" s="226"/>
      <c r="AT345" s="227" t="s">
        <v>130</v>
      </c>
      <c r="AU345" s="227" t="s">
        <v>83</v>
      </c>
      <c r="AV345" s="14" t="s">
        <v>127</v>
      </c>
      <c r="AW345" s="14" t="s">
        <v>31</v>
      </c>
      <c r="AX345" s="14" t="s">
        <v>83</v>
      </c>
      <c r="AY345" s="227" t="s">
        <v>120</v>
      </c>
    </row>
    <row r="346" spans="1:65" s="12" customFormat="1" ht="11.25">
      <c r="B346" s="196"/>
      <c r="C346" s="197"/>
      <c r="D346" s="191" t="s">
        <v>130</v>
      </c>
      <c r="E346" s="198" t="s">
        <v>1</v>
      </c>
      <c r="F346" s="199" t="s">
        <v>138</v>
      </c>
      <c r="G346" s="197"/>
      <c r="H346" s="198" t="s">
        <v>1</v>
      </c>
      <c r="I346" s="200"/>
      <c r="J346" s="197"/>
      <c r="K346" s="197"/>
      <c r="L346" s="201"/>
      <c r="M346" s="202"/>
      <c r="N346" s="203"/>
      <c r="O346" s="203"/>
      <c r="P346" s="203"/>
      <c r="Q346" s="203"/>
      <c r="R346" s="203"/>
      <c r="S346" s="203"/>
      <c r="T346" s="204"/>
      <c r="AT346" s="205" t="s">
        <v>130</v>
      </c>
      <c r="AU346" s="205" t="s">
        <v>83</v>
      </c>
      <c r="AV346" s="12" t="s">
        <v>83</v>
      </c>
      <c r="AW346" s="12" t="s">
        <v>31</v>
      </c>
      <c r="AX346" s="12" t="s">
        <v>75</v>
      </c>
      <c r="AY346" s="205" t="s">
        <v>120</v>
      </c>
    </row>
    <row r="347" spans="1:65" s="2" customFormat="1" ht="21.75" customHeight="1">
      <c r="A347" s="33"/>
      <c r="B347" s="34"/>
      <c r="C347" s="177" t="s">
        <v>292</v>
      </c>
      <c r="D347" s="177" t="s">
        <v>121</v>
      </c>
      <c r="E347" s="178" t="s">
        <v>293</v>
      </c>
      <c r="F347" s="179" t="s">
        <v>294</v>
      </c>
      <c r="G347" s="180" t="s">
        <v>124</v>
      </c>
      <c r="H347" s="181">
        <v>24882</v>
      </c>
      <c r="I347" s="291"/>
      <c r="J347" s="183">
        <f>ROUND(I347*H347,2)</f>
        <v>0</v>
      </c>
      <c r="K347" s="179" t="s">
        <v>125</v>
      </c>
      <c r="L347" s="184"/>
      <c r="M347" s="185" t="s">
        <v>1</v>
      </c>
      <c r="N347" s="186" t="s">
        <v>40</v>
      </c>
      <c r="O347" s="70"/>
      <c r="P347" s="187">
        <f>O347*H347</f>
        <v>0</v>
      </c>
      <c r="Q347" s="187">
        <v>1.8000000000000001E-4</v>
      </c>
      <c r="R347" s="187">
        <f>Q347*H347</f>
        <v>4.4787600000000003</v>
      </c>
      <c r="S347" s="187">
        <v>0</v>
      </c>
      <c r="T347" s="188">
        <f>S347*H347</f>
        <v>0</v>
      </c>
      <c r="U347" s="33"/>
      <c r="V347" s="33"/>
      <c r="W347" s="33"/>
      <c r="X347" s="33"/>
      <c r="Y347" s="33"/>
      <c r="Z347" s="33"/>
      <c r="AA347" s="33"/>
      <c r="AB347" s="33"/>
      <c r="AC347" s="33"/>
      <c r="AD347" s="33"/>
      <c r="AE347" s="33"/>
      <c r="AR347" s="189" t="s">
        <v>126</v>
      </c>
      <c r="AT347" s="189" t="s">
        <v>121</v>
      </c>
      <c r="AU347" s="189" t="s">
        <v>83</v>
      </c>
      <c r="AY347" s="16" t="s">
        <v>120</v>
      </c>
      <c r="BE347" s="190">
        <f>IF(N347="základní",J347,0)</f>
        <v>0</v>
      </c>
      <c r="BF347" s="190">
        <f>IF(N347="snížená",J347,0)</f>
        <v>0</v>
      </c>
      <c r="BG347" s="190">
        <f>IF(N347="zákl. přenesená",J347,0)</f>
        <v>0</v>
      </c>
      <c r="BH347" s="190">
        <f>IF(N347="sníž. přenesená",J347,0)</f>
        <v>0</v>
      </c>
      <c r="BI347" s="190">
        <f>IF(N347="nulová",J347,0)</f>
        <v>0</v>
      </c>
      <c r="BJ347" s="16" t="s">
        <v>83</v>
      </c>
      <c r="BK347" s="190">
        <f>ROUND(I347*H347,2)</f>
        <v>0</v>
      </c>
      <c r="BL347" s="16" t="s">
        <v>127</v>
      </c>
      <c r="BM347" s="189" t="s">
        <v>295</v>
      </c>
    </row>
    <row r="348" spans="1:65" s="2" customFormat="1" ht="11.25">
      <c r="A348" s="33"/>
      <c r="B348" s="34"/>
      <c r="C348" s="35"/>
      <c r="D348" s="191" t="s">
        <v>129</v>
      </c>
      <c r="E348" s="35"/>
      <c r="F348" s="192" t="s">
        <v>294</v>
      </c>
      <c r="G348" s="35"/>
      <c r="H348" s="35"/>
      <c r="I348" s="193"/>
      <c r="J348" s="35"/>
      <c r="K348" s="35"/>
      <c r="L348" s="38"/>
      <c r="M348" s="194"/>
      <c r="N348" s="195"/>
      <c r="O348" s="70"/>
      <c r="P348" s="70"/>
      <c r="Q348" s="70"/>
      <c r="R348" s="70"/>
      <c r="S348" s="70"/>
      <c r="T348" s="71"/>
      <c r="U348" s="33"/>
      <c r="V348" s="33"/>
      <c r="W348" s="33"/>
      <c r="X348" s="33"/>
      <c r="Y348" s="33"/>
      <c r="Z348" s="33"/>
      <c r="AA348" s="33"/>
      <c r="AB348" s="33"/>
      <c r="AC348" s="33"/>
      <c r="AD348" s="33"/>
      <c r="AE348" s="33"/>
      <c r="AT348" s="16" t="s">
        <v>129</v>
      </c>
      <c r="AU348" s="16" t="s">
        <v>83</v>
      </c>
    </row>
    <row r="349" spans="1:65" s="13" customFormat="1" ht="11.25">
      <c r="B349" s="206"/>
      <c r="C349" s="207"/>
      <c r="D349" s="191" t="s">
        <v>130</v>
      </c>
      <c r="E349" s="208" t="s">
        <v>1</v>
      </c>
      <c r="F349" s="209" t="s">
        <v>296</v>
      </c>
      <c r="G349" s="207"/>
      <c r="H349" s="210">
        <v>5635.04</v>
      </c>
      <c r="I349" s="211"/>
      <c r="J349" s="207"/>
      <c r="K349" s="207"/>
      <c r="L349" s="212"/>
      <c r="M349" s="213"/>
      <c r="N349" s="214"/>
      <c r="O349" s="214"/>
      <c r="P349" s="214"/>
      <c r="Q349" s="214"/>
      <c r="R349" s="214"/>
      <c r="S349" s="214"/>
      <c r="T349" s="215"/>
      <c r="AT349" s="216" t="s">
        <v>130</v>
      </c>
      <c r="AU349" s="216" t="s">
        <v>83</v>
      </c>
      <c r="AV349" s="13" t="s">
        <v>85</v>
      </c>
      <c r="AW349" s="13" t="s">
        <v>31</v>
      </c>
      <c r="AX349" s="13" t="s">
        <v>75</v>
      </c>
      <c r="AY349" s="216" t="s">
        <v>120</v>
      </c>
    </row>
    <row r="350" spans="1:65" s="13" customFormat="1" ht="11.25">
      <c r="B350" s="206"/>
      <c r="C350" s="207"/>
      <c r="D350" s="191" t="s">
        <v>130</v>
      </c>
      <c r="E350" s="208" t="s">
        <v>1</v>
      </c>
      <c r="F350" s="209" t="s">
        <v>297</v>
      </c>
      <c r="G350" s="207"/>
      <c r="H350" s="210">
        <v>0.96</v>
      </c>
      <c r="I350" s="211"/>
      <c r="J350" s="207"/>
      <c r="K350" s="207"/>
      <c r="L350" s="212"/>
      <c r="M350" s="213"/>
      <c r="N350" s="214"/>
      <c r="O350" s="214"/>
      <c r="P350" s="214"/>
      <c r="Q350" s="214"/>
      <c r="R350" s="214"/>
      <c r="S350" s="214"/>
      <c r="T350" s="215"/>
      <c r="AT350" s="216" t="s">
        <v>130</v>
      </c>
      <c r="AU350" s="216" t="s">
        <v>83</v>
      </c>
      <c r="AV350" s="13" t="s">
        <v>85</v>
      </c>
      <c r="AW350" s="13" t="s">
        <v>31</v>
      </c>
      <c r="AX350" s="13" t="s">
        <v>75</v>
      </c>
      <c r="AY350" s="216" t="s">
        <v>120</v>
      </c>
    </row>
    <row r="351" spans="1:65" s="13" customFormat="1" ht="11.25">
      <c r="B351" s="206"/>
      <c r="C351" s="207"/>
      <c r="D351" s="191" t="s">
        <v>130</v>
      </c>
      <c r="E351" s="208" t="s">
        <v>1</v>
      </c>
      <c r="F351" s="209" t="s">
        <v>298</v>
      </c>
      <c r="G351" s="207"/>
      <c r="H351" s="210">
        <v>1279.2</v>
      </c>
      <c r="I351" s="211"/>
      <c r="J351" s="207"/>
      <c r="K351" s="207"/>
      <c r="L351" s="212"/>
      <c r="M351" s="213"/>
      <c r="N351" s="214"/>
      <c r="O351" s="214"/>
      <c r="P351" s="214"/>
      <c r="Q351" s="214"/>
      <c r="R351" s="214"/>
      <c r="S351" s="214"/>
      <c r="T351" s="215"/>
      <c r="AT351" s="216" t="s">
        <v>130</v>
      </c>
      <c r="AU351" s="216" t="s">
        <v>83</v>
      </c>
      <c r="AV351" s="13" t="s">
        <v>85</v>
      </c>
      <c r="AW351" s="13" t="s">
        <v>31</v>
      </c>
      <c r="AX351" s="13" t="s">
        <v>75</v>
      </c>
      <c r="AY351" s="216" t="s">
        <v>120</v>
      </c>
    </row>
    <row r="352" spans="1:65" s="13" customFormat="1" ht="11.25">
      <c r="B352" s="206"/>
      <c r="C352" s="207"/>
      <c r="D352" s="191" t="s">
        <v>130</v>
      </c>
      <c r="E352" s="208" t="s">
        <v>1</v>
      </c>
      <c r="F352" s="209" t="s">
        <v>299</v>
      </c>
      <c r="G352" s="207"/>
      <c r="H352" s="210">
        <v>0.8</v>
      </c>
      <c r="I352" s="211"/>
      <c r="J352" s="207"/>
      <c r="K352" s="207"/>
      <c r="L352" s="212"/>
      <c r="M352" s="213"/>
      <c r="N352" s="214"/>
      <c r="O352" s="214"/>
      <c r="P352" s="214"/>
      <c r="Q352" s="214"/>
      <c r="R352" s="214"/>
      <c r="S352" s="214"/>
      <c r="T352" s="215"/>
      <c r="AT352" s="216" t="s">
        <v>130</v>
      </c>
      <c r="AU352" s="216" t="s">
        <v>83</v>
      </c>
      <c r="AV352" s="13" t="s">
        <v>85</v>
      </c>
      <c r="AW352" s="13" t="s">
        <v>31</v>
      </c>
      <c r="AX352" s="13" t="s">
        <v>75</v>
      </c>
      <c r="AY352" s="216" t="s">
        <v>120</v>
      </c>
    </row>
    <row r="353" spans="2:51" s="13" customFormat="1" ht="11.25">
      <c r="B353" s="206"/>
      <c r="C353" s="207"/>
      <c r="D353" s="191" t="s">
        <v>130</v>
      </c>
      <c r="E353" s="208" t="s">
        <v>1</v>
      </c>
      <c r="F353" s="209" t="s">
        <v>300</v>
      </c>
      <c r="G353" s="207"/>
      <c r="H353" s="210">
        <v>7609.6</v>
      </c>
      <c r="I353" s="211"/>
      <c r="J353" s="207"/>
      <c r="K353" s="207"/>
      <c r="L353" s="212"/>
      <c r="M353" s="213"/>
      <c r="N353" s="214"/>
      <c r="O353" s="214"/>
      <c r="P353" s="214"/>
      <c r="Q353" s="214"/>
      <c r="R353" s="214"/>
      <c r="S353" s="214"/>
      <c r="T353" s="215"/>
      <c r="AT353" s="216" t="s">
        <v>130</v>
      </c>
      <c r="AU353" s="216" t="s">
        <v>83</v>
      </c>
      <c r="AV353" s="13" t="s">
        <v>85</v>
      </c>
      <c r="AW353" s="13" t="s">
        <v>31</v>
      </c>
      <c r="AX353" s="13" t="s">
        <v>75</v>
      </c>
      <c r="AY353" s="216" t="s">
        <v>120</v>
      </c>
    </row>
    <row r="354" spans="2:51" s="13" customFormat="1" ht="11.25">
      <c r="B354" s="206"/>
      <c r="C354" s="207"/>
      <c r="D354" s="191" t="s">
        <v>130</v>
      </c>
      <c r="E354" s="208" t="s">
        <v>1</v>
      </c>
      <c r="F354" s="209" t="s">
        <v>301</v>
      </c>
      <c r="G354" s="207"/>
      <c r="H354" s="210">
        <v>0.4</v>
      </c>
      <c r="I354" s="211"/>
      <c r="J354" s="207"/>
      <c r="K354" s="207"/>
      <c r="L354" s="212"/>
      <c r="M354" s="213"/>
      <c r="N354" s="214"/>
      <c r="O354" s="214"/>
      <c r="P354" s="214"/>
      <c r="Q354" s="214"/>
      <c r="R354" s="214"/>
      <c r="S354" s="214"/>
      <c r="T354" s="215"/>
      <c r="AT354" s="216" t="s">
        <v>130</v>
      </c>
      <c r="AU354" s="216" t="s">
        <v>83</v>
      </c>
      <c r="AV354" s="13" t="s">
        <v>85</v>
      </c>
      <c r="AW354" s="13" t="s">
        <v>31</v>
      </c>
      <c r="AX354" s="13" t="s">
        <v>75</v>
      </c>
      <c r="AY354" s="216" t="s">
        <v>120</v>
      </c>
    </row>
    <row r="355" spans="2:51" s="12" customFormat="1" ht="11.25">
      <c r="B355" s="196"/>
      <c r="C355" s="197"/>
      <c r="D355" s="191" t="s">
        <v>130</v>
      </c>
      <c r="E355" s="198" t="s">
        <v>1</v>
      </c>
      <c r="F355" s="199" t="s">
        <v>263</v>
      </c>
      <c r="G355" s="197"/>
      <c r="H355" s="198" t="s">
        <v>1</v>
      </c>
      <c r="I355" s="200"/>
      <c r="J355" s="197"/>
      <c r="K355" s="197"/>
      <c r="L355" s="201"/>
      <c r="M355" s="202"/>
      <c r="N355" s="203"/>
      <c r="O355" s="203"/>
      <c r="P355" s="203"/>
      <c r="Q355" s="203"/>
      <c r="R355" s="203"/>
      <c r="S355" s="203"/>
      <c r="T355" s="204"/>
      <c r="AT355" s="205" t="s">
        <v>130</v>
      </c>
      <c r="AU355" s="205" t="s">
        <v>83</v>
      </c>
      <c r="AV355" s="12" t="s">
        <v>83</v>
      </c>
      <c r="AW355" s="12" t="s">
        <v>31</v>
      </c>
      <c r="AX355" s="12" t="s">
        <v>75</v>
      </c>
      <c r="AY355" s="205" t="s">
        <v>120</v>
      </c>
    </row>
    <row r="356" spans="2:51" s="13" customFormat="1" ht="11.25">
      <c r="B356" s="206"/>
      <c r="C356" s="207"/>
      <c r="D356" s="191" t="s">
        <v>130</v>
      </c>
      <c r="E356" s="208" t="s">
        <v>1</v>
      </c>
      <c r="F356" s="209" t="s">
        <v>302</v>
      </c>
      <c r="G356" s="207"/>
      <c r="H356" s="210">
        <v>200</v>
      </c>
      <c r="I356" s="211"/>
      <c r="J356" s="207"/>
      <c r="K356" s="207"/>
      <c r="L356" s="212"/>
      <c r="M356" s="213"/>
      <c r="N356" s="214"/>
      <c r="O356" s="214"/>
      <c r="P356" s="214"/>
      <c r="Q356" s="214"/>
      <c r="R356" s="214"/>
      <c r="S356" s="214"/>
      <c r="T356" s="215"/>
      <c r="AT356" s="216" t="s">
        <v>130</v>
      </c>
      <c r="AU356" s="216" t="s">
        <v>83</v>
      </c>
      <c r="AV356" s="13" t="s">
        <v>85</v>
      </c>
      <c r="AW356" s="13" t="s">
        <v>31</v>
      </c>
      <c r="AX356" s="13" t="s">
        <v>75</v>
      </c>
      <c r="AY356" s="216" t="s">
        <v>120</v>
      </c>
    </row>
    <row r="357" spans="2:51" s="12" customFormat="1" ht="11.25">
      <c r="B357" s="196"/>
      <c r="C357" s="197"/>
      <c r="D357" s="191" t="s">
        <v>130</v>
      </c>
      <c r="E357" s="198" t="s">
        <v>1</v>
      </c>
      <c r="F357" s="199" t="s">
        <v>265</v>
      </c>
      <c r="G357" s="197"/>
      <c r="H357" s="198" t="s">
        <v>1</v>
      </c>
      <c r="I357" s="200"/>
      <c r="J357" s="197"/>
      <c r="K357" s="197"/>
      <c r="L357" s="201"/>
      <c r="M357" s="202"/>
      <c r="N357" s="203"/>
      <c r="O357" s="203"/>
      <c r="P357" s="203"/>
      <c r="Q357" s="203"/>
      <c r="R357" s="203"/>
      <c r="S357" s="203"/>
      <c r="T357" s="204"/>
      <c r="AT357" s="205" t="s">
        <v>130</v>
      </c>
      <c r="AU357" s="205" t="s">
        <v>83</v>
      </c>
      <c r="AV357" s="12" t="s">
        <v>83</v>
      </c>
      <c r="AW357" s="12" t="s">
        <v>31</v>
      </c>
      <c r="AX357" s="12" t="s">
        <v>75</v>
      </c>
      <c r="AY357" s="205" t="s">
        <v>120</v>
      </c>
    </row>
    <row r="358" spans="2:51" s="13" customFormat="1" ht="11.25">
      <c r="B358" s="206"/>
      <c r="C358" s="207"/>
      <c r="D358" s="191" t="s">
        <v>130</v>
      </c>
      <c r="E358" s="208" t="s">
        <v>1</v>
      </c>
      <c r="F358" s="209" t="s">
        <v>303</v>
      </c>
      <c r="G358" s="207"/>
      <c r="H358" s="210">
        <v>20</v>
      </c>
      <c r="I358" s="211"/>
      <c r="J358" s="207"/>
      <c r="K358" s="207"/>
      <c r="L358" s="212"/>
      <c r="M358" s="213"/>
      <c r="N358" s="214"/>
      <c r="O358" s="214"/>
      <c r="P358" s="214"/>
      <c r="Q358" s="214"/>
      <c r="R358" s="214"/>
      <c r="S358" s="214"/>
      <c r="T358" s="215"/>
      <c r="AT358" s="216" t="s">
        <v>130</v>
      </c>
      <c r="AU358" s="216" t="s">
        <v>83</v>
      </c>
      <c r="AV358" s="13" t="s">
        <v>85</v>
      </c>
      <c r="AW358" s="13" t="s">
        <v>31</v>
      </c>
      <c r="AX358" s="13" t="s">
        <v>75</v>
      </c>
      <c r="AY358" s="216" t="s">
        <v>120</v>
      </c>
    </row>
    <row r="359" spans="2:51" s="12" customFormat="1" ht="11.25">
      <c r="B359" s="196"/>
      <c r="C359" s="197"/>
      <c r="D359" s="191" t="s">
        <v>130</v>
      </c>
      <c r="E359" s="198" t="s">
        <v>1</v>
      </c>
      <c r="F359" s="199" t="s">
        <v>304</v>
      </c>
      <c r="G359" s="197"/>
      <c r="H359" s="198" t="s">
        <v>1</v>
      </c>
      <c r="I359" s="200"/>
      <c r="J359" s="197"/>
      <c r="K359" s="197"/>
      <c r="L359" s="201"/>
      <c r="M359" s="202"/>
      <c r="N359" s="203"/>
      <c r="O359" s="203"/>
      <c r="P359" s="203"/>
      <c r="Q359" s="203"/>
      <c r="R359" s="203"/>
      <c r="S359" s="203"/>
      <c r="T359" s="204"/>
      <c r="AT359" s="205" t="s">
        <v>130</v>
      </c>
      <c r="AU359" s="205" t="s">
        <v>83</v>
      </c>
      <c r="AV359" s="12" t="s">
        <v>83</v>
      </c>
      <c r="AW359" s="12" t="s">
        <v>31</v>
      </c>
      <c r="AX359" s="12" t="s">
        <v>75</v>
      </c>
      <c r="AY359" s="205" t="s">
        <v>120</v>
      </c>
    </row>
    <row r="360" spans="2:51" s="13" customFormat="1" ht="11.25">
      <c r="B360" s="206"/>
      <c r="C360" s="207"/>
      <c r="D360" s="191" t="s">
        <v>130</v>
      </c>
      <c r="E360" s="208" t="s">
        <v>1</v>
      </c>
      <c r="F360" s="209" t="s">
        <v>305</v>
      </c>
      <c r="G360" s="207"/>
      <c r="H360" s="210">
        <v>16</v>
      </c>
      <c r="I360" s="211"/>
      <c r="J360" s="207"/>
      <c r="K360" s="207"/>
      <c r="L360" s="212"/>
      <c r="M360" s="213"/>
      <c r="N360" s="214"/>
      <c r="O360" s="214"/>
      <c r="P360" s="214"/>
      <c r="Q360" s="214"/>
      <c r="R360" s="214"/>
      <c r="S360" s="214"/>
      <c r="T360" s="215"/>
      <c r="AT360" s="216" t="s">
        <v>130</v>
      </c>
      <c r="AU360" s="216" t="s">
        <v>83</v>
      </c>
      <c r="AV360" s="13" t="s">
        <v>85</v>
      </c>
      <c r="AW360" s="13" t="s">
        <v>31</v>
      </c>
      <c r="AX360" s="13" t="s">
        <v>75</v>
      </c>
      <c r="AY360" s="216" t="s">
        <v>120</v>
      </c>
    </row>
    <row r="361" spans="2:51" s="13" customFormat="1" ht="11.25">
      <c r="B361" s="206"/>
      <c r="C361" s="207"/>
      <c r="D361" s="191" t="s">
        <v>130</v>
      </c>
      <c r="E361" s="208" t="s">
        <v>1</v>
      </c>
      <c r="F361" s="209" t="s">
        <v>306</v>
      </c>
      <c r="G361" s="207"/>
      <c r="H361" s="210">
        <v>4264</v>
      </c>
      <c r="I361" s="211"/>
      <c r="J361" s="207"/>
      <c r="K361" s="207"/>
      <c r="L361" s="212"/>
      <c r="M361" s="213"/>
      <c r="N361" s="214"/>
      <c r="O361" s="214"/>
      <c r="P361" s="214"/>
      <c r="Q361" s="214"/>
      <c r="R361" s="214"/>
      <c r="S361" s="214"/>
      <c r="T361" s="215"/>
      <c r="AT361" s="216" t="s">
        <v>130</v>
      </c>
      <c r="AU361" s="216" t="s">
        <v>83</v>
      </c>
      <c r="AV361" s="13" t="s">
        <v>85</v>
      </c>
      <c r="AW361" s="13" t="s">
        <v>31</v>
      </c>
      <c r="AX361" s="13" t="s">
        <v>75</v>
      </c>
      <c r="AY361" s="216" t="s">
        <v>120</v>
      </c>
    </row>
    <row r="362" spans="2:51" s="13" customFormat="1" ht="11.25">
      <c r="B362" s="206"/>
      <c r="C362" s="207"/>
      <c r="D362" s="191" t="s">
        <v>130</v>
      </c>
      <c r="E362" s="208" t="s">
        <v>1</v>
      </c>
      <c r="F362" s="209" t="s">
        <v>307</v>
      </c>
      <c r="G362" s="207"/>
      <c r="H362" s="210">
        <v>492</v>
      </c>
      <c r="I362" s="211"/>
      <c r="J362" s="207"/>
      <c r="K362" s="207"/>
      <c r="L362" s="212"/>
      <c r="M362" s="213"/>
      <c r="N362" s="214"/>
      <c r="O362" s="214"/>
      <c r="P362" s="214"/>
      <c r="Q362" s="214"/>
      <c r="R362" s="214"/>
      <c r="S362" s="214"/>
      <c r="T362" s="215"/>
      <c r="AT362" s="216" t="s">
        <v>130</v>
      </c>
      <c r="AU362" s="216" t="s">
        <v>83</v>
      </c>
      <c r="AV362" s="13" t="s">
        <v>85</v>
      </c>
      <c r="AW362" s="13" t="s">
        <v>31</v>
      </c>
      <c r="AX362" s="13" t="s">
        <v>75</v>
      </c>
      <c r="AY362" s="216" t="s">
        <v>120</v>
      </c>
    </row>
    <row r="363" spans="2:51" s="13" customFormat="1" ht="11.25">
      <c r="B363" s="206"/>
      <c r="C363" s="207"/>
      <c r="D363" s="191" t="s">
        <v>130</v>
      </c>
      <c r="E363" s="208" t="s">
        <v>1</v>
      </c>
      <c r="F363" s="209" t="s">
        <v>308</v>
      </c>
      <c r="G363" s="207"/>
      <c r="H363" s="210">
        <v>1672.8</v>
      </c>
      <c r="I363" s="211"/>
      <c r="J363" s="207"/>
      <c r="K363" s="207"/>
      <c r="L363" s="212"/>
      <c r="M363" s="213"/>
      <c r="N363" s="214"/>
      <c r="O363" s="214"/>
      <c r="P363" s="214"/>
      <c r="Q363" s="214"/>
      <c r="R363" s="214"/>
      <c r="S363" s="214"/>
      <c r="T363" s="215"/>
      <c r="AT363" s="216" t="s">
        <v>130</v>
      </c>
      <c r="AU363" s="216" t="s">
        <v>83</v>
      </c>
      <c r="AV363" s="13" t="s">
        <v>85</v>
      </c>
      <c r="AW363" s="13" t="s">
        <v>31</v>
      </c>
      <c r="AX363" s="13" t="s">
        <v>75</v>
      </c>
      <c r="AY363" s="216" t="s">
        <v>120</v>
      </c>
    </row>
    <row r="364" spans="2:51" s="13" customFormat="1" ht="11.25">
      <c r="B364" s="206"/>
      <c r="C364" s="207"/>
      <c r="D364" s="191" t="s">
        <v>130</v>
      </c>
      <c r="E364" s="208" t="s">
        <v>1</v>
      </c>
      <c r="F364" s="209" t="s">
        <v>309</v>
      </c>
      <c r="G364" s="207"/>
      <c r="H364" s="210">
        <v>1.2</v>
      </c>
      <c r="I364" s="211"/>
      <c r="J364" s="207"/>
      <c r="K364" s="207"/>
      <c r="L364" s="212"/>
      <c r="M364" s="213"/>
      <c r="N364" s="214"/>
      <c r="O364" s="214"/>
      <c r="P364" s="214"/>
      <c r="Q364" s="214"/>
      <c r="R364" s="214"/>
      <c r="S364" s="214"/>
      <c r="T364" s="215"/>
      <c r="AT364" s="216" t="s">
        <v>130</v>
      </c>
      <c r="AU364" s="216" t="s">
        <v>83</v>
      </c>
      <c r="AV364" s="13" t="s">
        <v>85</v>
      </c>
      <c r="AW364" s="13" t="s">
        <v>31</v>
      </c>
      <c r="AX364" s="13" t="s">
        <v>75</v>
      </c>
      <c r="AY364" s="216" t="s">
        <v>120</v>
      </c>
    </row>
    <row r="365" spans="2:51" s="12" customFormat="1" ht="11.25">
      <c r="B365" s="196"/>
      <c r="C365" s="197"/>
      <c r="D365" s="191" t="s">
        <v>130</v>
      </c>
      <c r="E365" s="198" t="s">
        <v>1</v>
      </c>
      <c r="F365" s="199" t="s">
        <v>310</v>
      </c>
      <c r="G365" s="197"/>
      <c r="H365" s="198" t="s">
        <v>1</v>
      </c>
      <c r="I365" s="200"/>
      <c r="J365" s="197"/>
      <c r="K365" s="197"/>
      <c r="L365" s="201"/>
      <c r="M365" s="202"/>
      <c r="N365" s="203"/>
      <c r="O365" s="203"/>
      <c r="P365" s="203"/>
      <c r="Q365" s="203"/>
      <c r="R365" s="203"/>
      <c r="S365" s="203"/>
      <c r="T365" s="204"/>
      <c r="AT365" s="205" t="s">
        <v>130</v>
      </c>
      <c r="AU365" s="205" t="s">
        <v>83</v>
      </c>
      <c r="AV365" s="12" t="s">
        <v>83</v>
      </c>
      <c r="AW365" s="12" t="s">
        <v>31</v>
      </c>
      <c r="AX365" s="12" t="s">
        <v>75</v>
      </c>
      <c r="AY365" s="205" t="s">
        <v>120</v>
      </c>
    </row>
    <row r="366" spans="2:51" s="13" customFormat="1" ht="11.25">
      <c r="B366" s="206"/>
      <c r="C366" s="207"/>
      <c r="D366" s="191" t="s">
        <v>130</v>
      </c>
      <c r="E366" s="208" t="s">
        <v>1</v>
      </c>
      <c r="F366" s="209" t="s">
        <v>311</v>
      </c>
      <c r="G366" s="207"/>
      <c r="H366" s="210">
        <v>18</v>
      </c>
      <c r="I366" s="211"/>
      <c r="J366" s="207"/>
      <c r="K366" s="207"/>
      <c r="L366" s="212"/>
      <c r="M366" s="213"/>
      <c r="N366" s="214"/>
      <c r="O366" s="214"/>
      <c r="P366" s="214"/>
      <c r="Q366" s="214"/>
      <c r="R366" s="214"/>
      <c r="S366" s="214"/>
      <c r="T366" s="215"/>
      <c r="AT366" s="216" t="s">
        <v>130</v>
      </c>
      <c r="AU366" s="216" t="s">
        <v>83</v>
      </c>
      <c r="AV366" s="13" t="s">
        <v>85</v>
      </c>
      <c r="AW366" s="13" t="s">
        <v>31</v>
      </c>
      <c r="AX366" s="13" t="s">
        <v>75</v>
      </c>
      <c r="AY366" s="216" t="s">
        <v>120</v>
      </c>
    </row>
    <row r="367" spans="2:51" s="13" customFormat="1" ht="11.25">
      <c r="B367" s="206"/>
      <c r="C367" s="207"/>
      <c r="D367" s="191" t="s">
        <v>130</v>
      </c>
      <c r="E367" s="208" t="s">
        <v>1</v>
      </c>
      <c r="F367" s="209" t="s">
        <v>312</v>
      </c>
      <c r="G367" s="207"/>
      <c r="H367" s="210">
        <v>1048.8</v>
      </c>
      <c r="I367" s="211"/>
      <c r="J367" s="207"/>
      <c r="K367" s="207"/>
      <c r="L367" s="212"/>
      <c r="M367" s="213"/>
      <c r="N367" s="214"/>
      <c r="O367" s="214"/>
      <c r="P367" s="214"/>
      <c r="Q367" s="214"/>
      <c r="R367" s="214"/>
      <c r="S367" s="214"/>
      <c r="T367" s="215"/>
      <c r="AT367" s="216" t="s">
        <v>130</v>
      </c>
      <c r="AU367" s="216" t="s">
        <v>83</v>
      </c>
      <c r="AV367" s="13" t="s">
        <v>85</v>
      </c>
      <c r="AW367" s="13" t="s">
        <v>31</v>
      </c>
      <c r="AX367" s="13" t="s">
        <v>75</v>
      </c>
      <c r="AY367" s="216" t="s">
        <v>120</v>
      </c>
    </row>
    <row r="368" spans="2:51" s="13" customFormat="1" ht="11.25">
      <c r="B368" s="206"/>
      <c r="C368" s="207"/>
      <c r="D368" s="191" t="s">
        <v>130</v>
      </c>
      <c r="E368" s="208" t="s">
        <v>1</v>
      </c>
      <c r="F368" s="209" t="s">
        <v>309</v>
      </c>
      <c r="G368" s="207"/>
      <c r="H368" s="210">
        <v>1.2</v>
      </c>
      <c r="I368" s="211"/>
      <c r="J368" s="207"/>
      <c r="K368" s="207"/>
      <c r="L368" s="212"/>
      <c r="M368" s="213"/>
      <c r="N368" s="214"/>
      <c r="O368" s="214"/>
      <c r="P368" s="214"/>
      <c r="Q368" s="214"/>
      <c r="R368" s="214"/>
      <c r="S368" s="214"/>
      <c r="T368" s="215"/>
      <c r="AT368" s="216" t="s">
        <v>130</v>
      </c>
      <c r="AU368" s="216" t="s">
        <v>83</v>
      </c>
      <c r="AV368" s="13" t="s">
        <v>85</v>
      </c>
      <c r="AW368" s="13" t="s">
        <v>31</v>
      </c>
      <c r="AX368" s="13" t="s">
        <v>75</v>
      </c>
      <c r="AY368" s="216" t="s">
        <v>120</v>
      </c>
    </row>
    <row r="369" spans="1:65" s="13" customFormat="1" ht="11.25">
      <c r="B369" s="206"/>
      <c r="C369" s="207"/>
      <c r="D369" s="191" t="s">
        <v>130</v>
      </c>
      <c r="E369" s="208" t="s">
        <v>1</v>
      </c>
      <c r="F369" s="209" t="s">
        <v>313</v>
      </c>
      <c r="G369" s="207"/>
      <c r="H369" s="210">
        <v>2620.7199999999998</v>
      </c>
      <c r="I369" s="211"/>
      <c r="J369" s="207"/>
      <c r="K369" s="207"/>
      <c r="L369" s="212"/>
      <c r="M369" s="213"/>
      <c r="N369" s="214"/>
      <c r="O369" s="214"/>
      <c r="P369" s="214"/>
      <c r="Q369" s="214"/>
      <c r="R369" s="214"/>
      <c r="S369" s="214"/>
      <c r="T369" s="215"/>
      <c r="AT369" s="216" t="s">
        <v>130</v>
      </c>
      <c r="AU369" s="216" t="s">
        <v>83</v>
      </c>
      <c r="AV369" s="13" t="s">
        <v>85</v>
      </c>
      <c r="AW369" s="13" t="s">
        <v>31</v>
      </c>
      <c r="AX369" s="13" t="s">
        <v>75</v>
      </c>
      <c r="AY369" s="216" t="s">
        <v>120</v>
      </c>
    </row>
    <row r="370" spans="1:65" s="13" customFormat="1" ht="11.25">
      <c r="B370" s="206"/>
      <c r="C370" s="207"/>
      <c r="D370" s="191" t="s">
        <v>130</v>
      </c>
      <c r="E370" s="208" t="s">
        <v>1</v>
      </c>
      <c r="F370" s="209" t="s">
        <v>314</v>
      </c>
      <c r="G370" s="207"/>
      <c r="H370" s="210">
        <v>1.28</v>
      </c>
      <c r="I370" s="211"/>
      <c r="J370" s="207"/>
      <c r="K370" s="207"/>
      <c r="L370" s="212"/>
      <c r="M370" s="213"/>
      <c r="N370" s="214"/>
      <c r="O370" s="214"/>
      <c r="P370" s="214"/>
      <c r="Q370" s="214"/>
      <c r="R370" s="214"/>
      <c r="S370" s="214"/>
      <c r="T370" s="215"/>
      <c r="AT370" s="216" t="s">
        <v>130</v>
      </c>
      <c r="AU370" s="216" t="s">
        <v>83</v>
      </c>
      <c r="AV370" s="13" t="s">
        <v>85</v>
      </c>
      <c r="AW370" s="13" t="s">
        <v>31</v>
      </c>
      <c r="AX370" s="13" t="s">
        <v>75</v>
      </c>
      <c r="AY370" s="216" t="s">
        <v>120</v>
      </c>
    </row>
    <row r="371" spans="1:65" s="14" customFormat="1" ht="11.25">
      <c r="B371" s="217"/>
      <c r="C371" s="218"/>
      <c r="D371" s="191" t="s">
        <v>130</v>
      </c>
      <c r="E371" s="219" t="s">
        <v>1</v>
      </c>
      <c r="F371" s="220" t="s">
        <v>137</v>
      </c>
      <c r="G371" s="218"/>
      <c r="H371" s="221">
        <v>24882</v>
      </c>
      <c r="I371" s="222"/>
      <c r="J371" s="218"/>
      <c r="K371" s="218"/>
      <c r="L371" s="223"/>
      <c r="M371" s="224"/>
      <c r="N371" s="225"/>
      <c r="O371" s="225"/>
      <c r="P371" s="225"/>
      <c r="Q371" s="225"/>
      <c r="R371" s="225"/>
      <c r="S371" s="225"/>
      <c r="T371" s="226"/>
      <c r="AT371" s="227" t="s">
        <v>130</v>
      </c>
      <c r="AU371" s="227" t="s">
        <v>83</v>
      </c>
      <c r="AV371" s="14" t="s">
        <v>127</v>
      </c>
      <c r="AW371" s="14" t="s">
        <v>31</v>
      </c>
      <c r="AX371" s="14" t="s">
        <v>83</v>
      </c>
      <c r="AY371" s="227" t="s">
        <v>120</v>
      </c>
    </row>
    <row r="372" spans="1:65" s="12" customFormat="1" ht="11.25">
      <c r="B372" s="196"/>
      <c r="C372" s="197"/>
      <c r="D372" s="191" t="s">
        <v>130</v>
      </c>
      <c r="E372" s="198" t="s">
        <v>1</v>
      </c>
      <c r="F372" s="199" t="s">
        <v>138</v>
      </c>
      <c r="G372" s="197"/>
      <c r="H372" s="198" t="s">
        <v>1</v>
      </c>
      <c r="I372" s="200"/>
      <c r="J372" s="197"/>
      <c r="K372" s="197"/>
      <c r="L372" s="201"/>
      <c r="M372" s="202"/>
      <c r="N372" s="203"/>
      <c r="O372" s="203"/>
      <c r="P372" s="203"/>
      <c r="Q372" s="203"/>
      <c r="R372" s="203"/>
      <c r="S372" s="203"/>
      <c r="T372" s="204"/>
      <c r="AT372" s="205" t="s">
        <v>130</v>
      </c>
      <c r="AU372" s="205" t="s">
        <v>83</v>
      </c>
      <c r="AV372" s="12" t="s">
        <v>83</v>
      </c>
      <c r="AW372" s="12" t="s">
        <v>31</v>
      </c>
      <c r="AX372" s="12" t="s">
        <v>75</v>
      </c>
      <c r="AY372" s="205" t="s">
        <v>120</v>
      </c>
    </row>
    <row r="373" spans="1:65" s="2" customFormat="1" ht="21.75" customHeight="1">
      <c r="A373" s="33"/>
      <c r="B373" s="34"/>
      <c r="C373" s="177" t="s">
        <v>315</v>
      </c>
      <c r="D373" s="177" t="s">
        <v>121</v>
      </c>
      <c r="E373" s="178" t="s">
        <v>316</v>
      </c>
      <c r="F373" s="179" t="s">
        <v>317</v>
      </c>
      <c r="G373" s="180" t="s">
        <v>124</v>
      </c>
      <c r="H373" s="181">
        <v>70</v>
      </c>
      <c r="I373" s="291"/>
      <c r="J373" s="183">
        <f>ROUND(I373*H373,2)</f>
        <v>0</v>
      </c>
      <c r="K373" s="179" t="s">
        <v>125</v>
      </c>
      <c r="L373" s="184"/>
      <c r="M373" s="185" t="s">
        <v>1</v>
      </c>
      <c r="N373" s="186" t="s">
        <v>40</v>
      </c>
      <c r="O373" s="70"/>
      <c r="P373" s="187">
        <f>O373*H373</f>
        <v>0</v>
      </c>
      <c r="Q373" s="187">
        <v>3.6000000000000002E-4</v>
      </c>
      <c r="R373" s="187">
        <f>Q373*H373</f>
        <v>2.52E-2</v>
      </c>
      <c r="S373" s="187">
        <v>0</v>
      </c>
      <c r="T373" s="188">
        <f>S373*H373</f>
        <v>0</v>
      </c>
      <c r="U373" s="33"/>
      <c r="V373" s="33"/>
      <c r="W373" s="33"/>
      <c r="X373" s="33"/>
      <c r="Y373" s="33"/>
      <c r="Z373" s="33"/>
      <c r="AA373" s="33"/>
      <c r="AB373" s="33"/>
      <c r="AC373" s="33"/>
      <c r="AD373" s="33"/>
      <c r="AE373" s="33"/>
      <c r="AR373" s="189" t="s">
        <v>126</v>
      </c>
      <c r="AT373" s="189" t="s">
        <v>121</v>
      </c>
      <c r="AU373" s="189" t="s">
        <v>83</v>
      </c>
      <c r="AY373" s="16" t="s">
        <v>120</v>
      </c>
      <c r="BE373" s="190">
        <f>IF(N373="základní",J373,0)</f>
        <v>0</v>
      </c>
      <c r="BF373" s="190">
        <f>IF(N373="snížená",J373,0)</f>
        <v>0</v>
      </c>
      <c r="BG373" s="190">
        <f>IF(N373="zákl. přenesená",J373,0)</f>
        <v>0</v>
      </c>
      <c r="BH373" s="190">
        <f>IF(N373="sníž. přenesená",J373,0)</f>
        <v>0</v>
      </c>
      <c r="BI373" s="190">
        <f>IF(N373="nulová",J373,0)</f>
        <v>0</v>
      </c>
      <c r="BJ373" s="16" t="s">
        <v>83</v>
      </c>
      <c r="BK373" s="190">
        <f>ROUND(I373*H373,2)</f>
        <v>0</v>
      </c>
      <c r="BL373" s="16" t="s">
        <v>127</v>
      </c>
      <c r="BM373" s="189" t="s">
        <v>318</v>
      </c>
    </row>
    <row r="374" spans="1:65" s="2" customFormat="1" ht="11.25">
      <c r="A374" s="33"/>
      <c r="B374" s="34"/>
      <c r="C374" s="35"/>
      <c r="D374" s="191" t="s">
        <v>129</v>
      </c>
      <c r="E374" s="35"/>
      <c r="F374" s="192" t="s">
        <v>317</v>
      </c>
      <c r="G374" s="35"/>
      <c r="H374" s="35"/>
      <c r="I374" s="193"/>
      <c r="J374" s="35"/>
      <c r="K374" s="35"/>
      <c r="L374" s="38"/>
      <c r="M374" s="194"/>
      <c r="N374" s="195"/>
      <c r="O374" s="70"/>
      <c r="P374" s="70"/>
      <c r="Q374" s="70"/>
      <c r="R374" s="70"/>
      <c r="S374" s="70"/>
      <c r="T374" s="71"/>
      <c r="U374" s="33"/>
      <c r="V374" s="33"/>
      <c r="W374" s="33"/>
      <c r="X374" s="33"/>
      <c r="Y374" s="33"/>
      <c r="Z374" s="33"/>
      <c r="AA374" s="33"/>
      <c r="AB374" s="33"/>
      <c r="AC374" s="33"/>
      <c r="AD374" s="33"/>
      <c r="AE374" s="33"/>
      <c r="AT374" s="16" t="s">
        <v>129</v>
      </c>
      <c r="AU374" s="16" t="s">
        <v>83</v>
      </c>
    </row>
    <row r="375" spans="1:65" s="12" customFormat="1" ht="11.25">
      <c r="B375" s="196"/>
      <c r="C375" s="197"/>
      <c r="D375" s="191" t="s">
        <v>130</v>
      </c>
      <c r="E375" s="198" t="s">
        <v>1</v>
      </c>
      <c r="F375" s="199" t="s">
        <v>319</v>
      </c>
      <c r="G375" s="197"/>
      <c r="H375" s="198" t="s">
        <v>1</v>
      </c>
      <c r="I375" s="200"/>
      <c r="J375" s="197"/>
      <c r="K375" s="197"/>
      <c r="L375" s="201"/>
      <c r="M375" s="202"/>
      <c r="N375" s="203"/>
      <c r="O375" s="203"/>
      <c r="P375" s="203"/>
      <c r="Q375" s="203"/>
      <c r="R375" s="203"/>
      <c r="S375" s="203"/>
      <c r="T375" s="204"/>
      <c r="AT375" s="205" t="s">
        <v>130</v>
      </c>
      <c r="AU375" s="205" t="s">
        <v>83</v>
      </c>
      <c r="AV375" s="12" t="s">
        <v>83</v>
      </c>
      <c r="AW375" s="12" t="s">
        <v>31</v>
      </c>
      <c r="AX375" s="12" t="s">
        <v>75</v>
      </c>
      <c r="AY375" s="205" t="s">
        <v>120</v>
      </c>
    </row>
    <row r="376" spans="1:65" s="13" customFormat="1" ht="11.25">
      <c r="B376" s="206"/>
      <c r="C376" s="207"/>
      <c r="D376" s="191" t="s">
        <v>130</v>
      </c>
      <c r="E376" s="208" t="s">
        <v>1</v>
      </c>
      <c r="F376" s="209" t="s">
        <v>320</v>
      </c>
      <c r="G376" s="207"/>
      <c r="H376" s="210">
        <v>38</v>
      </c>
      <c r="I376" s="211"/>
      <c r="J376" s="207"/>
      <c r="K376" s="207"/>
      <c r="L376" s="212"/>
      <c r="M376" s="213"/>
      <c r="N376" s="214"/>
      <c r="O376" s="214"/>
      <c r="P376" s="214"/>
      <c r="Q376" s="214"/>
      <c r="R376" s="214"/>
      <c r="S376" s="214"/>
      <c r="T376" s="215"/>
      <c r="AT376" s="216" t="s">
        <v>130</v>
      </c>
      <c r="AU376" s="216" t="s">
        <v>83</v>
      </c>
      <c r="AV376" s="13" t="s">
        <v>85</v>
      </c>
      <c r="AW376" s="13" t="s">
        <v>31</v>
      </c>
      <c r="AX376" s="13" t="s">
        <v>75</v>
      </c>
      <c r="AY376" s="216" t="s">
        <v>120</v>
      </c>
    </row>
    <row r="377" spans="1:65" s="12" customFormat="1" ht="11.25">
      <c r="B377" s="196"/>
      <c r="C377" s="197"/>
      <c r="D377" s="191" t="s">
        <v>130</v>
      </c>
      <c r="E377" s="198" t="s">
        <v>1</v>
      </c>
      <c r="F377" s="199" t="s">
        <v>321</v>
      </c>
      <c r="G377" s="197"/>
      <c r="H377" s="198" t="s">
        <v>1</v>
      </c>
      <c r="I377" s="200"/>
      <c r="J377" s="197"/>
      <c r="K377" s="197"/>
      <c r="L377" s="201"/>
      <c r="M377" s="202"/>
      <c r="N377" s="203"/>
      <c r="O377" s="203"/>
      <c r="P377" s="203"/>
      <c r="Q377" s="203"/>
      <c r="R377" s="203"/>
      <c r="S377" s="203"/>
      <c r="T377" s="204"/>
      <c r="AT377" s="205" t="s">
        <v>130</v>
      </c>
      <c r="AU377" s="205" t="s">
        <v>83</v>
      </c>
      <c r="AV377" s="12" t="s">
        <v>83</v>
      </c>
      <c r="AW377" s="12" t="s">
        <v>31</v>
      </c>
      <c r="AX377" s="12" t="s">
        <v>75</v>
      </c>
      <c r="AY377" s="205" t="s">
        <v>120</v>
      </c>
    </row>
    <row r="378" spans="1:65" s="13" customFormat="1" ht="11.25">
      <c r="B378" s="206"/>
      <c r="C378" s="207"/>
      <c r="D378" s="191" t="s">
        <v>130</v>
      </c>
      <c r="E378" s="208" t="s">
        <v>1</v>
      </c>
      <c r="F378" s="209" t="s">
        <v>322</v>
      </c>
      <c r="G378" s="207"/>
      <c r="H378" s="210">
        <v>32</v>
      </c>
      <c r="I378" s="211"/>
      <c r="J378" s="207"/>
      <c r="K378" s="207"/>
      <c r="L378" s="212"/>
      <c r="M378" s="213"/>
      <c r="N378" s="214"/>
      <c r="O378" s="214"/>
      <c r="P378" s="214"/>
      <c r="Q378" s="214"/>
      <c r="R378" s="214"/>
      <c r="S378" s="214"/>
      <c r="T378" s="215"/>
      <c r="AT378" s="216" t="s">
        <v>130</v>
      </c>
      <c r="AU378" s="216" t="s">
        <v>83</v>
      </c>
      <c r="AV378" s="13" t="s">
        <v>85</v>
      </c>
      <c r="AW378" s="13" t="s">
        <v>31</v>
      </c>
      <c r="AX378" s="13" t="s">
        <v>75</v>
      </c>
      <c r="AY378" s="216" t="s">
        <v>120</v>
      </c>
    </row>
    <row r="379" spans="1:65" s="14" customFormat="1" ht="11.25">
      <c r="B379" s="217"/>
      <c r="C379" s="218"/>
      <c r="D379" s="191" t="s">
        <v>130</v>
      </c>
      <c r="E379" s="219" t="s">
        <v>1</v>
      </c>
      <c r="F379" s="220" t="s">
        <v>137</v>
      </c>
      <c r="G379" s="218"/>
      <c r="H379" s="221">
        <v>70</v>
      </c>
      <c r="I379" s="222"/>
      <c r="J379" s="218"/>
      <c r="K379" s="218"/>
      <c r="L379" s="223"/>
      <c r="M379" s="224"/>
      <c r="N379" s="225"/>
      <c r="O379" s="225"/>
      <c r="P379" s="225"/>
      <c r="Q379" s="225"/>
      <c r="R379" s="225"/>
      <c r="S379" s="225"/>
      <c r="T379" s="226"/>
      <c r="AT379" s="227" t="s">
        <v>130</v>
      </c>
      <c r="AU379" s="227" t="s">
        <v>83</v>
      </c>
      <c r="AV379" s="14" t="s">
        <v>127</v>
      </c>
      <c r="AW379" s="14" t="s">
        <v>31</v>
      </c>
      <c r="AX379" s="14" t="s">
        <v>83</v>
      </c>
      <c r="AY379" s="227" t="s">
        <v>120</v>
      </c>
    </row>
    <row r="380" spans="1:65" s="12" customFormat="1" ht="11.25">
      <c r="B380" s="196"/>
      <c r="C380" s="197"/>
      <c r="D380" s="191" t="s">
        <v>130</v>
      </c>
      <c r="E380" s="198" t="s">
        <v>1</v>
      </c>
      <c r="F380" s="199" t="s">
        <v>138</v>
      </c>
      <c r="G380" s="197"/>
      <c r="H380" s="198" t="s">
        <v>1</v>
      </c>
      <c r="I380" s="200"/>
      <c r="J380" s="197"/>
      <c r="K380" s="197"/>
      <c r="L380" s="201"/>
      <c r="M380" s="202"/>
      <c r="N380" s="203"/>
      <c r="O380" s="203"/>
      <c r="P380" s="203"/>
      <c r="Q380" s="203"/>
      <c r="R380" s="203"/>
      <c r="S380" s="203"/>
      <c r="T380" s="204"/>
      <c r="AT380" s="205" t="s">
        <v>130</v>
      </c>
      <c r="AU380" s="205" t="s">
        <v>83</v>
      </c>
      <c r="AV380" s="12" t="s">
        <v>83</v>
      </c>
      <c r="AW380" s="12" t="s">
        <v>31</v>
      </c>
      <c r="AX380" s="12" t="s">
        <v>75</v>
      </c>
      <c r="AY380" s="205" t="s">
        <v>120</v>
      </c>
    </row>
    <row r="381" spans="1:65" s="2" customFormat="1" ht="24.2" customHeight="1">
      <c r="A381" s="33"/>
      <c r="B381" s="34"/>
      <c r="C381" s="177" t="s">
        <v>323</v>
      </c>
      <c r="D381" s="177" t="s">
        <v>121</v>
      </c>
      <c r="E381" s="178" t="s">
        <v>324</v>
      </c>
      <c r="F381" s="179" t="s">
        <v>325</v>
      </c>
      <c r="G381" s="180" t="s">
        <v>124</v>
      </c>
      <c r="H381" s="181">
        <v>48</v>
      </c>
      <c r="I381" s="291"/>
      <c r="J381" s="183">
        <f>ROUND(I381*H381,2)</f>
        <v>0</v>
      </c>
      <c r="K381" s="179" t="s">
        <v>125</v>
      </c>
      <c r="L381" s="184"/>
      <c r="M381" s="185" t="s">
        <v>1</v>
      </c>
      <c r="N381" s="186" t="s">
        <v>40</v>
      </c>
      <c r="O381" s="70"/>
      <c r="P381" s="187">
        <f>O381*H381</f>
        <v>0</v>
      </c>
      <c r="Q381" s="187">
        <v>9.0000000000000006E-5</v>
      </c>
      <c r="R381" s="187">
        <f>Q381*H381</f>
        <v>4.3200000000000001E-3</v>
      </c>
      <c r="S381" s="187">
        <v>0</v>
      </c>
      <c r="T381" s="188">
        <f>S381*H381</f>
        <v>0</v>
      </c>
      <c r="U381" s="33"/>
      <c r="V381" s="33"/>
      <c r="W381" s="33"/>
      <c r="X381" s="33"/>
      <c r="Y381" s="33"/>
      <c r="Z381" s="33"/>
      <c r="AA381" s="33"/>
      <c r="AB381" s="33"/>
      <c r="AC381" s="33"/>
      <c r="AD381" s="33"/>
      <c r="AE381" s="33"/>
      <c r="AR381" s="189" t="s">
        <v>126</v>
      </c>
      <c r="AT381" s="189" t="s">
        <v>121</v>
      </c>
      <c r="AU381" s="189" t="s">
        <v>83</v>
      </c>
      <c r="AY381" s="16" t="s">
        <v>120</v>
      </c>
      <c r="BE381" s="190">
        <f>IF(N381="základní",J381,0)</f>
        <v>0</v>
      </c>
      <c r="BF381" s="190">
        <f>IF(N381="snížená",J381,0)</f>
        <v>0</v>
      </c>
      <c r="BG381" s="190">
        <f>IF(N381="zákl. přenesená",J381,0)</f>
        <v>0</v>
      </c>
      <c r="BH381" s="190">
        <f>IF(N381="sníž. přenesená",J381,0)</f>
        <v>0</v>
      </c>
      <c r="BI381" s="190">
        <f>IF(N381="nulová",J381,0)</f>
        <v>0</v>
      </c>
      <c r="BJ381" s="16" t="s">
        <v>83</v>
      </c>
      <c r="BK381" s="190">
        <f>ROUND(I381*H381,2)</f>
        <v>0</v>
      </c>
      <c r="BL381" s="16" t="s">
        <v>127</v>
      </c>
      <c r="BM381" s="189" t="s">
        <v>326</v>
      </c>
    </row>
    <row r="382" spans="1:65" s="2" customFormat="1" ht="11.25">
      <c r="A382" s="33"/>
      <c r="B382" s="34"/>
      <c r="C382" s="35"/>
      <c r="D382" s="191" t="s">
        <v>129</v>
      </c>
      <c r="E382" s="35"/>
      <c r="F382" s="192" t="s">
        <v>325</v>
      </c>
      <c r="G382" s="35"/>
      <c r="H382" s="35"/>
      <c r="I382" s="193"/>
      <c r="J382" s="35"/>
      <c r="K382" s="35"/>
      <c r="L382" s="38"/>
      <c r="M382" s="194"/>
      <c r="N382" s="195"/>
      <c r="O382" s="70"/>
      <c r="P382" s="70"/>
      <c r="Q382" s="70"/>
      <c r="R382" s="70"/>
      <c r="S382" s="70"/>
      <c r="T382" s="71"/>
      <c r="U382" s="33"/>
      <c r="V382" s="33"/>
      <c r="W382" s="33"/>
      <c r="X382" s="33"/>
      <c r="Y382" s="33"/>
      <c r="Z382" s="33"/>
      <c r="AA382" s="33"/>
      <c r="AB382" s="33"/>
      <c r="AC382" s="33"/>
      <c r="AD382" s="33"/>
      <c r="AE382" s="33"/>
      <c r="AT382" s="16" t="s">
        <v>129</v>
      </c>
      <c r="AU382" s="16" t="s">
        <v>83</v>
      </c>
    </row>
    <row r="383" spans="1:65" s="12" customFormat="1" ht="11.25">
      <c r="B383" s="196"/>
      <c r="C383" s="197"/>
      <c r="D383" s="191" t="s">
        <v>130</v>
      </c>
      <c r="E383" s="198" t="s">
        <v>1</v>
      </c>
      <c r="F383" s="199" t="s">
        <v>163</v>
      </c>
      <c r="G383" s="197"/>
      <c r="H383" s="198" t="s">
        <v>1</v>
      </c>
      <c r="I383" s="200"/>
      <c r="J383" s="197"/>
      <c r="K383" s="197"/>
      <c r="L383" s="201"/>
      <c r="M383" s="202"/>
      <c r="N383" s="203"/>
      <c r="O383" s="203"/>
      <c r="P383" s="203"/>
      <c r="Q383" s="203"/>
      <c r="R383" s="203"/>
      <c r="S383" s="203"/>
      <c r="T383" s="204"/>
      <c r="AT383" s="205" t="s">
        <v>130</v>
      </c>
      <c r="AU383" s="205" t="s">
        <v>83</v>
      </c>
      <c r="AV383" s="12" t="s">
        <v>83</v>
      </c>
      <c r="AW383" s="12" t="s">
        <v>31</v>
      </c>
      <c r="AX383" s="12" t="s">
        <v>75</v>
      </c>
      <c r="AY383" s="205" t="s">
        <v>120</v>
      </c>
    </row>
    <row r="384" spans="1:65" s="13" customFormat="1" ht="11.25">
      <c r="B384" s="206"/>
      <c r="C384" s="207"/>
      <c r="D384" s="191" t="s">
        <v>130</v>
      </c>
      <c r="E384" s="208" t="s">
        <v>1</v>
      </c>
      <c r="F384" s="209" t="s">
        <v>327</v>
      </c>
      <c r="G384" s="207"/>
      <c r="H384" s="210">
        <v>48</v>
      </c>
      <c r="I384" s="211"/>
      <c r="J384" s="207"/>
      <c r="K384" s="207"/>
      <c r="L384" s="212"/>
      <c r="M384" s="213"/>
      <c r="N384" s="214"/>
      <c r="O384" s="214"/>
      <c r="P384" s="214"/>
      <c r="Q384" s="214"/>
      <c r="R384" s="214"/>
      <c r="S384" s="214"/>
      <c r="T384" s="215"/>
      <c r="AT384" s="216" t="s">
        <v>130</v>
      </c>
      <c r="AU384" s="216" t="s">
        <v>83</v>
      </c>
      <c r="AV384" s="13" t="s">
        <v>85</v>
      </c>
      <c r="AW384" s="13" t="s">
        <v>31</v>
      </c>
      <c r="AX384" s="13" t="s">
        <v>75</v>
      </c>
      <c r="AY384" s="216" t="s">
        <v>120</v>
      </c>
    </row>
    <row r="385" spans="1:65" s="14" customFormat="1" ht="11.25">
      <c r="B385" s="217"/>
      <c r="C385" s="218"/>
      <c r="D385" s="191" t="s">
        <v>130</v>
      </c>
      <c r="E385" s="219" t="s">
        <v>1</v>
      </c>
      <c r="F385" s="220" t="s">
        <v>137</v>
      </c>
      <c r="G385" s="218"/>
      <c r="H385" s="221">
        <v>48</v>
      </c>
      <c r="I385" s="222"/>
      <c r="J385" s="218"/>
      <c r="K385" s="218"/>
      <c r="L385" s="223"/>
      <c r="M385" s="224"/>
      <c r="N385" s="225"/>
      <c r="O385" s="225"/>
      <c r="P385" s="225"/>
      <c r="Q385" s="225"/>
      <c r="R385" s="225"/>
      <c r="S385" s="225"/>
      <c r="T385" s="226"/>
      <c r="AT385" s="227" t="s">
        <v>130</v>
      </c>
      <c r="AU385" s="227" t="s">
        <v>83</v>
      </c>
      <c r="AV385" s="14" t="s">
        <v>127</v>
      </c>
      <c r="AW385" s="14" t="s">
        <v>31</v>
      </c>
      <c r="AX385" s="14" t="s">
        <v>83</v>
      </c>
      <c r="AY385" s="227" t="s">
        <v>120</v>
      </c>
    </row>
    <row r="386" spans="1:65" s="12" customFormat="1" ht="11.25">
      <c r="B386" s="196"/>
      <c r="C386" s="197"/>
      <c r="D386" s="191" t="s">
        <v>130</v>
      </c>
      <c r="E386" s="198" t="s">
        <v>1</v>
      </c>
      <c r="F386" s="199" t="s">
        <v>138</v>
      </c>
      <c r="G386" s="197"/>
      <c r="H386" s="198" t="s">
        <v>1</v>
      </c>
      <c r="I386" s="200"/>
      <c r="J386" s="197"/>
      <c r="K386" s="197"/>
      <c r="L386" s="201"/>
      <c r="M386" s="202"/>
      <c r="N386" s="203"/>
      <c r="O386" s="203"/>
      <c r="P386" s="203"/>
      <c r="Q386" s="203"/>
      <c r="R386" s="203"/>
      <c r="S386" s="203"/>
      <c r="T386" s="204"/>
      <c r="AT386" s="205" t="s">
        <v>130</v>
      </c>
      <c r="AU386" s="205" t="s">
        <v>83</v>
      </c>
      <c r="AV386" s="12" t="s">
        <v>83</v>
      </c>
      <c r="AW386" s="12" t="s">
        <v>31</v>
      </c>
      <c r="AX386" s="12" t="s">
        <v>75</v>
      </c>
      <c r="AY386" s="205" t="s">
        <v>120</v>
      </c>
    </row>
    <row r="387" spans="1:65" s="2" customFormat="1" ht="16.5" customHeight="1">
      <c r="A387" s="33"/>
      <c r="B387" s="34"/>
      <c r="C387" s="177" t="s">
        <v>328</v>
      </c>
      <c r="D387" s="177" t="s">
        <v>121</v>
      </c>
      <c r="E387" s="178" t="s">
        <v>329</v>
      </c>
      <c r="F387" s="179" t="s">
        <v>330</v>
      </c>
      <c r="G387" s="180" t="s">
        <v>124</v>
      </c>
      <c r="H387" s="181">
        <v>82</v>
      </c>
      <c r="I387" s="291"/>
      <c r="J387" s="183">
        <f>ROUND(I387*H387,2)</f>
        <v>0</v>
      </c>
      <c r="K387" s="179" t="s">
        <v>125</v>
      </c>
      <c r="L387" s="184"/>
      <c r="M387" s="185" t="s">
        <v>1</v>
      </c>
      <c r="N387" s="186" t="s">
        <v>40</v>
      </c>
      <c r="O387" s="70"/>
      <c r="P387" s="187">
        <f>O387*H387</f>
        <v>0</v>
      </c>
      <c r="Q387" s="187">
        <v>0.115</v>
      </c>
      <c r="R387" s="187">
        <f>Q387*H387</f>
        <v>9.43</v>
      </c>
      <c r="S387" s="187">
        <v>0</v>
      </c>
      <c r="T387" s="188">
        <f>S387*H387</f>
        <v>0</v>
      </c>
      <c r="U387" s="33"/>
      <c r="V387" s="33"/>
      <c r="W387" s="33"/>
      <c r="X387" s="33"/>
      <c r="Y387" s="33"/>
      <c r="Z387" s="33"/>
      <c r="AA387" s="33"/>
      <c r="AB387" s="33"/>
      <c r="AC387" s="33"/>
      <c r="AD387" s="33"/>
      <c r="AE387" s="33"/>
      <c r="AR387" s="189" t="s">
        <v>126</v>
      </c>
      <c r="AT387" s="189" t="s">
        <v>121</v>
      </c>
      <c r="AU387" s="189" t="s">
        <v>83</v>
      </c>
      <c r="AY387" s="16" t="s">
        <v>120</v>
      </c>
      <c r="BE387" s="190">
        <f>IF(N387="základní",J387,0)</f>
        <v>0</v>
      </c>
      <c r="BF387" s="190">
        <f>IF(N387="snížená",J387,0)</f>
        <v>0</v>
      </c>
      <c r="BG387" s="190">
        <f>IF(N387="zákl. přenesená",J387,0)</f>
        <v>0</v>
      </c>
      <c r="BH387" s="190">
        <f>IF(N387="sníž. přenesená",J387,0)</f>
        <v>0</v>
      </c>
      <c r="BI387" s="190">
        <f>IF(N387="nulová",J387,0)</f>
        <v>0</v>
      </c>
      <c r="BJ387" s="16" t="s">
        <v>83</v>
      </c>
      <c r="BK387" s="190">
        <f>ROUND(I387*H387,2)</f>
        <v>0</v>
      </c>
      <c r="BL387" s="16" t="s">
        <v>127</v>
      </c>
      <c r="BM387" s="189" t="s">
        <v>331</v>
      </c>
    </row>
    <row r="388" spans="1:65" s="2" customFormat="1" ht="11.25">
      <c r="A388" s="33"/>
      <c r="B388" s="34"/>
      <c r="C388" s="35"/>
      <c r="D388" s="191" t="s">
        <v>129</v>
      </c>
      <c r="E388" s="35"/>
      <c r="F388" s="192" t="s">
        <v>330</v>
      </c>
      <c r="G388" s="35"/>
      <c r="H388" s="35"/>
      <c r="I388" s="193"/>
      <c r="J388" s="35"/>
      <c r="K388" s="35"/>
      <c r="L388" s="38"/>
      <c r="M388" s="194"/>
      <c r="N388" s="195"/>
      <c r="O388" s="70"/>
      <c r="P388" s="70"/>
      <c r="Q388" s="70"/>
      <c r="R388" s="70"/>
      <c r="S388" s="70"/>
      <c r="T388" s="71"/>
      <c r="U388" s="33"/>
      <c r="V388" s="33"/>
      <c r="W388" s="33"/>
      <c r="X388" s="33"/>
      <c r="Y388" s="33"/>
      <c r="Z388" s="33"/>
      <c r="AA388" s="33"/>
      <c r="AB388" s="33"/>
      <c r="AC388" s="33"/>
      <c r="AD388" s="33"/>
      <c r="AE388" s="33"/>
      <c r="AT388" s="16" t="s">
        <v>129</v>
      </c>
      <c r="AU388" s="16" t="s">
        <v>83</v>
      </c>
    </row>
    <row r="389" spans="1:65" s="13" customFormat="1" ht="11.25">
      <c r="B389" s="206"/>
      <c r="C389" s="207"/>
      <c r="D389" s="191" t="s">
        <v>130</v>
      </c>
      <c r="E389" s="208" t="s">
        <v>1</v>
      </c>
      <c r="F389" s="209" t="s">
        <v>256</v>
      </c>
      <c r="G389" s="207"/>
      <c r="H389" s="210">
        <v>82</v>
      </c>
      <c r="I389" s="211"/>
      <c r="J389" s="207"/>
      <c r="K389" s="207"/>
      <c r="L389" s="212"/>
      <c r="M389" s="213"/>
      <c r="N389" s="214"/>
      <c r="O389" s="214"/>
      <c r="P389" s="214"/>
      <c r="Q389" s="214"/>
      <c r="R389" s="214"/>
      <c r="S389" s="214"/>
      <c r="T389" s="215"/>
      <c r="AT389" s="216" t="s">
        <v>130</v>
      </c>
      <c r="AU389" s="216" t="s">
        <v>83</v>
      </c>
      <c r="AV389" s="13" t="s">
        <v>85</v>
      </c>
      <c r="AW389" s="13" t="s">
        <v>31</v>
      </c>
      <c r="AX389" s="13" t="s">
        <v>75</v>
      </c>
      <c r="AY389" s="216" t="s">
        <v>120</v>
      </c>
    </row>
    <row r="390" spans="1:65" s="14" customFormat="1" ht="11.25">
      <c r="B390" s="217"/>
      <c r="C390" s="218"/>
      <c r="D390" s="191" t="s">
        <v>130</v>
      </c>
      <c r="E390" s="219" t="s">
        <v>1</v>
      </c>
      <c r="F390" s="220" t="s">
        <v>137</v>
      </c>
      <c r="G390" s="218"/>
      <c r="H390" s="221">
        <v>82</v>
      </c>
      <c r="I390" s="222"/>
      <c r="J390" s="218"/>
      <c r="K390" s="218"/>
      <c r="L390" s="223"/>
      <c r="M390" s="224"/>
      <c r="N390" s="225"/>
      <c r="O390" s="225"/>
      <c r="P390" s="225"/>
      <c r="Q390" s="225"/>
      <c r="R390" s="225"/>
      <c r="S390" s="225"/>
      <c r="T390" s="226"/>
      <c r="AT390" s="227" t="s">
        <v>130</v>
      </c>
      <c r="AU390" s="227" t="s">
        <v>83</v>
      </c>
      <c r="AV390" s="14" t="s">
        <v>127</v>
      </c>
      <c r="AW390" s="14" t="s">
        <v>31</v>
      </c>
      <c r="AX390" s="14" t="s">
        <v>83</v>
      </c>
      <c r="AY390" s="227" t="s">
        <v>120</v>
      </c>
    </row>
    <row r="391" spans="1:65" s="12" customFormat="1" ht="11.25">
      <c r="B391" s="196"/>
      <c r="C391" s="197"/>
      <c r="D391" s="191" t="s">
        <v>130</v>
      </c>
      <c r="E391" s="198" t="s">
        <v>1</v>
      </c>
      <c r="F391" s="199" t="s">
        <v>138</v>
      </c>
      <c r="G391" s="197"/>
      <c r="H391" s="198" t="s">
        <v>1</v>
      </c>
      <c r="I391" s="200"/>
      <c r="J391" s="197"/>
      <c r="K391" s="197"/>
      <c r="L391" s="201"/>
      <c r="M391" s="202"/>
      <c r="N391" s="203"/>
      <c r="O391" s="203"/>
      <c r="P391" s="203"/>
      <c r="Q391" s="203"/>
      <c r="R391" s="203"/>
      <c r="S391" s="203"/>
      <c r="T391" s="204"/>
      <c r="AT391" s="205" t="s">
        <v>130</v>
      </c>
      <c r="AU391" s="205" t="s">
        <v>83</v>
      </c>
      <c r="AV391" s="12" t="s">
        <v>83</v>
      </c>
      <c r="AW391" s="12" t="s">
        <v>31</v>
      </c>
      <c r="AX391" s="12" t="s">
        <v>75</v>
      </c>
      <c r="AY391" s="205" t="s">
        <v>120</v>
      </c>
    </row>
    <row r="392" spans="1:65" s="11" customFormat="1" ht="25.9" customHeight="1">
      <c r="B392" s="163"/>
      <c r="C392" s="164"/>
      <c r="D392" s="165" t="s">
        <v>74</v>
      </c>
      <c r="E392" s="166" t="s">
        <v>121</v>
      </c>
      <c r="F392" s="166" t="s">
        <v>332</v>
      </c>
      <c r="G392" s="164"/>
      <c r="H392" s="164"/>
      <c r="I392" s="167"/>
      <c r="J392" s="168">
        <f>BK392</f>
        <v>0</v>
      </c>
      <c r="K392" s="164"/>
      <c r="L392" s="169"/>
      <c r="M392" s="170"/>
      <c r="N392" s="171"/>
      <c r="O392" s="171"/>
      <c r="P392" s="172">
        <f>SUM(P393:P669)</f>
        <v>0</v>
      </c>
      <c r="Q392" s="171"/>
      <c r="R392" s="172">
        <f>SUM(R393:R669)</f>
        <v>6498.7149799999997</v>
      </c>
      <c r="S392" s="171"/>
      <c r="T392" s="173">
        <f>SUM(T393:T669)</f>
        <v>0</v>
      </c>
      <c r="AR392" s="174" t="s">
        <v>155</v>
      </c>
      <c r="AT392" s="175" t="s">
        <v>74</v>
      </c>
      <c r="AU392" s="175" t="s">
        <v>75</v>
      </c>
      <c r="AY392" s="174" t="s">
        <v>120</v>
      </c>
      <c r="BK392" s="176">
        <f>SUM(BK393:BK669)</f>
        <v>0</v>
      </c>
    </row>
    <row r="393" spans="1:65" s="2" customFormat="1" ht="24.2" customHeight="1">
      <c r="A393" s="33"/>
      <c r="B393" s="34"/>
      <c r="C393" s="177" t="s">
        <v>333</v>
      </c>
      <c r="D393" s="177" t="s">
        <v>121</v>
      </c>
      <c r="E393" s="178" t="s">
        <v>334</v>
      </c>
      <c r="F393" s="179" t="s">
        <v>335</v>
      </c>
      <c r="G393" s="180" t="s">
        <v>124</v>
      </c>
      <c r="H393" s="181">
        <v>452</v>
      </c>
      <c r="I393" s="182"/>
      <c r="J393" s="183">
        <f>ROUND(I393*H393,2)</f>
        <v>0</v>
      </c>
      <c r="K393" s="179" t="s">
        <v>125</v>
      </c>
      <c r="L393" s="184"/>
      <c r="M393" s="185" t="s">
        <v>1</v>
      </c>
      <c r="N393" s="186" t="s">
        <v>40</v>
      </c>
      <c r="O393" s="70"/>
      <c r="P393" s="187">
        <f>O393*H393</f>
        <v>0</v>
      </c>
      <c r="Q393" s="187">
        <v>1.23E-3</v>
      </c>
      <c r="R393" s="187">
        <f>Q393*H393</f>
        <v>0.55596000000000001</v>
      </c>
      <c r="S393" s="187">
        <v>0</v>
      </c>
      <c r="T393" s="188">
        <f>S393*H393</f>
        <v>0</v>
      </c>
      <c r="U393" s="33"/>
      <c r="V393" s="33"/>
      <c r="W393" s="33"/>
      <c r="X393" s="33"/>
      <c r="Y393" s="33"/>
      <c r="Z393" s="33"/>
      <c r="AA393" s="33"/>
      <c r="AB393" s="33"/>
      <c r="AC393" s="33"/>
      <c r="AD393" s="33"/>
      <c r="AE393" s="33"/>
      <c r="AR393" s="189" t="s">
        <v>126</v>
      </c>
      <c r="AT393" s="189" t="s">
        <v>121</v>
      </c>
      <c r="AU393" s="189" t="s">
        <v>83</v>
      </c>
      <c r="AY393" s="16" t="s">
        <v>120</v>
      </c>
      <c r="BE393" s="190">
        <f>IF(N393="základní",J393,0)</f>
        <v>0</v>
      </c>
      <c r="BF393" s="190">
        <f>IF(N393="snížená",J393,0)</f>
        <v>0</v>
      </c>
      <c r="BG393" s="190">
        <f>IF(N393="zákl. přenesená",J393,0)</f>
        <v>0</v>
      </c>
      <c r="BH393" s="190">
        <f>IF(N393="sníž. přenesená",J393,0)</f>
        <v>0</v>
      </c>
      <c r="BI393" s="190">
        <f>IF(N393="nulová",J393,0)</f>
        <v>0</v>
      </c>
      <c r="BJ393" s="16" t="s">
        <v>83</v>
      </c>
      <c r="BK393" s="190">
        <f>ROUND(I393*H393,2)</f>
        <v>0</v>
      </c>
      <c r="BL393" s="16" t="s">
        <v>127</v>
      </c>
      <c r="BM393" s="189" t="s">
        <v>336</v>
      </c>
    </row>
    <row r="394" spans="1:65" s="2" customFormat="1" ht="19.5">
      <c r="A394" s="33"/>
      <c r="B394" s="34"/>
      <c r="C394" s="35"/>
      <c r="D394" s="191" t="s">
        <v>129</v>
      </c>
      <c r="E394" s="35"/>
      <c r="F394" s="192" t="s">
        <v>335</v>
      </c>
      <c r="G394" s="35"/>
      <c r="H394" s="35"/>
      <c r="I394" s="193"/>
      <c r="J394" s="35"/>
      <c r="K394" s="35"/>
      <c r="L394" s="38"/>
      <c r="M394" s="194"/>
      <c r="N394" s="195"/>
      <c r="O394" s="70"/>
      <c r="P394" s="70"/>
      <c r="Q394" s="70"/>
      <c r="R394" s="70"/>
      <c r="S394" s="70"/>
      <c r="T394" s="71"/>
      <c r="U394" s="33"/>
      <c r="V394" s="33"/>
      <c r="W394" s="33"/>
      <c r="X394" s="33"/>
      <c r="Y394" s="33"/>
      <c r="Z394" s="33"/>
      <c r="AA394" s="33"/>
      <c r="AB394" s="33"/>
      <c r="AC394" s="33"/>
      <c r="AD394" s="33"/>
      <c r="AE394" s="33"/>
      <c r="AT394" s="16" t="s">
        <v>129</v>
      </c>
      <c r="AU394" s="16" t="s">
        <v>83</v>
      </c>
    </row>
    <row r="395" spans="1:65" s="12" customFormat="1" ht="11.25">
      <c r="B395" s="196"/>
      <c r="C395" s="197"/>
      <c r="D395" s="191" t="s">
        <v>130</v>
      </c>
      <c r="E395" s="198" t="s">
        <v>1</v>
      </c>
      <c r="F395" s="199" t="s">
        <v>174</v>
      </c>
      <c r="G395" s="197"/>
      <c r="H395" s="198" t="s">
        <v>1</v>
      </c>
      <c r="I395" s="200"/>
      <c r="J395" s="197"/>
      <c r="K395" s="197"/>
      <c r="L395" s="201"/>
      <c r="M395" s="202"/>
      <c r="N395" s="203"/>
      <c r="O395" s="203"/>
      <c r="P395" s="203"/>
      <c r="Q395" s="203"/>
      <c r="R395" s="203"/>
      <c r="S395" s="203"/>
      <c r="T395" s="204"/>
      <c r="AT395" s="205" t="s">
        <v>130</v>
      </c>
      <c r="AU395" s="205" t="s">
        <v>83</v>
      </c>
      <c r="AV395" s="12" t="s">
        <v>83</v>
      </c>
      <c r="AW395" s="12" t="s">
        <v>31</v>
      </c>
      <c r="AX395" s="12" t="s">
        <v>75</v>
      </c>
      <c r="AY395" s="205" t="s">
        <v>120</v>
      </c>
    </row>
    <row r="396" spans="1:65" s="13" customFormat="1" ht="11.25">
      <c r="B396" s="206"/>
      <c r="C396" s="207"/>
      <c r="D396" s="191" t="s">
        <v>130</v>
      </c>
      <c r="E396" s="208" t="s">
        <v>1</v>
      </c>
      <c r="F396" s="209" t="s">
        <v>337</v>
      </c>
      <c r="G396" s="207"/>
      <c r="H396" s="210">
        <v>80</v>
      </c>
      <c r="I396" s="211"/>
      <c r="J396" s="207"/>
      <c r="K396" s="207"/>
      <c r="L396" s="212"/>
      <c r="M396" s="213"/>
      <c r="N396" s="214"/>
      <c r="O396" s="214"/>
      <c r="P396" s="214"/>
      <c r="Q396" s="214"/>
      <c r="R396" s="214"/>
      <c r="S396" s="214"/>
      <c r="T396" s="215"/>
      <c r="AT396" s="216" t="s">
        <v>130</v>
      </c>
      <c r="AU396" s="216" t="s">
        <v>83</v>
      </c>
      <c r="AV396" s="13" t="s">
        <v>85</v>
      </c>
      <c r="AW396" s="13" t="s">
        <v>31</v>
      </c>
      <c r="AX396" s="13" t="s">
        <v>75</v>
      </c>
      <c r="AY396" s="216" t="s">
        <v>120</v>
      </c>
    </row>
    <row r="397" spans="1:65" s="12" customFormat="1" ht="11.25">
      <c r="B397" s="196"/>
      <c r="C397" s="197"/>
      <c r="D397" s="191" t="s">
        <v>130</v>
      </c>
      <c r="E397" s="198" t="s">
        <v>1</v>
      </c>
      <c r="F397" s="199" t="s">
        <v>338</v>
      </c>
      <c r="G397" s="197"/>
      <c r="H397" s="198" t="s">
        <v>1</v>
      </c>
      <c r="I397" s="200"/>
      <c r="J397" s="197"/>
      <c r="K397" s="197"/>
      <c r="L397" s="201"/>
      <c r="M397" s="202"/>
      <c r="N397" s="203"/>
      <c r="O397" s="203"/>
      <c r="P397" s="203"/>
      <c r="Q397" s="203"/>
      <c r="R397" s="203"/>
      <c r="S397" s="203"/>
      <c r="T397" s="204"/>
      <c r="AT397" s="205" t="s">
        <v>130</v>
      </c>
      <c r="AU397" s="205" t="s">
        <v>83</v>
      </c>
      <c r="AV397" s="12" t="s">
        <v>83</v>
      </c>
      <c r="AW397" s="12" t="s">
        <v>31</v>
      </c>
      <c r="AX397" s="12" t="s">
        <v>75</v>
      </c>
      <c r="AY397" s="205" t="s">
        <v>120</v>
      </c>
    </row>
    <row r="398" spans="1:65" s="13" customFormat="1" ht="11.25">
      <c r="B398" s="206"/>
      <c r="C398" s="207"/>
      <c r="D398" s="191" t="s">
        <v>130</v>
      </c>
      <c r="E398" s="208" t="s">
        <v>1</v>
      </c>
      <c r="F398" s="209" t="s">
        <v>262</v>
      </c>
      <c r="G398" s="207"/>
      <c r="H398" s="210">
        <v>48</v>
      </c>
      <c r="I398" s="211"/>
      <c r="J398" s="207"/>
      <c r="K398" s="207"/>
      <c r="L398" s="212"/>
      <c r="M398" s="213"/>
      <c r="N398" s="214"/>
      <c r="O398" s="214"/>
      <c r="P398" s="214"/>
      <c r="Q398" s="214"/>
      <c r="R398" s="214"/>
      <c r="S398" s="214"/>
      <c r="T398" s="215"/>
      <c r="AT398" s="216" t="s">
        <v>130</v>
      </c>
      <c r="AU398" s="216" t="s">
        <v>83</v>
      </c>
      <c r="AV398" s="13" t="s">
        <v>85</v>
      </c>
      <c r="AW398" s="13" t="s">
        <v>31</v>
      </c>
      <c r="AX398" s="13" t="s">
        <v>75</v>
      </c>
      <c r="AY398" s="216" t="s">
        <v>120</v>
      </c>
    </row>
    <row r="399" spans="1:65" s="12" customFormat="1" ht="11.25">
      <c r="B399" s="196"/>
      <c r="C399" s="197"/>
      <c r="D399" s="191" t="s">
        <v>130</v>
      </c>
      <c r="E399" s="198" t="s">
        <v>1</v>
      </c>
      <c r="F399" s="199" t="s">
        <v>304</v>
      </c>
      <c r="G399" s="197"/>
      <c r="H399" s="198" t="s">
        <v>1</v>
      </c>
      <c r="I399" s="200"/>
      <c r="J399" s="197"/>
      <c r="K399" s="197"/>
      <c r="L399" s="201"/>
      <c r="M399" s="202"/>
      <c r="N399" s="203"/>
      <c r="O399" s="203"/>
      <c r="P399" s="203"/>
      <c r="Q399" s="203"/>
      <c r="R399" s="203"/>
      <c r="S399" s="203"/>
      <c r="T399" s="204"/>
      <c r="AT399" s="205" t="s">
        <v>130</v>
      </c>
      <c r="AU399" s="205" t="s">
        <v>83</v>
      </c>
      <c r="AV399" s="12" t="s">
        <v>83</v>
      </c>
      <c r="AW399" s="12" t="s">
        <v>31</v>
      </c>
      <c r="AX399" s="12" t="s">
        <v>75</v>
      </c>
      <c r="AY399" s="205" t="s">
        <v>120</v>
      </c>
    </row>
    <row r="400" spans="1:65" s="13" customFormat="1" ht="11.25">
      <c r="B400" s="206"/>
      <c r="C400" s="207"/>
      <c r="D400" s="191" t="s">
        <v>130</v>
      </c>
      <c r="E400" s="208" t="s">
        <v>1</v>
      </c>
      <c r="F400" s="209" t="s">
        <v>339</v>
      </c>
      <c r="G400" s="207"/>
      <c r="H400" s="210">
        <v>32</v>
      </c>
      <c r="I400" s="211"/>
      <c r="J400" s="207"/>
      <c r="K400" s="207"/>
      <c r="L400" s="212"/>
      <c r="M400" s="213"/>
      <c r="N400" s="214"/>
      <c r="O400" s="214"/>
      <c r="P400" s="214"/>
      <c r="Q400" s="214"/>
      <c r="R400" s="214"/>
      <c r="S400" s="214"/>
      <c r="T400" s="215"/>
      <c r="AT400" s="216" t="s">
        <v>130</v>
      </c>
      <c r="AU400" s="216" t="s">
        <v>83</v>
      </c>
      <c r="AV400" s="13" t="s">
        <v>85</v>
      </c>
      <c r="AW400" s="13" t="s">
        <v>31</v>
      </c>
      <c r="AX400" s="13" t="s">
        <v>75</v>
      </c>
      <c r="AY400" s="216" t="s">
        <v>120</v>
      </c>
    </row>
    <row r="401" spans="1:65" s="12" customFormat="1" ht="11.25">
      <c r="B401" s="196"/>
      <c r="C401" s="197"/>
      <c r="D401" s="191" t="s">
        <v>130</v>
      </c>
      <c r="E401" s="198" t="s">
        <v>1</v>
      </c>
      <c r="F401" s="199" t="s">
        <v>175</v>
      </c>
      <c r="G401" s="197"/>
      <c r="H401" s="198" t="s">
        <v>1</v>
      </c>
      <c r="I401" s="200"/>
      <c r="J401" s="197"/>
      <c r="K401" s="197"/>
      <c r="L401" s="201"/>
      <c r="M401" s="202"/>
      <c r="N401" s="203"/>
      <c r="O401" s="203"/>
      <c r="P401" s="203"/>
      <c r="Q401" s="203"/>
      <c r="R401" s="203"/>
      <c r="S401" s="203"/>
      <c r="T401" s="204"/>
      <c r="AT401" s="205" t="s">
        <v>130</v>
      </c>
      <c r="AU401" s="205" t="s">
        <v>83</v>
      </c>
      <c r="AV401" s="12" t="s">
        <v>83</v>
      </c>
      <c r="AW401" s="12" t="s">
        <v>31</v>
      </c>
      <c r="AX401" s="12" t="s">
        <v>75</v>
      </c>
      <c r="AY401" s="205" t="s">
        <v>120</v>
      </c>
    </row>
    <row r="402" spans="1:65" s="13" customFormat="1" ht="11.25">
      <c r="B402" s="206"/>
      <c r="C402" s="207"/>
      <c r="D402" s="191" t="s">
        <v>130</v>
      </c>
      <c r="E402" s="208" t="s">
        <v>1</v>
      </c>
      <c r="F402" s="209" t="s">
        <v>340</v>
      </c>
      <c r="G402" s="207"/>
      <c r="H402" s="210">
        <v>108</v>
      </c>
      <c r="I402" s="211"/>
      <c r="J402" s="207"/>
      <c r="K402" s="207"/>
      <c r="L402" s="212"/>
      <c r="M402" s="213"/>
      <c r="N402" s="214"/>
      <c r="O402" s="214"/>
      <c r="P402" s="214"/>
      <c r="Q402" s="214"/>
      <c r="R402" s="214"/>
      <c r="S402" s="214"/>
      <c r="T402" s="215"/>
      <c r="AT402" s="216" t="s">
        <v>130</v>
      </c>
      <c r="AU402" s="216" t="s">
        <v>83</v>
      </c>
      <c r="AV402" s="13" t="s">
        <v>85</v>
      </c>
      <c r="AW402" s="13" t="s">
        <v>31</v>
      </c>
      <c r="AX402" s="13" t="s">
        <v>75</v>
      </c>
      <c r="AY402" s="216" t="s">
        <v>120</v>
      </c>
    </row>
    <row r="403" spans="1:65" s="12" customFormat="1" ht="11.25">
      <c r="B403" s="196"/>
      <c r="C403" s="197"/>
      <c r="D403" s="191" t="s">
        <v>130</v>
      </c>
      <c r="E403" s="198" t="s">
        <v>1</v>
      </c>
      <c r="F403" s="199" t="s">
        <v>341</v>
      </c>
      <c r="G403" s="197"/>
      <c r="H403" s="198" t="s">
        <v>1</v>
      </c>
      <c r="I403" s="200"/>
      <c r="J403" s="197"/>
      <c r="K403" s="197"/>
      <c r="L403" s="201"/>
      <c r="M403" s="202"/>
      <c r="N403" s="203"/>
      <c r="O403" s="203"/>
      <c r="P403" s="203"/>
      <c r="Q403" s="203"/>
      <c r="R403" s="203"/>
      <c r="S403" s="203"/>
      <c r="T403" s="204"/>
      <c r="AT403" s="205" t="s">
        <v>130</v>
      </c>
      <c r="AU403" s="205" t="s">
        <v>83</v>
      </c>
      <c r="AV403" s="12" t="s">
        <v>83</v>
      </c>
      <c r="AW403" s="12" t="s">
        <v>31</v>
      </c>
      <c r="AX403" s="12" t="s">
        <v>75</v>
      </c>
      <c r="AY403" s="205" t="s">
        <v>120</v>
      </c>
    </row>
    <row r="404" spans="1:65" s="13" customFormat="1" ht="11.25">
      <c r="B404" s="206"/>
      <c r="C404" s="207"/>
      <c r="D404" s="191" t="s">
        <v>130</v>
      </c>
      <c r="E404" s="208" t="s">
        <v>1</v>
      </c>
      <c r="F404" s="209" t="s">
        <v>342</v>
      </c>
      <c r="G404" s="207"/>
      <c r="H404" s="210">
        <v>64</v>
      </c>
      <c r="I404" s="211"/>
      <c r="J404" s="207"/>
      <c r="K404" s="207"/>
      <c r="L404" s="212"/>
      <c r="M404" s="213"/>
      <c r="N404" s="214"/>
      <c r="O404" s="214"/>
      <c r="P404" s="214"/>
      <c r="Q404" s="214"/>
      <c r="R404" s="214"/>
      <c r="S404" s="214"/>
      <c r="T404" s="215"/>
      <c r="AT404" s="216" t="s">
        <v>130</v>
      </c>
      <c r="AU404" s="216" t="s">
        <v>83</v>
      </c>
      <c r="AV404" s="13" t="s">
        <v>85</v>
      </c>
      <c r="AW404" s="13" t="s">
        <v>31</v>
      </c>
      <c r="AX404" s="13" t="s">
        <v>75</v>
      </c>
      <c r="AY404" s="216" t="s">
        <v>120</v>
      </c>
    </row>
    <row r="405" spans="1:65" s="12" customFormat="1" ht="11.25">
      <c r="B405" s="196"/>
      <c r="C405" s="197"/>
      <c r="D405" s="191" t="s">
        <v>130</v>
      </c>
      <c r="E405" s="198" t="s">
        <v>1</v>
      </c>
      <c r="F405" s="199" t="s">
        <v>343</v>
      </c>
      <c r="G405" s="197"/>
      <c r="H405" s="198" t="s">
        <v>1</v>
      </c>
      <c r="I405" s="200"/>
      <c r="J405" s="197"/>
      <c r="K405" s="197"/>
      <c r="L405" s="201"/>
      <c r="M405" s="202"/>
      <c r="N405" s="203"/>
      <c r="O405" s="203"/>
      <c r="P405" s="203"/>
      <c r="Q405" s="203"/>
      <c r="R405" s="203"/>
      <c r="S405" s="203"/>
      <c r="T405" s="204"/>
      <c r="AT405" s="205" t="s">
        <v>130</v>
      </c>
      <c r="AU405" s="205" t="s">
        <v>83</v>
      </c>
      <c r="AV405" s="12" t="s">
        <v>83</v>
      </c>
      <c r="AW405" s="12" t="s">
        <v>31</v>
      </c>
      <c r="AX405" s="12" t="s">
        <v>75</v>
      </c>
      <c r="AY405" s="205" t="s">
        <v>120</v>
      </c>
    </row>
    <row r="406" spans="1:65" s="13" customFormat="1" ht="11.25">
      <c r="B406" s="206"/>
      <c r="C406" s="207"/>
      <c r="D406" s="191" t="s">
        <v>130</v>
      </c>
      <c r="E406" s="208" t="s">
        <v>1</v>
      </c>
      <c r="F406" s="209" t="s">
        <v>344</v>
      </c>
      <c r="G406" s="207"/>
      <c r="H406" s="210">
        <v>72</v>
      </c>
      <c r="I406" s="211"/>
      <c r="J406" s="207"/>
      <c r="K406" s="207"/>
      <c r="L406" s="212"/>
      <c r="M406" s="213"/>
      <c r="N406" s="214"/>
      <c r="O406" s="214"/>
      <c r="P406" s="214"/>
      <c r="Q406" s="214"/>
      <c r="R406" s="214"/>
      <c r="S406" s="214"/>
      <c r="T406" s="215"/>
      <c r="AT406" s="216" t="s">
        <v>130</v>
      </c>
      <c r="AU406" s="216" t="s">
        <v>83</v>
      </c>
      <c r="AV406" s="13" t="s">
        <v>85</v>
      </c>
      <c r="AW406" s="13" t="s">
        <v>31</v>
      </c>
      <c r="AX406" s="13" t="s">
        <v>75</v>
      </c>
      <c r="AY406" s="216" t="s">
        <v>120</v>
      </c>
    </row>
    <row r="407" spans="1:65" s="12" customFormat="1" ht="11.25">
      <c r="B407" s="196"/>
      <c r="C407" s="197"/>
      <c r="D407" s="191" t="s">
        <v>130</v>
      </c>
      <c r="E407" s="198" t="s">
        <v>1</v>
      </c>
      <c r="F407" s="199" t="s">
        <v>345</v>
      </c>
      <c r="G407" s="197"/>
      <c r="H407" s="198" t="s">
        <v>1</v>
      </c>
      <c r="I407" s="200"/>
      <c r="J407" s="197"/>
      <c r="K407" s="197"/>
      <c r="L407" s="201"/>
      <c r="M407" s="202"/>
      <c r="N407" s="203"/>
      <c r="O407" s="203"/>
      <c r="P407" s="203"/>
      <c r="Q407" s="203"/>
      <c r="R407" s="203"/>
      <c r="S407" s="203"/>
      <c r="T407" s="204"/>
      <c r="AT407" s="205" t="s">
        <v>130</v>
      </c>
      <c r="AU407" s="205" t="s">
        <v>83</v>
      </c>
      <c r="AV407" s="12" t="s">
        <v>83</v>
      </c>
      <c r="AW407" s="12" t="s">
        <v>31</v>
      </c>
      <c r="AX407" s="12" t="s">
        <v>75</v>
      </c>
      <c r="AY407" s="205" t="s">
        <v>120</v>
      </c>
    </row>
    <row r="408" spans="1:65" s="13" customFormat="1" ht="11.25">
      <c r="B408" s="206"/>
      <c r="C408" s="207"/>
      <c r="D408" s="191" t="s">
        <v>130</v>
      </c>
      <c r="E408" s="208" t="s">
        <v>1</v>
      </c>
      <c r="F408" s="209" t="s">
        <v>262</v>
      </c>
      <c r="G408" s="207"/>
      <c r="H408" s="210">
        <v>48</v>
      </c>
      <c r="I408" s="211"/>
      <c r="J408" s="207"/>
      <c r="K408" s="207"/>
      <c r="L408" s="212"/>
      <c r="M408" s="213"/>
      <c r="N408" s="214"/>
      <c r="O408" s="214"/>
      <c r="P408" s="214"/>
      <c r="Q408" s="214"/>
      <c r="R408" s="214"/>
      <c r="S408" s="214"/>
      <c r="T408" s="215"/>
      <c r="AT408" s="216" t="s">
        <v>130</v>
      </c>
      <c r="AU408" s="216" t="s">
        <v>83</v>
      </c>
      <c r="AV408" s="13" t="s">
        <v>85</v>
      </c>
      <c r="AW408" s="13" t="s">
        <v>31</v>
      </c>
      <c r="AX408" s="13" t="s">
        <v>75</v>
      </c>
      <c r="AY408" s="216" t="s">
        <v>120</v>
      </c>
    </row>
    <row r="409" spans="1:65" s="14" customFormat="1" ht="11.25">
      <c r="B409" s="217"/>
      <c r="C409" s="218"/>
      <c r="D409" s="191" t="s">
        <v>130</v>
      </c>
      <c r="E409" s="219" t="s">
        <v>1</v>
      </c>
      <c r="F409" s="220" t="s">
        <v>137</v>
      </c>
      <c r="G409" s="218"/>
      <c r="H409" s="221">
        <v>452</v>
      </c>
      <c r="I409" s="222"/>
      <c r="J409" s="218"/>
      <c r="K409" s="218"/>
      <c r="L409" s="223"/>
      <c r="M409" s="224"/>
      <c r="N409" s="225"/>
      <c r="O409" s="225"/>
      <c r="P409" s="225"/>
      <c r="Q409" s="225"/>
      <c r="R409" s="225"/>
      <c r="S409" s="225"/>
      <c r="T409" s="226"/>
      <c r="AT409" s="227" t="s">
        <v>130</v>
      </c>
      <c r="AU409" s="227" t="s">
        <v>83</v>
      </c>
      <c r="AV409" s="14" t="s">
        <v>127</v>
      </c>
      <c r="AW409" s="14" t="s">
        <v>31</v>
      </c>
      <c r="AX409" s="14" t="s">
        <v>83</v>
      </c>
      <c r="AY409" s="227" t="s">
        <v>120</v>
      </c>
    </row>
    <row r="410" spans="1:65" s="2" customFormat="1" ht="24.2" customHeight="1">
      <c r="A410" s="33"/>
      <c r="B410" s="34"/>
      <c r="C410" s="177" t="s">
        <v>346</v>
      </c>
      <c r="D410" s="177" t="s">
        <v>121</v>
      </c>
      <c r="E410" s="178" t="s">
        <v>347</v>
      </c>
      <c r="F410" s="179" t="s">
        <v>348</v>
      </c>
      <c r="G410" s="180" t="s">
        <v>124</v>
      </c>
      <c r="H410" s="181">
        <v>404</v>
      </c>
      <c r="I410" s="182"/>
      <c r="J410" s="183">
        <f>ROUND(I410*H410,2)</f>
        <v>0</v>
      </c>
      <c r="K410" s="179" t="s">
        <v>125</v>
      </c>
      <c r="L410" s="184"/>
      <c r="M410" s="185" t="s">
        <v>1</v>
      </c>
      <c r="N410" s="186" t="s">
        <v>40</v>
      </c>
      <c r="O410" s="70"/>
      <c r="P410" s="187">
        <f>O410*H410</f>
        <v>0</v>
      </c>
      <c r="Q410" s="187">
        <v>1.23E-3</v>
      </c>
      <c r="R410" s="187">
        <f>Q410*H410</f>
        <v>0.49691999999999997</v>
      </c>
      <c r="S410" s="187">
        <v>0</v>
      </c>
      <c r="T410" s="188">
        <f>S410*H410</f>
        <v>0</v>
      </c>
      <c r="U410" s="33"/>
      <c r="V410" s="33"/>
      <c r="W410" s="33"/>
      <c r="X410" s="33"/>
      <c r="Y410" s="33"/>
      <c r="Z410" s="33"/>
      <c r="AA410" s="33"/>
      <c r="AB410" s="33"/>
      <c r="AC410" s="33"/>
      <c r="AD410" s="33"/>
      <c r="AE410" s="33"/>
      <c r="AR410" s="189" t="s">
        <v>126</v>
      </c>
      <c r="AT410" s="189" t="s">
        <v>121</v>
      </c>
      <c r="AU410" s="189" t="s">
        <v>83</v>
      </c>
      <c r="AY410" s="16" t="s">
        <v>120</v>
      </c>
      <c r="BE410" s="190">
        <f>IF(N410="základní",J410,0)</f>
        <v>0</v>
      </c>
      <c r="BF410" s="190">
        <f>IF(N410="snížená",J410,0)</f>
        <v>0</v>
      </c>
      <c r="BG410" s="190">
        <f>IF(N410="zákl. přenesená",J410,0)</f>
        <v>0</v>
      </c>
      <c r="BH410" s="190">
        <f>IF(N410="sníž. přenesená",J410,0)</f>
        <v>0</v>
      </c>
      <c r="BI410" s="190">
        <f>IF(N410="nulová",J410,0)</f>
        <v>0</v>
      </c>
      <c r="BJ410" s="16" t="s">
        <v>83</v>
      </c>
      <c r="BK410" s="190">
        <f>ROUND(I410*H410,2)</f>
        <v>0</v>
      </c>
      <c r="BL410" s="16" t="s">
        <v>127</v>
      </c>
      <c r="BM410" s="189" t="s">
        <v>349</v>
      </c>
    </row>
    <row r="411" spans="1:65" s="2" customFormat="1" ht="19.5">
      <c r="A411" s="33"/>
      <c r="B411" s="34"/>
      <c r="C411" s="35"/>
      <c r="D411" s="191" t="s">
        <v>129</v>
      </c>
      <c r="E411" s="35"/>
      <c r="F411" s="192" t="s">
        <v>348</v>
      </c>
      <c r="G411" s="35"/>
      <c r="H411" s="35"/>
      <c r="I411" s="193"/>
      <c r="J411" s="35"/>
      <c r="K411" s="35"/>
      <c r="L411" s="38"/>
      <c r="M411" s="194"/>
      <c r="N411" s="195"/>
      <c r="O411" s="70"/>
      <c r="P411" s="70"/>
      <c r="Q411" s="70"/>
      <c r="R411" s="70"/>
      <c r="S411" s="70"/>
      <c r="T411" s="71"/>
      <c r="U411" s="33"/>
      <c r="V411" s="33"/>
      <c r="W411" s="33"/>
      <c r="X411" s="33"/>
      <c r="Y411" s="33"/>
      <c r="Z411" s="33"/>
      <c r="AA411" s="33"/>
      <c r="AB411" s="33"/>
      <c r="AC411" s="33"/>
      <c r="AD411" s="33"/>
      <c r="AE411" s="33"/>
      <c r="AT411" s="16" t="s">
        <v>129</v>
      </c>
      <c r="AU411" s="16" t="s">
        <v>83</v>
      </c>
    </row>
    <row r="412" spans="1:65" s="12" customFormat="1" ht="11.25">
      <c r="B412" s="196"/>
      <c r="C412" s="197"/>
      <c r="D412" s="191" t="s">
        <v>130</v>
      </c>
      <c r="E412" s="198" t="s">
        <v>1</v>
      </c>
      <c r="F412" s="199" t="s">
        <v>350</v>
      </c>
      <c r="G412" s="197"/>
      <c r="H412" s="198" t="s">
        <v>1</v>
      </c>
      <c r="I412" s="200"/>
      <c r="J412" s="197"/>
      <c r="K412" s="197"/>
      <c r="L412" s="201"/>
      <c r="M412" s="202"/>
      <c r="N412" s="203"/>
      <c r="O412" s="203"/>
      <c r="P412" s="203"/>
      <c r="Q412" s="203"/>
      <c r="R412" s="203"/>
      <c r="S412" s="203"/>
      <c r="T412" s="204"/>
      <c r="AT412" s="205" t="s">
        <v>130</v>
      </c>
      <c r="AU412" s="205" t="s">
        <v>83</v>
      </c>
      <c r="AV412" s="12" t="s">
        <v>83</v>
      </c>
      <c r="AW412" s="12" t="s">
        <v>31</v>
      </c>
      <c r="AX412" s="12" t="s">
        <v>75</v>
      </c>
      <c r="AY412" s="205" t="s">
        <v>120</v>
      </c>
    </row>
    <row r="413" spans="1:65" s="13" customFormat="1" ht="11.25">
      <c r="B413" s="206"/>
      <c r="C413" s="207"/>
      <c r="D413" s="191" t="s">
        <v>130</v>
      </c>
      <c r="E413" s="208" t="s">
        <v>1</v>
      </c>
      <c r="F413" s="209" t="s">
        <v>351</v>
      </c>
      <c r="G413" s="207"/>
      <c r="H413" s="210">
        <v>108</v>
      </c>
      <c r="I413" s="211"/>
      <c r="J413" s="207"/>
      <c r="K413" s="207"/>
      <c r="L413" s="212"/>
      <c r="M413" s="213"/>
      <c r="N413" s="214"/>
      <c r="O413" s="214"/>
      <c r="P413" s="214"/>
      <c r="Q413" s="214"/>
      <c r="R413" s="214"/>
      <c r="S413" s="214"/>
      <c r="T413" s="215"/>
      <c r="AT413" s="216" t="s">
        <v>130</v>
      </c>
      <c r="AU413" s="216" t="s">
        <v>83</v>
      </c>
      <c r="AV413" s="13" t="s">
        <v>85</v>
      </c>
      <c r="AW413" s="13" t="s">
        <v>31</v>
      </c>
      <c r="AX413" s="13" t="s">
        <v>75</v>
      </c>
      <c r="AY413" s="216" t="s">
        <v>120</v>
      </c>
    </row>
    <row r="414" spans="1:65" s="12" customFormat="1" ht="11.25">
      <c r="B414" s="196"/>
      <c r="C414" s="197"/>
      <c r="D414" s="191" t="s">
        <v>130</v>
      </c>
      <c r="E414" s="198" t="s">
        <v>1</v>
      </c>
      <c r="F414" s="199" t="s">
        <v>352</v>
      </c>
      <c r="G414" s="197"/>
      <c r="H414" s="198" t="s">
        <v>1</v>
      </c>
      <c r="I414" s="200"/>
      <c r="J414" s="197"/>
      <c r="K414" s="197"/>
      <c r="L414" s="201"/>
      <c r="M414" s="202"/>
      <c r="N414" s="203"/>
      <c r="O414" s="203"/>
      <c r="P414" s="203"/>
      <c r="Q414" s="203"/>
      <c r="R414" s="203"/>
      <c r="S414" s="203"/>
      <c r="T414" s="204"/>
      <c r="AT414" s="205" t="s">
        <v>130</v>
      </c>
      <c r="AU414" s="205" t="s">
        <v>83</v>
      </c>
      <c r="AV414" s="12" t="s">
        <v>83</v>
      </c>
      <c r="AW414" s="12" t="s">
        <v>31</v>
      </c>
      <c r="AX414" s="12" t="s">
        <v>75</v>
      </c>
      <c r="AY414" s="205" t="s">
        <v>120</v>
      </c>
    </row>
    <row r="415" spans="1:65" s="13" customFormat="1" ht="11.25">
      <c r="B415" s="206"/>
      <c r="C415" s="207"/>
      <c r="D415" s="191" t="s">
        <v>130</v>
      </c>
      <c r="E415" s="208" t="s">
        <v>1</v>
      </c>
      <c r="F415" s="209" t="s">
        <v>353</v>
      </c>
      <c r="G415" s="207"/>
      <c r="H415" s="210">
        <v>112</v>
      </c>
      <c r="I415" s="211"/>
      <c r="J415" s="207"/>
      <c r="K415" s="207"/>
      <c r="L415" s="212"/>
      <c r="M415" s="213"/>
      <c r="N415" s="214"/>
      <c r="O415" s="214"/>
      <c r="P415" s="214"/>
      <c r="Q415" s="214"/>
      <c r="R415" s="214"/>
      <c r="S415" s="214"/>
      <c r="T415" s="215"/>
      <c r="AT415" s="216" t="s">
        <v>130</v>
      </c>
      <c r="AU415" s="216" t="s">
        <v>83</v>
      </c>
      <c r="AV415" s="13" t="s">
        <v>85</v>
      </c>
      <c r="AW415" s="13" t="s">
        <v>31</v>
      </c>
      <c r="AX415" s="13" t="s">
        <v>75</v>
      </c>
      <c r="AY415" s="216" t="s">
        <v>120</v>
      </c>
    </row>
    <row r="416" spans="1:65" s="12" customFormat="1" ht="11.25">
      <c r="B416" s="196"/>
      <c r="C416" s="197"/>
      <c r="D416" s="191" t="s">
        <v>130</v>
      </c>
      <c r="E416" s="198" t="s">
        <v>1</v>
      </c>
      <c r="F416" s="199" t="s">
        <v>354</v>
      </c>
      <c r="G416" s="197"/>
      <c r="H416" s="198" t="s">
        <v>1</v>
      </c>
      <c r="I416" s="200"/>
      <c r="J416" s="197"/>
      <c r="K416" s="197"/>
      <c r="L416" s="201"/>
      <c r="M416" s="202"/>
      <c r="N416" s="203"/>
      <c r="O416" s="203"/>
      <c r="P416" s="203"/>
      <c r="Q416" s="203"/>
      <c r="R416" s="203"/>
      <c r="S416" s="203"/>
      <c r="T416" s="204"/>
      <c r="AT416" s="205" t="s">
        <v>130</v>
      </c>
      <c r="AU416" s="205" t="s">
        <v>83</v>
      </c>
      <c r="AV416" s="12" t="s">
        <v>83</v>
      </c>
      <c r="AW416" s="12" t="s">
        <v>31</v>
      </c>
      <c r="AX416" s="12" t="s">
        <v>75</v>
      </c>
      <c r="AY416" s="205" t="s">
        <v>120</v>
      </c>
    </row>
    <row r="417" spans="1:65" s="13" customFormat="1" ht="11.25">
      <c r="B417" s="206"/>
      <c r="C417" s="207"/>
      <c r="D417" s="191" t="s">
        <v>130</v>
      </c>
      <c r="E417" s="208" t="s">
        <v>1</v>
      </c>
      <c r="F417" s="209" t="s">
        <v>355</v>
      </c>
      <c r="G417" s="207"/>
      <c r="H417" s="210">
        <v>88</v>
      </c>
      <c r="I417" s="211"/>
      <c r="J417" s="207"/>
      <c r="K417" s="207"/>
      <c r="L417" s="212"/>
      <c r="M417" s="213"/>
      <c r="N417" s="214"/>
      <c r="O417" s="214"/>
      <c r="P417" s="214"/>
      <c r="Q417" s="214"/>
      <c r="R417" s="214"/>
      <c r="S417" s="214"/>
      <c r="T417" s="215"/>
      <c r="AT417" s="216" t="s">
        <v>130</v>
      </c>
      <c r="AU417" s="216" t="s">
        <v>83</v>
      </c>
      <c r="AV417" s="13" t="s">
        <v>85</v>
      </c>
      <c r="AW417" s="13" t="s">
        <v>31</v>
      </c>
      <c r="AX417" s="13" t="s">
        <v>75</v>
      </c>
      <c r="AY417" s="216" t="s">
        <v>120</v>
      </c>
    </row>
    <row r="418" spans="1:65" s="12" customFormat="1" ht="11.25">
      <c r="B418" s="196"/>
      <c r="C418" s="197"/>
      <c r="D418" s="191" t="s">
        <v>130</v>
      </c>
      <c r="E418" s="198" t="s">
        <v>1</v>
      </c>
      <c r="F418" s="199" t="s">
        <v>163</v>
      </c>
      <c r="G418" s="197"/>
      <c r="H418" s="198" t="s">
        <v>1</v>
      </c>
      <c r="I418" s="200"/>
      <c r="J418" s="197"/>
      <c r="K418" s="197"/>
      <c r="L418" s="201"/>
      <c r="M418" s="202"/>
      <c r="N418" s="203"/>
      <c r="O418" s="203"/>
      <c r="P418" s="203"/>
      <c r="Q418" s="203"/>
      <c r="R418" s="203"/>
      <c r="S418" s="203"/>
      <c r="T418" s="204"/>
      <c r="AT418" s="205" t="s">
        <v>130</v>
      </c>
      <c r="AU418" s="205" t="s">
        <v>83</v>
      </c>
      <c r="AV418" s="12" t="s">
        <v>83</v>
      </c>
      <c r="AW418" s="12" t="s">
        <v>31</v>
      </c>
      <c r="AX418" s="12" t="s">
        <v>75</v>
      </c>
      <c r="AY418" s="205" t="s">
        <v>120</v>
      </c>
    </row>
    <row r="419" spans="1:65" s="13" customFormat="1" ht="11.25">
      <c r="B419" s="206"/>
      <c r="C419" s="207"/>
      <c r="D419" s="191" t="s">
        <v>130</v>
      </c>
      <c r="E419" s="208" t="s">
        <v>1</v>
      </c>
      <c r="F419" s="209" t="s">
        <v>356</v>
      </c>
      <c r="G419" s="207"/>
      <c r="H419" s="210">
        <v>96</v>
      </c>
      <c r="I419" s="211"/>
      <c r="J419" s="207"/>
      <c r="K419" s="207"/>
      <c r="L419" s="212"/>
      <c r="M419" s="213"/>
      <c r="N419" s="214"/>
      <c r="O419" s="214"/>
      <c r="P419" s="214"/>
      <c r="Q419" s="214"/>
      <c r="R419" s="214"/>
      <c r="S419" s="214"/>
      <c r="T419" s="215"/>
      <c r="AT419" s="216" t="s">
        <v>130</v>
      </c>
      <c r="AU419" s="216" t="s">
        <v>83</v>
      </c>
      <c r="AV419" s="13" t="s">
        <v>85</v>
      </c>
      <c r="AW419" s="13" t="s">
        <v>31</v>
      </c>
      <c r="AX419" s="13" t="s">
        <v>75</v>
      </c>
      <c r="AY419" s="216" t="s">
        <v>120</v>
      </c>
    </row>
    <row r="420" spans="1:65" s="14" customFormat="1" ht="11.25">
      <c r="B420" s="217"/>
      <c r="C420" s="218"/>
      <c r="D420" s="191" t="s">
        <v>130</v>
      </c>
      <c r="E420" s="219" t="s">
        <v>1</v>
      </c>
      <c r="F420" s="220" t="s">
        <v>137</v>
      </c>
      <c r="G420" s="218"/>
      <c r="H420" s="221">
        <v>404</v>
      </c>
      <c r="I420" s="222"/>
      <c r="J420" s="218"/>
      <c r="K420" s="218"/>
      <c r="L420" s="223"/>
      <c r="M420" s="224"/>
      <c r="N420" s="225"/>
      <c r="O420" s="225"/>
      <c r="P420" s="225"/>
      <c r="Q420" s="225"/>
      <c r="R420" s="225"/>
      <c r="S420" s="225"/>
      <c r="T420" s="226"/>
      <c r="AT420" s="227" t="s">
        <v>130</v>
      </c>
      <c r="AU420" s="227" t="s">
        <v>83</v>
      </c>
      <c r="AV420" s="14" t="s">
        <v>127</v>
      </c>
      <c r="AW420" s="14" t="s">
        <v>31</v>
      </c>
      <c r="AX420" s="14" t="s">
        <v>83</v>
      </c>
      <c r="AY420" s="227" t="s">
        <v>120</v>
      </c>
    </row>
    <row r="421" spans="1:65" s="2" customFormat="1" ht="24.2" customHeight="1">
      <c r="A421" s="33"/>
      <c r="B421" s="34"/>
      <c r="C421" s="177" t="s">
        <v>357</v>
      </c>
      <c r="D421" s="177" t="s">
        <v>121</v>
      </c>
      <c r="E421" s="178" t="s">
        <v>358</v>
      </c>
      <c r="F421" s="179" t="s">
        <v>359</v>
      </c>
      <c r="G421" s="180" t="s">
        <v>124</v>
      </c>
      <c r="H421" s="181">
        <v>143</v>
      </c>
      <c r="I421" s="182"/>
      <c r="J421" s="183">
        <f>ROUND(I421*H421,2)</f>
        <v>0</v>
      </c>
      <c r="K421" s="179" t="s">
        <v>125</v>
      </c>
      <c r="L421" s="184"/>
      <c r="M421" s="185" t="s">
        <v>1</v>
      </c>
      <c r="N421" s="186" t="s">
        <v>40</v>
      </c>
      <c r="O421" s="70"/>
      <c r="P421" s="187">
        <f>O421*H421</f>
        <v>0</v>
      </c>
      <c r="Q421" s="187">
        <v>0.32729999999999998</v>
      </c>
      <c r="R421" s="187">
        <f>Q421*H421</f>
        <v>46.803899999999999</v>
      </c>
      <c r="S421" s="187">
        <v>0</v>
      </c>
      <c r="T421" s="188">
        <f>S421*H421</f>
        <v>0</v>
      </c>
      <c r="U421" s="33"/>
      <c r="V421" s="33"/>
      <c r="W421" s="33"/>
      <c r="X421" s="33"/>
      <c r="Y421" s="33"/>
      <c r="Z421" s="33"/>
      <c r="AA421" s="33"/>
      <c r="AB421" s="33"/>
      <c r="AC421" s="33"/>
      <c r="AD421" s="33"/>
      <c r="AE421" s="33"/>
      <c r="AR421" s="189" t="s">
        <v>126</v>
      </c>
      <c r="AT421" s="189" t="s">
        <v>121</v>
      </c>
      <c r="AU421" s="189" t="s">
        <v>83</v>
      </c>
      <c r="AY421" s="16" t="s">
        <v>120</v>
      </c>
      <c r="BE421" s="190">
        <f>IF(N421="základní",J421,0)</f>
        <v>0</v>
      </c>
      <c r="BF421" s="190">
        <f>IF(N421="snížená",J421,0)</f>
        <v>0</v>
      </c>
      <c r="BG421" s="190">
        <f>IF(N421="zákl. přenesená",J421,0)</f>
        <v>0</v>
      </c>
      <c r="BH421" s="190">
        <f>IF(N421="sníž. přenesená",J421,0)</f>
        <v>0</v>
      </c>
      <c r="BI421" s="190">
        <f>IF(N421="nulová",J421,0)</f>
        <v>0</v>
      </c>
      <c r="BJ421" s="16" t="s">
        <v>83</v>
      </c>
      <c r="BK421" s="190">
        <f>ROUND(I421*H421,2)</f>
        <v>0</v>
      </c>
      <c r="BL421" s="16" t="s">
        <v>127</v>
      </c>
      <c r="BM421" s="189" t="s">
        <v>360</v>
      </c>
    </row>
    <row r="422" spans="1:65" s="2" customFormat="1" ht="19.5">
      <c r="A422" s="33"/>
      <c r="B422" s="34"/>
      <c r="C422" s="35"/>
      <c r="D422" s="191" t="s">
        <v>129</v>
      </c>
      <c r="E422" s="35"/>
      <c r="F422" s="192" t="s">
        <v>359</v>
      </c>
      <c r="G422" s="35"/>
      <c r="H422" s="35"/>
      <c r="I422" s="193"/>
      <c r="J422" s="35"/>
      <c r="K422" s="35"/>
      <c r="L422" s="38"/>
      <c r="M422" s="194"/>
      <c r="N422" s="195"/>
      <c r="O422" s="70"/>
      <c r="P422" s="70"/>
      <c r="Q422" s="70"/>
      <c r="R422" s="70"/>
      <c r="S422" s="70"/>
      <c r="T422" s="71"/>
      <c r="U422" s="33"/>
      <c r="V422" s="33"/>
      <c r="W422" s="33"/>
      <c r="X422" s="33"/>
      <c r="Y422" s="33"/>
      <c r="Z422" s="33"/>
      <c r="AA422" s="33"/>
      <c r="AB422" s="33"/>
      <c r="AC422" s="33"/>
      <c r="AD422" s="33"/>
      <c r="AE422" s="33"/>
      <c r="AT422" s="16" t="s">
        <v>129</v>
      </c>
      <c r="AU422" s="16" t="s">
        <v>83</v>
      </c>
    </row>
    <row r="423" spans="1:65" s="12" customFormat="1" ht="11.25">
      <c r="B423" s="196"/>
      <c r="C423" s="197"/>
      <c r="D423" s="191" t="s">
        <v>130</v>
      </c>
      <c r="E423" s="198" t="s">
        <v>1</v>
      </c>
      <c r="F423" s="199" t="s">
        <v>361</v>
      </c>
      <c r="G423" s="197"/>
      <c r="H423" s="198" t="s">
        <v>1</v>
      </c>
      <c r="I423" s="200"/>
      <c r="J423" s="197"/>
      <c r="K423" s="197"/>
      <c r="L423" s="201"/>
      <c r="M423" s="202"/>
      <c r="N423" s="203"/>
      <c r="O423" s="203"/>
      <c r="P423" s="203"/>
      <c r="Q423" s="203"/>
      <c r="R423" s="203"/>
      <c r="S423" s="203"/>
      <c r="T423" s="204"/>
      <c r="AT423" s="205" t="s">
        <v>130</v>
      </c>
      <c r="AU423" s="205" t="s">
        <v>83</v>
      </c>
      <c r="AV423" s="12" t="s">
        <v>83</v>
      </c>
      <c r="AW423" s="12" t="s">
        <v>31</v>
      </c>
      <c r="AX423" s="12" t="s">
        <v>75</v>
      </c>
      <c r="AY423" s="205" t="s">
        <v>120</v>
      </c>
    </row>
    <row r="424" spans="1:65" s="13" customFormat="1" ht="11.25">
      <c r="B424" s="206"/>
      <c r="C424" s="207"/>
      <c r="D424" s="191" t="s">
        <v>130</v>
      </c>
      <c r="E424" s="208" t="s">
        <v>1</v>
      </c>
      <c r="F424" s="209" t="s">
        <v>292</v>
      </c>
      <c r="G424" s="207"/>
      <c r="H424" s="210">
        <v>28</v>
      </c>
      <c r="I424" s="211"/>
      <c r="J424" s="207"/>
      <c r="K424" s="207"/>
      <c r="L424" s="212"/>
      <c r="M424" s="213"/>
      <c r="N424" s="214"/>
      <c r="O424" s="214"/>
      <c r="P424" s="214"/>
      <c r="Q424" s="214"/>
      <c r="R424" s="214"/>
      <c r="S424" s="214"/>
      <c r="T424" s="215"/>
      <c r="AT424" s="216" t="s">
        <v>130</v>
      </c>
      <c r="AU424" s="216" t="s">
        <v>83</v>
      </c>
      <c r="AV424" s="13" t="s">
        <v>85</v>
      </c>
      <c r="AW424" s="13" t="s">
        <v>31</v>
      </c>
      <c r="AX424" s="13" t="s">
        <v>75</v>
      </c>
      <c r="AY424" s="216" t="s">
        <v>120</v>
      </c>
    </row>
    <row r="425" spans="1:65" s="12" customFormat="1" ht="11.25">
      <c r="B425" s="196"/>
      <c r="C425" s="197"/>
      <c r="D425" s="191" t="s">
        <v>130</v>
      </c>
      <c r="E425" s="198" t="s">
        <v>1</v>
      </c>
      <c r="F425" s="199" t="s">
        <v>174</v>
      </c>
      <c r="G425" s="197"/>
      <c r="H425" s="198" t="s">
        <v>1</v>
      </c>
      <c r="I425" s="200"/>
      <c r="J425" s="197"/>
      <c r="K425" s="197"/>
      <c r="L425" s="201"/>
      <c r="M425" s="202"/>
      <c r="N425" s="203"/>
      <c r="O425" s="203"/>
      <c r="P425" s="203"/>
      <c r="Q425" s="203"/>
      <c r="R425" s="203"/>
      <c r="S425" s="203"/>
      <c r="T425" s="204"/>
      <c r="AT425" s="205" t="s">
        <v>130</v>
      </c>
      <c r="AU425" s="205" t="s">
        <v>83</v>
      </c>
      <c r="AV425" s="12" t="s">
        <v>83</v>
      </c>
      <c r="AW425" s="12" t="s">
        <v>31</v>
      </c>
      <c r="AX425" s="12" t="s">
        <v>75</v>
      </c>
      <c r="AY425" s="205" t="s">
        <v>120</v>
      </c>
    </row>
    <row r="426" spans="1:65" s="13" customFormat="1" ht="11.25">
      <c r="B426" s="206"/>
      <c r="C426" s="207"/>
      <c r="D426" s="191" t="s">
        <v>130</v>
      </c>
      <c r="E426" s="208" t="s">
        <v>1</v>
      </c>
      <c r="F426" s="209" t="s">
        <v>242</v>
      </c>
      <c r="G426" s="207"/>
      <c r="H426" s="210">
        <v>20</v>
      </c>
      <c r="I426" s="211"/>
      <c r="J426" s="207"/>
      <c r="K426" s="207"/>
      <c r="L426" s="212"/>
      <c r="M426" s="213"/>
      <c r="N426" s="214"/>
      <c r="O426" s="214"/>
      <c r="P426" s="214"/>
      <c r="Q426" s="214"/>
      <c r="R426" s="214"/>
      <c r="S426" s="214"/>
      <c r="T426" s="215"/>
      <c r="AT426" s="216" t="s">
        <v>130</v>
      </c>
      <c r="AU426" s="216" t="s">
        <v>83</v>
      </c>
      <c r="AV426" s="13" t="s">
        <v>85</v>
      </c>
      <c r="AW426" s="13" t="s">
        <v>31</v>
      </c>
      <c r="AX426" s="13" t="s">
        <v>75</v>
      </c>
      <c r="AY426" s="216" t="s">
        <v>120</v>
      </c>
    </row>
    <row r="427" spans="1:65" s="12" customFormat="1" ht="11.25">
      <c r="B427" s="196"/>
      <c r="C427" s="197"/>
      <c r="D427" s="191" t="s">
        <v>130</v>
      </c>
      <c r="E427" s="198" t="s">
        <v>1</v>
      </c>
      <c r="F427" s="199" t="s">
        <v>338</v>
      </c>
      <c r="G427" s="197"/>
      <c r="H427" s="198" t="s">
        <v>1</v>
      </c>
      <c r="I427" s="200"/>
      <c r="J427" s="197"/>
      <c r="K427" s="197"/>
      <c r="L427" s="201"/>
      <c r="M427" s="202"/>
      <c r="N427" s="203"/>
      <c r="O427" s="203"/>
      <c r="P427" s="203"/>
      <c r="Q427" s="203"/>
      <c r="R427" s="203"/>
      <c r="S427" s="203"/>
      <c r="T427" s="204"/>
      <c r="AT427" s="205" t="s">
        <v>130</v>
      </c>
      <c r="AU427" s="205" t="s">
        <v>83</v>
      </c>
      <c r="AV427" s="12" t="s">
        <v>83</v>
      </c>
      <c r="AW427" s="12" t="s">
        <v>31</v>
      </c>
      <c r="AX427" s="12" t="s">
        <v>75</v>
      </c>
      <c r="AY427" s="205" t="s">
        <v>120</v>
      </c>
    </row>
    <row r="428" spans="1:65" s="13" customFormat="1" ht="11.25">
      <c r="B428" s="206"/>
      <c r="C428" s="207"/>
      <c r="D428" s="191" t="s">
        <v>130</v>
      </c>
      <c r="E428" s="208" t="s">
        <v>1</v>
      </c>
      <c r="F428" s="209" t="s">
        <v>133</v>
      </c>
      <c r="G428" s="207"/>
      <c r="H428" s="210">
        <v>12</v>
      </c>
      <c r="I428" s="211"/>
      <c r="J428" s="207"/>
      <c r="K428" s="207"/>
      <c r="L428" s="212"/>
      <c r="M428" s="213"/>
      <c r="N428" s="214"/>
      <c r="O428" s="214"/>
      <c r="P428" s="214"/>
      <c r="Q428" s="214"/>
      <c r="R428" s="214"/>
      <c r="S428" s="214"/>
      <c r="T428" s="215"/>
      <c r="AT428" s="216" t="s">
        <v>130</v>
      </c>
      <c r="AU428" s="216" t="s">
        <v>83</v>
      </c>
      <c r="AV428" s="13" t="s">
        <v>85</v>
      </c>
      <c r="AW428" s="13" t="s">
        <v>31</v>
      </c>
      <c r="AX428" s="13" t="s">
        <v>75</v>
      </c>
      <c r="AY428" s="216" t="s">
        <v>120</v>
      </c>
    </row>
    <row r="429" spans="1:65" s="12" customFormat="1" ht="11.25">
      <c r="B429" s="196"/>
      <c r="C429" s="197"/>
      <c r="D429" s="191" t="s">
        <v>130</v>
      </c>
      <c r="E429" s="198" t="s">
        <v>1</v>
      </c>
      <c r="F429" s="199" t="s">
        <v>304</v>
      </c>
      <c r="G429" s="197"/>
      <c r="H429" s="198" t="s">
        <v>1</v>
      </c>
      <c r="I429" s="200"/>
      <c r="J429" s="197"/>
      <c r="K429" s="197"/>
      <c r="L429" s="201"/>
      <c r="M429" s="202"/>
      <c r="N429" s="203"/>
      <c r="O429" s="203"/>
      <c r="P429" s="203"/>
      <c r="Q429" s="203"/>
      <c r="R429" s="203"/>
      <c r="S429" s="203"/>
      <c r="T429" s="204"/>
      <c r="AT429" s="205" t="s">
        <v>130</v>
      </c>
      <c r="AU429" s="205" t="s">
        <v>83</v>
      </c>
      <c r="AV429" s="12" t="s">
        <v>83</v>
      </c>
      <c r="AW429" s="12" t="s">
        <v>31</v>
      </c>
      <c r="AX429" s="12" t="s">
        <v>75</v>
      </c>
      <c r="AY429" s="205" t="s">
        <v>120</v>
      </c>
    </row>
    <row r="430" spans="1:65" s="13" customFormat="1" ht="11.25">
      <c r="B430" s="206"/>
      <c r="C430" s="207"/>
      <c r="D430" s="191" t="s">
        <v>130</v>
      </c>
      <c r="E430" s="208" t="s">
        <v>1</v>
      </c>
      <c r="F430" s="209" t="s">
        <v>126</v>
      </c>
      <c r="G430" s="207"/>
      <c r="H430" s="210">
        <v>8</v>
      </c>
      <c r="I430" s="211"/>
      <c r="J430" s="207"/>
      <c r="K430" s="207"/>
      <c r="L430" s="212"/>
      <c r="M430" s="213"/>
      <c r="N430" s="214"/>
      <c r="O430" s="214"/>
      <c r="P430" s="214"/>
      <c r="Q430" s="214"/>
      <c r="R430" s="214"/>
      <c r="S430" s="214"/>
      <c r="T430" s="215"/>
      <c r="AT430" s="216" t="s">
        <v>130</v>
      </c>
      <c r="AU430" s="216" t="s">
        <v>83</v>
      </c>
      <c r="AV430" s="13" t="s">
        <v>85</v>
      </c>
      <c r="AW430" s="13" t="s">
        <v>31</v>
      </c>
      <c r="AX430" s="13" t="s">
        <v>75</v>
      </c>
      <c r="AY430" s="216" t="s">
        <v>120</v>
      </c>
    </row>
    <row r="431" spans="1:65" s="12" customFormat="1" ht="11.25">
      <c r="B431" s="196"/>
      <c r="C431" s="197"/>
      <c r="D431" s="191" t="s">
        <v>130</v>
      </c>
      <c r="E431" s="198" t="s">
        <v>1</v>
      </c>
      <c r="F431" s="199" t="s">
        <v>175</v>
      </c>
      <c r="G431" s="197"/>
      <c r="H431" s="198" t="s">
        <v>1</v>
      </c>
      <c r="I431" s="200"/>
      <c r="J431" s="197"/>
      <c r="K431" s="197"/>
      <c r="L431" s="201"/>
      <c r="M431" s="202"/>
      <c r="N431" s="203"/>
      <c r="O431" s="203"/>
      <c r="P431" s="203"/>
      <c r="Q431" s="203"/>
      <c r="R431" s="203"/>
      <c r="S431" s="203"/>
      <c r="T431" s="204"/>
      <c r="AT431" s="205" t="s">
        <v>130</v>
      </c>
      <c r="AU431" s="205" t="s">
        <v>83</v>
      </c>
      <c r="AV431" s="12" t="s">
        <v>83</v>
      </c>
      <c r="AW431" s="12" t="s">
        <v>31</v>
      </c>
      <c r="AX431" s="12" t="s">
        <v>75</v>
      </c>
      <c r="AY431" s="205" t="s">
        <v>120</v>
      </c>
    </row>
    <row r="432" spans="1:65" s="13" customFormat="1" ht="11.25">
      <c r="B432" s="206"/>
      <c r="C432" s="207"/>
      <c r="D432" s="191" t="s">
        <v>130</v>
      </c>
      <c r="E432" s="208" t="s">
        <v>1</v>
      </c>
      <c r="F432" s="209" t="s">
        <v>287</v>
      </c>
      <c r="G432" s="207"/>
      <c r="H432" s="210">
        <v>27</v>
      </c>
      <c r="I432" s="211"/>
      <c r="J432" s="207"/>
      <c r="K432" s="207"/>
      <c r="L432" s="212"/>
      <c r="M432" s="213"/>
      <c r="N432" s="214"/>
      <c r="O432" s="214"/>
      <c r="P432" s="214"/>
      <c r="Q432" s="214"/>
      <c r="R432" s="214"/>
      <c r="S432" s="214"/>
      <c r="T432" s="215"/>
      <c r="AT432" s="216" t="s">
        <v>130</v>
      </c>
      <c r="AU432" s="216" t="s">
        <v>83</v>
      </c>
      <c r="AV432" s="13" t="s">
        <v>85</v>
      </c>
      <c r="AW432" s="13" t="s">
        <v>31</v>
      </c>
      <c r="AX432" s="13" t="s">
        <v>75</v>
      </c>
      <c r="AY432" s="216" t="s">
        <v>120</v>
      </c>
    </row>
    <row r="433" spans="1:65" s="12" customFormat="1" ht="11.25">
      <c r="B433" s="196"/>
      <c r="C433" s="197"/>
      <c r="D433" s="191" t="s">
        <v>130</v>
      </c>
      <c r="E433" s="198" t="s">
        <v>1</v>
      </c>
      <c r="F433" s="199" t="s">
        <v>341</v>
      </c>
      <c r="G433" s="197"/>
      <c r="H433" s="198" t="s">
        <v>1</v>
      </c>
      <c r="I433" s="200"/>
      <c r="J433" s="197"/>
      <c r="K433" s="197"/>
      <c r="L433" s="201"/>
      <c r="M433" s="202"/>
      <c r="N433" s="203"/>
      <c r="O433" s="203"/>
      <c r="P433" s="203"/>
      <c r="Q433" s="203"/>
      <c r="R433" s="203"/>
      <c r="S433" s="203"/>
      <c r="T433" s="204"/>
      <c r="AT433" s="205" t="s">
        <v>130</v>
      </c>
      <c r="AU433" s="205" t="s">
        <v>83</v>
      </c>
      <c r="AV433" s="12" t="s">
        <v>83</v>
      </c>
      <c r="AW433" s="12" t="s">
        <v>31</v>
      </c>
      <c r="AX433" s="12" t="s">
        <v>75</v>
      </c>
      <c r="AY433" s="205" t="s">
        <v>120</v>
      </c>
    </row>
    <row r="434" spans="1:65" s="13" customFormat="1" ht="11.25">
      <c r="B434" s="206"/>
      <c r="C434" s="207"/>
      <c r="D434" s="191" t="s">
        <v>130</v>
      </c>
      <c r="E434" s="208" t="s">
        <v>1</v>
      </c>
      <c r="F434" s="209" t="s">
        <v>222</v>
      </c>
      <c r="G434" s="207"/>
      <c r="H434" s="210">
        <v>16</v>
      </c>
      <c r="I434" s="211"/>
      <c r="J434" s="207"/>
      <c r="K434" s="207"/>
      <c r="L434" s="212"/>
      <c r="M434" s="213"/>
      <c r="N434" s="214"/>
      <c r="O434" s="214"/>
      <c r="P434" s="214"/>
      <c r="Q434" s="214"/>
      <c r="R434" s="214"/>
      <c r="S434" s="214"/>
      <c r="T434" s="215"/>
      <c r="AT434" s="216" t="s">
        <v>130</v>
      </c>
      <c r="AU434" s="216" t="s">
        <v>83</v>
      </c>
      <c r="AV434" s="13" t="s">
        <v>85</v>
      </c>
      <c r="AW434" s="13" t="s">
        <v>31</v>
      </c>
      <c r="AX434" s="13" t="s">
        <v>75</v>
      </c>
      <c r="AY434" s="216" t="s">
        <v>120</v>
      </c>
    </row>
    <row r="435" spans="1:65" s="12" customFormat="1" ht="11.25">
      <c r="B435" s="196"/>
      <c r="C435" s="197"/>
      <c r="D435" s="191" t="s">
        <v>130</v>
      </c>
      <c r="E435" s="198" t="s">
        <v>1</v>
      </c>
      <c r="F435" s="199" t="s">
        <v>169</v>
      </c>
      <c r="G435" s="197"/>
      <c r="H435" s="198" t="s">
        <v>1</v>
      </c>
      <c r="I435" s="200"/>
      <c r="J435" s="197"/>
      <c r="K435" s="197"/>
      <c r="L435" s="201"/>
      <c r="M435" s="202"/>
      <c r="N435" s="203"/>
      <c r="O435" s="203"/>
      <c r="P435" s="203"/>
      <c r="Q435" s="203"/>
      <c r="R435" s="203"/>
      <c r="S435" s="203"/>
      <c r="T435" s="204"/>
      <c r="AT435" s="205" t="s">
        <v>130</v>
      </c>
      <c r="AU435" s="205" t="s">
        <v>83</v>
      </c>
      <c r="AV435" s="12" t="s">
        <v>83</v>
      </c>
      <c r="AW435" s="12" t="s">
        <v>31</v>
      </c>
      <c r="AX435" s="12" t="s">
        <v>75</v>
      </c>
      <c r="AY435" s="205" t="s">
        <v>120</v>
      </c>
    </row>
    <row r="436" spans="1:65" s="13" customFormat="1" ht="11.25">
      <c r="B436" s="206"/>
      <c r="C436" s="207"/>
      <c r="D436" s="191" t="s">
        <v>130</v>
      </c>
      <c r="E436" s="208" t="s">
        <v>1</v>
      </c>
      <c r="F436" s="209" t="s">
        <v>85</v>
      </c>
      <c r="G436" s="207"/>
      <c r="H436" s="210">
        <v>2</v>
      </c>
      <c r="I436" s="211"/>
      <c r="J436" s="207"/>
      <c r="K436" s="207"/>
      <c r="L436" s="212"/>
      <c r="M436" s="213"/>
      <c r="N436" s="214"/>
      <c r="O436" s="214"/>
      <c r="P436" s="214"/>
      <c r="Q436" s="214"/>
      <c r="R436" s="214"/>
      <c r="S436" s="214"/>
      <c r="T436" s="215"/>
      <c r="AT436" s="216" t="s">
        <v>130</v>
      </c>
      <c r="AU436" s="216" t="s">
        <v>83</v>
      </c>
      <c r="AV436" s="13" t="s">
        <v>85</v>
      </c>
      <c r="AW436" s="13" t="s">
        <v>31</v>
      </c>
      <c r="AX436" s="13" t="s">
        <v>75</v>
      </c>
      <c r="AY436" s="216" t="s">
        <v>120</v>
      </c>
    </row>
    <row r="437" spans="1:65" s="12" customFormat="1" ht="11.25">
      <c r="B437" s="196"/>
      <c r="C437" s="197"/>
      <c r="D437" s="191" t="s">
        <v>130</v>
      </c>
      <c r="E437" s="198" t="s">
        <v>1</v>
      </c>
      <c r="F437" s="199" t="s">
        <v>343</v>
      </c>
      <c r="G437" s="197"/>
      <c r="H437" s="198" t="s">
        <v>1</v>
      </c>
      <c r="I437" s="200"/>
      <c r="J437" s="197"/>
      <c r="K437" s="197"/>
      <c r="L437" s="201"/>
      <c r="M437" s="202"/>
      <c r="N437" s="203"/>
      <c r="O437" s="203"/>
      <c r="P437" s="203"/>
      <c r="Q437" s="203"/>
      <c r="R437" s="203"/>
      <c r="S437" s="203"/>
      <c r="T437" s="204"/>
      <c r="AT437" s="205" t="s">
        <v>130</v>
      </c>
      <c r="AU437" s="205" t="s">
        <v>83</v>
      </c>
      <c r="AV437" s="12" t="s">
        <v>83</v>
      </c>
      <c r="AW437" s="12" t="s">
        <v>31</v>
      </c>
      <c r="AX437" s="12" t="s">
        <v>75</v>
      </c>
      <c r="AY437" s="205" t="s">
        <v>120</v>
      </c>
    </row>
    <row r="438" spans="1:65" s="13" customFormat="1" ht="11.25">
      <c r="B438" s="206"/>
      <c r="C438" s="207"/>
      <c r="D438" s="191" t="s">
        <v>130</v>
      </c>
      <c r="E438" s="208" t="s">
        <v>1</v>
      </c>
      <c r="F438" s="209" t="s">
        <v>230</v>
      </c>
      <c r="G438" s="207"/>
      <c r="H438" s="210">
        <v>18</v>
      </c>
      <c r="I438" s="211"/>
      <c r="J438" s="207"/>
      <c r="K438" s="207"/>
      <c r="L438" s="212"/>
      <c r="M438" s="213"/>
      <c r="N438" s="214"/>
      <c r="O438" s="214"/>
      <c r="P438" s="214"/>
      <c r="Q438" s="214"/>
      <c r="R438" s="214"/>
      <c r="S438" s="214"/>
      <c r="T438" s="215"/>
      <c r="AT438" s="216" t="s">
        <v>130</v>
      </c>
      <c r="AU438" s="216" t="s">
        <v>83</v>
      </c>
      <c r="AV438" s="13" t="s">
        <v>85</v>
      </c>
      <c r="AW438" s="13" t="s">
        <v>31</v>
      </c>
      <c r="AX438" s="13" t="s">
        <v>75</v>
      </c>
      <c r="AY438" s="216" t="s">
        <v>120</v>
      </c>
    </row>
    <row r="439" spans="1:65" s="12" customFormat="1" ht="11.25">
      <c r="B439" s="196"/>
      <c r="C439" s="197"/>
      <c r="D439" s="191" t="s">
        <v>130</v>
      </c>
      <c r="E439" s="198" t="s">
        <v>1</v>
      </c>
      <c r="F439" s="199" t="s">
        <v>345</v>
      </c>
      <c r="G439" s="197"/>
      <c r="H439" s="198" t="s">
        <v>1</v>
      </c>
      <c r="I439" s="200"/>
      <c r="J439" s="197"/>
      <c r="K439" s="197"/>
      <c r="L439" s="201"/>
      <c r="M439" s="202"/>
      <c r="N439" s="203"/>
      <c r="O439" s="203"/>
      <c r="P439" s="203"/>
      <c r="Q439" s="203"/>
      <c r="R439" s="203"/>
      <c r="S439" s="203"/>
      <c r="T439" s="204"/>
      <c r="AT439" s="205" t="s">
        <v>130</v>
      </c>
      <c r="AU439" s="205" t="s">
        <v>83</v>
      </c>
      <c r="AV439" s="12" t="s">
        <v>83</v>
      </c>
      <c r="AW439" s="12" t="s">
        <v>31</v>
      </c>
      <c r="AX439" s="12" t="s">
        <v>75</v>
      </c>
      <c r="AY439" s="205" t="s">
        <v>120</v>
      </c>
    </row>
    <row r="440" spans="1:65" s="13" customFormat="1" ht="11.25">
      <c r="B440" s="206"/>
      <c r="C440" s="207"/>
      <c r="D440" s="191" t="s">
        <v>130</v>
      </c>
      <c r="E440" s="208" t="s">
        <v>1</v>
      </c>
      <c r="F440" s="209" t="s">
        <v>133</v>
      </c>
      <c r="G440" s="207"/>
      <c r="H440" s="210">
        <v>12</v>
      </c>
      <c r="I440" s="211"/>
      <c r="J440" s="207"/>
      <c r="K440" s="207"/>
      <c r="L440" s="212"/>
      <c r="M440" s="213"/>
      <c r="N440" s="214"/>
      <c r="O440" s="214"/>
      <c r="P440" s="214"/>
      <c r="Q440" s="214"/>
      <c r="R440" s="214"/>
      <c r="S440" s="214"/>
      <c r="T440" s="215"/>
      <c r="AT440" s="216" t="s">
        <v>130</v>
      </c>
      <c r="AU440" s="216" t="s">
        <v>83</v>
      </c>
      <c r="AV440" s="13" t="s">
        <v>85</v>
      </c>
      <c r="AW440" s="13" t="s">
        <v>31</v>
      </c>
      <c r="AX440" s="13" t="s">
        <v>75</v>
      </c>
      <c r="AY440" s="216" t="s">
        <v>120</v>
      </c>
    </row>
    <row r="441" spans="1:65" s="14" customFormat="1" ht="11.25">
      <c r="B441" s="217"/>
      <c r="C441" s="218"/>
      <c r="D441" s="191" t="s">
        <v>130</v>
      </c>
      <c r="E441" s="219" t="s">
        <v>1</v>
      </c>
      <c r="F441" s="220" t="s">
        <v>137</v>
      </c>
      <c r="G441" s="218"/>
      <c r="H441" s="221">
        <v>143</v>
      </c>
      <c r="I441" s="222"/>
      <c r="J441" s="218"/>
      <c r="K441" s="218"/>
      <c r="L441" s="223"/>
      <c r="M441" s="224"/>
      <c r="N441" s="225"/>
      <c r="O441" s="225"/>
      <c r="P441" s="225"/>
      <c r="Q441" s="225"/>
      <c r="R441" s="225"/>
      <c r="S441" s="225"/>
      <c r="T441" s="226"/>
      <c r="AT441" s="227" t="s">
        <v>130</v>
      </c>
      <c r="AU441" s="227" t="s">
        <v>83</v>
      </c>
      <c r="AV441" s="14" t="s">
        <v>127</v>
      </c>
      <c r="AW441" s="14" t="s">
        <v>31</v>
      </c>
      <c r="AX441" s="14" t="s">
        <v>83</v>
      </c>
      <c r="AY441" s="227" t="s">
        <v>120</v>
      </c>
    </row>
    <row r="442" spans="1:65" s="2" customFormat="1" ht="16.5" customHeight="1">
      <c r="A442" s="33"/>
      <c r="B442" s="34"/>
      <c r="C442" s="177" t="s">
        <v>362</v>
      </c>
      <c r="D442" s="177" t="s">
        <v>121</v>
      </c>
      <c r="E442" s="178" t="s">
        <v>363</v>
      </c>
      <c r="F442" s="179" t="s">
        <v>364</v>
      </c>
      <c r="G442" s="180" t="s">
        <v>124</v>
      </c>
      <c r="H442" s="181">
        <v>209</v>
      </c>
      <c r="I442" s="182"/>
      <c r="J442" s="183">
        <f>ROUND(I442*H442,2)</f>
        <v>0</v>
      </c>
      <c r="K442" s="179" t="s">
        <v>125</v>
      </c>
      <c r="L442" s="184"/>
      <c r="M442" s="185" t="s">
        <v>1</v>
      </c>
      <c r="N442" s="186" t="s">
        <v>40</v>
      </c>
      <c r="O442" s="70"/>
      <c r="P442" s="187">
        <f>O442*H442</f>
        <v>0</v>
      </c>
      <c r="Q442" s="187">
        <v>9.9000000000000005E-2</v>
      </c>
      <c r="R442" s="187">
        <f>Q442*H442</f>
        <v>20.691000000000003</v>
      </c>
      <c r="S442" s="187">
        <v>0</v>
      </c>
      <c r="T442" s="188">
        <f>S442*H442</f>
        <v>0</v>
      </c>
      <c r="U442" s="33"/>
      <c r="V442" s="33"/>
      <c r="W442" s="33"/>
      <c r="X442" s="33"/>
      <c r="Y442" s="33"/>
      <c r="Z442" s="33"/>
      <c r="AA442" s="33"/>
      <c r="AB442" s="33"/>
      <c r="AC442" s="33"/>
      <c r="AD442" s="33"/>
      <c r="AE442" s="33"/>
      <c r="AR442" s="189" t="s">
        <v>126</v>
      </c>
      <c r="AT442" s="189" t="s">
        <v>121</v>
      </c>
      <c r="AU442" s="189" t="s">
        <v>83</v>
      </c>
      <c r="AY442" s="16" t="s">
        <v>120</v>
      </c>
      <c r="BE442" s="190">
        <f>IF(N442="základní",J442,0)</f>
        <v>0</v>
      </c>
      <c r="BF442" s="190">
        <f>IF(N442="snížená",J442,0)</f>
        <v>0</v>
      </c>
      <c r="BG442" s="190">
        <f>IF(N442="zákl. přenesená",J442,0)</f>
        <v>0</v>
      </c>
      <c r="BH442" s="190">
        <f>IF(N442="sníž. přenesená",J442,0)</f>
        <v>0</v>
      </c>
      <c r="BI442" s="190">
        <f>IF(N442="nulová",J442,0)</f>
        <v>0</v>
      </c>
      <c r="BJ442" s="16" t="s">
        <v>83</v>
      </c>
      <c r="BK442" s="190">
        <f>ROUND(I442*H442,2)</f>
        <v>0</v>
      </c>
      <c r="BL442" s="16" t="s">
        <v>127</v>
      </c>
      <c r="BM442" s="189" t="s">
        <v>365</v>
      </c>
    </row>
    <row r="443" spans="1:65" s="2" customFormat="1" ht="11.25">
      <c r="A443" s="33"/>
      <c r="B443" s="34"/>
      <c r="C443" s="35"/>
      <c r="D443" s="191" t="s">
        <v>129</v>
      </c>
      <c r="E443" s="35"/>
      <c r="F443" s="192" t="s">
        <v>364</v>
      </c>
      <c r="G443" s="35"/>
      <c r="H443" s="35"/>
      <c r="I443" s="193"/>
      <c r="J443" s="35"/>
      <c r="K443" s="35"/>
      <c r="L443" s="38"/>
      <c r="M443" s="194"/>
      <c r="N443" s="195"/>
      <c r="O443" s="70"/>
      <c r="P443" s="70"/>
      <c r="Q443" s="70"/>
      <c r="R443" s="70"/>
      <c r="S443" s="70"/>
      <c r="T443" s="71"/>
      <c r="U443" s="33"/>
      <c r="V443" s="33"/>
      <c r="W443" s="33"/>
      <c r="X443" s="33"/>
      <c r="Y443" s="33"/>
      <c r="Z443" s="33"/>
      <c r="AA443" s="33"/>
      <c r="AB443" s="33"/>
      <c r="AC443" s="33"/>
      <c r="AD443" s="33"/>
      <c r="AE443" s="33"/>
      <c r="AT443" s="16" t="s">
        <v>129</v>
      </c>
      <c r="AU443" s="16" t="s">
        <v>83</v>
      </c>
    </row>
    <row r="444" spans="1:65" s="12" customFormat="1" ht="11.25">
      <c r="B444" s="196"/>
      <c r="C444" s="197"/>
      <c r="D444" s="191" t="s">
        <v>130</v>
      </c>
      <c r="E444" s="198" t="s">
        <v>1</v>
      </c>
      <c r="F444" s="199" t="s">
        <v>366</v>
      </c>
      <c r="G444" s="197"/>
      <c r="H444" s="198" t="s">
        <v>1</v>
      </c>
      <c r="I444" s="200"/>
      <c r="J444" s="197"/>
      <c r="K444" s="197"/>
      <c r="L444" s="201"/>
      <c r="M444" s="202"/>
      <c r="N444" s="203"/>
      <c r="O444" s="203"/>
      <c r="P444" s="203"/>
      <c r="Q444" s="203"/>
      <c r="R444" s="203"/>
      <c r="S444" s="203"/>
      <c r="T444" s="204"/>
      <c r="AT444" s="205" t="s">
        <v>130</v>
      </c>
      <c r="AU444" s="205" t="s">
        <v>83</v>
      </c>
      <c r="AV444" s="12" t="s">
        <v>83</v>
      </c>
      <c r="AW444" s="12" t="s">
        <v>31</v>
      </c>
      <c r="AX444" s="12" t="s">
        <v>75</v>
      </c>
      <c r="AY444" s="205" t="s">
        <v>120</v>
      </c>
    </row>
    <row r="445" spans="1:65" s="13" customFormat="1" ht="11.25">
      <c r="B445" s="206"/>
      <c r="C445" s="207"/>
      <c r="D445" s="191" t="s">
        <v>130</v>
      </c>
      <c r="E445" s="208" t="s">
        <v>1</v>
      </c>
      <c r="F445" s="209" t="s">
        <v>367</v>
      </c>
      <c r="G445" s="207"/>
      <c r="H445" s="210">
        <v>47</v>
      </c>
      <c r="I445" s="211"/>
      <c r="J445" s="207"/>
      <c r="K445" s="207"/>
      <c r="L445" s="212"/>
      <c r="M445" s="213"/>
      <c r="N445" s="214"/>
      <c r="O445" s="214"/>
      <c r="P445" s="214"/>
      <c r="Q445" s="214"/>
      <c r="R445" s="214"/>
      <c r="S445" s="214"/>
      <c r="T445" s="215"/>
      <c r="AT445" s="216" t="s">
        <v>130</v>
      </c>
      <c r="AU445" s="216" t="s">
        <v>83</v>
      </c>
      <c r="AV445" s="13" t="s">
        <v>85</v>
      </c>
      <c r="AW445" s="13" t="s">
        <v>31</v>
      </c>
      <c r="AX445" s="13" t="s">
        <v>75</v>
      </c>
      <c r="AY445" s="216" t="s">
        <v>120</v>
      </c>
    </row>
    <row r="446" spans="1:65" s="12" customFormat="1" ht="11.25">
      <c r="B446" s="196"/>
      <c r="C446" s="197"/>
      <c r="D446" s="191" t="s">
        <v>130</v>
      </c>
      <c r="E446" s="198" t="s">
        <v>1</v>
      </c>
      <c r="F446" s="199" t="s">
        <v>368</v>
      </c>
      <c r="G446" s="197"/>
      <c r="H446" s="198" t="s">
        <v>1</v>
      </c>
      <c r="I446" s="200"/>
      <c r="J446" s="197"/>
      <c r="K446" s="197"/>
      <c r="L446" s="201"/>
      <c r="M446" s="202"/>
      <c r="N446" s="203"/>
      <c r="O446" s="203"/>
      <c r="P446" s="203"/>
      <c r="Q446" s="203"/>
      <c r="R446" s="203"/>
      <c r="S446" s="203"/>
      <c r="T446" s="204"/>
      <c r="AT446" s="205" t="s">
        <v>130</v>
      </c>
      <c r="AU446" s="205" t="s">
        <v>83</v>
      </c>
      <c r="AV446" s="12" t="s">
        <v>83</v>
      </c>
      <c r="AW446" s="12" t="s">
        <v>31</v>
      </c>
      <c r="AX446" s="12" t="s">
        <v>75</v>
      </c>
      <c r="AY446" s="205" t="s">
        <v>120</v>
      </c>
    </row>
    <row r="447" spans="1:65" s="13" customFormat="1" ht="11.25">
      <c r="B447" s="206"/>
      <c r="C447" s="207"/>
      <c r="D447" s="191" t="s">
        <v>130</v>
      </c>
      <c r="E447" s="208" t="s">
        <v>1</v>
      </c>
      <c r="F447" s="209" t="s">
        <v>369</v>
      </c>
      <c r="G447" s="207"/>
      <c r="H447" s="210">
        <v>162</v>
      </c>
      <c r="I447" s="211"/>
      <c r="J447" s="207"/>
      <c r="K447" s="207"/>
      <c r="L447" s="212"/>
      <c r="M447" s="213"/>
      <c r="N447" s="214"/>
      <c r="O447" s="214"/>
      <c r="P447" s="214"/>
      <c r="Q447" s="214"/>
      <c r="R447" s="214"/>
      <c r="S447" s="214"/>
      <c r="T447" s="215"/>
      <c r="AT447" s="216" t="s">
        <v>130</v>
      </c>
      <c r="AU447" s="216" t="s">
        <v>83</v>
      </c>
      <c r="AV447" s="13" t="s">
        <v>85</v>
      </c>
      <c r="AW447" s="13" t="s">
        <v>31</v>
      </c>
      <c r="AX447" s="13" t="s">
        <v>75</v>
      </c>
      <c r="AY447" s="216" t="s">
        <v>120</v>
      </c>
    </row>
    <row r="448" spans="1:65" s="14" customFormat="1" ht="11.25">
      <c r="B448" s="217"/>
      <c r="C448" s="218"/>
      <c r="D448" s="191" t="s">
        <v>130</v>
      </c>
      <c r="E448" s="219" t="s">
        <v>1</v>
      </c>
      <c r="F448" s="220" t="s">
        <v>137</v>
      </c>
      <c r="G448" s="218"/>
      <c r="H448" s="221">
        <v>209</v>
      </c>
      <c r="I448" s="222"/>
      <c r="J448" s="218"/>
      <c r="K448" s="218"/>
      <c r="L448" s="223"/>
      <c r="M448" s="224"/>
      <c r="N448" s="225"/>
      <c r="O448" s="225"/>
      <c r="P448" s="225"/>
      <c r="Q448" s="225"/>
      <c r="R448" s="225"/>
      <c r="S448" s="225"/>
      <c r="T448" s="226"/>
      <c r="AT448" s="227" t="s">
        <v>130</v>
      </c>
      <c r="AU448" s="227" t="s">
        <v>83</v>
      </c>
      <c r="AV448" s="14" t="s">
        <v>127</v>
      </c>
      <c r="AW448" s="14" t="s">
        <v>31</v>
      </c>
      <c r="AX448" s="14" t="s">
        <v>83</v>
      </c>
      <c r="AY448" s="227" t="s">
        <v>120</v>
      </c>
    </row>
    <row r="449" spans="1:65" s="2" customFormat="1" ht="24.2" customHeight="1">
      <c r="A449" s="33"/>
      <c r="B449" s="34"/>
      <c r="C449" s="177" t="s">
        <v>370</v>
      </c>
      <c r="D449" s="177" t="s">
        <v>121</v>
      </c>
      <c r="E449" s="178" t="s">
        <v>371</v>
      </c>
      <c r="F449" s="179" t="s">
        <v>372</v>
      </c>
      <c r="G449" s="180" t="s">
        <v>124</v>
      </c>
      <c r="H449" s="181">
        <v>80</v>
      </c>
      <c r="I449" s="182"/>
      <c r="J449" s="183">
        <f>ROUND(I449*H449,2)</f>
        <v>0</v>
      </c>
      <c r="K449" s="179" t="s">
        <v>125</v>
      </c>
      <c r="L449" s="184"/>
      <c r="M449" s="185" t="s">
        <v>1</v>
      </c>
      <c r="N449" s="186" t="s">
        <v>40</v>
      </c>
      <c r="O449" s="70"/>
      <c r="P449" s="187">
        <f>O449*H449</f>
        <v>0</v>
      </c>
      <c r="Q449" s="187">
        <v>0.33100000000000002</v>
      </c>
      <c r="R449" s="187">
        <f>Q449*H449</f>
        <v>26.48</v>
      </c>
      <c r="S449" s="187">
        <v>0</v>
      </c>
      <c r="T449" s="188">
        <f>S449*H449</f>
        <v>0</v>
      </c>
      <c r="U449" s="33"/>
      <c r="V449" s="33"/>
      <c r="W449" s="33"/>
      <c r="X449" s="33"/>
      <c r="Y449" s="33"/>
      <c r="Z449" s="33"/>
      <c r="AA449" s="33"/>
      <c r="AB449" s="33"/>
      <c r="AC449" s="33"/>
      <c r="AD449" s="33"/>
      <c r="AE449" s="33"/>
      <c r="AR449" s="189" t="s">
        <v>126</v>
      </c>
      <c r="AT449" s="189" t="s">
        <v>121</v>
      </c>
      <c r="AU449" s="189" t="s">
        <v>83</v>
      </c>
      <c r="AY449" s="16" t="s">
        <v>120</v>
      </c>
      <c r="BE449" s="190">
        <f>IF(N449="základní",J449,0)</f>
        <v>0</v>
      </c>
      <c r="BF449" s="190">
        <f>IF(N449="snížená",J449,0)</f>
        <v>0</v>
      </c>
      <c r="BG449" s="190">
        <f>IF(N449="zákl. přenesená",J449,0)</f>
        <v>0</v>
      </c>
      <c r="BH449" s="190">
        <f>IF(N449="sníž. přenesená",J449,0)</f>
        <v>0</v>
      </c>
      <c r="BI449" s="190">
        <f>IF(N449="nulová",J449,0)</f>
        <v>0</v>
      </c>
      <c r="BJ449" s="16" t="s">
        <v>83</v>
      </c>
      <c r="BK449" s="190">
        <f>ROUND(I449*H449,2)</f>
        <v>0</v>
      </c>
      <c r="BL449" s="16" t="s">
        <v>127</v>
      </c>
      <c r="BM449" s="189" t="s">
        <v>373</v>
      </c>
    </row>
    <row r="450" spans="1:65" s="2" customFormat="1" ht="11.25">
      <c r="A450" s="33"/>
      <c r="B450" s="34"/>
      <c r="C450" s="35"/>
      <c r="D450" s="191" t="s">
        <v>129</v>
      </c>
      <c r="E450" s="35"/>
      <c r="F450" s="192" t="s">
        <v>374</v>
      </c>
      <c r="G450" s="35"/>
      <c r="H450" s="35"/>
      <c r="I450" s="193"/>
      <c r="J450" s="35"/>
      <c r="K450" s="35"/>
      <c r="L450" s="38"/>
      <c r="M450" s="194"/>
      <c r="N450" s="195"/>
      <c r="O450" s="70"/>
      <c r="P450" s="70"/>
      <c r="Q450" s="70"/>
      <c r="R450" s="70"/>
      <c r="S450" s="70"/>
      <c r="T450" s="71"/>
      <c r="U450" s="33"/>
      <c r="V450" s="33"/>
      <c r="W450" s="33"/>
      <c r="X450" s="33"/>
      <c r="Y450" s="33"/>
      <c r="Z450" s="33"/>
      <c r="AA450" s="33"/>
      <c r="AB450" s="33"/>
      <c r="AC450" s="33"/>
      <c r="AD450" s="33"/>
      <c r="AE450" s="33"/>
      <c r="AT450" s="16" t="s">
        <v>129</v>
      </c>
      <c r="AU450" s="16" t="s">
        <v>83</v>
      </c>
    </row>
    <row r="451" spans="1:65" s="12" customFormat="1" ht="11.25">
      <c r="B451" s="196"/>
      <c r="C451" s="197"/>
      <c r="D451" s="191" t="s">
        <v>130</v>
      </c>
      <c r="E451" s="198" t="s">
        <v>1</v>
      </c>
      <c r="F451" s="199" t="s">
        <v>375</v>
      </c>
      <c r="G451" s="197"/>
      <c r="H451" s="198" t="s">
        <v>1</v>
      </c>
      <c r="I451" s="200"/>
      <c r="J451" s="197"/>
      <c r="K451" s="197"/>
      <c r="L451" s="201"/>
      <c r="M451" s="202"/>
      <c r="N451" s="203"/>
      <c r="O451" s="203"/>
      <c r="P451" s="203"/>
      <c r="Q451" s="203"/>
      <c r="R451" s="203"/>
      <c r="S451" s="203"/>
      <c r="T451" s="204"/>
      <c r="AT451" s="205" t="s">
        <v>130</v>
      </c>
      <c r="AU451" s="205" t="s">
        <v>83</v>
      </c>
      <c r="AV451" s="12" t="s">
        <v>83</v>
      </c>
      <c r="AW451" s="12" t="s">
        <v>31</v>
      </c>
      <c r="AX451" s="12" t="s">
        <v>75</v>
      </c>
      <c r="AY451" s="205" t="s">
        <v>120</v>
      </c>
    </row>
    <row r="452" spans="1:65" s="13" customFormat="1" ht="11.25">
      <c r="B452" s="206"/>
      <c r="C452" s="207"/>
      <c r="D452" s="191" t="s">
        <v>130</v>
      </c>
      <c r="E452" s="208" t="s">
        <v>1</v>
      </c>
      <c r="F452" s="209" t="s">
        <v>376</v>
      </c>
      <c r="G452" s="207"/>
      <c r="H452" s="210">
        <v>80</v>
      </c>
      <c r="I452" s="211"/>
      <c r="J452" s="207"/>
      <c r="K452" s="207"/>
      <c r="L452" s="212"/>
      <c r="M452" s="213"/>
      <c r="N452" s="214"/>
      <c r="O452" s="214"/>
      <c r="P452" s="214"/>
      <c r="Q452" s="214"/>
      <c r="R452" s="214"/>
      <c r="S452" s="214"/>
      <c r="T452" s="215"/>
      <c r="AT452" s="216" t="s">
        <v>130</v>
      </c>
      <c r="AU452" s="216" t="s">
        <v>83</v>
      </c>
      <c r="AV452" s="13" t="s">
        <v>85</v>
      </c>
      <c r="AW452" s="13" t="s">
        <v>31</v>
      </c>
      <c r="AX452" s="13" t="s">
        <v>75</v>
      </c>
      <c r="AY452" s="216" t="s">
        <v>120</v>
      </c>
    </row>
    <row r="453" spans="1:65" s="14" customFormat="1" ht="11.25">
      <c r="B453" s="217"/>
      <c r="C453" s="218"/>
      <c r="D453" s="191" t="s">
        <v>130</v>
      </c>
      <c r="E453" s="219" t="s">
        <v>1</v>
      </c>
      <c r="F453" s="220" t="s">
        <v>137</v>
      </c>
      <c r="G453" s="218"/>
      <c r="H453" s="221">
        <v>80</v>
      </c>
      <c r="I453" s="222"/>
      <c r="J453" s="218"/>
      <c r="K453" s="218"/>
      <c r="L453" s="223"/>
      <c r="M453" s="224"/>
      <c r="N453" s="225"/>
      <c r="O453" s="225"/>
      <c r="P453" s="225"/>
      <c r="Q453" s="225"/>
      <c r="R453" s="225"/>
      <c r="S453" s="225"/>
      <c r="T453" s="226"/>
      <c r="AT453" s="227" t="s">
        <v>130</v>
      </c>
      <c r="AU453" s="227" t="s">
        <v>83</v>
      </c>
      <c r="AV453" s="14" t="s">
        <v>127</v>
      </c>
      <c r="AW453" s="14" t="s">
        <v>31</v>
      </c>
      <c r="AX453" s="14" t="s">
        <v>83</v>
      </c>
      <c r="AY453" s="227" t="s">
        <v>120</v>
      </c>
    </row>
    <row r="454" spans="1:65" s="2" customFormat="1" ht="16.5" customHeight="1">
      <c r="A454" s="33"/>
      <c r="B454" s="34"/>
      <c r="C454" s="177" t="s">
        <v>377</v>
      </c>
      <c r="D454" s="177" t="s">
        <v>121</v>
      </c>
      <c r="E454" s="178" t="s">
        <v>378</v>
      </c>
      <c r="F454" s="179" t="s">
        <v>379</v>
      </c>
      <c r="G454" s="180" t="s">
        <v>124</v>
      </c>
      <c r="H454" s="181">
        <v>46</v>
      </c>
      <c r="I454" s="182"/>
      <c r="J454" s="183">
        <f>ROUND(I454*H454,2)</f>
        <v>0</v>
      </c>
      <c r="K454" s="179" t="s">
        <v>125</v>
      </c>
      <c r="L454" s="184"/>
      <c r="M454" s="185" t="s">
        <v>1</v>
      </c>
      <c r="N454" s="186" t="s">
        <v>40</v>
      </c>
      <c r="O454" s="70"/>
      <c r="P454" s="187">
        <f>O454*H454</f>
        <v>0</v>
      </c>
      <c r="Q454" s="187">
        <v>0.33100000000000002</v>
      </c>
      <c r="R454" s="187">
        <f>Q454*H454</f>
        <v>15.226000000000001</v>
      </c>
      <c r="S454" s="187">
        <v>0</v>
      </c>
      <c r="T454" s="188">
        <f>S454*H454</f>
        <v>0</v>
      </c>
      <c r="U454" s="33"/>
      <c r="V454" s="33"/>
      <c r="W454" s="33"/>
      <c r="X454" s="33"/>
      <c r="Y454" s="33"/>
      <c r="Z454" s="33"/>
      <c r="AA454" s="33"/>
      <c r="AB454" s="33"/>
      <c r="AC454" s="33"/>
      <c r="AD454" s="33"/>
      <c r="AE454" s="33"/>
      <c r="AR454" s="189" t="s">
        <v>126</v>
      </c>
      <c r="AT454" s="189" t="s">
        <v>121</v>
      </c>
      <c r="AU454" s="189" t="s">
        <v>83</v>
      </c>
      <c r="AY454" s="16" t="s">
        <v>120</v>
      </c>
      <c r="BE454" s="190">
        <f>IF(N454="základní",J454,0)</f>
        <v>0</v>
      </c>
      <c r="BF454" s="190">
        <f>IF(N454="snížená",J454,0)</f>
        <v>0</v>
      </c>
      <c r="BG454" s="190">
        <f>IF(N454="zákl. přenesená",J454,0)</f>
        <v>0</v>
      </c>
      <c r="BH454" s="190">
        <f>IF(N454="sníž. přenesená",J454,0)</f>
        <v>0</v>
      </c>
      <c r="BI454" s="190">
        <f>IF(N454="nulová",J454,0)</f>
        <v>0</v>
      </c>
      <c r="BJ454" s="16" t="s">
        <v>83</v>
      </c>
      <c r="BK454" s="190">
        <f>ROUND(I454*H454,2)</f>
        <v>0</v>
      </c>
      <c r="BL454" s="16" t="s">
        <v>127</v>
      </c>
      <c r="BM454" s="189" t="s">
        <v>380</v>
      </c>
    </row>
    <row r="455" spans="1:65" s="2" customFormat="1" ht="11.25">
      <c r="A455" s="33"/>
      <c r="B455" s="34"/>
      <c r="C455" s="35"/>
      <c r="D455" s="191" t="s">
        <v>129</v>
      </c>
      <c r="E455" s="35"/>
      <c r="F455" s="192" t="s">
        <v>379</v>
      </c>
      <c r="G455" s="35"/>
      <c r="H455" s="35"/>
      <c r="I455" s="193"/>
      <c r="J455" s="35"/>
      <c r="K455" s="35"/>
      <c r="L455" s="38"/>
      <c r="M455" s="194"/>
      <c r="N455" s="195"/>
      <c r="O455" s="70"/>
      <c r="P455" s="70"/>
      <c r="Q455" s="70"/>
      <c r="R455" s="70"/>
      <c r="S455" s="70"/>
      <c r="T455" s="71"/>
      <c r="U455" s="33"/>
      <c r="V455" s="33"/>
      <c r="W455" s="33"/>
      <c r="X455" s="33"/>
      <c r="Y455" s="33"/>
      <c r="Z455" s="33"/>
      <c r="AA455" s="33"/>
      <c r="AB455" s="33"/>
      <c r="AC455" s="33"/>
      <c r="AD455" s="33"/>
      <c r="AE455" s="33"/>
      <c r="AT455" s="16" t="s">
        <v>129</v>
      </c>
      <c r="AU455" s="16" t="s">
        <v>83</v>
      </c>
    </row>
    <row r="456" spans="1:65" s="12" customFormat="1" ht="11.25">
      <c r="B456" s="196"/>
      <c r="C456" s="197"/>
      <c r="D456" s="191" t="s">
        <v>130</v>
      </c>
      <c r="E456" s="198" t="s">
        <v>1</v>
      </c>
      <c r="F456" s="199" t="s">
        <v>366</v>
      </c>
      <c r="G456" s="197"/>
      <c r="H456" s="198" t="s">
        <v>1</v>
      </c>
      <c r="I456" s="200"/>
      <c r="J456" s="197"/>
      <c r="K456" s="197"/>
      <c r="L456" s="201"/>
      <c r="M456" s="202"/>
      <c r="N456" s="203"/>
      <c r="O456" s="203"/>
      <c r="P456" s="203"/>
      <c r="Q456" s="203"/>
      <c r="R456" s="203"/>
      <c r="S456" s="203"/>
      <c r="T456" s="204"/>
      <c r="AT456" s="205" t="s">
        <v>130</v>
      </c>
      <c r="AU456" s="205" t="s">
        <v>83</v>
      </c>
      <c r="AV456" s="12" t="s">
        <v>83</v>
      </c>
      <c r="AW456" s="12" t="s">
        <v>31</v>
      </c>
      <c r="AX456" s="12" t="s">
        <v>75</v>
      </c>
      <c r="AY456" s="205" t="s">
        <v>120</v>
      </c>
    </row>
    <row r="457" spans="1:65" s="13" customFormat="1" ht="11.25">
      <c r="B457" s="206"/>
      <c r="C457" s="207"/>
      <c r="D457" s="191" t="s">
        <v>130</v>
      </c>
      <c r="E457" s="208" t="s">
        <v>1</v>
      </c>
      <c r="F457" s="209" t="s">
        <v>381</v>
      </c>
      <c r="G457" s="207"/>
      <c r="H457" s="210">
        <v>46</v>
      </c>
      <c r="I457" s="211"/>
      <c r="J457" s="207"/>
      <c r="K457" s="207"/>
      <c r="L457" s="212"/>
      <c r="M457" s="213"/>
      <c r="N457" s="214"/>
      <c r="O457" s="214"/>
      <c r="P457" s="214"/>
      <c r="Q457" s="214"/>
      <c r="R457" s="214"/>
      <c r="S457" s="214"/>
      <c r="T457" s="215"/>
      <c r="AT457" s="216" t="s">
        <v>130</v>
      </c>
      <c r="AU457" s="216" t="s">
        <v>83</v>
      </c>
      <c r="AV457" s="13" t="s">
        <v>85</v>
      </c>
      <c r="AW457" s="13" t="s">
        <v>31</v>
      </c>
      <c r="AX457" s="13" t="s">
        <v>75</v>
      </c>
      <c r="AY457" s="216" t="s">
        <v>120</v>
      </c>
    </row>
    <row r="458" spans="1:65" s="14" customFormat="1" ht="11.25">
      <c r="B458" s="217"/>
      <c r="C458" s="218"/>
      <c r="D458" s="191" t="s">
        <v>130</v>
      </c>
      <c r="E458" s="219" t="s">
        <v>1</v>
      </c>
      <c r="F458" s="220" t="s">
        <v>137</v>
      </c>
      <c r="G458" s="218"/>
      <c r="H458" s="221">
        <v>46</v>
      </c>
      <c r="I458" s="222"/>
      <c r="J458" s="218"/>
      <c r="K458" s="218"/>
      <c r="L458" s="223"/>
      <c r="M458" s="224"/>
      <c r="N458" s="225"/>
      <c r="O458" s="225"/>
      <c r="P458" s="225"/>
      <c r="Q458" s="225"/>
      <c r="R458" s="225"/>
      <c r="S458" s="225"/>
      <c r="T458" s="226"/>
      <c r="AT458" s="227" t="s">
        <v>130</v>
      </c>
      <c r="AU458" s="227" t="s">
        <v>83</v>
      </c>
      <c r="AV458" s="14" t="s">
        <v>127</v>
      </c>
      <c r="AW458" s="14" t="s">
        <v>31</v>
      </c>
      <c r="AX458" s="14" t="s">
        <v>83</v>
      </c>
      <c r="AY458" s="227" t="s">
        <v>120</v>
      </c>
    </row>
    <row r="459" spans="1:65" s="2" customFormat="1" ht="16.5" customHeight="1">
      <c r="A459" s="33"/>
      <c r="B459" s="34"/>
      <c r="C459" s="177" t="s">
        <v>382</v>
      </c>
      <c r="D459" s="177" t="s">
        <v>121</v>
      </c>
      <c r="E459" s="178" t="s">
        <v>383</v>
      </c>
      <c r="F459" s="179" t="s">
        <v>384</v>
      </c>
      <c r="G459" s="180" t="s">
        <v>124</v>
      </c>
      <c r="H459" s="181">
        <v>206</v>
      </c>
      <c r="I459" s="182"/>
      <c r="J459" s="183">
        <f>ROUND(I459*H459,2)</f>
        <v>0</v>
      </c>
      <c r="K459" s="179" t="s">
        <v>125</v>
      </c>
      <c r="L459" s="184"/>
      <c r="M459" s="185" t="s">
        <v>1</v>
      </c>
      <c r="N459" s="186" t="s">
        <v>40</v>
      </c>
      <c r="O459" s="70"/>
      <c r="P459" s="187">
        <f>O459*H459</f>
        <v>0</v>
      </c>
      <c r="Q459" s="187">
        <v>4.7E-2</v>
      </c>
      <c r="R459" s="187">
        <f>Q459*H459</f>
        <v>9.6820000000000004</v>
      </c>
      <c r="S459" s="187">
        <v>0</v>
      </c>
      <c r="T459" s="188">
        <f>S459*H459</f>
        <v>0</v>
      </c>
      <c r="U459" s="33"/>
      <c r="V459" s="33"/>
      <c r="W459" s="33"/>
      <c r="X459" s="33"/>
      <c r="Y459" s="33"/>
      <c r="Z459" s="33"/>
      <c r="AA459" s="33"/>
      <c r="AB459" s="33"/>
      <c r="AC459" s="33"/>
      <c r="AD459" s="33"/>
      <c r="AE459" s="33"/>
      <c r="AR459" s="189" t="s">
        <v>126</v>
      </c>
      <c r="AT459" s="189" t="s">
        <v>121</v>
      </c>
      <c r="AU459" s="189" t="s">
        <v>83</v>
      </c>
      <c r="AY459" s="16" t="s">
        <v>120</v>
      </c>
      <c r="BE459" s="190">
        <f>IF(N459="základní",J459,0)</f>
        <v>0</v>
      </c>
      <c r="BF459" s="190">
        <f>IF(N459="snížená",J459,0)</f>
        <v>0</v>
      </c>
      <c r="BG459" s="190">
        <f>IF(N459="zákl. přenesená",J459,0)</f>
        <v>0</v>
      </c>
      <c r="BH459" s="190">
        <f>IF(N459="sníž. přenesená",J459,0)</f>
        <v>0</v>
      </c>
      <c r="BI459" s="190">
        <f>IF(N459="nulová",J459,0)</f>
        <v>0</v>
      </c>
      <c r="BJ459" s="16" t="s">
        <v>83</v>
      </c>
      <c r="BK459" s="190">
        <f>ROUND(I459*H459,2)</f>
        <v>0</v>
      </c>
      <c r="BL459" s="16" t="s">
        <v>127</v>
      </c>
      <c r="BM459" s="189" t="s">
        <v>385</v>
      </c>
    </row>
    <row r="460" spans="1:65" s="2" customFormat="1" ht="11.25">
      <c r="A460" s="33"/>
      <c r="B460" s="34"/>
      <c r="C460" s="35"/>
      <c r="D460" s="191" t="s">
        <v>129</v>
      </c>
      <c r="E460" s="35"/>
      <c r="F460" s="192" t="s">
        <v>384</v>
      </c>
      <c r="G460" s="35"/>
      <c r="H460" s="35"/>
      <c r="I460" s="193"/>
      <c r="J460" s="35"/>
      <c r="K460" s="35"/>
      <c r="L460" s="38"/>
      <c r="M460" s="194"/>
      <c r="N460" s="195"/>
      <c r="O460" s="70"/>
      <c r="P460" s="70"/>
      <c r="Q460" s="70"/>
      <c r="R460" s="70"/>
      <c r="S460" s="70"/>
      <c r="T460" s="71"/>
      <c r="U460" s="33"/>
      <c r="V460" s="33"/>
      <c r="W460" s="33"/>
      <c r="X460" s="33"/>
      <c r="Y460" s="33"/>
      <c r="Z460" s="33"/>
      <c r="AA460" s="33"/>
      <c r="AB460" s="33"/>
      <c r="AC460" s="33"/>
      <c r="AD460" s="33"/>
      <c r="AE460" s="33"/>
      <c r="AT460" s="16" t="s">
        <v>129</v>
      </c>
      <c r="AU460" s="16" t="s">
        <v>83</v>
      </c>
    </row>
    <row r="461" spans="1:65" s="12" customFormat="1" ht="11.25">
      <c r="B461" s="196"/>
      <c r="C461" s="197"/>
      <c r="D461" s="191" t="s">
        <v>130</v>
      </c>
      <c r="E461" s="198" t="s">
        <v>1</v>
      </c>
      <c r="F461" s="199" t="s">
        <v>366</v>
      </c>
      <c r="G461" s="197"/>
      <c r="H461" s="198" t="s">
        <v>1</v>
      </c>
      <c r="I461" s="200"/>
      <c r="J461" s="197"/>
      <c r="K461" s="197"/>
      <c r="L461" s="201"/>
      <c r="M461" s="202"/>
      <c r="N461" s="203"/>
      <c r="O461" s="203"/>
      <c r="P461" s="203"/>
      <c r="Q461" s="203"/>
      <c r="R461" s="203"/>
      <c r="S461" s="203"/>
      <c r="T461" s="204"/>
      <c r="AT461" s="205" t="s">
        <v>130</v>
      </c>
      <c r="AU461" s="205" t="s">
        <v>83</v>
      </c>
      <c r="AV461" s="12" t="s">
        <v>83</v>
      </c>
      <c r="AW461" s="12" t="s">
        <v>31</v>
      </c>
      <c r="AX461" s="12" t="s">
        <v>75</v>
      </c>
      <c r="AY461" s="205" t="s">
        <v>120</v>
      </c>
    </row>
    <row r="462" spans="1:65" s="13" customFormat="1" ht="11.25">
      <c r="B462" s="206"/>
      <c r="C462" s="207"/>
      <c r="D462" s="191" t="s">
        <v>130</v>
      </c>
      <c r="E462" s="208" t="s">
        <v>1</v>
      </c>
      <c r="F462" s="209" t="s">
        <v>381</v>
      </c>
      <c r="G462" s="207"/>
      <c r="H462" s="210">
        <v>46</v>
      </c>
      <c r="I462" s="211"/>
      <c r="J462" s="207"/>
      <c r="K462" s="207"/>
      <c r="L462" s="212"/>
      <c r="M462" s="213"/>
      <c r="N462" s="214"/>
      <c r="O462" s="214"/>
      <c r="P462" s="214"/>
      <c r="Q462" s="214"/>
      <c r="R462" s="214"/>
      <c r="S462" s="214"/>
      <c r="T462" s="215"/>
      <c r="AT462" s="216" t="s">
        <v>130</v>
      </c>
      <c r="AU462" s="216" t="s">
        <v>83</v>
      </c>
      <c r="AV462" s="13" t="s">
        <v>85</v>
      </c>
      <c r="AW462" s="13" t="s">
        <v>31</v>
      </c>
      <c r="AX462" s="13" t="s">
        <v>75</v>
      </c>
      <c r="AY462" s="216" t="s">
        <v>120</v>
      </c>
    </row>
    <row r="463" spans="1:65" s="12" customFormat="1" ht="11.25">
      <c r="B463" s="196"/>
      <c r="C463" s="197"/>
      <c r="D463" s="191" t="s">
        <v>130</v>
      </c>
      <c r="E463" s="198" t="s">
        <v>1</v>
      </c>
      <c r="F463" s="199" t="s">
        <v>368</v>
      </c>
      <c r="G463" s="197"/>
      <c r="H463" s="198" t="s">
        <v>1</v>
      </c>
      <c r="I463" s="200"/>
      <c r="J463" s="197"/>
      <c r="K463" s="197"/>
      <c r="L463" s="201"/>
      <c r="M463" s="202"/>
      <c r="N463" s="203"/>
      <c r="O463" s="203"/>
      <c r="P463" s="203"/>
      <c r="Q463" s="203"/>
      <c r="R463" s="203"/>
      <c r="S463" s="203"/>
      <c r="T463" s="204"/>
      <c r="AT463" s="205" t="s">
        <v>130</v>
      </c>
      <c r="AU463" s="205" t="s">
        <v>83</v>
      </c>
      <c r="AV463" s="12" t="s">
        <v>83</v>
      </c>
      <c r="AW463" s="12" t="s">
        <v>31</v>
      </c>
      <c r="AX463" s="12" t="s">
        <v>75</v>
      </c>
      <c r="AY463" s="205" t="s">
        <v>120</v>
      </c>
    </row>
    <row r="464" spans="1:65" s="13" customFormat="1" ht="11.25">
      <c r="B464" s="206"/>
      <c r="C464" s="207"/>
      <c r="D464" s="191" t="s">
        <v>130</v>
      </c>
      <c r="E464" s="208" t="s">
        <v>1</v>
      </c>
      <c r="F464" s="209" t="s">
        <v>386</v>
      </c>
      <c r="G464" s="207"/>
      <c r="H464" s="210">
        <v>160</v>
      </c>
      <c r="I464" s="211"/>
      <c r="J464" s="207"/>
      <c r="K464" s="207"/>
      <c r="L464" s="212"/>
      <c r="M464" s="213"/>
      <c r="N464" s="214"/>
      <c r="O464" s="214"/>
      <c r="P464" s="214"/>
      <c r="Q464" s="214"/>
      <c r="R464" s="214"/>
      <c r="S464" s="214"/>
      <c r="T464" s="215"/>
      <c r="AT464" s="216" t="s">
        <v>130</v>
      </c>
      <c r="AU464" s="216" t="s">
        <v>83</v>
      </c>
      <c r="AV464" s="13" t="s">
        <v>85</v>
      </c>
      <c r="AW464" s="13" t="s">
        <v>31</v>
      </c>
      <c r="AX464" s="13" t="s">
        <v>75</v>
      </c>
      <c r="AY464" s="216" t="s">
        <v>120</v>
      </c>
    </row>
    <row r="465" spans="1:65" s="14" customFormat="1" ht="11.25">
      <c r="B465" s="217"/>
      <c r="C465" s="218"/>
      <c r="D465" s="191" t="s">
        <v>130</v>
      </c>
      <c r="E465" s="219" t="s">
        <v>1</v>
      </c>
      <c r="F465" s="220" t="s">
        <v>137</v>
      </c>
      <c r="G465" s="218"/>
      <c r="H465" s="221">
        <v>206</v>
      </c>
      <c r="I465" s="222"/>
      <c r="J465" s="218"/>
      <c r="K465" s="218"/>
      <c r="L465" s="223"/>
      <c r="M465" s="224"/>
      <c r="N465" s="225"/>
      <c r="O465" s="225"/>
      <c r="P465" s="225"/>
      <c r="Q465" s="225"/>
      <c r="R465" s="225"/>
      <c r="S465" s="225"/>
      <c r="T465" s="226"/>
      <c r="AT465" s="227" t="s">
        <v>130</v>
      </c>
      <c r="AU465" s="227" t="s">
        <v>83</v>
      </c>
      <c r="AV465" s="14" t="s">
        <v>127</v>
      </c>
      <c r="AW465" s="14" t="s">
        <v>31</v>
      </c>
      <c r="AX465" s="14" t="s">
        <v>83</v>
      </c>
      <c r="AY465" s="227" t="s">
        <v>120</v>
      </c>
    </row>
    <row r="466" spans="1:65" s="2" customFormat="1" ht="16.5" customHeight="1">
      <c r="A466" s="33"/>
      <c r="B466" s="34"/>
      <c r="C466" s="177" t="s">
        <v>387</v>
      </c>
      <c r="D466" s="177" t="s">
        <v>121</v>
      </c>
      <c r="E466" s="178" t="s">
        <v>388</v>
      </c>
      <c r="F466" s="179" t="s">
        <v>389</v>
      </c>
      <c r="G466" s="180" t="s">
        <v>124</v>
      </c>
      <c r="H466" s="181">
        <v>206</v>
      </c>
      <c r="I466" s="182"/>
      <c r="J466" s="183">
        <f>ROUND(I466*H466,2)</f>
        <v>0</v>
      </c>
      <c r="K466" s="179" t="s">
        <v>125</v>
      </c>
      <c r="L466" s="184"/>
      <c r="M466" s="185" t="s">
        <v>1</v>
      </c>
      <c r="N466" s="186" t="s">
        <v>40</v>
      </c>
      <c r="O466" s="70"/>
      <c r="P466" s="187">
        <f>O466*H466</f>
        <v>0</v>
      </c>
      <c r="Q466" s="187">
        <v>0.14899999999999999</v>
      </c>
      <c r="R466" s="187">
        <f>Q466*H466</f>
        <v>30.693999999999999</v>
      </c>
      <c r="S466" s="187">
        <v>0</v>
      </c>
      <c r="T466" s="188">
        <f>S466*H466</f>
        <v>0</v>
      </c>
      <c r="U466" s="33"/>
      <c r="V466" s="33"/>
      <c r="W466" s="33"/>
      <c r="X466" s="33"/>
      <c r="Y466" s="33"/>
      <c r="Z466" s="33"/>
      <c r="AA466" s="33"/>
      <c r="AB466" s="33"/>
      <c r="AC466" s="33"/>
      <c r="AD466" s="33"/>
      <c r="AE466" s="33"/>
      <c r="AR466" s="189" t="s">
        <v>126</v>
      </c>
      <c r="AT466" s="189" t="s">
        <v>121</v>
      </c>
      <c r="AU466" s="189" t="s">
        <v>83</v>
      </c>
      <c r="AY466" s="16" t="s">
        <v>120</v>
      </c>
      <c r="BE466" s="190">
        <f>IF(N466="základní",J466,0)</f>
        <v>0</v>
      </c>
      <c r="BF466" s="190">
        <f>IF(N466="snížená",J466,0)</f>
        <v>0</v>
      </c>
      <c r="BG466" s="190">
        <f>IF(N466="zákl. přenesená",J466,0)</f>
        <v>0</v>
      </c>
      <c r="BH466" s="190">
        <f>IF(N466="sníž. přenesená",J466,0)</f>
        <v>0</v>
      </c>
      <c r="BI466" s="190">
        <f>IF(N466="nulová",J466,0)</f>
        <v>0</v>
      </c>
      <c r="BJ466" s="16" t="s">
        <v>83</v>
      </c>
      <c r="BK466" s="190">
        <f>ROUND(I466*H466,2)</f>
        <v>0</v>
      </c>
      <c r="BL466" s="16" t="s">
        <v>127</v>
      </c>
      <c r="BM466" s="189" t="s">
        <v>390</v>
      </c>
    </row>
    <row r="467" spans="1:65" s="2" customFormat="1" ht="11.25">
      <c r="A467" s="33"/>
      <c r="B467" s="34"/>
      <c r="C467" s="35"/>
      <c r="D467" s="191" t="s">
        <v>129</v>
      </c>
      <c r="E467" s="35"/>
      <c r="F467" s="192" t="s">
        <v>389</v>
      </c>
      <c r="G467" s="35"/>
      <c r="H467" s="35"/>
      <c r="I467" s="193"/>
      <c r="J467" s="35"/>
      <c r="K467" s="35"/>
      <c r="L467" s="38"/>
      <c r="M467" s="194"/>
      <c r="N467" s="195"/>
      <c r="O467" s="70"/>
      <c r="P467" s="70"/>
      <c r="Q467" s="70"/>
      <c r="R467" s="70"/>
      <c r="S467" s="70"/>
      <c r="T467" s="71"/>
      <c r="U467" s="33"/>
      <c r="V467" s="33"/>
      <c r="W467" s="33"/>
      <c r="X467" s="33"/>
      <c r="Y467" s="33"/>
      <c r="Z467" s="33"/>
      <c r="AA467" s="33"/>
      <c r="AB467" s="33"/>
      <c r="AC467" s="33"/>
      <c r="AD467" s="33"/>
      <c r="AE467" s="33"/>
      <c r="AT467" s="16" t="s">
        <v>129</v>
      </c>
      <c r="AU467" s="16" t="s">
        <v>83</v>
      </c>
    </row>
    <row r="468" spans="1:65" s="12" customFormat="1" ht="11.25">
      <c r="B468" s="196"/>
      <c r="C468" s="197"/>
      <c r="D468" s="191" t="s">
        <v>130</v>
      </c>
      <c r="E468" s="198" t="s">
        <v>1</v>
      </c>
      <c r="F468" s="199" t="s">
        <v>366</v>
      </c>
      <c r="G468" s="197"/>
      <c r="H468" s="198" t="s">
        <v>1</v>
      </c>
      <c r="I468" s="200"/>
      <c r="J468" s="197"/>
      <c r="K468" s="197"/>
      <c r="L468" s="201"/>
      <c r="M468" s="202"/>
      <c r="N468" s="203"/>
      <c r="O468" s="203"/>
      <c r="P468" s="203"/>
      <c r="Q468" s="203"/>
      <c r="R468" s="203"/>
      <c r="S468" s="203"/>
      <c r="T468" s="204"/>
      <c r="AT468" s="205" t="s">
        <v>130</v>
      </c>
      <c r="AU468" s="205" t="s">
        <v>83</v>
      </c>
      <c r="AV468" s="12" t="s">
        <v>83</v>
      </c>
      <c r="AW468" s="12" t="s">
        <v>31</v>
      </c>
      <c r="AX468" s="12" t="s">
        <v>75</v>
      </c>
      <c r="AY468" s="205" t="s">
        <v>120</v>
      </c>
    </row>
    <row r="469" spans="1:65" s="13" customFormat="1" ht="11.25">
      <c r="B469" s="206"/>
      <c r="C469" s="207"/>
      <c r="D469" s="191" t="s">
        <v>130</v>
      </c>
      <c r="E469" s="208" t="s">
        <v>1</v>
      </c>
      <c r="F469" s="209" t="s">
        <v>381</v>
      </c>
      <c r="G469" s="207"/>
      <c r="H469" s="210">
        <v>46</v>
      </c>
      <c r="I469" s="211"/>
      <c r="J469" s="207"/>
      <c r="K469" s="207"/>
      <c r="L469" s="212"/>
      <c r="M469" s="213"/>
      <c r="N469" s="214"/>
      <c r="O469" s="214"/>
      <c r="P469" s="214"/>
      <c r="Q469" s="214"/>
      <c r="R469" s="214"/>
      <c r="S469" s="214"/>
      <c r="T469" s="215"/>
      <c r="AT469" s="216" t="s">
        <v>130</v>
      </c>
      <c r="AU469" s="216" t="s">
        <v>83</v>
      </c>
      <c r="AV469" s="13" t="s">
        <v>85</v>
      </c>
      <c r="AW469" s="13" t="s">
        <v>31</v>
      </c>
      <c r="AX469" s="13" t="s">
        <v>75</v>
      </c>
      <c r="AY469" s="216" t="s">
        <v>120</v>
      </c>
    </row>
    <row r="470" spans="1:65" s="12" customFormat="1" ht="11.25">
      <c r="B470" s="196"/>
      <c r="C470" s="197"/>
      <c r="D470" s="191" t="s">
        <v>130</v>
      </c>
      <c r="E470" s="198" t="s">
        <v>1</v>
      </c>
      <c r="F470" s="199" t="s">
        <v>368</v>
      </c>
      <c r="G470" s="197"/>
      <c r="H470" s="198" t="s">
        <v>1</v>
      </c>
      <c r="I470" s="200"/>
      <c r="J470" s="197"/>
      <c r="K470" s="197"/>
      <c r="L470" s="201"/>
      <c r="M470" s="202"/>
      <c r="N470" s="203"/>
      <c r="O470" s="203"/>
      <c r="P470" s="203"/>
      <c r="Q470" s="203"/>
      <c r="R470" s="203"/>
      <c r="S470" s="203"/>
      <c r="T470" s="204"/>
      <c r="AT470" s="205" t="s">
        <v>130</v>
      </c>
      <c r="AU470" s="205" t="s">
        <v>83</v>
      </c>
      <c r="AV470" s="12" t="s">
        <v>83</v>
      </c>
      <c r="AW470" s="12" t="s">
        <v>31</v>
      </c>
      <c r="AX470" s="12" t="s">
        <v>75</v>
      </c>
      <c r="AY470" s="205" t="s">
        <v>120</v>
      </c>
    </row>
    <row r="471" spans="1:65" s="13" customFormat="1" ht="11.25">
      <c r="B471" s="206"/>
      <c r="C471" s="207"/>
      <c r="D471" s="191" t="s">
        <v>130</v>
      </c>
      <c r="E471" s="208" t="s">
        <v>1</v>
      </c>
      <c r="F471" s="209" t="s">
        <v>386</v>
      </c>
      <c r="G471" s="207"/>
      <c r="H471" s="210">
        <v>160</v>
      </c>
      <c r="I471" s="211"/>
      <c r="J471" s="207"/>
      <c r="K471" s="207"/>
      <c r="L471" s="212"/>
      <c r="M471" s="213"/>
      <c r="N471" s="214"/>
      <c r="O471" s="214"/>
      <c r="P471" s="214"/>
      <c r="Q471" s="214"/>
      <c r="R471" s="214"/>
      <c r="S471" s="214"/>
      <c r="T471" s="215"/>
      <c r="AT471" s="216" t="s">
        <v>130</v>
      </c>
      <c r="AU471" s="216" t="s">
        <v>83</v>
      </c>
      <c r="AV471" s="13" t="s">
        <v>85</v>
      </c>
      <c r="AW471" s="13" t="s">
        <v>31</v>
      </c>
      <c r="AX471" s="13" t="s">
        <v>75</v>
      </c>
      <c r="AY471" s="216" t="s">
        <v>120</v>
      </c>
    </row>
    <row r="472" spans="1:65" s="14" customFormat="1" ht="11.25">
      <c r="B472" s="217"/>
      <c r="C472" s="218"/>
      <c r="D472" s="191" t="s">
        <v>130</v>
      </c>
      <c r="E472" s="219" t="s">
        <v>1</v>
      </c>
      <c r="F472" s="220" t="s">
        <v>137</v>
      </c>
      <c r="G472" s="218"/>
      <c r="H472" s="221">
        <v>206</v>
      </c>
      <c r="I472" s="222"/>
      <c r="J472" s="218"/>
      <c r="K472" s="218"/>
      <c r="L472" s="223"/>
      <c r="M472" s="224"/>
      <c r="N472" s="225"/>
      <c r="O472" s="225"/>
      <c r="P472" s="225"/>
      <c r="Q472" s="225"/>
      <c r="R472" s="225"/>
      <c r="S472" s="225"/>
      <c r="T472" s="226"/>
      <c r="AT472" s="227" t="s">
        <v>130</v>
      </c>
      <c r="AU472" s="227" t="s">
        <v>83</v>
      </c>
      <c r="AV472" s="14" t="s">
        <v>127</v>
      </c>
      <c r="AW472" s="14" t="s">
        <v>31</v>
      </c>
      <c r="AX472" s="14" t="s">
        <v>83</v>
      </c>
      <c r="AY472" s="227" t="s">
        <v>120</v>
      </c>
    </row>
    <row r="473" spans="1:65" s="2" customFormat="1" ht="16.5" customHeight="1">
      <c r="A473" s="33"/>
      <c r="B473" s="34"/>
      <c r="C473" s="177" t="s">
        <v>391</v>
      </c>
      <c r="D473" s="177" t="s">
        <v>121</v>
      </c>
      <c r="E473" s="178" t="s">
        <v>392</v>
      </c>
      <c r="F473" s="179" t="s">
        <v>393</v>
      </c>
      <c r="G473" s="180" t="s">
        <v>124</v>
      </c>
      <c r="H473" s="181">
        <v>11</v>
      </c>
      <c r="I473" s="182"/>
      <c r="J473" s="183">
        <f>ROUND(I473*H473,2)</f>
        <v>0</v>
      </c>
      <c r="K473" s="179" t="s">
        <v>125</v>
      </c>
      <c r="L473" s="184"/>
      <c r="M473" s="185" t="s">
        <v>1</v>
      </c>
      <c r="N473" s="186" t="s">
        <v>40</v>
      </c>
      <c r="O473" s="70"/>
      <c r="P473" s="187">
        <f>O473*H473</f>
        <v>0</v>
      </c>
      <c r="Q473" s="187">
        <v>1.5549999999999999</v>
      </c>
      <c r="R473" s="187">
        <f>Q473*H473</f>
        <v>17.105</v>
      </c>
      <c r="S473" s="187">
        <v>0</v>
      </c>
      <c r="T473" s="188">
        <f>S473*H473</f>
        <v>0</v>
      </c>
      <c r="U473" s="33"/>
      <c r="V473" s="33"/>
      <c r="W473" s="33"/>
      <c r="X473" s="33"/>
      <c r="Y473" s="33"/>
      <c r="Z473" s="33"/>
      <c r="AA473" s="33"/>
      <c r="AB473" s="33"/>
      <c r="AC473" s="33"/>
      <c r="AD473" s="33"/>
      <c r="AE473" s="33"/>
      <c r="AR473" s="189" t="s">
        <v>126</v>
      </c>
      <c r="AT473" s="189" t="s">
        <v>121</v>
      </c>
      <c r="AU473" s="189" t="s">
        <v>83</v>
      </c>
      <c r="AY473" s="16" t="s">
        <v>120</v>
      </c>
      <c r="BE473" s="190">
        <f>IF(N473="základní",J473,0)</f>
        <v>0</v>
      </c>
      <c r="BF473" s="190">
        <f>IF(N473="snížená",J473,0)</f>
        <v>0</v>
      </c>
      <c r="BG473" s="190">
        <f>IF(N473="zákl. přenesená",J473,0)</f>
        <v>0</v>
      </c>
      <c r="BH473" s="190">
        <f>IF(N473="sníž. přenesená",J473,0)</f>
        <v>0</v>
      </c>
      <c r="BI473" s="190">
        <f>IF(N473="nulová",J473,0)</f>
        <v>0</v>
      </c>
      <c r="BJ473" s="16" t="s">
        <v>83</v>
      </c>
      <c r="BK473" s="190">
        <f>ROUND(I473*H473,2)</f>
        <v>0</v>
      </c>
      <c r="BL473" s="16" t="s">
        <v>127</v>
      </c>
      <c r="BM473" s="189" t="s">
        <v>394</v>
      </c>
    </row>
    <row r="474" spans="1:65" s="2" customFormat="1" ht="11.25">
      <c r="A474" s="33"/>
      <c r="B474" s="34"/>
      <c r="C474" s="35"/>
      <c r="D474" s="191" t="s">
        <v>129</v>
      </c>
      <c r="E474" s="35"/>
      <c r="F474" s="192" t="s">
        <v>393</v>
      </c>
      <c r="G474" s="35"/>
      <c r="H474" s="35"/>
      <c r="I474" s="193"/>
      <c r="J474" s="35"/>
      <c r="K474" s="35"/>
      <c r="L474" s="38"/>
      <c r="M474" s="194"/>
      <c r="N474" s="195"/>
      <c r="O474" s="70"/>
      <c r="P474" s="70"/>
      <c r="Q474" s="70"/>
      <c r="R474" s="70"/>
      <c r="S474" s="70"/>
      <c r="T474" s="71"/>
      <c r="U474" s="33"/>
      <c r="V474" s="33"/>
      <c r="W474" s="33"/>
      <c r="X474" s="33"/>
      <c r="Y474" s="33"/>
      <c r="Z474" s="33"/>
      <c r="AA474" s="33"/>
      <c r="AB474" s="33"/>
      <c r="AC474" s="33"/>
      <c r="AD474" s="33"/>
      <c r="AE474" s="33"/>
      <c r="AT474" s="16" t="s">
        <v>129</v>
      </c>
      <c r="AU474" s="16" t="s">
        <v>83</v>
      </c>
    </row>
    <row r="475" spans="1:65" s="12" customFormat="1" ht="11.25">
      <c r="B475" s="196"/>
      <c r="C475" s="197"/>
      <c r="D475" s="191" t="s">
        <v>130</v>
      </c>
      <c r="E475" s="198" t="s">
        <v>1</v>
      </c>
      <c r="F475" s="199" t="s">
        <v>395</v>
      </c>
      <c r="G475" s="197"/>
      <c r="H475" s="198" t="s">
        <v>1</v>
      </c>
      <c r="I475" s="200"/>
      <c r="J475" s="197"/>
      <c r="K475" s="197"/>
      <c r="L475" s="201"/>
      <c r="M475" s="202"/>
      <c r="N475" s="203"/>
      <c r="O475" s="203"/>
      <c r="P475" s="203"/>
      <c r="Q475" s="203"/>
      <c r="R475" s="203"/>
      <c r="S475" s="203"/>
      <c r="T475" s="204"/>
      <c r="AT475" s="205" t="s">
        <v>130</v>
      </c>
      <c r="AU475" s="205" t="s">
        <v>83</v>
      </c>
      <c r="AV475" s="12" t="s">
        <v>83</v>
      </c>
      <c r="AW475" s="12" t="s">
        <v>31</v>
      </c>
      <c r="AX475" s="12" t="s">
        <v>75</v>
      </c>
      <c r="AY475" s="205" t="s">
        <v>120</v>
      </c>
    </row>
    <row r="476" spans="1:65" s="13" customFormat="1" ht="11.25">
      <c r="B476" s="206"/>
      <c r="C476" s="207"/>
      <c r="D476" s="191" t="s">
        <v>130</v>
      </c>
      <c r="E476" s="208" t="s">
        <v>1</v>
      </c>
      <c r="F476" s="209" t="s">
        <v>83</v>
      </c>
      <c r="G476" s="207"/>
      <c r="H476" s="210">
        <v>1</v>
      </c>
      <c r="I476" s="211"/>
      <c r="J476" s="207"/>
      <c r="K476" s="207"/>
      <c r="L476" s="212"/>
      <c r="M476" s="213"/>
      <c r="N476" s="214"/>
      <c r="O476" s="214"/>
      <c r="P476" s="214"/>
      <c r="Q476" s="214"/>
      <c r="R476" s="214"/>
      <c r="S476" s="214"/>
      <c r="T476" s="215"/>
      <c r="AT476" s="216" t="s">
        <v>130</v>
      </c>
      <c r="AU476" s="216" t="s">
        <v>83</v>
      </c>
      <c r="AV476" s="13" t="s">
        <v>85</v>
      </c>
      <c r="AW476" s="13" t="s">
        <v>31</v>
      </c>
      <c r="AX476" s="13" t="s">
        <v>75</v>
      </c>
      <c r="AY476" s="216" t="s">
        <v>120</v>
      </c>
    </row>
    <row r="477" spans="1:65" s="12" customFormat="1" ht="11.25">
      <c r="B477" s="196"/>
      <c r="C477" s="197"/>
      <c r="D477" s="191" t="s">
        <v>130</v>
      </c>
      <c r="E477" s="198" t="s">
        <v>1</v>
      </c>
      <c r="F477" s="199" t="s">
        <v>396</v>
      </c>
      <c r="G477" s="197"/>
      <c r="H477" s="198" t="s">
        <v>1</v>
      </c>
      <c r="I477" s="200"/>
      <c r="J477" s="197"/>
      <c r="K477" s="197"/>
      <c r="L477" s="201"/>
      <c r="M477" s="202"/>
      <c r="N477" s="203"/>
      <c r="O477" s="203"/>
      <c r="P477" s="203"/>
      <c r="Q477" s="203"/>
      <c r="R477" s="203"/>
      <c r="S477" s="203"/>
      <c r="T477" s="204"/>
      <c r="AT477" s="205" t="s">
        <v>130</v>
      </c>
      <c r="AU477" s="205" t="s">
        <v>83</v>
      </c>
      <c r="AV477" s="12" t="s">
        <v>83</v>
      </c>
      <c r="AW477" s="12" t="s">
        <v>31</v>
      </c>
      <c r="AX477" s="12" t="s">
        <v>75</v>
      </c>
      <c r="AY477" s="205" t="s">
        <v>120</v>
      </c>
    </row>
    <row r="478" spans="1:65" s="13" customFormat="1" ht="11.25">
      <c r="B478" s="206"/>
      <c r="C478" s="207"/>
      <c r="D478" s="191" t="s">
        <v>130</v>
      </c>
      <c r="E478" s="208" t="s">
        <v>1</v>
      </c>
      <c r="F478" s="209" t="s">
        <v>85</v>
      </c>
      <c r="G478" s="207"/>
      <c r="H478" s="210">
        <v>2</v>
      </c>
      <c r="I478" s="211"/>
      <c r="J478" s="207"/>
      <c r="K478" s="207"/>
      <c r="L478" s="212"/>
      <c r="M478" s="213"/>
      <c r="N478" s="214"/>
      <c r="O478" s="214"/>
      <c r="P478" s="214"/>
      <c r="Q478" s="214"/>
      <c r="R478" s="214"/>
      <c r="S478" s="214"/>
      <c r="T478" s="215"/>
      <c r="AT478" s="216" t="s">
        <v>130</v>
      </c>
      <c r="AU478" s="216" t="s">
        <v>83</v>
      </c>
      <c r="AV478" s="13" t="s">
        <v>85</v>
      </c>
      <c r="AW478" s="13" t="s">
        <v>31</v>
      </c>
      <c r="AX478" s="13" t="s">
        <v>75</v>
      </c>
      <c r="AY478" s="216" t="s">
        <v>120</v>
      </c>
    </row>
    <row r="479" spans="1:65" s="12" customFormat="1" ht="11.25">
      <c r="B479" s="196"/>
      <c r="C479" s="197"/>
      <c r="D479" s="191" t="s">
        <v>130</v>
      </c>
      <c r="E479" s="198" t="s">
        <v>1</v>
      </c>
      <c r="F479" s="199" t="s">
        <v>397</v>
      </c>
      <c r="G479" s="197"/>
      <c r="H479" s="198" t="s">
        <v>1</v>
      </c>
      <c r="I479" s="200"/>
      <c r="J479" s="197"/>
      <c r="K479" s="197"/>
      <c r="L479" s="201"/>
      <c r="M479" s="202"/>
      <c r="N479" s="203"/>
      <c r="O479" s="203"/>
      <c r="P479" s="203"/>
      <c r="Q479" s="203"/>
      <c r="R479" s="203"/>
      <c r="S479" s="203"/>
      <c r="T479" s="204"/>
      <c r="AT479" s="205" t="s">
        <v>130</v>
      </c>
      <c r="AU479" s="205" t="s">
        <v>83</v>
      </c>
      <c r="AV479" s="12" t="s">
        <v>83</v>
      </c>
      <c r="AW479" s="12" t="s">
        <v>31</v>
      </c>
      <c r="AX479" s="12" t="s">
        <v>75</v>
      </c>
      <c r="AY479" s="205" t="s">
        <v>120</v>
      </c>
    </row>
    <row r="480" spans="1:65" s="13" customFormat="1" ht="11.25">
      <c r="B480" s="206"/>
      <c r="C480" s="207"/>
      <c r="D480" s="191" t="s">
        <v>130</v>
      </c>
      <c r="E480" s="208" t="s">
        <v>1</v>
      </c>
      <c r="F480" s="209" t="s">
        <v>83</v>
      </c>
      <c r="G480" s="207"/>
      <c r="H480" s="210">
        <v>1</v>
      </c>
      <c r="I480" s="211"/>
      <c r="J480" s="207"/>
      <c r="K480" s="207"/>
      <c r="L480" s="212"/>
      <c r="M480" s="213"/>
      <c r="N480" s="214"/>
      <c r="O480" s="214"/>
      <c r="P480" s="214"/>
      <c r="Q480" s="214"/>
      <c r="R480" s="214"/>
      <c r="S480" s="214"/>
      <c r="T480" s="215"/>
      <c r="AT480" s="216" t="s">
        <v>130</v>
      </c>
      <c r="AU480" s="216" t="s">
        <v>83</v>
      </c>
      <c r="AV480" s="13" t="s">
        <v>85</v>
      </c>
      <c r="AW480" s="13" t="s">
        <v>31</v>
      </c>
      <c r="AX480" s="13" t="s">
        <v>75</v>
      </c>
      <c r="AY480" s="216" t="s">
        <v>120</v>
      </c>
    </row>
    <row r="481" spans="1:65" s="12" customFormat="1" ht="11.25">
      <c r="B481" s="196"/>
      <c r="C481" s="197"/>
      <c r="D481" s="191" t="s">
        <v>130</v>
      </c>
      <c r="E481" s="198" t="s">
        <v>1</v>
      </c>
      <c r="F481" s="199" t="s">
        <v>398</v>
      </c>
      <c r="G481" s="197"/>
      <c r="H481" s="198" t="s">
        <v>1</v>
      </c>
      <c r="I481" s="200"/>
      <c r="J481" s="197"/>
      <c r="K481" s="197"/>
      <c r="L481" s="201"/>
      <c r="M481" s="202"/>
      <c r="N481" s="203"/>
      <c r="O481" s="203"/>
      <c r="P481" s="203"/>
      <c r="Q481" s="203"/>
      <c r="R481" s="203"/>
      <c r="S481" s="203"/>
      <c r="T481" s="204"/>
      <c r="AT481" s="205" t="s">
        <v>130</v>
      </c>
      <c r="AU481" s="205" t="s">
        <v>83</v>
      </c>
      <c r="AV481" s="12" t="s">
        <v>83</v>
      </c>
      <c r="AW481" s="12" t="s">
        <v>31</v>
      </c>
      <c r="AX481" s="12" t="s">
        <v>75</v>
      </c>
      <c r="AY481" s="205" t="s">
        <v>120</v>
      </c>
    </row>
    <row r="482" spans="1:65" s="13" customFormat="1" ht="11.25">
      <c r="B482" s="206"/>
      <c r="C482" s="207"/>
      <c r="D482" s="191" t="s">
        <v>130</v>
      </c>
      <c r="E482" s="208" t="s">
        <v>1</v>
      </c>
      <c r="F482" s="209" t="s">
        <v>85</v>
      </c>
      <c r="G482" s="207"/>
      <c r="H482" s="210">
        <v>2</v>
      </c>
      <c r="I482" s="211"/>
      <c r="J482" s="207"/>
      <c r="K482" s="207"/>
      <c r="L482" s="212"/>
      <c r="M482" s="213"/>
      <c r="N482" s="214"/>
      <c r="O482" s="214"/>
      <c r="P482" s="214"/>
      <c r="Q482" s="214"/>
      <c r="R482" s="214"/>
      <c r="S482" s="214"/>
      <c r="T482" s="215"/>
      <c r="AT482" s="216" t="s">
        <v>130</v>
      </c>
      <c r="AU482" s="216" t="s">
        <v>83</v>
      </c>
      <c r="AV482" s="13" t="s">
        <v>85</v>
      </c>
      <c r="AW482" s="13" t="s">
        <v>31</v>
      </c>
      <c r="AX482" s="13" t="s">
        <v>75</v>
      </c>
      <c r="AY482" s="216" t="s">
        <v>120</v>
      </c>
    </row>
    <row r="483" spans="1:65" s="12" customFormat="1" ht="11.25">
      <c r="B483" s="196"/>
      <c r="C483" s="197"/>
      <c r="D483" s="191" t="s">
        <v>130</v>
      </c>
      <c r="E483" s="198" t="s">
        <v>1</v>
      </c>
      <c r="F483" s="199" t="s">
        <v>399</v>
      </c>
      <c r="G483" s="197"/>
      <c r="H483" s="198" t="s">
        <v>1</v>
      </c>
      <c r="I483" s="200"/>
      <c r="J483" s="197"/>
      <c r="K483" s="197"/>
      <c r="L483" s="201"/>
      <c r="M483" s="202"/>
      <c r="N483" s="203"/>
      <c r="O483" s="203"/>
      <c r="P483" s="203"/>
      <c r="Q483" s="203"/>
      <c r="R483" s="203"/>
      <c r="S483" s="203"/>
      <c r="T483" s="204"/>
      <c r="AT483" s="205" t="s">
        <v>130</v>
      </c>
      <c r="AU483" s="205" t="s">
        <v>83</v>
      </c>
      <c r="AV483" s="12" t="s">
        <v>83</v>
      </c>
      <c r="AW483" s="12" t="s">
        <v>31</v>
      </c>
      <c r="AX483" s="12" t="s">
        <v>75</v>
      </c>
      <c r="AY483" s="205" t="s">
        <v>120</v>
      </c>
    </row>
    <row r="484" spans="1:65" s="13" customFormat="1" ht="11.25">
      <c r="B484" s="206"/>
      <c r="C484" s="207"/>
      <c r="D484" s="191" t="s">
        <v>130</v>
      </c>
      <c r="E484" s="208" t="s">
        <v>1</v>
      </c>
      <c r="F484" s="209" t="s">
        <v>83</v>
      </c>
      <c r="G484" s="207"/>
      <c r="H484" s="210">
        <v>1</v>
      </c>
      <c r="I484" s="211"/>
      <c r="J484" s="207"/>
      <c r="K484" s="207"/>
      <c r="L484" s="212"/>
      <c r="M484" s="213"/>
      <c r="N484" s="214"/>
      <c r="O484" s="214"/>
      <c r="P484" s="214"/>
      <c r="Q484" s="214"/>
      <c r="R484" s="214"/>
      <c r="S484" s="214"/>
      <c r="T484" s="215"/>
      <c r="AT484" s="216" t="s">
        <v>130</v>
      </c>
      <c r="AU484" s="216" t="s">
        <v>83</v>
      </c>
      <c r="AV484" s="13" t="s">
        <v>85</v>
      </c>
      <c r="AW484" s="13" t="s">
        <v>31</v>
      </c>
      <c r="AX484" s="13" t="s">
        <v>75</v>
      </c>
      <c r="AY484" s="216" t="s">
        <v>120</v>
      </c>
    </row>
    <row r="485" spans="1:65" s="12" customFormat="1" ht="11.25">
      <c r="B485" s="196"/>
      <c r="C485" s="197"/>
      <c r="D485" s="191" t="s">
        <v>130</v>
      </c>
      <c r="E485" s="198" t="s">
        <v>1</v>
      </c>
      <c r="F485" s="199" t="s">
        <v>400</v>
      </c>
      <c r="G485" s="197"/>
      <c r="H485" s="198" t="s">
        <v>1</v>
      </c>
      <c r="I485" s="200"/>
      <c r="J485" s="197"/>
      <c r="K485" s="197"/>
      <c r="L485" s="201"/>
      <c r="M485" s="202"/>
      <c r="N485" s="203"/>
      <c r="O485" s="203"/>
      <c r="P485" s="203"/>
      <c r="Q485" s="203"/>
      <c r="R485" s="203"/>
      <c r="S485" s="203"/>
      <c r="T485" s="204"/>
      <c r="AT485" s="205" t="s">
        <v>130</v>
      </c>
      <c r="AU485" s="205" t="s">
        <v>83</v>
      </c>
      <c r="AV485" s="12" t="s">
        <v>83</v>
      </c>
      <c r="AW485" s="12" t="s">
        <v>31</v>
      </c>
      <c r="AX485" s="12" t="s">
        <v>75</v>
      </c>
      <c r="AY485" s="205" t="s">
        <v>120</v>
      </c>
    </row>
    <row r="486" spans="1:65" s="13" customFormat="1" ht="11.25">
      <c r="B486" s="206"/>
      <c r="C486" s="207"/>
      <c r="D486" s="191" t="s">
        <v>130</v>
      </c>
      <c r="E486" s="208" t="s">
        <v>1</v>
      </c>
      <c r="F486" s="209" t="s">
        <v>85</v>
      </c>
      <c r="G486" s="207"/>
      <c r="H486" s="210">
        <v>2</v>
      </c>
      <c r="I486" s="211"/>
      <c r="J486" s="207"/>
      <c r="K486" s="207"/>
      <c r="L486" s="212"/>
      <c r="M486" s="213"/>
      <c r="N486" s="214"/>
      <c r="O486" s="214"/>
      <c r="P486" s="214"/>
      <c r="Q486" s="214"/>
      <c r="R486" s="214"/>
      <c r="S486" s="214"/>
      <c r="T486" s="215"/>
      <c r="AT486" s="216" t="s">
        <v>130</v>
      </c>
      <c r="AU486" s="216" t="s">
        <v>83</v>
      </c>
      <c r="AV486" s="13" t="s">
        <v>85</v>
      </c>
      <c r="AW486" s="13" t="s">
        <v>31</v>
      </c>
      <c r="AX486" s="13" t="s">
        <v>75</v>
      </c>
      <c r="AY486" s="216" t="s">
        <v>120</v>
      </c>
    </row>
    <row r="487" spans="1:65" s="12" customFormat="1" ht="11.25">
      <c r="B487" s="196"/>
      <c r="C487" s="197"/>
      <c r="D487" s="191" t="s">
        <v>130</v>
      </c>
      <c r="E487" s="198" t="s">
        <v>1</v>
      </c>
      <c r="F487" s="199" t="s">
        <v>401</v>
      </c>
      <c r="G487" s="197"/>
      <c r="H487" s="198" t="s">
        <v>1</v>
      </c>
      <c r="I487" s="200"/>
      <c r="J487" s="197"/>
      <c r="K487" s="197"/>
      <c r="L487" s="201"/>
      <c r="M487" s="202"/>
      <c r="N487" s="203"/>
      <c r="O487" s="203"/>
      <c r="P487" s="203"/>
      <c r="Q487" s="203"/>
      <c r="R487" s="203"/>
      <c r="S487" s="203"/>
      <c r="T487" s="204"/>
      <c r="AT487" s="205" t="s">
        <v>130</v>
      </c>
      <c r="AU487" s="205" t="s">
        <v>83</v>
      </c>
      <c r="AV487" s="12" t="s">
        <v>83</v>
      </c>
      <c r="AW487" s="12" t="s">
        <v>31</v>
      </c>
      <c r="AX487" s="12" t="s">
        <v>75</v>
      </c>
      <c r="AY487" s="205" t="s">
        <v>120</v>
      </c>
    </row>
    <row r="488" spans="1:65" s="13" customFormat="1" ht="11.25">
      <c r="B488" s="206"/>
      <c r="C488" s="207"/>
      <c r="D488" s="191" t="s">
        <v>130</v>
      </c>
      <c r="E488" s="208" t="s">
        <v>1</v>
      </c>
      <c r="F488" s="209" t="s">
        <v>85</v>
      </c>
      <c r="G488" s="207"/>
      <c r="H488" s="210">
        <v>2</v>
      </c>
      <c r="I488" s="211"/>
      <c r="J488" s="207"/>
      <c r="K488" s="207"/>
      <c r="L488" s="212"/>
      <c r="M488" s="213"/>
      <c r="N488" s="214"/>
      <c r="O488" s="214"/>
      <c r="P488" s="214"/>
      <c r="Q488" s="214"/>
      <c r="R488" s="214"/>
      <c r="S488" s="214"/>
      <c r="T488" s="215"/>
      <c r="AT488" s="216" t="s">
        <v>130</v>
      </c>
      <c r="AU488" s="216" t="s">
        <v>83</v>
      </c>
      <c r="AV488" s="13" t="s">
        <v>85</v>
      </c>
      <c r="AW488" s="13" t="s">
        <v>31</v>
      </c>
      <c r="AX488" s="13" t="s">
        <v>75</v>
      </c>
      <c r="AY488" s="216" t="s">
        <v>120</v>
      </c>
    </row>
    <row r="489" spans="1:65" s="14" customFormat="1" ht="11.25">
      <c r="B489" s="217"/>
      <c r="C489" s="218"/>
      <c r="D489" s="191" t="s">
        <v>130</v>
      </c>
      <c r="E489" s="219" t="s">
        <v>1</v>
      </c>
      <c r="F489" s="220" t="s">
        <v>137</v>
      </c>
      <c r="G489" s="218"/>
      <c r="H489" s="221">
        <v>11</v>
      </c>
      <c r="I489" s="222"/>
      <c r="J489" s="218"/>
      <c r="K489" s="218"/>
      <c r="L489" s="223"/>
      <c r="M489" s="224"/>
      <c r="N489" s="225"/>
      <c r="O489" s="225"/>
      <c r="P489" s="225"/>
      <c r="Q489" s="225"/>
      <c r="R489" s="225"/>
      <c r="S489" s="225"/>
      <c r="T489" s="226"/>
      <c r="AT489" s="227" t="s">
        <v>130</v>
      </c>
      <c r="AU489" s="227" t="s">
        <v>83</v>
      </c>
      <c r="AV489" s="14" t="s">
        <v>127</v>
      </c>
      <c r="AW489" s="14" t="s">
        <v>31</v>
      </c>
      <c r="AX489" s="14" t="s">
        <v>83</v>
      </c>
      <c r="AY489" s="227" t="s">
        <v>120</v>
      </c>
    </row>
    <row r="490" spans="1:65" s="2" customFormat="1" ht="24.2" customHeight="1">
      <c r="A490" s="33"/>
      <c r="B490" s="34"/>
      <c r="C490" s="177" t="s">
        <v>402</v>
      </c>
      <c r="D490" s="177" t="s">
        <v>121</v>
      </c>
      <c r="E490" s="178" t="s">
        <v>403</v>
      </c>
      <c r="F490" s="179" t="s">
        <v>404</v>
      </c>
      <c r="G490" s="180" t="s">
        <v>124</v>
      </c>
      <c r="H490" s="181">
        <v>2</v>
      </c>
      <c r="I490" s="182"/>
      <c r="J490" s="183">
        <f>ROUND(I490*H490,2)</f>
        <v>0</v>
      </c>
      <c r="K490" s="179" t="s">
        <v>125</v>
      </c>
      <c r="L490" s="184"/>
      <c r="M490" s="185" t="s">
        <v>1</v>
      </c>
      <c r="N490" s="186" t="s">
        <v>40</v>
      </c>
      <c r="O490" s="70"/>
      <c r="P490" s="187">
        <f>O490*H490</f>
        <v>0</v>
      </c>
      <c r="Q490" s="187">
        <v>0.77400000000000002</v>
      </c>
      <c r="R490" s="187">
        <f>Q490*H490</f>
        <v>1.548</v>
      </c>
      <c r="S490" s="187">
        <v>0</v>
      </c>
      <c r="T490" s="188">
        <f>S490*H490</f>
        <v>0</v>
      </c>
      <c r="U490" s="33"/>
      <c r="V490" s="33"/>
      <c r="W490" s="33"/>
      <c r="X490" s="33"/>
      <c r="Y490" s="33"/>
      <c r="Z490" s="33"/>
      <c r="AA490" s="33"/>
      <c r="AB490" s="33"/>
      <c r="AC490" s="33"/>
      <c r="AD490" s="33"/>
      <c r="AE490" s="33"/>
      <c r="AR490" s="189" t="s">
        <v>126</v>
      </c>
      <c r="AT490" s="189" t="s">
        <v>121</v>
      </c>
      <c r="AU490" s="189" t="s">
        <v>83</v>
      </c>
      <c r="AY490" s="16" t="s">
        <v>120</v>
      </c>
      <c r="BE490" s="190">
        <f>IF(N490="základní",J490,0)</f>
        <v>0</v>
      </c>
      <c r="BF490" s="190">
        <f>IF(N490="snížená",J490,0)</f>
        <v>0</v>
      </c>
      <c r="BG490" s="190">
        <f>IF(N490="zákl. přenesená",J490,0)</f>
        <v>0</v>
      </c>
      <c r="BH490" s="190">
        <f>IF(N490="sníž. přenesená",J490,0)</f>
        <v>0</v>
      </c>
      <c r="BI490" s="190">
        <f>IF(N490="nulová",J490,0)</f>
        <v>0</v>
      </c>
      <c r="BJ490" s="16" t="s">
        <v>83</v>
      </c>
      <c r="BK490" s="190">
        <f>ROUND(I490*H490,2)</f>
        <v>0</v>
      </c>
      <c r="BL490" s="16" t="s">
        <v>127</v>
      </c>
      <c r="BM490" s="189" t="s">
        <v>405</v>
      </c>
    </row>
    <row r="491" spans="1:65" s="2" customFormat="1" ht="11.25">
      <c r="A491" s="33"/>
      <c r="B491" s="34"/>
      <c r="C491" s="35"/>
      <c r="D491" s="191" t="s">
        <v>129</v>
      </c>
      <c r="E491" s="35"/>
      <c r="F491" s="192" t="s">
        <v>404</v>
      </c>
      <c r="G491" s="35"/>
      <c r="H491" s="35"/>
      <c r="I491" s="193"/>
      <c r="J491" s="35"/>
      <c r="K491" s="35"/>
      <c r="L491" s="38"/>
      <c r="M491" s="194"/>
      <c r="N491" s="195"/>
      <c r="O491" s="70"/>
      <c r="P491" s="70"/>
      <c r="Q491" s="70"/>
      <c r="R491" s="70"/>
      <c r="S491" s="70"/>
      <c r="T491" s="71"/>
      <c r="U491" s="33"/>
      <c r="V491" s="33"/>
      <c r="W491" s="33"/>
      <c r="X491" s="33"/>
      <c r="Y491" s="33"/>
      <c r="Z491" s="33"/>
      <c r="AA491" s="33"/>
      <c r="AB491" s="33"/>
      <c r="AC491" s="33"/>
      <c r="AD491" s="33"/>
      <c r="AE491" s="33"/>
      <c r="AT491" s="16" t="s">
        <v>129</v>
      </c>
      <c r="AU491" s="16" t="s">
        <v>83</v>
      </c>
    </row>
    <row r="492" spans="1:65" s="12" customFormat="1" ht="11.25">
      <c r="B492" s="196"/>
      <c r="C492" s="197"/>
      <c r="D492" s="191" t="s">
        <v>130</v>
      </c>
      <c r="E492" s="198" t="s">
        <v>1</v>
      </c>
      <c r="F492" s="199" t="s">
        <v>395</v>
      </c>
      <c r="G492" s="197"/>
      <c r="H492" s="198" t="s">
        <v>1</v>
      </c>
      <c r="I492" s="200"/>
      <c r="J492" s="197"/>
      <c r="K492" s="197"/>
      <c r="L492" s="201"/>
      <c r="M492" s="202"/>
      <c r="N492" s="203"/>
      <c r="O492" s="203"/>
      <c r="P492" s="203"/>
      <c r="Q492" s="203"/>
      <c r="R492" s="203"/>
      <c r="S492" s="203"/>
      <c r="T492" s="204"/>
      <c r="AT492" s="205" t="s">
        <v>130</v>
      </c>
      <c r="AU492" s="205" t="s">
        <v>83</v>
      </c>
      <c r="AV492" s="12" t="s">
        <v>83</v>
      </c>
      <c r="AW492" s="12" t="s">
        <v>31</v>
      </c>
      <c r="AX492" s="12" t="s">
        <v>75</v>
      </c>
      <c r="AY492" s="205" t="s">
        <v>120</v>
      </c>
    </row>
    <row r="493" spans="1:65" s="13" customFormat="1" ht="11.25">
      <c r="B493" s="206"/>
      <c r="C493" s="207"/>
      <c r="D493" s="191" t="s">
        <v>130</v>
      </c>
      <c r="E493" s="208" t="s">
        <v>1</v>
      </c>
      <c r="F493" s="209" t="s">
        <v>83</v>
      </c>
      <c r="G493" s="207"/>
      <c r="H493" s="210">
        <v>1</v>
      </c>
      <c r="I493" s="211"/>
      <c r="J493" s="207"/>
      <c r="K493" s="207"/>
      <c r="L493" s="212"/>
      <c r="M493" s="213"/>
      <c r="N493" s="214"/>
      <c r="O493" s="214"/>
      <c r="P493" s="214"/>
      <c r="Q493" s="214"/>
      <c r="R493" s="214"/>
      <c r="S493" s="214"/>
      <c r="T493" s="215"/>
      <c r="AT493" s="216" t="s">
        <v>130</v>
      </c>
      <c r="AU493" s="216" t="s">
        <v>83</v>
      </c>
      <c r="AV493" s="13" t="s">
        <v>85</v>
      </c>
      <c r="AW493" s="13" t="s">
        <v>31</v>
      </c>
      <c r="AX493" s="13" t="s">
        <v>75</v>
      </c>
      <c r="AY493" s="216" t="s">
        <v>120</v>
      </c>
    </row>
    <row r="494" spans="1:65" s="12" customFormat="1" ht="11.25">
      <c r="B494" s="196"/>
      <c r="C494" s="197"/>
      <c r="D494" s="191" t="s">
        <v>130</v>
      </c>
      <c r="E494" s="198" t="s">
        <v>1</v>
      </c>
      <c r="F494" s="199" t="s">
        <v>397</v>
      </c>
      <c r="G494" s="197"/>
      <c r="H494" s="198" t="s">
        <v>1</v>
      </c>
      <c r="I494" s="200"/>
      <c r="J494" s="197"/>
      <c r="K494" s="197"/>
      <c r="L494" s="201"/>
      <c r="M494" s="202"/>
      <c r="N494" s="203"/>
      <c r="O494" s="203"/>
      <c r="P494" s="203"/>
      <c r="Q494" s="203"/>
      <c r="R494" s="203"/>
      <c r="S494" s="203"/>
      <c r="T494" s="204"/>
      <c r="AT494" s="205" t="s">
        <v>130</v>
      </c>
      <c r="AU494" s="205" t="s">
        <v>83</v>
      </c>
      <c r="AV494" s="12" t="s">
        <v>83</v>
      </c>
      <c r="AW494" s="12" t="s">
        <v>31</v>
      </c>
      <c r="AX494" s="12" t="s">
        <v>75</v>
      </c>
      <c r="AY494" s="205" t="s">
        <v>120</v>
      </c>
    </row>
    <row r="495" spans="1:65" s="13" customFormat="1" ht="11.25">
      <c r="B495" s="206"/>
      <c r="C495" s="207"/>
      <c r="D495" s="191" t="s">
        <v>130</v>
      </c>
      <c r="E495" s="208" t="s">
        <v>1</v>
      </c>
      <c r="F495" s="209" t="s">
        <v>83</v>
      </c>
      <c r="G495" s="207"/>
      <c r="H495" s="210">
        <v>1</v>
      </c>
      <c r="I495" s="211"/>
      <c r="J495" s="207"/>
      <c r="K495" s="207"/>
      <c r="L495" s="212"/>
      <c r="M495" s="213"/>
      <c r="N495" s="214"/>
      <c r="O495" s="214"/>
      <c r="P495" s="214"/>
      <c r="Q495" s="214"/>
      <c r="R495" s="214"/>
      <c r="S495" s="214"/>
      <c r="T495" s="215"/>
      <c r="AT495" s="216" t="s">
        <v>130</v>
      </c>
      <c r="AU495" s="216" t="s">
        <v>83</v>
      </c>
      <c r="AV495" s="13" t="s">
        <v>85</v>
      </c>
      <c r="AW495" s="13" t="s">
        <v>31</v>
      </c>
      <c r="AX495" s="13" t="s">
        <v>75</v>
      </c>
      <c r="AY495" s="216" t="s">
        <v>120</v>
      </c>
    </row>
    <row r="496" spans="1:65" s="14" customFormat="1" ht="11.25">
      <c r="B496" s="217"/>
      <c r="C496" s="218"/>
      <c r="D496" s="191" t="s">
        <v>130</v>
      </c>
      <c r="E496" s="219" t="s">
        <v>1</v>
      </c>
      <c r="F496" s="220" t="s">
        <v>137</v>
      </c>
      <c r="G496" s="218"/>
      <c r="H496" s="221">
        <v>2</v>
      </c>
      <c r="I496" s="222"/>
      <c r="J496" s="218"/>
      <c r="K496" s="218"/>
      <c r="L496" s="223"/>
      <c r="M496" s="224"/>
      <c r="N496" s="225"/>
      <c r="O496" s="225"/>
      <c r="P496" s="225"/>
      <c r="Q496" s="225"/>
      <c r="R496" s="225"/>
      <c r="S496" s="225"/>
      <c r="T496" s="226"/>
      <c r="AT496" s="227" t="s">
        <v>130</v>
      </c>
      <c r="AU496" s="227" t="s">
        <v>83</v>
      </c>
      <c r="AV496" s="14" t="s">
        <v>127</v>
      </c>
      <c r="AW496" s="14" t="s">
        <v>31</v>
      </c>
      <c r="AX496" s="14" t="s">
        <v>83</v>
      </c>
      <c r="AY496" s="227" t="s">
        <v>120</v>
      </c>
    </row>
    <row r="497" spans="1:65" s="2" customFormat="1" ht="16.5" customHeight="1">
      <c r="A497" s="33"/>
      <c r="B497" s="34"/>
      <c r="C497" s="177" t="s">
        <v>406</v>
      </c>
      <c r="D497" s="177" t="s">
        <v>121</v>
      </c>
      <c r="E497" s="178" t="s">
        <v>407</v>
      </c>
      <c r="F497" s="179" t="s">
        <v>408</v>
      </c>
      <c r="G497" s="180" t="s">
        <v>124</v>
      </c>
      <c r="H497" s="181">
        <v>14</v>
      </c>
      <c r="I497" s="182"/>
      <c r="J497" s="183">
        <f>ROUND(I497*H497,2)</f>
        <v>0</v>
      </c>
      <c r="K497" s="179" t="s">
        <v>125</v>
      </c>
      <c r="L497" s="184"/>
      <c r="M497" s="185" t="s">
        <v>1</v>
      </c>
      <c r="N497" s="186" t="s">
        <v>40</v>
      </c>
      <c r="O497" s="70"/>
      <c r="P497" s="187">
        <f>O497*H497</f>
        <v>0</v>
      </c>
      <c r="Q497" s="187">
        <v>2E-3</v>
      </c>
      <c r="R497" s="187">
        <f>Q497*H497</f>
        <v>2.8000000000000001E-2</v>
      </c>
      <c r="S497" s="187">
        <v>0</v>
      </c>
      <c r="T497" s="188">
        <f>S497*H497</f>
        <v>0</v>
      </c>
      <c r="U497" s="33"/>
      <c r="V497" s="33"/>
      <c r="W497" s="33"/>
      <c r="X497" s="33"/>
      <c r="Y497" s="33"/>
      <c r="Z497" s="33"/>
      <c r="AA497" s="33"/>
      <c r="AB497" s="33"/>
      <c r="AC497" s="33"/>
      <c r="AD497" s="33"/>
      <c r="AE497" s="33"/>
      <c r="AR497" s="189" t="s">
        <v>126</v>
      </c>
      <c r="AT497" s="189" t="s">
        <v>121</v>
      </c>
      <c r="AU497" s="189" t="s">
        <v>83</v>
      </c>
      <c r="AY497" s="16" t="s">
        <v>120</v>
      </c>
      <c r="BE497" s="190">
        <f>IF(N497="základní",J497,0)</f>
        <v>0</v>
      </c>
      <c r="BF497" s="190">
        <f>IF(N497="snížená",J497,0)</f>
        <v>0</v>
      </c>
      <c r="BG497" s="190">
        <f>IF(N497="zákl. přenesená",J497,0)</f>
        <v>0</v>
      </c>
      <c r="BH497" s="190">
        <f>IF(N497="sníž. přenesená",J497,0)</f>
        <v>0</v>
      </c>
      <c r="BI497" s="190">
        <f>IF(N497="nulová",J497,0)</f>
        <v>0</v>
      </c>
      <c r="BJ497" s="16" t="s">
        <v>83</v>
      </c>
      <c r="BK497" s="190">
        <f>ROUND(I497*H497,2)</f>
        <v>0</v>
      </c>
      <c r="BL497" s="16" t="s">
        <v>127</v>
      </c>
      <c r="BM497" s="189" t="s">
        <v>409</v>
      </c>
    </row>
    <row r="498" spans="1:65" s="2" customFormat="1" ht="11.25">
      <c r="A498" s="33"/>
      <c r="B498" s="34"/>
      <c r="C498" s="35"/>
      <c r="D498" s="191" t="s">
        <v>129</v>
      </c>
      <c r="E498" s="35"/>
      <c r="F498" s="192" t="s">
        <v>408</v>
      </c>
      <c r="G498" s="35"/>
      <c r="H498" s="35"/>
      <c r="I498" s="193"/>
      <c r="J498" s="35"/>
      <c r="K498" s="35"/>
      <c r="L498" s="38"/>
      <c r="M498" s="194"/>
      <c r="N498" s="195"/>
      <c r="O498" s="70"/>
      <c r="P498" s="70"/>
      <c r="Q498" s="70"/>
      <c r="R498" s="70"/>
      <c r="S498" s="70"/>
      <c r="T498" s="71"/>
      <c r="U498" s="33"/>
      <c r="V498" s="33"/>
      <c r="W498" s="33"/>
      <c r="X498" s="33"/>
      <c r="Y498" s="33"/>
      <c r="Z498" s="33"/>
      <c r="AA498" s="33"/>
      <c r="AB498" s="33"/>
      <c r="AC498" s="33"/>
      <c r="AD498" s="33"/>
      <c r="AE498" s="33"/>
      <c r="AT498" s="16" t="s">
        <v>129</v>
      </c>
      <c r="AU498" s="16" t="s">
        <v>83</v>
      </c>
    </row>
    <row r="499" spans="1:65" s="12" customFormat="1" ht="11.25">
      <c r="B499" s="196"/>
      <c r="C499" s="197"/>
      <c r="D499" s="191" t="s">
        <v>130</v>
      </c>
      <c r="E499" s="198" t="s">
        <v>1</v>
      </c>
      <c r="F499" s="199" t="s">
        <v>410</v>
      </c>
      <c r="G499" s="197"/>
      <c r="H499" s="198" t="s">
        <v>1</v>
      </c>
      <c r="I499" s="200"/>
      <c r="J499" s="197"/>
      <c r="K499" s="197"/>
      <c r="L499" s="201"/>
      <c r="M499" s="202"/>
      <c r="N499" s="203"/>
      <c r="O499" s="203"/>
      <c r="P499" s="203"/>
      <c r="Q499" s="203"/>
      <c r="R499" s="203"/>
      <c r="S499" s="203"/>
      <c r="T499" s="204"/>
      <c r="AT499" s="205" t="s">
        <v>130</v>
      </c>
      <c r="AU499" s="205" t="s">
        <v>83</v>
      </c>
      <c r="AV499" s="12" t="s">
        <v>83</v>
      </c>
      <c r="AW499" s="12" t="s">
        <v>31</v>
      </c>
      <c r="AX499" s="12" t="s">
        <v>75</v>
      </c>
      <c r="AY499" s="205" t="s">
        <v>120</v>
      </c>
    </row>
    <row r="500" spans="1:65" s="13" customFormat="1" ht="11.25">
      <c r="B500" s="206"/>
      <c r="C500" s="207"/>
      <c r="D500" s="191" t="s">
        <v>130</v>
      </c>
      <c r="E500" s="208" t="s">
        <v>1</v>
      </c>
      <c r="F500" s="209" t="s">
        <v>411</v>
      </c>
      <c r="G500" s="207"/>
      <c r="H500" s="210">
        <v>14</v>
      </c>
      <c r="I500" s="211"/>
      <c r="J500" s="207"/>
      <c r="K500" s="207"/>
      <c r="L500" s="212"/>
      <c r="M500" s="213"/>
      <c r="N500" s="214"/>
      <c r="O500" s="214"/>
      <c r="P500" s="214"/>
      <c r="Q500" s="214"/>
      <c r="R500" s="214"/>
      <c r="S500" s="214"/>
      <c r="T500" s="215"/>
      <c r="AT500" s="216" t="s">
        <v>130</v>
      </c>
      <c r="AU500" s="216" t="s">
        <v>83</v>
      </c>
      <c r="AV500" s="13" t="s">
        <v>85</v>
      </c>
      <c r="AW500" s="13" t="s">
        <v>31</v>
      </c>
      <c r="AX500" s="13" t="s">
        <v>75</v>
      </c>
      <c r="AY500" s="216" t="s">
        <v>120</v>
      </c>
    </row>
    <row r="501" spans="1:65" s="14" customFormat="1" ht="11.25">
      <c r="B501" s="217"/>
      <c r="C501" s="218"/>
      <c r="D501" s="191" t="s">
        <v>130</v>
      </c>
      <c r="E501" s="219" t="s">
        <v>1</v>
      </c>
      <c r="F501" s="220" t="s">
        <v>137</v>
      </c>
      <c r="G501" s="218"/>
      <c r="H501" s="221">
        <v>14</v>
      </c>
      <c r="I501" s="222"/>
      <c r="J501" s="218"/>
      <c r="K501" s="218"/>
      <c r="L501" s="223"/>
      <c r="M501" s="224"/>
      <c r="N501" s="225"/>
      <c r="O501" s="225"/>
      <c r="P501" s="225"/>
      <c r="Q501" s="225"/>
      <c r="R501" s="225"/>
      <c r="S501" s="225"/>
      <c r="T501" s="226"/>
      <c r="AT501" s="227" t="s">
        <v>130</v>
      </c>
      <c r="AU501" s="227" t="s">
        <v>83</v>
      </c>
      <c r="AV501" s="14" t="s">
        <v>127</v>
      </c>
      <c r="AW501" s="14" t="s">
        <v>31</v>
      </c>
      <c r="AX501" s="14" t="s">
        <v>83</v>
      </c>
      <c r="AY501" s="227" t="s">
        <v>120</v>
      </c>
    </row>
    <row r="502" spans="1:65" s="2" customFormat="1" ht="21.75" customHeight="1">
      <c r="A502" s="33"/>
      <c r="B502" s="34"/>
      <c r="C502" s="177" t="s">
        <v>412</v>
      </c>
      <c r="D502" s="177" t="s">
        <v>121</v>
      </c>
      <c r="E502" s="178" t="s">
        <v>413</v>
      </c>
      <c r="F502" s="179" t="s">
        <v>414</v>
      </c>
      <c r="G502" s="180" t="s">
        <v>124</v>
      </c>
      <c r="H502" s="181">
        <v>97</v>
      </c>
      <c r="I502" s="182"/>
      <c r="J502" s="183">
        <f>ROUND(I502*H502,2)</f>
        <v>0</v>
      </c>
      <c r="K502" s="179" t="s">
        <v>125</v>
      </c>
      <c r="L502" s="184"/>
      <c r="M502" s="185" t="s">
        <v>1</v>
      </c>
      <c r="N502" s="186" t="s">
        <v>40</v>
      </c>
      <c r="O502" s="70"/>
      <c r="P502" s="187">
        <f>O502*H502</f>
        <v>0</v>
      </c>
      <c r="Q502" s="187">
        <v>0.157</v>
      </c>
      <c r="R502" s="187">
        <f>Q502*H502</f>
        <v>15.228999999999999</v>
      </c>
      <c r="S502" s="187">
        <v>0</v>
      </c>
      <c r="T502" s="188">
        <f>S502*H502</f>
        <v>0</v>
      </c>
      <c r="U502" s="33"/>
      <c r="V502" s="33"/>
      <c r="W502" s="33"/>
      <c r="X502" s="33"/>
      <c r="Y502" s="33"/>
      <c r="Z502" s="33"/>
      <c r="AA502" s="33"/>
      <c r="AB502" s="33"/>
      <c r="AC502" s="33"/>
      <c r="AD502" s="33"/>
      <c r="AE502" s="33"/>
      <c r="AR502" s="189" t="s">
        <v>126</v>
      </c>
      <c r="AT502" s="189" t="s">
        <v>121</v>
      </c>
      <c r="AU502" s="189" t="s">
        <v>83</v>
      </c>
      <c r="AY502" s="16" t="s">
        <v>120</v>
      </c>
      <c r="BE502" s="190">
        <f>IF(N502="základní",J502,0)</f>
        <v>0</v>
      </c>
      <c r="BF502" s="190">
        <f>IF(N502="snížená",J502,0)</f>
        <v>0</v>
      </c>
      <c r="BG502" s="190">
        <f>IF(N502="zákl. přenesená",J502,0)</f>
        <v>0</v>
      </c>
      <c r="BH502" s="190">
        <f>IF(N502="sníž. přenesená",J502,0)</f>
        <v>0</v>
      </c>
      <c r="BI502" s="190">
        <f>IF(N502="nulová",J502,0)</f>
        <v>0</v>
      </c>
      <c r="BJ502" s="16" t="s">
        <v>83</v>
      </c>
      <c r="BK502" s="190">
        <f>ROUND(I502*H502,2)</f>
        <v>0</v>
      </c>
      <c r="BL502" s="16" t="s">
        <v>127</v>
      </c>
      <c r="BM502" s="189" t="s">
        <v>415</v>
      </c>
    </row>
    <row r="503" spans="1:65" s="2" customFormat="1" ht="11.25">
      <c r="A503" s="33"/>
      <c r="B503" s="34"/>
      <c r="C503" s="35"/>
      <c r="D503" s="191" t="s">
        <v>129</v>
      </c>
      <c r="E503" s="35"/>
      <c r="F503" s="192" t="s">
        <v>414</v>
      </c>
      <c r="G503" s="35"/>
      <c r="H503" s="35"/>
      <c r="I503" s="193"/>
      <c r="J503" s="35"/>
      <c r="K503" s="35"/>
      <c r="L503" s="38"/>
      <c r="M503" s="194"/>
      <c r="N503" s="195"/>
      <c r="O503" s="70"/>
      <c r="P503" s="70"/>
      <c r="Q503" s="70"/>
      <c r="R503" s="70"/>
      <c r="S503" s="70"/>
      <c r="T503" s="71"/>
      <c r="U503" s="33"/>
      <c r="V503" s="33"/>
      <c r="W503" s="33"/>
      <c r="X503" s="33"/>
      <c r="Y503" s="33"/>
      <c r="Z503" s="33"/>
      <c r="AA503" s="33"/>
      <c r="AB503" s="33"/>
      <c r="AC503" s="33"/>
      <c r="AD503" s="33"/>
      <c r="AE503" s="33"/>
      <c r="AT503" s="16" t="s">
        <v>129</v>
      </c>
      <c r="AU503" s="16" t="s">
        <v>83</v>
      </c>
    </row>
    <row r="504" spans="1:65" s="12" customFormat="1" ht="11.25">
      <c r="B504" s="196"/>
      <c r="C504" s="197"/>
      <c r="D504" s="191" t="s">
        <v>130</v>
      </c>
      <c r="E504" s="198" t="s">
        <v>1</v>
      </c>
      <c r="F504" s="199" t="s">
        <v>416</v>
      </c>
      <c r="G504" s="197"/>
      <c r="H504" s="198" t="s">
        <v>1</v>
      </c>
      <c r="I504" s="200"/>
      <c r="J504" s="197"/>
      <c r="K504" s="197"/>
      <c r="L504" s="201"/>
      <c r="M504" s="202"/>
      <c r="N504" s="203"/>
      <c r="O504" s="203"/>
      <c r="P504" s="203"/>
      <c r="Q504" s="203"/>
      <c r="R504" s="203"/>
      <c r="S504" s="203"/>
      <c r="T504" s="204"/>
      <c r="AT504" s="205" t="s">
        <v>130</v>
      </c>
      <c r="AU504" s="205" t="s">
        <v>83</v>
      </c>
      <c r="AV504" s="12" t="s">
        <v>83</v>
      </c>
      <c r="AW504" s="12" t="s">
        <v>31</v>
      </c>
      <c r="AX504" s="12" t="s">
        <v>75</v>
      </c>
      <c r="AY504" s="205" t="s">
        <v>120</v>
      </c>
    </row>
    <row r="505" spans="1:65" s="13" customFormat="1" ht="11.25">
      <c r="B505" s="206"/>
      <c r="C505" s="207"/>
      <c r="D505" s="191" t="s">
        <v>130</v>
      </c>
      <c r="E505" s="208" t="s">
        <v>1</v>
      </c>
      <c r="F505" s="209" t="s">
        <v>417</v>
      </c>
      <c r="G505" s="207"/>
      <c r="H505" s="210">
        <v>97</v>
      </c>
      <c r="I505" s="211"/>
      <c r="J505" s="207"/>
      <c r="K505" s="207"/>
      <c r="L505" s="212"/>
      <c r="M505" s="213"/>
      <c r="N505" s="214"/>
      <c r="O505" s="214"/>
      <c r="P505" s="214"/>
      <c r="Q505" s="214"/>
      <c r="R505" s="214"/>
      <c r="S505" s="214"/>
      <c r="T505" s="215"/>
      <c r="AT505" s="216" t="s">
        <v>130</v>
      </c>
      <c r="AU505" s="216" t="s">
        <v>83</v>
      </c>
      <c r="AV505" s="13" t="s">
        <v>85</v>
      </c>
      <c r="AW505" s="13" t="s">
        <v>31</v>
      </c>
      <c r="AX505" s="13" t="s">
        <v>75</v>
      </c>
      <c r="AY505" s="216" t="s">
        <v>120</v>
      </c>
    </row>
    <row r="506" spans="1:65" s="14" customFormat="1" ht="11.25">
      <c r="B506" s="217"/>
      <c r="C506" s="218"/>
      <c r="D506" s="191" t="s">
        <v>130</v>
      </c>
      <c r="E506" s="219" t="s">
        <v>1</v>
      </c>
      <c r="F506" s="220" t="s">
        <v>137</v>
      </c>
      <c r="G506" s="218"/>
      <c r="H506" s="221">
        <v>97</v>
      </c>
      <c r="I506" s="222"/>
      <c r="J506" s="218"/>
      <c r="K506" s="218"/>
      <c r="L506" s="223"/>
      <c r="M506" s="224"/>
      <c r="N506" s="225"/>
      <c r="O506" s="225"/>
      <c r="P506" s="225"/>
      <c r="Q506" s="225"/>
      <c r="R506" s="225"/>
      <c r="S506" s="225"/>
      <c r="T506" s="226"/>
      <c r="AT506" s="227" t="s">
        <v>130</v>
      </c>
      <c r="AU506" s="227" t="s">
        <v>83</v>
      </c>
      <c r="AV506" s="14" t="s">
        <v>127</v>
      </c>
      <c r="AW506" s="14" t="s">
        <v>31</v>
      </c>
      <c r="AX506" s="14" t="s">
        <v>83</v>
      </c>
      <c r="AY506" s="227" t="s">
        <v>120</v>
      </c>
    </row>
    <row r="507" spans="1:65" s="2" customFormat="1" ht="16.5" customHeight="1">
      <c r="A507" s="33"/>
      <c r="B507" s="34"/>
      <c r="C507" s="177" t="s">
        <v>418</v>
      </c>
      <c r="D507" s="177" t="s">
        <v>121</v>
      </c>
      <c r="E507" s="178" t="s">
        <v>419</v>
      </c>
      <c r="F507" s="179" t="s">
        <v>420</v>
      </c>
      <c r="G507" s="180" t="s">
        <v>124</v>
      </c>
      <c r="H507" s="181">
        <v>11</v>
      </c>
      <c r="I507" s="182"/>
      <c r="J507" s="183">
        <f>ROUND(I507*H507,2)</f>
        <v>0</v>
      </c>
      <c r="K507" s="179" t="s">
        <v>125</v>
      </c>
      <c r="L507" s="184"/>
      <c r="M507" s="185" t="s">
        <v>1</v>
      </c>
      <c r="N507" s="186" t="s">
        <v>40</v>
      </c>
      <c r="O507" s="70"/>
      <c r="P507" s="187">
        <f>O507*H507</f>
        <v>0</v>
      </c>
      <c r="Q507" s="187">
        <v>0.39700000000000002</v>
      </c>
      <c r="R507" s="187">
        <f>Q507*H507</f>
        <v>4.367</v>
      </c>
      <c r="S507" s="187">
        <v>0</v>
      </c>
      <c r="T507" s="188">
        <f>S507*H507</f>
        <v>0</v>
      </c>
      <c r="U507" s="33"/>
      <c r="V507" s="33"/>
      <c r="W507" s="33"/>
      <c r="X507" s="33"/>
      <c r="Y507" s="33"/>
      <c r="Z507" s="33"/>
      <c r="AA507" s="33"/>
      <c r="AB507" s="33"/>
      <c r="AC507" s="33"/>
      <c r="AD507" s="33"/>
      <c r="AE507" s="33"/>
      <c r="AR507" s="189" t="s">
        <v>126</v>
      </c>
      <c r="AT507" s="189" t="s">
        <v>121</v>
      </c>
      <c r="AU507" s="189" t="s">
        <v>83</v>
      </c>
      <c r="AY507" s="16" t="s">
        <v>120</v>
      </c>
      <c r="BE507" s="190">
        <f>IF(N507="základní",J507,0)</f>
        <v>0</v>
      </c>
      <c r="BF507" s="190">
        <f>IF(N507="snížená",J507,0)</f>
        <v>0</v>
      </c>
      <c r="BG507" s="190">
        <f>IF(N507="zákl. přenesená",J507,0)</f>
        <v>0</v>
      </c>
      <c r="BH507" s="190">
        <f>IF(N507="sníž. přenesená",J507,0)</f>
        <v>0</v>
      </c>
      <c r="BI507" s="190">
        <f>IF(N507="nulová",J507,0)</f>
        <v>0</v>
      </c>
      <c r="BJ507" s="16" t="s">
        <v>83</v>
      </c>
      <c r="BK507" s="190">
        <f>ROUND(I507*H507,2)</f>
        <v>0</v>
      </c>
      <c r="BL507" s="16" t="s">
        <v>127</v>
      </c>
      <c r="BM507" s="189" t="s">
        <v>421</v>
      </c>
    </row>
    <row r="508" spans="1:65" s="2" customFormat="1" ht="11.25">
      <c r="A508" s="33"/>
      <c r="B508" s="34"/>
      <c r="C508" s="35"/>
      <c r="D508" s="191" t="s">
        <v>129</v>
      </c>
      <c r="E508" s="35"/>
      <c r="F508" s="192" t="s">
        <v>420</v>
      </c>
      <c r="G508" s="35"/>
      <c r="H508" s="35"/>
      <c r="I508" s="193"/>
      <c r="J508" s="35"/>
      <c r="K508" s="35"/>
      <c r="L508" s="38"/>
      <c r="M508" s="194"/>
      <c r="N508" s="195"/>
      <c r="O508" s="70"/>
      <c r="P508" s="70"/>
      <c r="Q508" s="70"/>
      <c r="R508" s="70"/>
      <c r="S508" s="70"/>
      <c r="T508" s="71"/>
      <c r="U508" s="33"/>
      <c r="V508" s="33"/>
      <c r="W508" s="33"/>
      <c r="X508" s="33"/>
      <c r="Y508" s="33"/>
      <c r="Z508" s="33"/>
      <c r="AA508" s="33"/>
      <c r="AB508" s="33"/>
      <c r="AC508" s="33"/>
      <c r="AD508" s="33"/>
      <c r="AE508" s="33"/>
      <c r="AT508" s="16" t="s">
        <v>129</v>
      </c>
      <c r="AU508" s="16" t="s">
        <v>83</v>
      </c>
    </row>
    <row r="509" spans="1:65" s="12" customFormat="1" ht="11.25">
      <c r="B509" s="196"/>
      <c r="C509" s="197"/>
      <c r="D509" s="191" t="s">
        <v>130</v>
      </c>
      <c r="E509" s="198" t="s">
        <v>1</v>
      </c>
      <c r="F509" s="199" t="s">
        <v>422</v>
      </c>
      <c r="G509" s="197"/>
      <c r="H509" s="198" t="s">
        <v>1</v>
      </c>
      <c r="I509" s="200"/>
      <c r="J509" s="197"/>
      <c r="K509" s="197"/>
      <c r="L509" s="201"/>
      <c r="M509" s="202"/>
      <c r="N509" s="203"/>
      <c r="O509" s="203"/>
      <c r="P509" s="203"/>
      <c r="Q509" s="203"/>
      <c r="R509" s="203"/>
      <c r="S509" s="203"/>
      <c r="T509" s="204"/>
      <c r="AT509" s="205" t="s">
        <v>130</v>
      </c>
      <c r="AU509" s="205" t="s">
        <v>83</v>
      </c>
      <c r="AV509" s="12" t="s">
        <v>83</v>
      </c>
      <c r="AW509" s="12" t="s">
        <v>31</v>
      </c>
      <c r="AX509" s="12" t="s">
        <v>75</v>
      </c>
      <c r="AY509" s="205" t="s">
        <v>120</v>
      </c>
    </row>
    <row r="510" spans="1:65" s="13" customFormat="1" ht="11.25">
      <c r="B510" s="206"/>
      <c r="C510" s="207"/>
      <c r="D510" s="191" t="s">
        <v>130</v>
      </c>
      <c r="E510" s="208" t="s">
        <v>1</v>
      </c>
      <c r="F510" s="209" t="s">
        <v>200</v>
      </c>
      <c r="G510" s="207"/>
      <c r="H510" s="210">
        <v>11</v>
      </c>
      <c r="I510" s="211"/>
      <c r="J510" s="207"/>
      <c r="K510" s="207"/>
      <c r="L510" s="212"/>
      <c r="M510" s="213"/>
      <c r="N510" s="214"/>
      <c r="O510" s="214"/>
      <c r="P510" s="214"/>
      <c r="Q510" s="214"/>
      <c r="R510" s="214"/>
      <c r="S510" s="214"/>
      <c r="T510" s="215"/>
      <c r="AT510" s="216" t="s">
        <v>130</v>
      </c>
      <c r="AU510" s="216" t="s">
        <v>83</v>
      </c>
      <c r="AV510" s="13" t="s">
        <v>85</v>
      </c>
      <c r="AW510" s="13" t="s">
        <v>31</v>
      </c>
      <c r="AX510" s="13" t="s">
        <v>75</v>
      </c>
      <c r="AY510" s="216" t="s">
        <v>120</v>
      </c>
    </row>
    <row r="511" spans="1:65" s="14" customFormat="1" ht="11.25">
      <c r="B511" s="217"/>
      <c r="C511" s="218"/>
      <c r="D511" s="191" t="s">
        <v>130</v>
      </c>
      <c r="E511" s="219" t="s">
        <v>1</v>
      </c>
      <c r="F511" s="220" t="s">
        <v>137</v>
      </c>
      <c r="G511" s="218"/>
      <c r="H511" s="221">
        <v>11</v>
      </c>
      <c r="I511" s="222"/>
      <c r="J511" s="218"/>
      <c r="K511" s="218"/>
      <c r="L511" s="223"/>
      <c r="M511" s="224"/>
      <c r="N511" s="225"/>
      <c r="O511" s="225"/>
      <c r="P511" s="225"/>
      <c r="Q511" s="225"/>
      <c r="R511" s="225"/>
      <c r="S511" s="225"/>
      <c r="T511" s="226"/>
      <c r="AT511" s="227" t="s">
        <v>130</v>
      </c>
      <c r="AU511" s="227" t="s">
        <v>83</v>
      </c>
      <c r="AV511" s="14" t="s">
        <v>127</v>
      </c>
      <c r="AW511" s="14" t="s">
        <v>31</v>
      </c>
      <c r="AX511" s="14" t="s">
        <v>83</v>
      </c>
      <c r="AY511" s="227" t="s">
        <v>120</v>
      </c>
    </row>
    <row r="512" spans="1:65" s="2" customFormat="1" ht="24.2" customHeight="1">
      <c r="A512" s="33"/>
      <c r="B512" s="34"/>
      <c r="C512" s="177" t="s">
        <v>423</v>
      </c>
      <c r="D512" s="177" t="s">
        <v>121</v>
      </c>
      <c r="E512" s="178" t="s">
        <v>424</v>
      </c>
      <c r="F512" s="179" t="s">
        <v>425</v>
      </c>
      <c r="G512" s="180" t="s">
        <v>124</v>
      </c>
      <c r="H512" s="181">
        <v>1</v>
      </c>
      <c r="I512" s="182"/>
      <c r="J512" s="183">
        <f>ROUND(I512*H512,2)</f>
        <v>0</v>
      </c>
      <c r="K512" s="179" t="s">
        <v>125</v>
      </c>
      <c r="L512" s="184"/>
      <c r="M512" s="185" t="s">
        <v>1</v>
      </c>
      <c r="N512" s="186" t="s">
        <v>40</v>
      </c>
      <c r="O512" s="70"/>
      <c r="P512" s="187">
        <f>O512*H512</f>
        <v>0</v>
      </c>
      <c r="Q512" s="187">
        <v>1.4</v>
      </c>
      <c r="R512" s="187">
        <f>Q512*H512</f>
        <v>1.4</v>
      </c>
      <c r="S512" s="187">
        <v>0</v>
      </c>
      <c r="T512" s="188">
        <f>S512*H512</f>
        <v>0</v>
      </c>
      <c r="U512" s="33"/>
      <c r="V512" s="33"/>
      <c r="W512" s="33"/>
      <c r="X512" s="33"/>
      <c r="Y512" s="33"/>
      <c r="Z512" s="33"/>
      <c r="AA512" s="33"/>
      <c r="AB512" s="33"/>
      <c r="AC512" s="33"/>
      <c r="AD512" s="33"/>
      <c r="AE512" s="33"/>
      <c r="AR512" s="189" t="s">
        <v>126</v>
      </c>
      <c r="AT512" s="189" t="s">
        <v>121</v>
      </c>
      <c r="AU512" s="189" t="s">
        <v>83</v>
      </c>
      <c r="AY512" s="16" t="s">
        <v>120</v>
      </c>
      <c r="BE512" s="190">
        <f>IF(N512="základní",J512,0)</f>
        <v>0</v>
      </c>
      <c r="BF512" s="190">
        <f>IF(N512="snížená",J512,0)</f>
        <v>0</v>
      </c>
      <c r="BG512" s="190">
        <f>IF(N512="zákl. přenesená",J512,0)</f>
        <v>0</v>
      </c>
      <c r="BH512" s="190">
        <f>IF(N512="sníž. přenesená",J512,0)</f>
        <v>0</v>
      </c>
      <c r="BI512" s="190">
        <f>IF(N512="nulová",J512,0)</f>
        <v>0</v>
      </c>
      <c r="BJ512" s="16" t="s">
        <v>83</v>
      </c>
      <c r="BK512" s="190">
        <f>ROUND(I512*H512,2)</f>
        <v>0</v>
      </c>
      <c r="BL512" s="16" t="s">
        <v>127</v>
      </c>
      <c r="BM512" s="189" t="s">
        <v>426</v>
      </c>
    </row>
    <row r="513" spans="1:65" s="2" customFormat="1" ht="11.25">
      <c r="A513" s="33"/>
      <c r="B513" s="34"/>
      <c r="C513" s="35"/>
      <c r="D513" s="191" t="s">
        <v>129</v>
      </c>
      <c r="E513" s="35"/>
      <c r="F513" s="192" t="s">
        <v>427</v>
      </c>
      <c r="G513" s="35"/>
      <c r="H513" s="35"/>
      <c r="I513" s="193"/>
      <c r="J513" s="35"/>
      <c r="K513" s="35"/>
      <c r="L513" s="38"/>
      <c r="M513" s="194"/>
      <c r="N513" s="195"/>
      <c r="O513" s="70"/>
      <c r="P513" s="70"/>
      <c r="Q513" s="70"/>
      <c r="R513" s="70"/>
      <c r="S513" s="70"/>
      <c r="T513" s="71"/>
      <c r="U513" s="33"/>
      <c r="V513" s="33"/>
      <c r="W513" s="33"/>
      <c r="X513" s="33"/>
      <c r="Y513" s="33"/>
      <c r="Z513" s="33"/>
      <c r="AA513" s="33"/>
      <c r="AB513" s="33"/>
      <c r="AC513" s="33"/>
      <c r="AD513" s="33"/>
      <c r="AE513" s="33"/>
      <c r="AT513" s="16" t="s">
        <v>129</v>
      </c>
      <c r="AU513" s="16" t="s">
        <v>83</v>
      </c>
    </row>
    <row r="514" spans="1:65" s="12" customFormat="1" ht="11.25">
      <c r="B514" s="196"/>
      <c r="C514" s="197"/>
      <c r="D514" s="191" t="s">
        <v>130</v>
      </c>
      <c r="E514" s="198" t="s">
        <v>1</v>
      </c>
      <c r="F514" s="199" t="s">
        <v>428</v>
      </c>
      <c r="G514" s="197"/>
      <c r="H514" s="198" t="s">
        <v>1</v>
      </c>
      <c r="I514" s="200"/>
      <c r="J514" s="197"/>
      <c r="K514" s="197"/>
      <c r="L514" s="201"/>
      <c r="M514" s="202"/>
      <c r="N514" s="203"/>
      <c r="O514" s="203"/>
      <c r="P514" s="203"/>
      <c r="Q514" s="203"/>
      <c r="R514" s="203"/>
      <c r="S514" s="203"/>
      <c r="T514" s="204"/>
      <c r="AT514" s="205" t="s">
        <v>130</v>
      </c>
      <c r="AU514" s="205" t="s">
        <v>83</v>
      </c>
      <c r="AV514" s="12" t="s">
        <v>83</v>
      </c>
      <c r="AW514" s="12" t="s">
        <v>31</v>
      </c>
      <c r="AX514" s="12" t="s">
        <v>75</v>
      </c>
      <c r="AY514" s="205" t="s">
        <v>120</v>
      </c>
    </row>
    <row r="515" spans="1:65" s="12" customFormat="1" ht="11.25">
      <c r="B515" s="196"/>
      <c r="C515" s="197"/>
      <c r="D515" s="191" t="s">
        <v>130</v>
      </c>
      <c r="E515" s="198" t="s">
        <v>1</v>
      </c>
      <c r="F515" s="199" t="s">
        <v>429</v>
      </c>
      <c r="G515" s="197"/>
      <c r="H515" s="198" t="s">
        <v>1</v>
      </c>
      <c r="I515" s="200"/>
      <c r="J515" s="197"/>
      <c r="K515" s="197"/>
      <c r="L515" s="201"/>
      <c r="M515" s="202"/>
      <c r="N515" s="203"/>
      <c r="O515" s="203"/>
      <c r="P515" s="203"/>
      <c r="Q515" s="203"/>
      <c r="R515" s="203"/>
      <c r="S515" s="203"/>
      <c r="T515" s="204"/>
      <c r="AT515" s="205" t="s">
        <v>130</v>
      </c>
      <c r="AU515" s="205" t="s">
        <v>83</v>
      </c>
      <c r="AV515" s="12" t="s">
        <v>83</v>
      </c>
      <c r="AW515" s="12" t="s">
        <v>31</v>
      </c>
      <c r="AX515" s="12" t="s">
        <v>75</v>
      </c>
      <c r="AY515" s="205" t="s">
        <v>120</v>
      </c>
    </row>
    <row r="516" spans="1:65" s="13" customFormat="1" ht="11.25">
      <c r="B516" s="206"/>
      <c r="C516" s="207"/>
      <c r="D516" s="191" t="s">
        <v>130</v>
      </c>
      <c r="E516" s="208" t="s">
        <v>1</v>
      </c>
      <c r="F516" s="209" t="s">
        <v>83</v>
      </c>
      <c r="G516" s="207"/>
      <c r="H516" s="210">
        <v>1</v>
      </c>
      <c r="I516" s="211"/>
      <c r="J516" s="207"/>
      <c r="K516" s="207"/>
      <c r="L516" s="212"/>
      <c r="M516" s="213"/>
      <c r="N516" s="214"/>
      <c r="O516" s="214"/>
      <c r="P516" s="214"/>
      <c r="Q516" s="214"/>
      <c r="R516" s="214"/>
      <c r="S516" s="214"/>
      <c r="T516" s="215"/>
      <c r="AT516" s="216" t="s">
        <v>130</v>
      </c>
      <c r="AU516" s="216" t="s">
        <v>83</v>
      </c>
      <c r="AV516" s="13" t="s">
        <v>85</v>
      </c>
      <c r="AW516" s="13" t="s">
        <v>31</v>
      </c>
      <c r="AX516" s="13" t="s">
        <v>75</v>
      </c>
      <c r="AY516" s="216" t="s">
        <v>120</v>
      </c>
    </row>
    <row r="517" spans="1:65" s="14" customFormat="1" ht="11.25">
      <c r="B517" s="217"/>
      <c r="C517" s="218"/>
      <c r="D517" s="191" t="s">
        <v>130</v>
      </c>
      <c r="E517" s="219" t="s">
        <v>1</v>
      </c>
      <c r="F517" s="220" t="s">
        <v>137</v>
      </c>
      <c r="G517" s="218"/>
      <c r="H517" s="221">
        <v>1</v>
      </c>
      <c r="I517" s="222"/>
      <c r="J517" s="218"/>
      <c r="K517" s="218"/>
      <c r="L517" s="223"/>
      <c r="M517" s="224"/>
      <c r="N517" s="225"/>
      <c r="O517" s="225"/>
      <c r="P517" s="225"/>
      <c r="Q517" s="225"/>
      <c r="R517" s="225"/>
      <c r="S517" s="225"/>
      <c r="T517" s="226"/>
      <c r="AT517" s="227" t="s">
        <v>130</v>
      </c>
      <c r="AU517" s="227" t="s">
        <v>83</v>
      </c>
      <c r="AV517" s="14" t="s">
        <v>127</v>
      </c>
      <c r="AW517" s="14" t="s">
        <v>31</v>
      </c>
      <c r="AX517" s="14" t="s">
        <v>83</v>
      </c>
      <c r="AY517" s="227" t="s">
        <v>120</v>
      </c>
    </row>
    <row r="518" spans="1:65" s="2" customFormat="1" ht="24.2" customHeight="1">
      <c r="A518" s="33"/>
      <c r="B518" s="34"/>
      <c r="C518" s="177" t="s">
        <v>381</v>
      </c>
      <c r="D518" s="177" t="s">
        <v>121</v>
      </c>
      <c r="E518" s="178" t="s">
        <v>430</v>
      </c>
      <c r="F518" s="179" t="s">
        <v>431</v>
      </c>
      <c r="G518" s="180" t="s">
        <v>124</v>
      </c>
      <c r="H518" s="181">
        <v>1</v>
      </c>
      <c r="I518" s="182"/>
      <c r="J518" s="183">
        <f>ROUND(I518*H518,2)</f>
        <v>0</v>
      </c>
      <c r="K518" s="179" t="s">
        <v>1</v>
      </c>
      <c r="L518" s="184"/>
      <c r="M518" s="185" t="s">
        <v>1</v>
      </c>
      <c r="N518" s="186" t="s">
        <v>40</v>
      </c>
      <c r="O518" s="70"/>
      <c r="P518" s="187">
        <f>O518*H518</f>
        <v>0</v>
      </c>
      <c r="Q518" s="187">
        <v>0.35</v>
      </c>
      <c r="R518" s="187">
        <f>Q518*H518</f>
        <v>0.35</v>
      </c>
      <c r="S518" s="187">
        <v>0</v>
      </c>
      <c r="T518" s="188">
        <f>S518*H518</f>
        <v>0</v>
      </c>
      <c r="U518" s="33"/>
      <c r="V518" s="33"/>
      <c r="W518" s="33"/>
      <c r="X518" s="33"/>
      <c r="Y518" s="33"/>
      <c r="Z518" s="33"/>
      <c r="AA518" s="33"/>
      <c r="AB518" s="33"/>
      <c r="AC518" s="33"/>
      <c r="AD518" s="33"/>
      <c r="AE518" s="33"/>
      <c r="AR518" s="189" t="s">
        <v>126</v>
      </c>
      <c r="AT518" s="189" t="s">
        <v>121</v>
      </c>
      <c r="AU518" s="189" t="s">
        <v>83</v>
      </c>
      <c r="AY518" s="16" t="s">
        <v>120</v>
      </c>
      <c r="BE518" s="190">
        <f>IF(N518="základní",J518,0)</f>
        <v>0</v>
      </c>
      <c r="BF518" s="190">
        <f>IF(N518="snížená",J518,0)</f>
        <v>0</v>
      </c>
      <c r="BG518" s="190">
        <f>IF(N518="zákl. přenesená",J518,0)</f>
        <v>0</v>
      </c>
      <c r="BH518" s="190">
        <f>IF(N518="sníž. přenesená",J518,0)</f>
        <v>0</v>
      </c>
      <c r="BI518" s="190">
        <f>IF(N518="nulová",J518,0)</f>
        <v>0</v>
      </c>
      <c r="BJ518" s="16" t="s">
        <v>83</v>
      </c>
      <c r="BK518" s="190">
        <f>ROUND(I518*H518,2)</f>
        <v>0</v>
      </c>
      <c r="BL518" s="16" t="s">
        <v>127</v>
      </c>
      <c r="BM518" s="189" t="s">
        <v>432</v>
      </c>
    </row>
    <row r="519" spans="1:65" s="2" customFormat="1" ht="11.25">
      <c r="A519" s="33"/>
      <c r="B519" s="34"/>
      <c r="C519" s="35"/>
      <c r="D519" s="191" t="s">
        <v>129</v>
      </c>
      <c r="E519" s="35"/>
      <c r="F519" s="192" t="s">
        <v>427</v>
      </c>
      <c r="G519" s="35"/>
      <c r="H519" s="35"/>
      <c r="I519" s="193"/>
      <c r="J519" s="35"/>
      <c r="K519" s="35"/>
      <c r="L519" s="38"/>
      <c r="M519" s="194"/>
      <c r="N519" s="195"/>
      <c r="O519" s="70"/>
      <c r="P519" s="70"/>
      <c r="Q519" s="70"/>
      <c r="R519" s="70"/>
      <c r="S519" s="70"/>
      <c r="T519" s="71"/>
      <c r="U519" s="33"/>
      <c r="V519" s="33"/>
      <c r="W519" s="33"/>
      <c r="X519" s="33"/>
      <c r="Y519" s="33"/>
      <c r="Z519" s="33"/>
      <c r="AA519" s="33"/>
      <c r="AB519" s="33"/>
      <c r="AC519" s="33"/>
      <c r="AD519" s="33"/>
      <c r="AE519" s="33"/>
      <c r="AT519" s="16" t="s">
        <v>129</v>
      </c>
      <c r="AU519" s="16" t="s">
        <v>83</v>
      </c>
    </row>
    <row r="520" spans="1:65" s="12" customFormat="1" ht="11.25">
      <c r="B520" s="196"/>
      <c r="C520" s="197"/>
      <c r="D520" s="191" t="s">
        <v>130</v>
      </c>
      <c r="E520" s="198" t="s">
        <v>1</v>
      </c>
      <c r="F520" s="199" t="s">
        <v>433</v>
      </c>
      <c r="G520" s="197"/>
      <c r="H520" s="198" t="s">
        <v>1</v>
      </c>
      <c r="I520" s="200"/>
      <c r="J520" s="197"/>
      <c r="K520" s="197"/>
      <c r="L520" s="201"/>
      <c r="M520" s="202"/>
      <c r="N520" s="203"/>
      <c r="O520" s="203"/>
      <c r="P520" s="203"/>
      <c r="Q520" s="203"/>
      <c r="R520" s="203"/>
      <c r="S520" s="203"/>
      <c r="T520" s="204"/>
      <c r="AT520" s="205" t="s">
        <v>130</v>
      </c>
      <c r="AU520" s="205" t="s">
        <v>83</v>
      </c>
      <c r="AV520" s="12" t="s">
        <v>83</v>
      </c>
      <c r="AW520" s="12" t="s">
        <v>31</v>
      </c>
      <c r="AX520" s="12" t="s">
        <v>75</v>
      </c>
      <c r="AY520" s="205" t="s">
        <v>120</v>
      </c>
    </row>
    <row r="521" spans="1:65" s="12" customFormat="1" ht="11.25">
      <c r="B521" s="196"/>
      <c r="C521" s="197"/>
      <c r="D521" s="191" t="s">
        <v>130</v>
      </c>
      <c r="E521" s="198" t="s">
        <v>1</v>
      </c>
      <c r="F521" s="199" t="s">
        <v>434</v>
      </c>
      <c r="G521" s="197"/>
      <c r="H521" s="198" t="s">
        <v>1</v>
      </c>
      <c r="I521" s="200"/>
      <c r="J521" s="197"/>
      <c r="K521" s="197"/>
      <c r="L521" s="201"/>
      <c r="M521" s="202"/>
      <c r="N521" s="203"/>
      <c r="O521" s="203"/>
      <c r="P521" s="203"/>
      <c r="Q521" s="203"/>
      <c r="R521" s="203"/>
      <c r="S521" s="203"/>
      <c r="T521" s="204"/>
      <c r="AT521" s="205" t="s">
        <v>130</v>
      </c>
      <c r="AU521" s="205" t="s">
        <v>83</v>
      </c>
      <c r="AV521" s="12" t="s">
        <v>83</v>
      </c>
      <c r="AW521" s="12" t="s">
        <v>31</v>
      </c>
      <c r="AX521" s="12" t="s">
        <v>75</v>
      </c>
      <c r="AY521" s="205" t="s">
        <v>120</v>
      </c>
    </row>
    <row r="522" spans="1:65" s="13" customFormat="1" ht="11.25">
      <c r="B522" s="206"/>
      <c r="C522" s="207"/>
      <c r="D522" s="191" t="s">
        <v>130</v>
      </c>
      <c r="E522" s="208" t="s">
        <v>1</v>
      </c>
      <c r="F522" s="209" t="s">
        <v>83</v>
      </c>
      <c r="G522" s="207"/>
      <c r="H522" s="210">
        <v>1</v>
      </c>
      <c r="I522" s="211"/>
      <c r="J522" s="207"/>
      <c r="K522" s="207"/>
      <c r="L522" s="212"/>
      <c r="M522" s="213"/>
      <c r="N522" s="214"/>
      <c r="O522" s="214"/>
      <c r="P522" s="214"/>
      <c r="Q522" s="214"/>
      <c r="R522" s="214"/>
      <c r="S522" s="214"/>
      <c r="T522" s="215"/>
      <c r="AT522" s="216" t="s">
        <v>130</v>
      </c>
      <c r="AU522" s="216" t="s">
        <v>83</v>
      </c>
      <c r="AV522" s="13" t="s">
        <v>85</v>
      </c>
      <c r="AW522" s="13" t="s">
        <v>31</v>
      </c>
      <c r="AX522" s="13" t="s">
        <v>75</v>
      </c>
      <c r="AY522" s="216" t="s">
        <v>120</v>
      </c>
    </row>
    <row r="523" spans="1:65" s="14" customFormat="1" ht="11.25">
      <c r="B523" s="217"/>
      <c r="C523" s="218"/>
      <c r="D523" s="191" t="s">
        <v>130</v>
      </c>
      <c r="E523" s="219" t="s">
        <v>1</v>
      </c>
      <c r="F523" s="220" t="s">
        <v>137</v>
      </c>
      <c r="G523" s="218"/>
      <c r="H523" s="221">
        <v>1</v>
      </c>
      <c r="I523" s="222"/>
      <c r="J523" s="218"/>
      <c r="K523" s="218"/>
      <c r="L523" s="223"/>
      <c r="M523" s="224"/>
      <c r="N523" s="225"/>
      <c r="O523" s="225"/>
      <c r="P523" s="225"/>
      <c r="Q523" s="225"/>
      <c r="R523" s="225"/>
      <c r="S523" s="225"/>
      <c r="T523" s="226"/>
      <c r="AT523" s="227" t="s">
        <v>130</v>
      </c>
      <c r="AU523" s="227" t="s">
        <v>83</v>
      </c>
      <c r="AV523" s="14" t="s">
        <v>127</v>
      </c>
      <c r="AW523" s="14" t="s">
        <v>31</v>
      </c>
      <c r="AX523" s="14" t="s">
        <v>83</v>
      </c>
      <c r="AY523" s="227" t="s">
        <v>120</v>
      </c>
    </row>
    <row r="524" spans="1:65" s="2" customFormat="1" ht="37.9" customHeight="1">
      <c r="A524" s="33"/>
      <c r="B524" s="34"/>
      <c r="C524" s="177" t="s">
        <v>367</v>
      </c>
      <c r="D524" s="177" t="s">
        <v>121</v>
      </c>
      <c r="E524" s="178" t="s">
        <v>435</v>
      </c>
      <c r="F524" s="179" t="s">
        <v>436</v>
      </c>
      <c r="G524" s="180" t="s">
        <v>141</v>
      </c>
      <c r="H524" s="181">
        <v>9.6</v>
      </c>
      <c r="I524" s="182"/>
      <c r="J524" s="183">
        <f>ROUND(I524*H524,2)</f>
        <v>0</v>
      </c>
      <c r="K524" s="179" t="s">
        <v>125</v>
      </c>
      <c r="L524" s="184"/>
      <c r="M524" s="185" t="s">
        <v>1</v>
      </c>
      <c r="N524" s="186" t="s">
        <v>40</v>
      </c>
      <c r="O524" s="70"/>
      <c r="P524" s="187">
        <f>O524*H524</f>
        <v>0</v>
      </c>
      <c r="Q524" s="187">
        <v>0.69799999999999995</v>
      </c>
      <c r="R524" s="187">
        <f>Q524*H524</f>
        <v>6.7007999999999992</v>
      </c>
      <c r="S524" s="187">
        <v>0</v>
      </c>
      <c r="T524" s="188">
        <f>S524*H524</f>
        <v>0</v>
      </c>
      <c r="U524" s="33"/>
      <c r="V524" s="33"/>
      <c r="W524" s="33"/>
      <c r="X524" s="33"/>
      <c r="Y524" s="33"/>
      <c r="Z524" s="33"/>
      <c r="AA524" s="33"/>
      <c r="AB524" s="33"/>
      <c r="AC524" s="33"/>
      <c r="AD524" s="33"/>
      <c r="AE524" s="33"/>
      <c r="AR524" s="189" t="s">
        <v>126</v>
      </c>
      <c r="AT524" s="189" t="s">
        <v>121</v>
      </c>
      <c r="AU524" s="189" t="s">
        <v>83</v>
      </c>
      <c r="AY524" s="16" t="s">
        <v>120</v>
      </c>
      <c r="BE524" s="190">
        <f>IF(N524="základní",J524,0)</f>
        <v>0</v>
      </c>
      <c r="BF524" s="190">
        <f>IF(N524="snížená",J524,0)</f>
        <v>0</v>
      </c>
      <c r="BG524" s="190">
        <f>IF(N524="zákl. přenesená",J524,0)</f>
        <v>0</v>
      </c>
      <c r="BH524" s="190">
        <f>IF(N524="sníž. přenesená",J524,0)</f>
        <v>0</v>
      </c>
      <c r="BI524" s="190">
        <f>IF(N524="nulová",J524,0)</f>
        <v>0</v>
      </c>
      <c r="BJ524" s="16" t="s">
        <v>83</v>
      </c>
      <c r="BK524" s="190">
        <f>ROUND(I524*H524,2)</f>
        <v>0</v>
      </c>
      <c r="BL524" s="16" t="s">
        <v>127</v>
      </c>
      <c r="BM524" s="189" t="s">
        <v>437</v>
      </c>
    </row>
    <row r="525" spans="1:65" s="2" customFormat="1" ht="29.25">
      <c r="A525" s="33"/>
      <c r="B525" s="34"/>
      <c r="C525" s="35"/>
      <c r="D525" s="191" t="s">
        <v>129</v>
      </c>
      <c r="E525" s="35"/>
      <c r="F525" s="192" t="s">
        <v>438</v>
      </c>
      <c r="G525" s="35"/>
      <c r="H525" s="35"/>
      <c r="I525" s="193"/>
      <c r="J525" s="35"/>
      <c r="K525" s="35"/>
      <c r="L525" s="38"/>
      <c r="M525" s="194"/>
      <c r="N525" s="195"/>
      <c r="O525" s="70"/>
      <c r="P525" s="70"/>
      <c r="Q525" s="70"/>
      <c r="R525" s="70"/>
      <c r="S525" s="70"/>
      <c r="T525" s="71"/>
      <c r="U525" s="33"/>
      <c r="V525" s="33"/>
      <c r="W525" s="33"/>
      <c r="X525" s="33"/>
      <c r="Y525" s="33"/>
      <c r="Z525" s="33"/>
      <c r="AA525" s="33"/>
      <c r="AB525" s="33"/>
      <c r="AC525" s="33"/>
      <c r="AD525" s="33"/>
      <c r="AE525" s="33"/>
      <c r="AT525" s="16" t="s">
        <v>129</v>
      </c>
      <c r="AU525" s="16" t="s">
        <v>83</v>
      </c>
    </row>
    <row r="526" spans="1:65" s="12" customFormat="1" ht="11.25">
      <c r="B526" s="196"/>
      <c r="C526" s="197"/>
      <c r="D526" s="191" t="s">
        <v>130</v>
      </c>
      <c r="E526" s="198" t="s">
        <v>1</v>
      </c>
      <c r="F526" s="199" t="s">
        <v>174</v>
      </c>
      <c r="G526" s="197"/>
      <c r="H526" s="198" t="s">
        <v>1</v>
      </c>
      <c r="I526" s="200"/>
      <c r="J526" s="197"/>
      <c r="K526" s="197"/>
      <c r="L526" s="201"/>
      <c r="M526" s="202"/>
      <c r="N526" s="203"/>
      <c r="O526" s="203"/>
      <c r="P526" s="203"/>
      <c r="Q526" s="203"/>
      <c r="R526" s="203"/>
      <c r="S526" s="203"/>
      <c r="T526" s="204"/>
      <c r="AT526" s="205" t="s">
        <v>130</v>
      </c>
      <c r="AU526" s="205" t="s">
        <v>83</v>
      </c>
      <c r="AV526" s="12" t="s">
        <v>83</v>
      </c>
      <c r="AW526" s="12" t="s">
        <v>31</v>
      </c>
      <c r="AX526" s="12" t="s">
        <v>75</v>
      </c>
      <c r="AY526" s="205" t="s">
        <v>120</v>
      </c>
    </row>
    <row r="527" spans="1:65" s="13" customFormat="1" ht="11.25">
      <c r="B527" s="206"/>
      <c r="C527" s="207"/>
      <c r="D527" s="191" t="s">
        <v>130</v>
      </c>
      <c r="E527" s="208" t="s">
        <v>1</v>
      </c>
      <c r="F527" s="209" t="s">
        <v>439</v>
      </c>
      <c r="G527" s="207"/>
      <c r="H527" s="210">
        <v>9.6</v>
      </c>
      <c r="I527" s="211"/>
      <c r="J527" s="207"/>
      <c r="K527" s="207"/>
      <c r="L527" s="212"/>
      <c r="M527" s="213"/>
      <c r="N527" s="214"/>
      <c r="O527" s="214"/>
      <c r="P527" s="214"/>
      <c r="Q527" s="214"/>
      <c r="R527" s="214"/>
      <c r="S527" s="214"/>
      <c r="T527" s="215"/>
      <c r="AT527" s="216" t="s">
        <v>130</v>
      </c>
      <c r="AU527" s="216" t="s">
        <v>83</v>
      </c>
      <c r="AV527" s="13" t="s">
        <v>85</v>
      </c>
      <c r="AW527" s="13" t="s">
        <v>31</v>
      </c>
      <c r="AX527" s="13" t="s">
        <v>75</v>
      </c>
      <c r="AY527" s="216" t="s">
        <v>120</v>
      </c>
    </row>
    <row r="528" spans="1:65" s="14" customFormat="1" ht="11.25">
      <c r="B528" s="217"/>
      <c r="C528" s="218"/>
      <c r="D528" s="191" t="s">
        <v>130</v>
      </c>
      <c r="E528" s="219" t="s">
        <v>1</v>
      </c>
      <c r="F528" s="220" t="s">
        <v>137</v>
      </c>
      <c r="G528" s="218"/>
      <c r="H528" s="221">
        <v>9.6</v>
      </c>
      <c r="I528" s="222"/>
      <c r="J528" s="218"/>
      <c r="K528" s="218"/>
      <c r="L528" s="223"/>
      <c r="M528" s="224"/>
      <c r="N528" s="225"/>
      <c r="O528" s="225"/>
      <c r="P528" s="225"/>
      <c r="Q528" s="225"/>
      <c r="R528" s="225"/>
      <c r="S528" s="225"/>
      <c r="T528" s="226"/>
      <c r="AT528" s="227" t="s">
        <v>130</v>
      </c>
      <c r="AU528" s="227" t="s">
        <v>83</v>
      </c>
      <c r="AV528" s="14" t="s">
        <v>127</v>
      </c>
      <c r="AW528" s="14" t="s">
        <v>31</v>
      </c>
      <c r="AX528" s="14" t="s">
        <v>83</v>
      </c>
      <c r="AY528" s="227" t="s">
        <v>120</v>
      </c>
    </row>
    <row r="529" spans="1:65" s="2" customFormat="1" ht="24.2" customHeight="1">
      <c r="A529" s="33"/>
      <c r="B529" s="34"/>
      <c r="C529" s="177" t="s">
        <v>440</v>
      </c>
      <c r="D529" s="177" t="s">
        <v>121</v>
      </c>
      <c r="E529" s="178" t="s">
        <v>441</v>
      </c>
      <c r="F529" s="179" t="s">
        <v>442</v>
      </c>
      <c r="G529" s="180" t="s">
        <v>124</v>
      </c>
      <c r="H529" s="181">
        <v>32</v>
      </c>
      <c r="I529" s="182"/>
      <c r="J529" s="183">
        <f>ROUND(I529*H529,2)</f>
        <v>0</v>
      </c>
      <c r="K529" s="179" t="s">
        <v>125</v>
      </c>
      <c r="L529" s="184"/>
      <c r="M529" s="185" t="s">
        <v>1</v>
      </c>
      <c r="N529" s="186" t="s">
        <v>40</v>
      </c>
      <c r="O529" s="70"/>
      <c r="P529" s="187">
        <f>O529*H529</f>
        <v>0</v>
      </c>
      <c r="Q529" s="187">
        <v>0.16</v>
      </c>
      <c r="R529" s="187">
        <f>Q529*H529</f>
        <v>5.12</v>
      </c>
      <c r="S529" s="187">
        <v>0</v>
      </c>
      <c r="T529" s="188">
        <f>S529*H529</f>
        <v>0</v>
      </c>
      <c r="U529" s="33"/>
      <c r="V529" s="33"/>
      <c r="W529" s="33"/>
      <c r="X529" s="33"/>
      <c r="Y529" s="33"/>
      <c r="Z529" s="33"/>
      <c r="AA529" s="33"/>
      <c r="AB529" s="33"/>
      <c r="AC529" s="33"/>
      <c r="AD529" s="33"/>
      <c r="AE529" s="33"/>
      <c r="AR529" s="189" t="s">
        <v>126</v>
      </c>
      <c r="AT529" s="189" t="s">
        <v>121</v>
      </c>
      <c r="AU529" s="189" t="s">
        <v>83</v>
      </c>
      <c r="AY529" s="16" t="s">
        <v>120</v>
      </c>
      <c r="BE529" s="190">
        <f>IF(N529="základní",J529,0)</f>
        <v>0</v>
      </c>
      <c r="BF529" s="190">
        <f>IF(N529="snížená",J529,0)</f>
        <v>0</v>
      </c>
      <c r="BG529" s="190">
        <f>IF(N529="zákl. přenesená",J529,0)</f>
        <v>0</v>
      </c>
      <c r="BH529" s="190">
        <f>IF(N529="sníž. přenesená",J529,0)</f>
        <v>0</v>
      </c>
      <c r="BI529" s="190">
        <f>IF(N529="nulová",J529,0)</f>
        <v>0</v>
      </c>
      <c r="BJ529" s="16" t="s">
        <v>83</v>
      </c>
      <c r="BK529" s="190">
        <f>ROUND(I529*H529,2)</f>
        <v>0</v>
      </c>
      <c r="BL529" s="16" t="s">
        <v>127</v>
      </c>
      <c r="BM529" s="189" t="s">
        <v>443</v>
      </c>
    </row>
    <row r="530" spans="1:65" s="2" customFormat="1" ht="19.5">
      <c r="A530" s="33"/>
      <c r="B530" s="34"/>
      <c r="C530" s="35"/>
      <c r="D530" s="191" t="s">
        <v>129</v>
      </c>
      <c r="E530" s="35"/>
      <c r="F530" s="192" t="s">
        <v>442</v>
      </c>
      <c r="G530" s="35"/>
      <c r="H530" s="35"/>
      <c r="I530" s="193"/>
      <c r="J530" s="35"/>
      <c r="K530" s="35"/>
      <c r="L530" s="38"/>
      <c r="M530" s="194"/>
      <c r="N530" s="195"/>
      <c r="O530" s="70"/>
      <c r="P530" s="70"/>
      <c r="Q530" s="70"/>
      <c r="R530" s="70"/>
      <c r="S530" s="70"/>
      <c r="T530" s="71"/>
      <c r="U530" s="33"/>
      <c r="V530" s="33"/>
      <c r="W530" s="33"/>
      <c r="X530" s="33"/>
      <c r="Y530" s="33"/>
      <c r="Z530" s="33"/>
      <c r="AA530" s="33"/>
      <c r="AB530" s="33"/>
      <c r="AC530" s="33"/>
      <c r="AD530" s="33"/>
      <c r="AE530" s="33"/>
      <c r="AT530" s="16" t="s">
        <v>129</v>
      </c>
      <c r="AU530" s="16" t="s">
        <v>83</v>
      </c>
    </row>
    <row r="531" spans="1:65" s="12" customFormat="1" ht="11.25">
      <c r="B531" s="196"/>
      <c r="C531" s="197"/>
      <c r="D531" s="191" t="s">
        <v>130</v>
      </c>
      <c r="E531" s="198" t="s">
        <v>1</v>
      </c>
      <c r="F531" s="199" t="s">
        <v>175</v>
      </c>
      <c r="G531" s="197"/>
      <c r="H531" s="198" t="s">
        <v>1</v>
      </c>
      <c r="I531" s="200"/>
      <c r="J531" s="197"/>
      <c r="K531" s="197"/>
      <c r="L531" s="201"/>
      <c r="M531" s="202"/>
      <c r="N531" s="203"/>
      <c r="O531" s="203"/>
      <c r="P531" s="203"/>
      <c r="Q531" s="203"/>
      <c r="R531" s="203"/>
      <c r="S531" s="203"/>
      <c r="T531" s="204"/>
      <c r="AT531" s="205" t="s">
        <v>130</v>
      </c>
      <c r="AU531" s="205" t="s">
        <v>83</v>
      </c>
      <c r="AV531" s="12" t="s">
        <v>83</v>
      </c>
      <c r="AW531" s="12" t="s">
        <v>31</v>
      </c>
      <c r="AX531" s="12" t="s">
        <v>75</v>
      </c>
      <c r="AY531" s="205" t="s">
        <v>120</v>
      </c>
    </row>
    <row r="532" spans="1:65" s="13" customFormat="1" ht="11.25">
      <c r="B532" s="206"/>
      <c r="C532" s="207"/>
      <c r="D532" s="191" t="s">
        <v>130</v>
      </c>
      <c r="E532" s="208" t="s">
        <v>1</v>
      </c>
      <c r="F532" s="209" t="s">
        <v>133</v>
      </c>
      <c r="G532" s="207"/>
      <c r="H532" s="210">
        <v>12</v>
      </c>
      <c r="I532" s="211"/>
      <c r="J532" s="207"/>
      <c r="K532" s="207"/>
      <c r="L532" s="212"/>
      <c r="M532" s="213"/>
      <c r="N532" s="214"/>
      <c r="O532" s="214"/>
      <c r="P532" s="214"/>
      <c r="Q532" s="214"/>
      <c r="R532" s="214"/>
      <c r="S532" s="214"/>
      <c r="T532" s="215"/>
      <c r="AT532" s="216" t="s">
        <v>130</v>
      </c>
      <c r="AU532" s="216" t="s">
        <v>83</v>
      </c>
      <c r="AV532" s="13" t="s">
        <v>85</v>
      </c>
      <c r="AW532" s="13" t="s">
        <v>31</v>
      </c>
      <c r="AX532" s="13" t="s">
        <v>75</v>
      </c>
      <c r="AY532" s="216" t="s">
        <v>120</v>
      </c>
    </row>
    <row r="533" spans="1:65" s="12" customFormat="1" ht="11.25">
      <c r="B533" s="196"/>
      <c r="C533" s="197"/>
      <c r="D533" s="191" t="s">
        <v>130</v>
      </c>
      <c r="E533" s="198" t="s">
        <v>1</v>
      </c>
      <c r="F533" s="199" t="s">
        <v>343</v>
      </c>
      <c r="G533" s="197"/>
      <c r="H533" s="198" t="s">
        <v>1</v>
      </c>
      <c r="I533" s="200"/>
      <c r="J533" s="197"/>
      <c r="K533" s="197"/>
      <c r="L533" s="201"/>
      <c r="M533" s="202"/>
      <c r="N533" s="203"/>
      <c r="O533" s="203"/>
      <c r="P533" s="203"/>
      <c r="Q533" s="203"/>
      <c r="R533" s="203"/>
      <c r="S533" s="203"/>
      <c r="T533" s="204"/>
      <c r="AT533" s="205" t="s">
        <v>130</v>
      </c>
      <c r="AU533" s="205" t="s">
        <v>83</v>
      </c>
      <c r="AV533" s="12" t="s">
        <v>83</v>
      </c>
      <c r="AW533" s="12" t="s">
        <v>31</v>
      </c>
      <c r="AX533" s="12" t="s">
        <v>75</v>
      </c>
      <c r="AY533" s="205" t="s">
        <v>120</v>
      </c>
    </row>
    <row r="534" spans="1:65" s="13" customFormat="1" ht="11.25">
      <c r="B534" s="206"/>
      <c r="C534" s="207"/>
      <c r="D534" s="191" t="s">
        <v>130</v>
      </c>
      <c r="E534" s="208" t="s">
        <v>1</v>
      </c>
      <c r="F534" s="209" t="s">
        <v>133</v>
      </c>
      <c r="G534" s="207"/>
      <c r="H534" s="210">
        <v>12</v>
      </c>
      <c r="I534" s="211"/>
      <c r="J534" s="207"/>
      <c r="K534" s="207"/>
      <c r="L534" s="212"/>
      <c r="M534" s="213"/>
      <c r="N534" s="214"/>
      <c r="O534" s="214"/>
      <c r="P534" s="214"/>
      <c r="Q534" s="214"/>
      <c r="R534" s="214"/>
      <c r="S534" s="214"/>
      <c r="T534" s="215"/>
      <c r="AT534" s="216" t="s">
        <v>130</v>
      </c>
      <c r="AU534" s="216" t="s">
        <v>83</v>
      </c>
      <c r="AV534" s="13" t="s">
        <v>85</v>
      </c>
      <c r="AW534" s="13" t="s">
        <v>31</v>
      </c>
      <c r="AX534" s="13" t="s">
        <v>75</v>
      </c>
      <c r="AY534" s="216" t="s">
        <v>120</v>
      </c>
    </row>
    <row r="535" spans="1:65" s="12" customFormat="1" ht="11.25">
      <c r="B535" s="196"/>
      <c r="C535" s="197"/>
      <c r="D535" s="191" t="s">
        <v>130</v>
      </c>
      <c r="E535" s="198" t="s">
        <v>1</v>
      </c>
      <c r="F535" s="199" t="s">
        <v>345</v>
      </c>
      <c r="G535" s="197"/>
      <c r="H535" s="198" t="s">
        <v>1</v>
      </c>
      <c r="I535" s="200"/>
      <c r="J535" s="197"/>
      <c r="K535" s="197"/>
      <c r="L535" s="201"/>
      <c r="M535" s="202"/>
      <c r="N535" s="203"/>
      <c r="O535" s="203"/>
      <c r="P535" s="203"/>
      <c r="Q535" s="203"/>
      <c r="R535" s="203"/>
      <c r="S535" s="203"/>
      <c r="T535" s="204"/>
      <c r="AT535" s="205" t="s">
        <v>130</v>
      </c>
      <c r="AU535" s="205" t="s">
        <v>83</v>
      </c>
      <c r="AV535" s="12" t="s">
        <v>83</v>
      </c>
      <c r="AW535" s="12" t="s">
        <v>31</v>
      </c>
      <c r="AX535" s="12" t="s">
        <v>75</v>
      </c>
      <c r="AY535" s="205" t="s">
        <v>120</v>
      </c>
    </row>
    <row r="536" spans="1:65" s="13" customFormat="1" ht="11.25">
      <c r="B536" s="206"/>
      <c r="C536" s="207"/>
      <c r="D536" s="191" t="s">
        <v>130</v>
      </c>
      <c r="E536" s="208" t="s">
        <v>1</v>
      </c>
      <c r="F536" s="209" t="s">
        <v>126</v>
      </c>
      <c r="G536" s="207"/>
      <c r="H536" s="210">
        <v>8</v>
      </c>
      <c r="I536" s="211"/>
      <c r="J536" s="207"/>
      <c r="K536" s="207"/>
      <c r="L536" s="212"/>
      <c r="M536" s="213"/>
      <c r="N536" s="214"/>
      <c r="O536" s="214"/>
      <c r="P536" s="214"/>
      <c r="Q536" s="214"/>
      <c r="R536" s="214"/>
      <c r="S536" s="214"/>
      <c r="T536" s="215"/>
      <c r="AT536" s="216" t="s">
        <v>130</v>
      </c>
      <c r="AU536" s="216" t="s">
        <v>83</v>
      </c>
      <c r="AV536" s="13" t="s">
        <v>85</v>
      </c>
      <c r="AW536" s="13" t="s">
        <v>31</v>
      </c>
      <c r="AX536" s="13" t="s">
        <v>75</v>
      </c>
      <c r="AY536" s="216" t="s">
        <v>120</v>
      </c>
    </row>
    <row r="537" spans="1:65" s="14" customFormat="1" ht="11.25">
      <c r="B537" s="217"/>
      <c r="C537" s="218"/>
      <c r="D537" s="191" t="s">
        <v>130</v>
      </c>
      <c r="E537" s="219" t="s">
        <v>1</v>
      </c>
      <c r="F537" s="220" t="s">
        <v>137</v>
      </c>
      <c r="G537" s="218"/>
      <c r="H537" s="221">
        <v>32</v>
      </c>
      <c r="I537" s="222"/>
      <c r="J537" s="218"/>
      <c r="K537" s="218"/>
      <c r="L537" s="223"/>
      <c r="M537" s="224"/>
      <c r="N537" s="225"/>
      <c r="O537" s="225"/>
      <c r="P537" s="225"/>
      <c r="Q537" s="225"/>
      <c r="R537" s="225"/>
      <c r="S537" s="225"/>
      <c r="T537" s="226"/>
      <c r="AT537" s="227" t="s">
        <v>130</v>
      </c>
      <c r="AU537" s="227" t="s">
        <v>83</v>
      </c>
      <c r="AV537" s="14" t="s">
        <v>127</v>
      </c>
      <c r="AW537" s="14" t="s">
        <v>31</v>
      </c>
      <c r="AX537" s="14" t="s">
        <v>83</v>
      </c>
      <c r="AY537" s="227" t="s">
        <v>120</v>
      </c>
    </row>
    <row r="538" spans="1:65" s="2" customFormat="1" ht="24.2" customHeight="1">
      <c r="A538" s="33"/>
      <c r="B538" s="34"/>
      <c r="C538" s="177" t="s">
        <v>444</v>
      </c>
      <c r="D538" s="177" t="s">
        <v>121</v>
      </c>
      <c r="E538" s="178" t="s">
        <v>445</v>
      </c>
      <c r="F538" s="179" t="s">
        <v>446</v>
      </c>
      <c r="G538" s="180" t="s">
        <v>124</v>
      </c>
      <c r="H538" s="181">
        <v>6</v>
      </c>
      <c r="I538" s="182"/>
      <c r="J538" s="183">
        <f>ROUND(I538*H538,2)</f>
        <v>0</v>
      </c>
      <c r="K538" s="179" t="s">
        <v>125</v>
      </c>
      <c r="L538" s="184"/>
      <c r="M538" s="185" t="s">
        <v>1</v>
      </c>
      <c r="N538" s="186" t="s">
        <v>40</v>
      </c>
      <c r="O538" s="70"/>
      <c r="P538" s="187">
        <f>O538*H538</f>
        <v>0</v>
      </c>
      <c r="Q538" s="187">
        <v>5.0000000000000001E-3</v>
      </c>
      <c r="R538" s="187">
        <f>Q538*H538</f>
        <v>0.03</v>
      </c>
      <c r="S538" s="187">
        <v>0</v>
      </c>
      <c r="T538" s="188">
        <f>S538*H538</f>
        <v>0</v>
      </c>
      <c r="U538" s="33"/>
      <c r="V538" s="33"/>
      <c r="W538" s="33"/>
      <c r="X538" s="33"/>
      <c r="Y538" s="33"/>
      <c r="Z538" s="33"/>
      <c r="AA538" s="33"/>
      <c r="AB538" s="33"/>
      <c r="AC538" s="33"/>
      <c r="AD538" s="33"/>
      <c r="AE538" s="33"/>
      <c r="AR538" s="189" t="s">
        <v>126</v>
      </c>
      <c r="AT538" s="189" t="s">
        <v>121</v>
      </c>
      <c r="AU538" s="189" t="s">
        <v>83</v>
      </c>
      <c r="AY538" s="16" t="s">
        <v>120</v>
      </c>
      <c r="BE538" s="190">
        <f>IF(N538="základní",J538,0)</f>
        <v>0</v>
      </c>
      <c r="BF538" s="190">
        <f>IF(N538="snížená",J538,0)</f>
        <v>0</v>
      </c>
      <c r="BG538" s="190">
        <f>IF(N538="zákl. přenesená",J538,0)</f>
        <v>0</v>
      </c>
      <c r="BH538" s="190">
        <f>IF(N538="sníž. přenesená",J538,0)</f>
        <v>0</v>
      </c>
      <c r="BI538" s="190">
        <f>IF(N538="nulová",J538,0)</f>
        <v>0</v>
      </c>
      <c r="BJ538" s="16" t="s">
        <v>83</v>
      </c>
      <c r="BK538" s="190">
        <f>ROUND(I538*H538,2)</f>
        <v>0</v>
      </c>
      <c r="BL538" s="16" t="s">
        <v>127</v>
      </c>
      <c r="BM538" s="189" t="s">
        <v>447</v>
      </c>
    </row>
    <row r="539" spans="1:65" s="2" customFormat="1" ht="19.5">
      <c r="A539" s="33"/>
      <c r="B539" s="34"/>
      <c r="C539" s="35"/>
      <c r="D539" s="191" t="s">
        <v>129</v>
      </c>
      <c r="E539" s="35"/>
      <c r="F539" s="192" t="s">
        <v>446</v>
      </c>
      <c r="G539" s="35"/>
      <c r="H539" s="35"/>
      <c r="I539" s="193"/>
      <c r="J539" s="35"/>
      <c r="K539" s="35"/>
      <c r="L539" s="38"/>
      <c r="M539" s="194"/>
      <c r="N539" s="195"/>
      <c r="O539" s="70"/>
      <c r="P539" s="70"/>
      <c r="Q539" s="70"/>
      <c r="R539" s="70"/>
      <c r="S539" s="70"/>
      <c r="T539" s="71"/>
      <c r="U539" s="33"/>
      <c r="V539" s="33"/>
      <c r="W539" s="33"/>
      <c r="X539" s="33"/>
      <c r="Y539" s="33"/>
      <c r="Z539" s="33"/>
      <c r="AA539" s="33"/>
      <c r="AB539" s="33"/>
      <c r="AC539" s="33"/>
      <c r="AD539" s="33"/>
      <c r="AE539" s="33"/>
      <c r="AT539" s="16" t="s">
        <v>129</v>
      </c>
      <c r="AU539" s="16" t="s">
        <v>83</v>
      </c>
    </row>
    <row r="540" spans="1:65" s="12" customFormat="1" ht="11.25">
      <c r="B540" s="196"/>
      <c r="C540" s="197"/>
      <c r="D540" s="191" t="s">
        <v>130</v>
      </c>
      <c r="E540" s="198" t="s">
        <v>1</v>
      </c>
      <c r="F540" s="199" t="s">
        <v>175</v>
      </c>
      <c r="G540" s="197"/>
      <c r="H540" s="198" t="s">
        <v>1</v>
      </c>
      <c r="I540" s="200"/>
      <c r="J540" s="197"/>
      <c r="K540" s="197"/>
      <c r="L540" s="201"/>
      <c r="M540" s="202"/>
      <c r="N540" s="203"/>
      <c r="O540" s="203"/>
      <c r="P540" s="203"/>
      <c r="Q540" s="203"/>
      <c r="R540" s="203"/>
      <c r="S540" s="203"/>
      <c r="T540" s="204"/>
      <c r="AT540" s="205" t="s">
        <v>130</v>
      </c>
      <c r="AU540" s="205" t="s">
        <v>83</v>
      </c>
      <c r="AV540" s="12" t="s">
        <v>83</v>
      </c>
      <c r="AW540" s="12" t="s">
        <v>31</v>
      </c>
      <c r="AX540" s="12" t="s">
        <v>75</v>
      </c>
      <c r="AY540" s="205" t="s">
        <v>120</v>
      </c>
    </row>
    <row r="541" spans="1:65" s="13" customFormat="1" ht="11.25">
      <c r="B541" s="206"/>
      <c r="C541" s="207"/>
      <c r="D541" s="191" t="s">
        <v>130</v>
      </c>
      <c r="E541" s="208" t="s">
        <v>1</v>
      </c>
      <c r="F541" s="209" t="s">
        <v>85</v>
      </c>
      <c r="G541" s="207"/>
      <c r="H541" s="210">
        <v>2</v>
      </c>
      <c r="I541" s="211"/>
      <c r="J541" s="207"/>
      <c r="K541" s="207"/>
      <c r="L541" s="212"/>
      <c r="M541" s="213"/>
      <c r="N541" s="214"/>
      <c r="O541" s="214"/>
      <c r="P541" s="214"/>
      <c r="Q541" s="214"/>
      <c r="R541" s="214"/>
      <c r="S541" s="214"/>
      <c r="T541" s="215"/>
      <c r="AT541" s="216" t="s">
        <v>130</v>
      </c>
      <c r="AU541" s="216" t="s">
        <v>83</v>
      </c>
      <c r="AV541" s="13" t="s">
        <v>85</v>
      </c>
      <c r="AW541" s="13" t="s">
        <v>31</v>
      </c>
      <c r="AX541" s="13" t="s">
        <v>75</v>
      </c>
      <c r="AY541" s="216" t="s">
        <v>120</v>
      </c>
    </row>
    <row r="542" spans="1:65" s="12" customFormat="1" ht="11.25">
      <c r="B542" s="196"/>
      <c r="C542" s="197"/>
      <c r="D542" s="191" t="s">
        <v>130</v>
      </c>
      <c r="E542" s="198" t="s">
        <v>1</v>
      </c>
      <c r="F542" s="199" t="s">
        <v>343</v>
      </c>
      <c r="G542" s="197"/>
      <c r="H542" s="198" t="s">
        <v>1</v>
      </c>
      <c r="I542" s="200"/>
      <c r="J542" s="197"/>
      <c r="K542" s="197"/>
      <c r="L542" s="201"/>
      <c r="M542" s="202"/>
      <c r="N542" s="203"/>
      <c r="O542" s="203"/>
      <c r="P542" s="203"/>
      <c r="Q542" s="203"/>
      <c r="R542" s="203"/>
      <c r="S542" s="203"/>
      <c r="T542" s="204"/>
      <c r="AT542" s="205" t="s">
        <v>130</v>
      </c>
      <c r="AU542" s="205" t="s">
        <v>83</v>
      </c>
      <c r="AV542" s="12" t="s">
        <v>83</v>
      </c>
      <c r="AW542" s="12" t="s">
        <v>31</v>
      </c>
      <c r="AX542" s="12" t="s">
        <v>75</v>
      </c>
      <c r="AY542" s="205" t="s">
        <v>120</v>
      </c>
    </row>
    <row r="543" spans="1:65" s="13" customFormat="1" ht="11.25">
      <c r="B543" s="206"/>
      <c r="C543" s="207"/>
      <c r="D543" s="191" t="s">
        <v>130</v>
      </c>
      <c r="E543" s="208" t="s">
        <v>1</v>
      </c>
      <c r="F543" s="209" t="s">
        <v>85</v>
      </c>
      <c r="G543" s="207"/>
      <c r="H543" s="210">
        <v>2</v>
      </c>
      <c r="I543" s="211"/>
      <c r="J543" s="207"/>
      <c r="K543" s="207"/>
      <c r="L543" s="212"/>
      <c r="M543" s="213"/>
      <c r="N543" s="214"/>
      <c r="O543" s="214"/>
      <c r="P543" s="214"/>
      <c r="Q543" s="214"/>
      <c r="R543" s="214"/>
      <c r="S543" s="214"/>
      <c r="T543" s="215"/>
      <c r="AT543" s="216" t="s">
        <v>130</v>
      </c>
      <c r="AU543" s="216" t="s">
        <v>83</v>
      </c>
      <c r="AV543" s="13" t="s">
        <v>85</v>
      </c>
      <c r="AW543" s="13" t="s">
        <v>31</v>
      </c>
      <c r="AX543" s="13" t="s">
        <v>75</v>
      </c>
      <c r="AY543" s="216" t="s">
        <v>120</v>
      </c>
    </row>
    <row r="544" spans="1:65" s="12" customFormat="1" ht="11.25">
      <c r="B544" s="196"/>
      <c r="C544" s="197"/>
      <c r="D544" s="191" t="s">
        <v>130</v>
      </c>
      <c r="E544" s="198" t="s">
        <v>1</v>
      </c>
      <c r="F544" s="199" t="s">
        <v>345</v>
      </c>
      <c r="G544" s="197"/>
      <c r="H544" s="198" t="s">
        <v>1</v>
      </c>
      <c r="I544" s="200"/>
      <c r="J544" s="197"/>
      <c r="K544" s="197"/>
      <c r="L544" s="201"/>
      <c r="M544" s="202"/>
      <c r="N544" s="203"/>
      <c r="O544" s="203"/>
      <c r="P544" s="203"/>
      <c r="Q544" s="203"/>
      <c r="R544" s="203"/>
      <c r="S544" s="203"/>
      <c r="T544" s="204"/>
      <c r="AT544" s="205" t="s">
        <v>130</v>
      </c>
      <c r="AU544" s="205" t="s">
        <v>83</v>
      </c>
      <c r="AV544" s="12" t="s">
        <v>83</v>
      </c>
      <c r="AW544" s="12" t="s">
        <v>31</v>
      </c>
      <c r="AX544" s="12" t="s">
        <v>75</v>
      </c>
      <c r="AY544" s="205" t="s">
        <v>120</v>
      </c>
    </row>
    <row r="545" spans="1:65" s="13" customFormat="1" ht="11.25">
      <c r="B545" s="206"/>
      <c r="C545" s="207"/>
      <c r="D545" s="191" t="s">
        <v>130</v>
      </c>
      <c r="E545" s="208" t="s">
        <v>1</v>
      </c>
      <c r="F545" s="209" t="s">
        <v>85</v>
      </c>
      <c r="G545" s="207"/>
      <c r="H545" s="210">
        <v>2</v>
      </c>
      <c r="I545" s="211"/>
      <c r="J545" s="207"/>
      <c r="K545" s="207"/>
      <c r="L545" s="212"/>
      <c r="M545" s="213"/>
      <c r="N545" s="214"/>
      <c r="O545" s="214"/>
      <c r="P545" s="214"/>
      <c r="Q545" s="214"/>
      <c r="R545" s="214"/>
      <c r="S545" s="214"/>
      <c r="T545" s="215"/>
      <c r="AT545" s="216" t="s">
        <v>130</v>
      </c>
      <c r="AU545" s="216" t="s">
        <v>83</v>
      </c>
      <c r="AV545" s="13" t="s">
        <v>85</v>
      </c>
      <c r="AW545" s="13" t="s">
        <v>31</v>
      </c>
      <c r="AX545" s="13" t="s">
        <v>75</v>
      </c>
      <c r="AY545" s="216" t="s">
        <v>120</v>
      </c>
    </row>
    <row r="546" spans="1:65" s="14" customFormat="1" ht="11.25">
      <c r="B546" s="217"/>
      <c r="C546" s="218"/>
      <c r="D546" s="191" t="s">
        <v>130</v>
      </c>
      <c r="E546" s="219" t="s">
        <v>1</v>
      </c>
      <c r="F546" s="220" t="s">
        <v>137</v>
      </c>
      <c r="G546" s="218"/>
      <c r="H546" s="221">
        <v>6</v>
      </c>
      <c r="I546" s="222"/>
      <c r="J546" s="218"/>
      <c r="K546" s="218"/>
      <c r="L546" s="223"/>
      <c r="M546" s="224"/>
      <c r="N546" s="225"/>
      <c r="O546" s="225"/>
      <c r="P546" s="225"/>
      <c r="Q546" s="225"/>
      <c r="R546" s="225"/>
      <c r="S546" s="225"/>
      <c r="T546" s="226"/>
      <c r="AT546" s="227" t="s">
        <v>130</v>
      </c>
      <c r="AU546" s="227" t="s">
        <v>83</v>
      </c>
      <c r="AV546" s="14" t="s">
        <v>127</v>
      </c>
      <c r="AW546" s="14" t="s">
        <v>31</v>
      </c>
      <c r="AX546" s="14" t="s">
        <v>83</v>
      </c>
      <c r="AY546" s="227" t="s">
        <v>120</v>
      </c>
    </row>
    <row r="547" spans="1:65" s="2" customFormat="1" ht="24.2" customHeight="1">
      <c r="A547" s="33"/>
      <c r="B547" s="34"/>
      <c r="C547" s="177" t="s">
        <v>275</v>
      </c>
      <c r="D547" s="177" t="s">
        <v>121</v>
      </c>
      <c r="E547" s="178" t="s">
        <v>448</v>
      </c>
      <c r="F547" s="179" t="s">
        <v>449</v>
      </c>
      <c r="G547" s="180" t="s">
        <v>450</v>
      </c>
      <c r="H547" s="181">
        <v>108.04300000000001</v>
      </c>
      <c r="I547" s="182"/>
      <c r="J547" s="183">
        <f>ROUND(I547*H547,2)</f>
        <v>0</v>
      </c>
      <c r="K547" s="179" t="s">
        <v>125</v>
      </c>
      <c r="L547" s="184"/>
      <c r="M547" s="185" t="s">
        <v>1</v>
      </c>
      <c r="N547" s="186" t="s">
        <v>40</v>
      </c>
      <c r="O547" s="70"/>
      <c r="P547" s="187">
        <f>O547*H547</f>
        <v>0</v>
      </c>
      <c r="Q547" s="187">
        <v>1</v>
      </c>
      <c r="R547" s="187">
        <f>Q547*H547</f>
        <v>108.04300000000001</v>
      </c>
      <c r="S547" s="187">
        <v>0</v>
      </c>
      <c r="T547" s="188">
        <f>S547*H547</f>
        <v>0</v>
      </c>
      <c r="U547" s="33"/>
      <c r="V547" s="33"/>
      <c r="W547" s="33"/>
      <c r="X547" s="33"/>
      <c r="Y547" s="33"/>
      <c r="Z547" s="33"/>
      <c r="AA547" s="33"/>
      <c r="AB547" s="33"/>
      <c r="AC547" s="33"/>
      <c r="AD547" s="33"/>
      <c r="AE547" s="33"/>
      <c r="AR547" s="189" t="s">
        <v>126</v>
      </c>
      <c r="AT547" s="189" t="s">
        <v>121</v>
      </c>
      <c r="AU547" s="189" t="s">
        <v>83</v>
      </c>
      <c r="AY547" s="16" t="s">
        <v>120</v>
      </c>
      <c r="BE547" s="190">
        <f>IF(N547="základní",J547,0)</f>
        <v>0</v>
      </c>
      <c r="BF547" s="190">
        <f>IF(N547="snížená",J547,0)</f>
        <v>0</v>
      </c>
      <c r="BG547" s="190">
        <f>IF(N547="zákl. přenesená",J547,0)</f>
        <v>0</v>
      </c>
      <c r="BH547" s="190">
        <f>IF(N547="sníž. přenesená",J547,0)</f>
        <v>0</v>
      </c>
      <c r="BI547" s="190">
        <f>IF(N547="nulová",J547,0)</f>
        <v>0</v>
      </c>
      <c r="BJ547" s="16" t="s">
        <v>83</v>
      </c>
      <c r="BK547" s="190">
        <f>ROUND(I547*H547,2)</f>
        <v>0</v>
      </c>
      <c r="BL547" s="16" t="s">
        <v>127</v>
      </c>
      <c r="BM547" s="189" t="s">
        <v>451</v>
      </c>
    </row>
    <row r="548" spans="1:65" s="2" customFormat="1" ht="11.25">
      <c r="A548" s="33"/>
      <c r="B548" s="34"/>
      <c r="C548" s="35"/>
      <c r="D548" s="191" t="s">
        <v>129</v>
      </c>
      <c r="E548" s="35"/>
      <c r="F548" s="192" t="s">
        <v>449</v>
      </c>
      <c r="G548" s="35"/>
      <c r="H548" s="35"/>
      <c r="I548" s="193"/>
      <c r="J548" s="35"/>
      <c r="K548" s="35"/>
      <c r="L548" s="38"/>
      <c r="M548" s="194"/>
      <c r="N548" s="195"/>
      <c r="O548" s="70"/>
      <c r="P548" s="70"/>
      <c r="Q548" s="70"/>
      <c r="R548" s="70"/>
      <c r="S548" s="70"/>
      <c r="T548" s="71"/>
      <c r="U548" s="33"/>
      <c r="V548" s="33"/>
      <c r="W548" s="33"/>
      <c r="X548" s="33"/>
      <c r="Y548" s="33"/>
      <c r="Z548" s="33"/>
      <c r="AA548" s="33"/>
      <c r="AB548" s="33"/>
      <c r="AC548" s="33"/>
      <c r="AD548" s="33"/>
      <c r="AE548" s="33"/>
      <c r="AT548" s="16" t="s">
        <v>129</v>
      </c>
      <c r="AU548" s="16" t="s">
        <v>83</v>
      </c>
    </row>
    <row r="549" spans="1:65" s="12" customFormat="1" ht="11.25">
      <c r="B549" s="196"/>
      <c r="C549" s="197"/>
      <c r="D549" s="191" t="s">
        <v>130</v>
      </c>
      <c r="E549" s="198" t="s">
        <v>1</v>
      </c>
      <c r="F549" s="199" t="s">
        <v>452</v>
      </c>
      <c r="G549" s="197"/>
      <c r="H549" s="198" t="s">
        <v>1</v>
      </c>
      <c r="I549" s="200"/>
      <c r="J549" s="197"/>
      <c r="K549" s="197"/>
      <c r="L549" s="201"/>
      <c r="M549" s="202"/>
      <c r="N549" s="203"/>
      <c r="O549" s="203"/>
      <c r="P549" s="203"/>
      <c r="Q549" s="203"/>
      <c r="R549" s="203"/>
      <c r="S549" s="203"/>
      <c r="T549" s="204"/>
      <c r="AT549" s="205" t="s">
        <v>130</v>
      </c>
      <c r="AU549" s="205" t="s">
        <v>83</v>
      </c>
      <c r="AV549" s="12" t="s">
        <v>83</v>
      </c>
      <c r="AW549" s="12" t="s">
        <v>31</v>
      </c>
      <c r="AX549" s="12" t="s">
        <v>75</v>
      </c>
      <c r="AY549" s="205" t="s">
        <v>120</v>
      </c>
    </row>
    <row r="550" spans="1:65" s="13" customFormat="1" ht="11.25">
      <c r="B550" s="206"/>
      <c r="C550" s="207"/>
      <c r="D550" s="191" t="s">
        <v>130</v>
      </c>
      <c r="E550" s="208" t="s">
        <v>1</v>
      </c>
      <c r="F550" s="209" t="s">
        <v>453</v>
      </c>
      <c r="G550" s="207"/>
      <c r="H550" s="210">
        <v>19.2</v>
      </c>
      <c r="I550" s="211"/>
      <c r="J550" s="207"/>
      <c r="K550" s="207"/>
      <c r="L550" s="212"/>
      <c r="M550" s="213"/>
      <c r="N550" s="214"/>
      <c r="O550" s="214"/>
      <c r="P550" s="214"/>
      <c r="Q550" s="214"/>
      <c r="R550" s="214"/>
      <c r="S550" s="214"/>
      <c r="T550" s="215"/>
      <c r="AT550" s="216" t="s">
        <v>130</v>
      </c>
      <c r="AU550" s="216" t="s">
        <v>83</v>
      </c>
      <c r="AV550" s="13" t="s">
        <v>85</v>
      </c>
      <c r="AW550" s="13" t="s">
        <v>31</v>
      </c>
      <c r="AX550" s="13" t="s">
        <v>75</v>
      </c>
      <c r="AY550" s="216" t="s">
        <v>120</v>
      </c>
    </row>
    <row r="551" spans="1:65" s="12" customFormat="1" ht="11.25">
      <c r="B551" s="196"/>
      <c r="C551" s="197"/>
      <c r="D551" s="191" t="s">
        <v>130</v>
      </c>
      <c r="E551" s="198" t="s">
        <v>1</v>
      </c>
      <c r="F551" s="199" t="s">
        <v>454</v>
      </c>
      <c r="G551" s="197"/>
      <c r="H551" s="198" t="s">
        <v>1</v>
      </c>
      <c r="I551" s="200"/>
      <c r="J551" s="197"/>
      <c r="K551" s="197"/>
      <c r="L551" s="201"/>
      <c r="M551" s="202"/>
      <c r="N551" s="203"/>
      <c r="O551" s="203"/>
      <c r="P551" s="203"/>
      <c r="Q551" s="203"/>
      <c r="R551" s="203"/>
      <c r="S551" s="203"/>
      <c r="T551" s="204"/>
      <c r="AT551" s="205" t="s">
        <v>130</v>
      </c>
      <c r="AU551" s="205" t="s">
        <v>83</v>
      </c>
      <c r="AV551" s="12" t="s">
        <v>83</v>
      </c>
      <c r="AW551" s="12" t="s">
        <v>31</v>
      </c>
      <c r="AX551" s="12" t="s">
        <v>75</v>
      </c>
      <c r="AY551" s="205" t="s">
        <v>120</v>
      </c>
    </row>
    <row r="552" spans="1:65" s="13" customFormat="1" ht="11.25">
      <c r="B552" s="206"/>
      <c r="C552" s="207"/>
      <c r="D552" s="191" t="s">
        <v>130</v>
      </c>
      <c r="E552" s="208" t="s">
        <v>1</v>
      </c>
      <c r="F552" s="209" t="s">
        <v>455</v>
      </c>
      <c r="G552" s="207"/>
      <c r="H552" s="210">
        <v>26.594999999999999</v>
      </c>
      <c r="I552" s="211"/>
      <c r="J552" s="207"/>
      <c r="K552" s="207"/>
      <c r="L552" s="212"/>
      <c r="M552" s="213"/>
      <c r="N552" s="214"/>
      <c r="O552" s="214"/>
      <c r="P552" s="214"/>
      <c r="Q552" s="214"/>
      <c r="R552" s="214"/>
      <c r="S552" s="214"/>
      <c r="T552" s="215"/>
      <c r="AT552" s="216" t="s">
        <v>130</v>
      </c>
      <c r="AU552" s="216" t="s">
        <v>83</v>
      </c>
      <c r="AV552" s="13" t="s">
        <v>85</v>
      </c>
      <c r="AW552" s="13" t="s">
        <v>31</v>
      </c>
      <c r="AX552" s="13" t="s">
        <v>75</v>
      </c>
      <c r="AY552" s="216" t="s">
        <v>120</v>
      </c>
    </row>
    <row r="553" spans="1:65" s="12" customFormat="1" ht="11.25">
      <c r="B553" s="196"/>
      <c r="C553" s="197"/>
      <c r="D553" s="191" t="s">
        <v>130</v>
      </c>
      <c r="E553" s="198" t="s">
        <v>1</v>
      </c>
      <c r="F553" s="199" t="s">
        <v>456</v>
      </c>
      <c r="G553" s="197"/>
      <c r="H553" s="198" t="s">
        <v>1</v>
      </c>
      <c r="I553" s="200"/>
      <c r="J553" s="197"/>
      <c r="K553" s="197"/>
      <c r="L553" s="201"/>
      <c r="M553" s="202"/>
      <c r="N553" s="203"/>
      <c r="O553" s="203"/>
      <c r="P553" s="203"/>
      <c r="Q553" s="203"/>
      <c r="R553" s="203"/>
      <c r="S553" s="203"/>
      <c r="T553" s="204"/>
      <c r="AT553" s="205" t="s">
        <v>130</v>
      </c>
      <c r="AU553" s="205" t="s">
        <v>83</v>
      </c>
      <c r="AV553" s="12" t="s">
        <v>83</v>
      </c>
      <c r="AW553" s="12" t="s">
        <v>31</v>
      </c>
      <c r="AX553" s="12" t="s">
        <v>75</v>
      </c>
      <c r="AY553" s="205" t="s">
        <v>120</v>
      </c>
    </row>
    <row r="554" spans="1:65" s="13" customFormat="1" ht="11.25">
      <c r="B554" s="206"/>
      <c r="C554" s="207"/>
      <c r="D554" s="191" t="s">
        <v>130</v>
      </c>
      <c r="E554" s="208" t="s">
        <v>1</v>
      </c>
      <c r="F554" s="209" t="s">
        <v>457</v>
      </c>
      <c r="G554" s="207"/>
      <c r="H554" s="210">
        <v>23.25</v>
      </c>
      <c r="I554" s="211"/>
      <c r="J554" s="207"/>
      <c r="K554" s="207"/>
      <c r="L554" s="212"/>
      <c r="M554" s="213"/>
      <c r="N554" s="214"/>
      <c r="O554" s="214"/>
      <c r="P554" s="214"/>
      <c r="Q554" s="214"/>
      <c r="R554" s="214"/>
      <c r="S554" s="214"/>
      <c r="T554" s="215"/>
      <c r="AT554" s="216" t="s">
        <v>130</v>
      </c>
      <c r="AU554" s="216" t="s">
        <v>83</v>
      </c>
      <c r="AV554" s="13" t="s">
        <v>85</v>
      </c>
      <c r="AW554" s="13" t="s">
        <v>31</v>
      </c>
      <c r="AX554" s="13" t="s">
        <v>75</v>
      </c>
      <c r="AY554" s="216" t="s">
        <v>120</v>
      </c>
    </row>
    <row r="555" spans="1:65" s="12" customFormat="1" ht="11.25">
      <c r="B555" s="196"/>
      <c r="C555" s="197"/>
      <c r="D555" s="191" t="s">
        <v>130</v>
      </c>
      <c r="E555" s="198" t="s">
        <v>1</v>
      </c>
      <c r="F555" s="199" t="s">
        <v>458</v>
      </c>
      <c r="G555" s="197"/>
      <c r="H555" s="198" t="s">
        <v>1</v>
      </c>
      <c r="I555" s="200"/>
      <c r="J555" s="197"/>
      <c r="K555" s="197"/>
      <c r="L555" s="201"/>
      <c r="M555" s="202"/>
      <c r="N555" s="203"/>
      <c r="O555" s="203"/>
      <c r="P555" s="203"/>
      <c r="Q555" s="203"/>
      <c r="R555" s="203"/>
      <c r="S555" s="203"/>
      <c r="T555" s="204"/>
      <c r="AT555" s="205" t="s">
        <v>130</v>
      </c>
      <c r="AU555" s="205" t="s">
        <v>83</v>
      </c>
      <c r="AV555" s="12" t="s">
        <v>83</v>
      </c>
      <c r="AW555" s="12" t="s">
        <v>31</v>
      </c>
      <c r="AX555" s="12" t="s">
        <v>75</v>
      </c>
      <c r="AY555" s="205" t="s">
        <v>120</v>
      </c>
    </row>
    <row r="556" spans="1:65" s="13" customFormat="1" ht="11.25">
      <c r="B556" s="206"/>
      <c r="C556" s="207"/>
      <c r="D556" s="191" t="s">
        <v>130</v>
      </c>
      <c r="E556" s="208" t="s">
        <v>1</v>
      </c>
      <c r="F556" s="209" t="s">
        <v>459</v>
      </c>
      <c r="G556" s="207"/>
      <c r="H556" s="210">
        <v>21.6</v>
      </c>
      <c r="I556" s="211"/>
      <c r="J556" s="207"/>
      <c r="K556" s="207"/>
      <c r="L556" s="212"/>
      <c r="M556" s="213"/>
      <c r="N556" s="214"/>
      <c r="O556" s="214"/>
      <c r="P556" s="214"/>
      <c r="Q556" s="214"/>
      <c r="R556" s="214"/>
      <c r="S556" s="214"/>
      <c r="T556" s="215"/>
      <c r="AT556" s="216" t="s">
        <v>130</v>
      </c>
      <c r="AU556" s="216" t="s">
        <v>83</v>
      </c>
      <c r="AV556" s="13" t="s">
        <v>85</v>
      </c>
      <c r="AW556" s="13" t="s">
        <v>31</v>
      </c>
      <c r="AX556" s="13" t="s">
        <v>75</v>
      </c>
      <c r="AY556" s="216" t="s">
        <v>120</v>
      </c>
    </row>
    <row r="557" spans="1:65" s="12" customFormat="1" ht="11.25">
      <c r="B557" s="196"/>
      <c r="C557" s="197"/>
      <c r="D557" s="191" t="s">
        <v>130</v>
      </c>
      <c r="E557" s="198" t="s">
        <v>1</v>
      </c>
      <c r="F557" s="199" t="s">
        <v>460</v>
      </c>
      <c r="G557" s="197"/>
      <c r="H557" s="198" t="s">
        <v>1</v>
      </c>
      <c r="I557" s="200"/>
      <c r="J557" s="197"/>
      <c r="K557" s="197"/>
      <c r="L557" s="201"/>
      <c r="M557" s="202"/>
      <c r="N557" s="203"/>
      <c r="O557" s="203"/>
      <c r="P557" s="203"/>
      <c r="Q557" s="203"/>
      <c r="R557" s="203"/>
      <c r="S557" s="203"/>
      <c r="T557" s="204"/>
      <c r="AT557" s="205" t="s">
        <v>130</v>
      </c>
      <c r="AU557" s="205" t="s">
        <v>83</v>
      </c>
      <c r="AV557" s="12" t="s">
        <v>83</v>
      </c>
      <c r="AW557" s="12" t="s">
        <v>31</v>
      </c>
      <c r="AX557" s="12" t="s">
        <v>75</v>
      </c>
      <c r="AY557" s="205" t="s">
        <v>120</v>
      </c>
    </row>
    <row r="558" spans="1:65" s="13" customFormat="1" ht="11.25">
      <c r="B558" s="206"/>
      <c r="C558" s="207"/>
      <c r="D558" s="191" t="s">
        <v>130</v>
      </c>
      <c r="E558" s="208" t="s">
        <v>1</v>
      </c>
      <c r="F558" s="209" t="s">
        <v>461</v>
      </c>
      <c r="G558" s="207"/>
      <c r="H558" s="210">
        <v>12.6</v>
      </c>
      <c r="I558" s="211"/>
      <c r="J558" s="207"/>
      <c r="K558" s="207"/>
      <c r="L558" s="212"/>
      <c r="M558" s="213"/>
      <c r="N558" s="214"/>
      <c r="O558" s="214"/>
      <c r="P558" s="214"/>
      <c r="Q558" s="214"/>
      <c r="R558" s="214"/>
      <c r="S558" s="214"/>
      <c r="T558" s="215"/>
      <c r="AT558" s="216" t="s">
        <v>130</v>
      </c>
      <c r="AU558" s="216" t="s">
        <v>83</v>
      </c>
      <c r="AV558" s="13" t="s">
        <v>85</v>
      </c>
      <c r="AW558" s="13" t="s">
        <v>31</v>
      </c>
      <c r="AX558" s="13" t="s">
        <v>75</v>
      </c>
      <c r="AY558" s="216" t="s">
        <v>120</v>
      </c>
    </row>
    <row r="559" spans="1:65" s="12" customFormat="1" ht="11.25">
      <c r="B559" s="196"/>
      <c r="C559" s="197"/>
      <c r="D559" s="191" t="s">
        <v>130</v>
      </c>
      <c r="E559" s="198" t="s">
        <v>1</v>
      </c>
      <c r="F559" s="199" t="s">
        <v>462</v>
      </c>
      <c r="G559" s="197"/>
      <c r="H559" s="198" t="s">
        <v>1</v>
      </c>
      <c r="I559" s="200"/>
      <c r="J559" s="197"/>
      <c r="K559" s="197"/>
      <c r="L559" s="201"/>
      <c r="M559" s="202"/>
      <c r="N559" s="203"/>
      <c r="O559" s="203"/>
      <c r="P559" s="203"/>
      <c r="Q559" s="203"/>
      <c r="R559" s="203"/>
      <c r="S559" s="203"/>
      <c r="T559" s="204"/>
      <c r="AT559" s="205" t="s">
        <v>130</v>
      </c>
      <c r="AU559" s="205" t="s">
        <v>83</v>
      </c>
      <c r="AV559" s="12" t="s">
        <v>83</v>
      </c>
      <c r="AW559" s="12" t="s">
        <v>31</v>
      </c>
      <c r="AX559" s="12" t="s">
        <v>75</v>
      </c>
      <c r="AY559" s="205" t="s">
        <v>120</v>
      </c>
    </row>
    <row r="560" spans="1:65" s="13" customFormat="1" ht="11.25">
      <c r="B560" s="206"/>
      <c r="C560" s="207"/>
      <c r="D560" s="191" t="s">
        <v>130</v>
      </c>
      <c r="E560" s="208" t="s">
        <v>1</v>
      </c>
      <c r="F560" s="209" t="s">
        <v>463</v>
      </c>
      <c r="G560" s="207"/>
      <c r="H560" s="210">
        <v>0.878</v>
      </c>
      <c r="I560" s="211"/>
      <c r="J560" s="207"/>
      <c r="K560" s="207"/>
      <c r="L560" s="212"/>
      <c r="M560" s="213"/>
      <c r="N560" s="214"/>
      <c r="O560" s="214"/>
      <c r="P560" s="214"/>
      <c r="Q560" s="214"/>
      <c r="R560" s="214"/>
      <c r="S560" s="214"/>
      <c r="T560" s="215"/>
      <c r="AT560" s="216" t="s">
        <v>130</v>
      </c>
      <c r="AU560" s="216" t="s">
        <v>83</v>
      </c>
      <c r="AV560" s="13" t="s">
        <v>85</v>
      </c>
      <c r="AW560" s="13" t="s">
        <v>31</v>
      </c>
      <c r="AX560" s="13" t="s">
        <v>75</v>
      </c>
      <c r="AY560" s="216" t="s">
        <v>120</v>
      </c>
    </row>
    <row r="561" spans="1:65" s="12" customFormat="1" ht="11.25">
      <c r="B561" s="196"/>
      <c r="C561" s="197"/>
      <c r="D561" s="191" t="s">
        <v>130</v>
      </c>
      <c r="E561" s="198" t="s">
        <v>1</v>
      </c>
      <c r="F561" s="199" t="s">
        <v>464</v>
      </c>
      <c r="G561" s="197"/>
      <c r="H561" s="198" t="s">
        <v>1</v>
      </c>
      <c r="I561" s="200"/>
      <c r="J561" s="197"/>
      <c r="K561" s="197"/>
      <c r="L561" s="201"/>
      <c r="M561" s="202"/>
      <c r="N561" s="203"/>
      <c r="O561" s="203"/>
      <c r="P561" s="203"/>
      <c r="Q561" s="203"/>
      <c r="R561" s="203"/>
      <c r="S561" s="203"/>
      <c r="T561" s="204"/>
      <c r="AT561" s="205" t="s">
        <v>130</v>
      </c>
      <c r="AU561" s="205" t="s">
        <v>83</v>
      </c>
      <c r="AV561" s="12" t="s">
        <v>83</v>
      </c>
      <c r="AW561" s="12" t="s">
        <v>31</v>
      </c>
      <c r="AX561" s="12" t="s">
        <v>75</v>
      </c>
      <c r="AY561" s="205" t="s">
        <v>120</v>
      </c>
    </row>
    <row r="562" spans="1:65" s="13" customFormat="1" ht="11.25">
      <c r="B562" s="206"/>
      <c r="C562" s="207"/>
      <c r="D562" s="191" t="s">
        <v>130</v>
      </c>
      <c r="E562" s="208" t="s">
        <v>1</v>
      </c>
      <c r="F562" s="209" t="s">
        <v>465</v>
      </c>
      <c r="G562" s="207"/>
      <c r="H562" s="210">
        <v>2.9249999999999998</v>
      </c>
      <c r="I562" s="211"/>
      <c r="J562" s="207"/>
      <c r="K562" s="207"/>
      <c r="L562" s="212"/>
      <c r="M562" s="213"/>
      <c r="N562" s="214"/>
      <c r="O562" s="214"/>
      <c r="P562" s="214"/>
      <c r="Q562" s="214"/>
      <c r="R562" s="214"/>
      <c r="S562" s="214"/>
      <c r="T562" s="215"/>
      <c r="AT562" s="216" t="s">
        <v>130</v>
      </c>
      <c r="AU562" s="216" t="s">
        <v>83</v>
      </c>
      <c r="AV562" s="13" t="s">
        <v>85</v>
      </c>
      <c r="AW562" s="13" t="s">
        <v>31</v>
      </c>
      <c r="AX562" s="13" t="s">
        <v>75</v>
      </c>
      <c r="AY562" s="216" t="s">
        <v>120</v>
      </c>
    </row>
    <row r="563" spans="1:65" s="12" customFormat="1" ht="11.25">
      <c r="B563" s="196"/>
      <c r="C563" s="197"/>
      <c r="D563" s="191" t="s">
        <v>130</v>
      </c>
      <c r="E563" s="198" t="s">
        <v>1</v>
      </c>
      <c r="F563" s="199" t="s">
        <v>466</v>
      </c>
      <c r="G563" s="197"/>
      <c r="H563" s="198" t="s">
        <v>1</v>
      </c>
      <c r="I563" s="200"/>
      <c r="J563" s="197"/>
      <c r="K563" s="197"/>
      <c r="L563" s="201"/>
      <c r="M563" s="202"/>
      <c r="N563" s="203"/>
      <c r="O563" s="203"/>
      <c r="P563" s="203"/>
      <c r="Q563" s="203"/>
      <c r="R563" s="203"/>
      <c r="S563" s="203"/>
      <c r="T563" s="204"/>
      <c r="AT563" s="205" t="s">
        <v>130</v>
      </c>
      <c r="AU563" s="205" t="s">
        <v>83</v>
      </c>
      <c r="AV563" s="12" t="s">
        <v>83</v>
      </c>
      <c r="AW563" s="12" t="s">
        <v>31</v>
      </c>
      <c r="AX563" s="12" t="s">
        <v>75</v>
      </c>
      <c r="AY563" s="205" t="s">
        <v>120</v>
      </c>
    </row>
    <row r="564" spans="1:65" s="13" customFormat="1" ht="11.25">
      <c r="B564" s="206"/>
      <c r="C564" s="207"/>
      <c r="D564" s="191" t="s">
        <v>130</v>
      </c>
      <c r="E564" s="208" t="s">
        <v>1</v>
      </c>
      <c r="F564" s="209" t="s">
        <v>467</v>
      </c>
      <c r="G564" s="207"/>
      <c r="H564" s="210">
        <v>0.29299999999999998</v>
      </c>
      <c r="I564" s="211"/>
      <c r="J564" s="207"/>
      <c r="K564" s="207"/>
      <c r="L564" s="212"/>
      <c r="M564" s="213"/>
      <c r="N564" s="214"/>
      <c r="O564" s="214"/>
      <c r="P564" s="214"/>
      <c r="Q564" s="214"/>
      <c r="R564" s="214"/>
      <c r="S564" s="214"/>
      <c r="T564" s="215"/>
      <c r="AT564" s="216" t="s">
        <v>130</v>
      </c>
      <c r="AU564" s="216" t="s">
        <v>83</v>
      </c>
      <c r="AV564" s="13" t="s">
        <v>85</v>
      </c>
      <c r="AW564" s="13" t="s">
        <v>31</v>
      </c>
      <c r="AX564" s="13" t="s">
        <v>75</v>
      </c>
      <c r="AY564" s="216" t="s">
        <v>120</v>
      </c>
    </row>
    <row r="565" spans="1:65" s="12" customFormat="1" ht="11.25">
      <c r="B565" s="196"/>
      <c r="C565" s="197"/>
      <c r="D565" s="191" t="s">
        <v>130</v>
      </c>
      <c r="E565" s="198" t="s">
        <v>1</v>
      </c>
      <c r="F565" s="199" t="s">
        <v>468</v>
      </c>
      <c r="G565" s="197"/>
      <c r="H565" s="198" t="s">
        <v>1</v>
      </c>
      <c r="I565" s="200"/>
      <c r="J565" s="197"/>
      <c r="K565" s="197"/>
      <c r="L565" s="201"/>
      <c r="M565" s="202"/>
      <c r="N565" s="203"/>
      <c r="O565" s="203"/>
      <c r="P565" s="203"/>
      <c r="Q565" s="203"/>
      <c r="R565" s="203"/>
      <c r="S565" s="203"/>
      <c r="T565" s="204"/>
      <c r="AT565" s="205" t="s">
        <v>130</v>
      </c>
      <c r="AU565" s="205" t="s">
        <v>83</v>
      </c>
      <c r="AV565" s="12" t="s">
        <v>83</v>
      </c>
      <c r="AW565" s="12" t="s">
        <v>31</v>
      </c>
      <c r="AX565" s="12" t="s">
        <v>75</v>
      </c>
      <c r="AY565" s="205" t="s">
        <v>120</v>
      </c>
    </row>
    <row r="566" spans="1:65" s="13" customFormat="1" ht="11.25">
      <c r="B566" s="206"/>
      <c r="C566" s="207"/>
      <c r="D566" s="191" t="s">
        <v>130</v>
      </c>
      <c r="E566" s="208" t="s">
        <v>1</v>
      </c>
      <c r="F566" s="209" t="s">
        <v>469</v>
      </c>
      <c r="G566" s="207"/>
      <c r="H566" s="210">
        <v>0.70199999999999996</v>
      </c>
      <c r="I566" s="211"/>
      <c r="J566" s="207"/>
      <c r="K566" s="207"/>
      <c r="L566" s="212"/>
      <c r="M566" s="213"/>
      <c r="N566" s="214"/>
      <c r="O566" s="214"/>
      <c r="P566" s="214"/>
      <c r="Q566" s="214"/>
      <c r="R566" s="214"/>
      <c r="S566" s="214"/>
      <c r="T566" s="215"/>
      <c r="AT566" s="216" t="s">
        <v>130</v>
      </c>
      <c r="AU566" s="216" t="s">
        <v>83</v>
      </c>
      <c r="AV566" s="13" t="s">
        <v>85</v>
      </c>
      <c r="AW566" s="13" t="s">
        <v>31</v>
      </c>
      <c r="AX566" s="13" t="s">
        <v>75</v>
      </c>
      <c r="AY566" s="216" t="s">
        <v>120</v>
      </c>
    </row>
    <row r="567" spans="1:65" s="14" customFormat="1" ht="11.25">
      <c r="B567" s="217"/>
      <c r="C567" s="218"/>
      <c r="D567" s="191" t="s">
        <v>130</v>
      </c>
      <c r="E567" s="219" t="s">
        <v>1</v>
      </c>
      <c r="F567" s="220" t="s">
        <v>137</v>
      </c>
      <c r="G567" s="218"/>
      <c r="H567" s="221">
        <v>108.04300000000001</v>
      </c>
      <c r="I567" s="222"/>
      <c r="J567" s="218"/>
      <c r="K567" s="218"/>
      <c r="L567" s="223"/>
      <c r="M567" s="224"/>
      <c r="N567" s="225"/>
      <c r="O567" s="225"/>
      <c r="P567" s="225"/>
      <c r="Q567" s="225"/>
      <c r="R567" s="225"/>
      <c r="S567" s="225"/>
      <c r="T567" s="226"/>
      <c r="AT567" s="227" t="s">
        <v>130</v>
      </c>
      <c r="AU567" s="227" t="s">
        <v>83</v>
      </c>
      <c r="AV567" s="14" t="s">
        <v>127</v>
      </c>
      <c r="AW567" s="14" t="s">
        <v>31</v>
      </c>
      <c r="AX567" s="14" t="s">
        <v>83</v>
      </c>
      <c r="AY567" s="227" t="s">
        <v>120</v>
      </c>
    </row>
    <row r="568" spans="1:65" s="2" customFormat="1" ht="24.2" customHeight="1">
      <c r="A568" s="33"/>
      <c r="B568" s="34"/>
      <c r="C568" s="177" t="s">
        <v>199</v>
      </c>
      <c r="D568" s="177" t="s">
        <v>121</v>
      </c>
      <c r="E568" s="178" t="s">
        <v>470</v>
      </c>
      <c r="F568" s="179" t="s">
        <v>471</v>
      </c>
      <c r="G568" s="180" t="s">
        <v>450</v>
      </c>
      <c r="H568" s="181">
        <v>103.245</v>
      </c>
      <c r="I568" s="182"/>
      <c r="J568" s="183">
        <f>ROUND(I568*H568,2)</f>
        <v>0</v>
      </c>
      <c r="K568" s="179" t="s">
        <v>125</v>
      </c>
      <c r="L568" s="184"/>
      <c r="M568" s="185" t="s">
        <v>1</v>
      </c>
      <c r="N568" s="186" t="s">
        <v>40</v>
      </c>
      <c r="O568" s="70"/>
      <c r="P568" s="187">
        <f>O568*H568</f>
        <v>0</v>
      </c>
      <c r="Q568" s="187">
        <v>1</v>
      </c>
      <c r="R568" s="187">
        <f>Q568*H568</f>
        <v>103.245</v>
      </c>
      <c r="S568" s="187">
        <v>0</v>
      </c>
      <c r="T568" s="188">
        <f>S568*H568</f>
        <v>0</v>
      </c>
      <c r="U568" s="33"/>
      <c r="V568" s="33"/>
      <c r="W568" s="33"/>
      <c r="X568" s="33"/>
      <c r="Y568" s="33"/>
      <c r="Z568" s="33"/>
      <c r="AA568" s="33"/>
      <c r="AB568" s="33"/>
      <c r="AC568" s="33"/>
      <c r="AD568" s="33"/>
      <c r="AE568" s="33"/>
      <c r="AR568" s="189" t="s">
        <v>126</v>
      </c>
      <c r="AT568" s="189" t="s">
        <v>121</v>
      </c>
      <c r="AU568" s="189" t="s">
        <v>83</v>
      </c>
      <c r="AY568" s="16" t="s">
        <v>120</v>
      </c>
      <c r="BE568" s="190">
        <f>IF(N568="základní",J568,0)</f>
        <v>0</v>
      </c>
      <c r="BF568" s="190">
        <f>IF(N568="snížená",J568,0)</f>
        <v>0</v>
      </c>
      <c r="BG568" s="190">
        <f>IF(N568="zákl. přenesená",J568,0)</f>
        <v>0</v>
      </c>
      <c r="BH568" s="190">
        <f>IF(N568="sníž. přenesená",J568,0)</f>
        <v>0</v>
      </c>
      <c r="BI568" s="190">
        <f>IF(N568="nulová",J568,0)</f>
        <v>0</v>
      </c>
      <c r="BJ568" s="16" t="s">
        <v>83</v>
      </c>
      <c r="BK568" s="190">
        <f>ROUND(I568*H568,2)</f>
        <v>0</v>
      </c>
      <c r="BL568" s="16" t="s">
        <v>127</v>
      </c>
      <c r="BM568" s="189" t="s">
        <v>472</v>
      </c>
    </row>
    <row r="569" spans="1:65" s="2" customFormat="1" ht="11.25">
      <c r="A569" s="33"/>
      <c r="B569" s="34"/>
      <c r="C569" s="35"/>
      <c r="D569" s="191" t="s">
        <v>129</v>
      </c>
      <c r="E569" s="35"/>
      <c r="F569" s="192" t="s">
        <v>471</v>
      </c>
      <c r="G569" s="35"/>
      <c r="H569" s="35"/>
      <c r="I569" s="193"/>
      <c r="J569" s="35"/>
      <c r="K569" s="35"/>
      <c r="L569" s="38"/>
      <c r="M569" s="194"/>
      <c r="N569" s="195"/>
      <c r="O569" s="70"/>
      <c r="P569" s="70"/>
      <c r="Q569" s="70"/>
      <c r="R569" s="70"/>
      <c r="S569" s="70"/>
      <c r="T569" s="71"/>
      <c r="U569" s="33"/>
      <c r="V569" s="33"/>
      <c r="W569" s="33"/>
      <c r="X569" s="33"/>
      <c r="Y569" s="33"/>
      <c r="Z569" s="33"/>
      <c r="AA569" s="33"/>
      <c r="AB569" s="33"/>
      <c r="AC569" s="33"/>
      <c r="AD569" s="33"/>
      <c r="AE569" s="33"/>
      <c r="AT569" s="16" t="s">
        <v>129</v>
      </c>
      <c r="AU569" s="16" t="s">
        <v>83</v>
      </c>
    </row>
    <row r="570" spans="1:65" s="12" customFormat="1" ht="11.25">
      <c r="B570" s="196"/>
      <c r="C570" s="197"/>
      <c r="D570" s="191" t="s">
        <v>130</v>
      </c>
      <c r="E570" s="198" t="s">
        <v>1</v>
      </c>
      <c r="F570" s="199" t="s">
        <v>452</v>
      </c>
      <c r="G570" s="197"/>
      <c r="H570" s="198" t="s">
        <v>1</v>
      </c>
      <c r="I570" s="200"/>
      <c r="J570" s="197"/>
      <c r="K570" s="197"/>
      <c r="L570" s="201"/>
      <c r="M570" s="202"/>
      <c r="N570" s="203"/>
      <c r="O570" s="203"/>
      <c r="P570" s="203"/>
      <c r="Q570" s="203"/>
      <c r="R570" s="203"/>
      <c r="S570" s="203"/>
      <c r="T570" s="204"/>
      <c r="AT570" s="205" t="s">
        <v>130</v>
      </c>
      <c r="AU570" s="205" t="s">
        <v>83</v>
      </c>
      <c r="AV570" s="12" t="s">
        <v>83</v>
      </c>
      <c r="AW570" s="12" t="s">
        <v>31</v>
      </c>
      <c r="AX570" s="12" t="s">
        <v>75</v>
      </c>
      <c r="AY570" s="205" t="s">
        <v>120</v>
      </c>
    </row>
    <row r="571" spans="1:65" s="13" customFormat="1" ht="11.25">
      <c r="B571" s="206"/>
      <c r="C571" s="207"/>
      <c r="D571" s="191" t="s">
        <v>130</v>
      </c>
      <c r="E571" s="208" t="s">
        <v>1</v>
      </c>
      <c r="F571" s="209" t="s">
        <v>453</v>
      </c>
      <c r="G571" s="207"/>
      <c r="H571" s="210">
        <v>19.2</v>
      </c>
      <c r="I571" s="211"/>
      <c r="J571" s="207"/>
      <c r="K571" s="207"/>
      <c r="L571" s="212"/>
      <c r="M571" s="213"/>
      <c r="N571" s="214"/>
      <c r="O571" s="214"/>
      <c r="P571" s="214"/>
      <c r="Q571" s="214"/>
      <c r="R571" s="214"/>
      <c r="S571" s="214"/>
      <c r="T571" s="215"/>
      <c r="AT571" s="216" t="s">
        <v>130</v>
      </c>
      <c r="AU571" s="216" t="s">
        <v>83</v>
      </c>
      <c r="AV571" s="13" t="s">
        <v>85</v>
      </c>
      <c r="AW571" s="13" t="s">
        <v>31</v>
      </c>
      <c r="AX571" s="13" t="s">
        <v>75</v>
      </c>
      <c r="AY571" s="216" t="s">
        <v>120</v>
      </c>
    </row>
    <row r="572" spans="1:65" s="12" customFormat="1" ht="11.25">
      <c r="B572" s="196"/>
      <c r="C572" s="197"/>
      <c r="D572" s="191" t="s">
        <v>130</v>
      </c>
      <c r="E572" s="198" t="s">
        <v>1</v>
      </c>
      <c r="F572" s="199" t="s">
        <v>454</v>
      </c>
      <c r="G572" s="197"/>
      <c r="H572" s="198" t="s">
        <v>1</v>
      </c>
      <c r="I572" s="200"/>
      <c r="J572" s="197"/>
      <c r="K572" s="197"/>
      <c r="L572" s="201"/>
      <c r="M572" s="202"/>
      <c r="N572" s="203"/>
      <c r="O572" s="203"/>
      <c r="P572" s="203"/>
      <c r="Q572" s="203"/>
      <c r="R572" s="203"/>
      <c r="S572" s="203"/>
      <c r="T572" s="204"/>
      <c r="AT572" s="205" t="s">
        <v>130</v>
      </c>
      <c r="AU572" s="205" t="s">
        <v>83</v>
      </c>
      <c r="AV572" s="12" t="s">
        <v>83</v>
      </c>
      <c r="AW572" s="12" t="s">
        <v>31</v>
      </c>
      <c r="AX572" s="12" t="s">
        <v>75</v>
      </c>
      <c r="AY572" s="205" t="s">
        <v>120</v>
      </c>
    </row>
    <row r="573" spans="1:65" s="13" customFormat="1" ht="11.25">
      <c r="B573" s="206"/>
      <c r="C573" s="207"/>
      <c r="D573" s="191" t="s">
        <v>130</v>
      </c>
      <c r="E573" s="208" t="s">
        <v>1</v>
      </c>
      <c r="F573" s="209" t="s">
        <v>455</v>
      </c>
      <c r="G573" s="207"/>
      <c r="H573" s="210">
        <v>26.594999999999999</v>
      </c>
      <c r="I573" s="211"/>
      <c r="J573" s="207"/>
      <c r="K573" s="207"/>
      <c r="L573" s="212"/>
      <c r="M573" s="213"/>
      <c r="N573" s="214"/>
      <c r="O573" s="214"/>
      <c r="P573" s="214"/>
      <c r="Q573" s="214"/>
      <c r="R573" s="214"/>
      <c r="S573" s="214"/>
      <c r="T573" s="215"/>
      <c r="AT573" s="216" t="s">
        <v>130</v>
      </c>
      <c r="AU573" s="216" t="s">
        <v>83</v>
      </c>
      <c r="AV573" s="13" t="s">
        <v>85</v>
      </c>
      <c r="AW573" s="13" t="s">
        <v>31</v>
      </c>
      <c r="AX573" s="13" t="s">
        <v>75</v>
      </c>
      <c r="AY573" s="216" t="s">
        <v>120</v>
      </c>
    </row>
    <row r="574" spans="1:65" s="12" customFormat="1" ht="11.25">
      <c r="B574" s="196"/>
      <c r="C574" s="197"/>
      <c r="D574" s="191" t="s">
        <v>130</v>
      </c>
      <c r="E574" s="198" t="s">
        <v>1</v>
      </c>
      <c r="F574" s="199" t="s">
        <v>456</v>
      </c>
      <c r="G574" s="197"/>
      <c r="H574" s="198" t="s">
        <v>1</v>
      </c>
      <c r="I574" s="200"/>
      <c r="J574" s="197"/>
      <c r="K574" s="197"/>
      <c r="L574" s="201"/>
      <c r="M574" s="202"/>
      <c r="N574" s="203"/>
      <c r="O574" s="203"/>
      <c r="P574" s="203"/>
      <c r="Q574" s="203"/>
      <c r="R574" s="203"/>
      <c r="S574" s="203"/>
      <c r="T574" s="204"/>
      <c r="AT574" s="205" t="s">
        <v>130</v>
      </c>
      <c r="AU574" s="205" t="s">
        <v>83</v>
      </c>
      <c r="AV574" s="12" t="s">
        <v>83</v>
      </c>
      <c r="AW574" s="12" t="s">
        <v>31</v>
      </c>
      <c r="AX574" s="12" t="s">
        <v>75</v>
      </c>
      <c r="AY574" s="205" t="s">
        <v>120</v>
      </c>
    </row>
    <row r="575" spans="1:65" s="13" customFormat="1" ht="11.25">
      <c r="B575" s="206"/>
      <c r="C575" s="207"/>
      <c r="D575" s="191" t="s">
        <v>130</v>
      </c>
      <c r="E575" s="208" t="s">
        <v>1</v>
      </c>
      <c r="F575" s="209" t="s">
        <v>457</v>
      </c>
      <c r="G575" s="207"/>
      <c r="H575" s="210">
        <v>23.25</v>
      </c>
      <c r="I575" s="211"/>
      <c r="J575" s="207"/>
      <c r="K575" s="207"/>
      <c r="L575" s="212"/>
      <c r="M575" s="213"/>
      <c r="N575" s="214"/>
      <c r="O575" s="214"/>
      <c r="P575" s="214"/>
      <c r="Q575" s="214"/>
      <c r="R575" s="214"/>
      <c r="S575" s="214"/>
      <c r="T575" s="215"/>
      <c r="AT575" s="216" t="s">
        <v>130</v>
      </c>
      <c r="AU575" s="216" t="s">
        <v>83</v>
      </c>
      <c r="AV575" s="13" t="s">
        <v>85</v>
      </c>
      <c r="AW575" s="13" t="s">
        <v>31</v>
      </c>
      <c r="AX575" s="13" t="s">
        <v>75</v>
      </c>
      <c r="AY575" s="216" t="s">
        <v>120</v>
      </c>
    </row>
    <row r="576" spans="1:65" s="12" customFormat="1" ht="11.25">
      <c r="B576" s="196"/>
      <c r="C576" s="197"/>
      <c r="D576" s="191" t="s">
        <v>130</v>
      </c>
      <c r="E576" s="198" t="s">
        <v>1</v>
      </c>
      <c r="F576" s="199" t="s">
        <v>458</v>
      </c>
      <c r="G576" s="197"/>
      <c r="H576" s="198" t="s">
        <v>1</v>
      </c>
      <c r="I576" s="200"/>
      <c r="J576" s="197"/>
      <c r="K576" s="197"/>
      <c r="L576" s="201"/>
      <c r="M576" s="202"/>
      <c r="N576" s="203"/>
      <c r="O576" s="203"/>
      <c r="P576" s="203"/>
      <c r="Q576" s="203"/>
      <c r="R576" s="203"/>
      <c r="S576" s="203"/>
      <c r="T576" s="204"/>
      <c r="AT576" s="205" t="s">
        <v>130</v>
      </c>
      <c r="AU576" s="205" t="s">
        <v>83</v>
      </c>
      <c r="AV576" s="12" t="s">
        <v>83</v>
      </c>
      <c r="AW576" s="12" t="s">
        <v>31</v>
      </c>
      <c r="AX576" s="12" t="s">
        <v>75</v>
      </c>
      <c r="AY576" s="205" t="s">
        <v>120</v>
      </c>
    </row>
    <row r="577" spans="1:65" s="13" customFormat="1" ht="11.25">
      <c r="B577" s="206"/>
      <c r="C577" s="207"/>
      <c r="D577" s="191" t="s">
        <v>130</v>
      </c>
      <c r="E577" s="208" t="s">
        <v>1</v>
      </c>
      <c r="F577" s="209" t="s">
        <v>459</v>
      </c>
      <c r="G577" s="207"/>
      <c r="H577" s="210">
        <v>21.6</v>
      </c>
      <c r="I577" s="211"/>
      <c r="J577" s="207"/>
      <c r="K577" s="207"/>
      <c r="L577" s="212"/>
      <c r="M577" s="213"/>
      <c r="N577" s="214"/>
      <c r="O577" s="214"/>
      <c r="P577" s="214"/>
      <c r="Q577" s="214"/>
      <c r="R577" s="214"/>
      <c r="S577" s="214"/>
      <c r="T577" s="215"/>
      <c r="AT577" s="216" t="s">
        <v>130</v>
      </c>
      <c r="AU577" s="216" t="s">
        <v>83</v>
      </c>
      <c r="AV577" s="13" t="s">
        <v>85</v>
      </c>
      <c r="AW577" s="13" t="s">
        <v>31</v>
      </c>
      <c r="AX577" s="13" t="s">
        <v>75</v>
      </c>
      <c r="AY577" s="216" t="s">
        <v>120</v>
      </c>
    </row>
    <row r="578" spans="1:65" s="12" customFormat="1" ht="11.25">
      <c r="B578" s="196"/>
      <c r="C578" s="197"/>
      <c r="D578" s="191" t="s">
        <v>130</v>
      </c>
      <c r="E578" s="198" t="s">
        <v>1</v>
      </c>
      <c r="F578" s="199" t="s">
        <v>460</v>
      </c>
      <c r="G578" s="197"/>
      <c r="H578" s="198" t="s">
        <v>1</v>
      </c>
      <c r="I578" s="200"/>
      <c r="J578" s="197"/>
      <c r="K578" s="197"/>
      <c r="L578" s="201"/>
      <c r="M578" s="202"/>
      <c r="N578" s="203"/>
      <c r="O578" s="203"/>
      <c r="P578" s="203"/>
      <c r="Q578" s="203"/>
      <c r="R578" s="203"/>
      <c r="S578" s="203"/>
      <c r="T578" s="204"/>
      <c r="AT578" s="205" t="s">
        <v>130</v>
      </c>
      <c r="AU578" s="205" t="s">
        <v>83</v>
      </c>
      <c r="AV578" s="12" t="s">
        <v>83</v>
      </c>
      <c r="AW578" s="12" t="s">
        <v>31</v>
      </c>
      <c r="AX578" s="12" t="s">
        <v>75</v>
      </c>
      <c r="AY578" s="205" t="s">
        <v>120</v>
      </c>
    </row>
    <row r="579" spans="1:65" s="13" customFormat="1" ht="11.25">
      <c r="B579" s="206"/>
      <c r="C579" s="207"/>
      <c r="D579" s="191" t="s">
        <v>130</v>
      </c>
      <c r="E579" s="208" t="s">
        <v>1</v>
      </c>
      <c r="F579" s="209" t="s">
        <v>461</v>
      </c>
      <c r="G579" s="207"/>
      <c r="H579" s="210">
        <v>12.6</v>
      </c>
      <c r="I579" s="211"/>
      <c r="J579" s="207"/>
      <c r="K579" s="207"/>
      <c r="L579" s="212"/>
      <c r="M579" s="213"/>
      <c r="N579" s="214"/>
      <c r="O579" s="214"/>
      <c r="P579" s="214"/>
      <c r="Q579" s="214"/>
      <c r="R579" s="214"/>
      <c r="S579" s="214"/>
      <c r="T579" s="215"/>
      <c r="AT579" s="216" t="s">
        <v>130</v>
      </c>
      <c r="AU579" s="216" t="s">
        <v>83</v>
      </c>
      <c r="AV579" s="13" t="s">
        <v>85</v>
      </c>
      <c r="AW579" s="13" t="s">
        <v>31</v>
      </c>
      <c r="AX579" s="13" t="s">
        <v>75</v>
      </c>
      <c r="AY579" s="216" t="s">
        <v>120</v>
      </c>
    </row>
    <row r="580" spans="1:65" s="14" customFormat="1" ht="11.25">
      <c r="B580" s="217"/>
      <c r="C580" s="218"/>
      <c r="D580" s="191" t="s">
        <v>130</v>
      </c>
      <c r="E580" s="219" t="s">
        <v>1</v>
      </c>
      <c r="F580" s="220" t="s">
        <v>137</v>
      </c>
      <c r="G580" s="218"/>
      <c r="H580" s="221">
        <v>103.245</v>
      </c>
      <c r="I580" s="222"/>
      <c r="J580" s="218"/>
      <c r="K580" s="218"/>
      <c r="L580" s="223"/>
      <c r="M580" s="224"/>
      <c r="N580" s="225"/>
      <c r="O580" s="225"/>
      <c r="P580" s="225"/>
      <c r="Q580" s="225"/>
      <c r="R580" s="225"/>
      <c r="S580" s="225"/>
      <c r="T580" s="226"/>
      <c r="AT580" s="227" t="s">
        <v>130</v>
      </c>
      <c r="AU580" s="227" t="s">
        <v>83</v>
      </c>
      <c r="AV580" s="14" t="s">
        <v>127</v>
      </c>
      <c r="AW580" s="14" t="s">
        <v>31</v>
      </c>
      <c r="AX580" s="14" t="s">
        <v>83</v>
      </c>
      <c r="AY580" s="227" t="s">
        <v>120</v>
      </c>
    </row>
    <row r="581" spans="1:65" s="2" customFormat="1" ht="16.5" customHeight="1">
      <c r="A581" s="33"/>
      <c r="B581" s="34"/>
      <c r="C581" s="177" t="s">
        <v>159</v>
      </c>
      <c r="D581" s="177" t="s">
        <v>121</v>
      </c>
      <c r="E581" s="178" t="s">
        <v>473</v>
      </c>
      <c r="F581" s="179" t="s">
        <v>474</v>
      </c>
      <c r="G581" s="180" t="s">
        <v>475</v>
      </c>
      <c r="H581" s="181">
        <v>25</v>
      </c>
      <c r="I581" s="182"/>
      <c r="J581" s="183">
        <f>ROUND(I581*H581,2)</f>
        <v>0</v>
      </c>
      <c r="K581" s="179" t="s">
        <v>125</v>
      </c>
      <c r="L581" s="184"/>
      <c r="M581" s="185" t="s">
        <v>1</v>
      </c>
      <c r="N581" s="186" t="s">
        <v>40</v>
      </c>
      <c r="O581" s="70"/>
      <c r="P581" s="187">
        <f>O581*H581</f>
        <v>0</v>
      </c>
      <c r="Q581" s="187">
        <v>1E-3</v>
      </c>
      <c r="R581" s="187">
        <f>Q581*H581</f>
        <v>2.5000000000000001E-2</v>
      </c>
      <c r="S581" s="187">
        <v>0</v>
      </c>
      <c r="T581" s="188">
        <f>S581*H581</f>
        <v>0</v>
      </c>
      <c r="U581" s="33"/>
      <c r="V581" s="33"/>
      <c r="W581" s="33"/>
      <c r="X581" s="33"/>
      <c r="Y581" s="33"/>
      <c r="Z581" s="33"/>
      <c r="AA581" s="33"/>
      <c r="AB581" s="33"/>
      <c r="AC581" s="33"/>
      <c r="AD581" s="33"/>
      <c r="AE581" s="33"/>
      <c r="AR581" s="189" t="s">
        <v>126</v>
      </c>
      <c r="AT581" s="189" t="s">
        <v>121</v>
      </c>
      <c r="AU581" s="189" t="s">
        <v>83</v>
      </c>
      <c r="AY581" s="16" t="s">
        <v>120</v>
      </c>
      <c r="BE581" s="190">
        <f>IF(N581="základní",J581,0)</f>
        <v>0</v>
      </c>
      <c r="BF581" s="190">
        <f>IF(N581="snížená",J581,0)</f>
        <v>0</v>
      </c>
      <c r="BG581" s="190">
        <f>IF(N581="zákl. přenesená",J581,0)</f>
        <v>0</v>
      </c>
      <c r="BH581" s="190">
        <f>IF(N581="sníž. přenesená",J581,0)</f>
        <v>0</v>
      </c>
      <c r="BI581" s="190">
        <f>IF(N581="nulová",J581,0)</f>
        <v>0</v>
      </c>
      <c r="BJ581" s="16" t="s">
        <v>83</v>
      </c>
      <c r="BK581" s="190">
        <f>ROUND(I581*H581,2)</f>
        <v>0</v>
      </c>
      <c r="BL581" s="16" t="s">
        <v>127</v>
      </c>
      <c r="BM581" s="189" t="s">
        <v>476</v>
      </c>
    </row>
    <row r="582" spans="1:65" s="2" customFormat="1" ht="11.25">
      <c r="A582" s="33"/>
      <c r="B582" s="34"/>
      <c r="C582" s="35"/>
      <c r="D582" s="191" t="s">
        <v>129</v>
      </c>
      <c r="E582" s="35"/>
      <c r="F582" s="192" t="s">
        <v>474</v>
      </c>
      <c r="G582" s="35"/>
      <c r="H582" s="35"/>
      <c r="I582" s="193"/>
      <c r="J582" s="35"/>
      <c r="K582" s="35"/>
      <c r="L582" s="38"/>
      <c r="M582" s="194"/>
      <c r="N582" s="195"/>
      <c r="O582" s="70"/>
      <c r="P582" s="70"/>
      <c r="Q582" s="70"/>
      <c r="R582" s="70"/>
      <c r="S582" s="70"/>
      <c r="T582" s="71"/>
      <c r="U582" s="33"/>
      <c r="V582" s="33"/>
      <c r="W582" s="33"/>
      <c r="X582" s="33"/>
      <c r="Y582" s="33"/>
      <c r="Z582" s="33"/>
      <c r="AA582" s="33"/>
      <c r="AB582" s="33"/>
      <c r="AC582" s="33"/>
      <c r="AD582" s="33"/>
      <c r="AE582" s="33"/>
      <c r="AT582" s="16" t="s">
        <v>129</v>
      </c>
      <c r="AU582" s="16" t="s">
        <v>83</v>
      </c>
    </row>
    <row r="583" spans="1:65" s="13" customFormat="1" ht="11.25">
      <c r="B583" s="206"/>
      <c r="C583" s="207"/>
      <c r="D583" s="191" t="s">
        <v>130</v>
      </c>
      <c r="E583" s="208" t="s">
        <v>1</v>
      </c>
      <c r="F583" s="209" t="s">
        <v>276</v>
      </c>
      <c r="G583" s="207"/>
      <c r="H583" s="210">
        <v>25</v>
      </c>
      <c r="I583" s="211"/>
      <c r="J583" s="207"/>
      <c r="K583" s="207"/>
      <c r="L583" s="212"/>
      <c r="M583" s="213"/>
      <c r="N583" s="214"/>
      <c r="O583" s="214"/>
      <c r="P583" s="214"/>
      <c r="Q583" s="214"/>
      <c r="R583" s="214"/>
      <c r="S583" s="214"/>
      <c r="T583" s="215"/>
      <c r="AT583" s="216" t="s">
        <v>130</v>
      </c>
      <c r="AU583" s="216" t="s">
        <v>83</v>
      </c>
      <c r="AV583" s="13" t="s">
        <v>85</v>
      </c>
      <c r="AW583" s="13" t="s">
        <v>31</v>
      </c>
      <c r="AX583" s="13" t="s">
        <v>75</v>
      </c>
      <c r="AY583" s="216" t="s">
        <v>120</v>
      </c>
    </row>
    <row r="584" spans="1:65" s="14" customFormat="1" ht="11.25">
      <c r="B584" s="217"/>
      <c r="C584" s="218"/>
      <c r="D584" s="191" t="s">
        <v>130</v>
      </c>
      <c r="E584" s="219" t="s">
        <v>1</v>
      </c>
      <c r="F584" s="220" t="s">
        <v>137</v>
      </c>
      <c r="G584" s="218"/>
      <c r="H584" s="221">
        <v>25</v>
      </c>
      <c r="I584" s="222"/>
      <c r="J584" s="218"/>
      <c r="K584" s="218"/>
      <c r="L584" s="223"/>
      <c r="M584" s="224"/>
      <c r="N584" s="225"/>
      <c r="O584" s="225"/>
      <c r="P584" s="225"/>
      <c r="Q584" s="225"/>
      <c r="R584" s="225"/>
      <c r="S584" s="225"/>
      <c r="T584" s="226"/>
      <c r="AT584" s="227" t="s">
        <v>130</v>
      </c>
      <c r="AU584" s="227" t="s">
        <v>83</v>
      </c>
      <c r="AV584" s="14" t="s">
        <v>127</v>
      </c>
      <c r="AW584" s="14" t="s">
        <v>31</v>
      </c>
      <c r="AX584" s="14" t="s">
        <v>83</v>
      </c>
      <c r="AY584" s="227" t="s">
        <v>120</v>
      </c>
    </row>
    <row r="585" spans="1:65" s="2" customFormat="1" ht="16.5" customHeight="1">
      <c r="A585" s="33"/>
      <c r="B585" s="34"/>
      <c r="C585" s="177" t="s">
        <v>477</v>
      </c>
      <c r="D585" s="177" t="s">
        <v>121</v>
      </c>
      <c r="E585" s="178" t="s">
        <v>478</v>
      </c>
      <c r="F585" s="179" t="s">
        <v>479</v>
      </c>
      <c r="G585" s="180" t="s">
        <v>450</v>
      </c>
      <c r="H585" s="181">
        <v>133.19999999999999</v>
      </c>
      <c r="I585" s="182"/>
      <c r="J585" s="183">
        <f>ROUND(I585*H585,2)</f>
        <v>0</v>
      </c>
      <c r="K585" s="179" t="s">
        <v>1</v>
      </c>
      <c r="L585" s="184"/>
      <c r="M585" s="185" t="s">
        <v>1</v>
      </c>
      <c r="N585" s="186" t="s">
        <v>40</v>
      </c>
      <c r="O585" s="70"/>
      <c r="P585" s="187">
        <f>O585*H585</f>
        <v>0</v>
      </c>
      <c r="Q585" s="187">
        <v>1</v>
      </c>
      <c r="R585" s="187">
        <f>Q585*H585</f>
        <v>133.19999999999999</v>
      </c>
      <c r="S585" s="187">
        <v>0</v>
      </c>
      <c r="T585" s="188">
        <f>S585*H585</f>
        <v>0</v>
      </c>
      <c r="U585" s="33"/>
      <c r="V585" s="33"/>
      <c r="W585" s="33"/>
      <c r="X585" s="33"/>
      <c r="Y585" s="33"/>
      <c r="Z585" s="33"/>
      <c r="AA585" s="33"/>
      <c r="AB585" s="33"/>
      <c r="AC585" s="33"/>
      <c r="AD585" s="33"/>
      <c r="AE585" s="33"/>
      <c r="AR585" s="189" t="s">
        <v>126</v>
      </c>
      <c r="AT585" s="189" t="s">
        <v>121</v>
      </c>
      <c r="AU585" s="189" t="s">
        <v>83</v>
      </c>
      <c r="AY585" s="16" t="s">
        <v>120</v>
      </c>
      <c r="BE585" s="190">
        <f>IF(N585="základní",J585,0)</f>
        <v>0</v>
      </c>
      <c r="BF585" s="190">
        <f>IF(N585="snížená",J585,0)</f>
        <v>0</v>
      </c>
      <c r="BG585" s="190">
        <f>IF(N585="zákl. přenesená",J585,0)</f>
        <v>0</v>
      </c>
      <c r="BH585" s="190">
        <f>IF(N585="sníž. přenesená",J585,0)</f>
        <v>0</v>
      </c>
      <c r="BI585" s="190">
        <f>IF(N585="nulová",J585,0)</f>
        <v>0</v>
      </c>
      <c r="BJ585" s="16" t="s">
        <v>83</v>
      </c>
      <c r="BK585" s="190">
        <f>ROUND(I585*H585,2)</f>
        <v>0</v>
      </c>
      <c r="BL585" s="16" t="s">
        <v>127</v>
      </c>
      <c r="BM585" s="189" t="s">
        <v>480</v>
      </c>
    </row>
    <row r="586" spans="1:65" s="2" customFormat="1" ht="11.25">
      <c r="A586" s="33"/>
      <c r="B586" s="34"/>
      <c r="C586" s="35"/>
      <c r="D586" s="191" t="s">
        <v>129</v>
      </c>
      <c r="E586" s="35"/>
      <c r="F586" s="192" t="s">
        <v>479</v>
      </c>
      <c r="G586" s="35"/>
      <c r="H586" s="35"/>
      <c r="I586" s="193"/>
      <c r="J586" s="35"/>
      <c r="K586" s="35"/>
      <c r="L586" s="38"/>
      <c r="M586" s="194"/>
      <c r="N586" s="195"/>
      <c r="O586" s="70"/>
      <c r="P586" s="70"/>
      <c r="Q586" s="70"/>
      <c r="R586" s="70"/>
      <c r="S586" s="70"/>
      <c r="T586" s="71"/>
      <c r="U586" s="33"/>
      <c r="V586" s="33"/>
      <c r="W586" s="33"/>
      <c r="X586" s="33"/>
      <c r="Y586" s="33"/>
      <c r="Z586" s="33"/>
      <c r="AA586" s="33"/>
      <c r="AB586" s="33"/>
      <c r="AC586" s="33"/>
      <c r="AD586" s="33"/>
      <c r="AE586" s="33"/>
      <c r="AT586" s="16" t="s">
        <v>129</v>
      </c>
      <c r="AU586" s="16" t="s">
        <v>83</v>
      </c>
    </row>
    <row r="587" spans="1:65" s="12" customFormat="1" ht="11.25">
      <c r="B587" s="196"/>
      <c r="C587" s="197"/>
      <c r="D587" s="191" t="s">
        <v>130</v>
      </c>
      <c r="E587" s="198" t="s">
        <v>1</v>
      </c>
      <c r="F587" s="199" t="s">
        <v>481</v>
      </c>
      <c r="G587" s="197"/>
      <c r="H587" s="198" t="s">
        <v>1</v>
      </c>
      <c r="I587" s="200"/>
      <c r="J587" s="197"/>
      <c r="K587" s="197"/>
      <c r="L587" s="201"/>
      <c r="M587" s="202"/>
      <c r="N587" s="203"/>
      <c r="O587" s="203"/>
      <c r="P587" s="203"/>
      <c r="Q587" s="203"/>
      <c r="R587" s="203"/>
      <c r="S587" s="203"/>
      <c r="T587" s="204"/>
      <c r="AT587" s="205" t="s">
        <v>130</v>
      </c>
      <c r="AU587" s="205" t="s">
        <v>83</v>
      </c>
      <c r="AV587" s="12" t="s">
        <v>83</v>
      </c>
      <c r="AW587" s="12" t="s">
        <v>31</v>
      </c>
      <c r="AX587" s="12" t="s">
        <v>75</v>
      </c>
      <c r="AY587" s="205" t="s">
        <v>120</v>
      </c>
    </row>
    <row r="588" spans="1:65" s="12" customFormat="1" ht="11.25">
      <c r="B588" s="196"/>
      <c r="C588" s="197"/>
      <c r="D588" s="191" t="s">
        <v>130</v>
      </c>
      <c r="E588" s="198" t="s">
        <v>1</v>
      </c>
      <c r="F588" s="199" t="s">
        <v>132</v>
      </c>
      <c r="G588" s="197"/>
      <c r="H588" s="198" t="s">
        <v>1</v>
      </c>
      <c r="I588" s="200"/>
      <c r="J588" s="197"/>
      <c r="K588" s="197"/>
      <c r="L588" s="201"/>
      <c r="M588" s="202"/>
      <c r="N588" s="203"/>
      <c r="O588" s="203"/>
      <c r="P588" s="203"/>
      <c r="Q588" s="203"/>
      <c r="R588" s="203"/>
      <c r="S588" s="203"/>
      <c r="T588" s="204"/>
      <c r="AT588" s="205" t="s">
        <v>130</v>
      </c>
      <c r="AU588" s="205" t="s">
        <v>83</v>
      </c>
      <c r="AV588" s="12" t="s">
        <v>83</v>
      </c>
      <c r="AW588" s="12" t="s">
        <v>31</v>
      </c>
      <c r="AX588" s="12" t="s">
        <v>75</v>
      </c>
      <c r="AY588" s="205" t="s">
        <v>120</v>
      </c>
    </row>
    <row r="589" spans="1:65" s="13" customFormat="1" ht="11.25">
      <c r="B589" s="206"/>
      <c r="C589" s="207"/>
      <c r="D589" s="191" t="s">
        <v>130</v>
      </c>
      <c r="E589" s="208" t="s">
        <v>1</v>
      </c>
      <c r="F589" s="209" t="s">
        <v>482</v>
      </c>
      <c r="G589" s="207"/>
      <c r="H589" s="210">
        <v>14.4</v>
      </c>
      <c r="I589" s="211"/>
      <c r="J589" s="207"/>
      <c r="K589" s="207"/>
      <c r="L589" s="212"/>
      <c r="M589" s="213"/>
      <c r="N589" s="214"/>
      <c r="O589" s="214"/>
      <c r="P589" s="214"/>
      <c r="Q589" s="214"/>
      <c r="R589" s="214"/>
      <c r="S589" s="214"/>
      <c r="T589" s="215"/>
      <c r="AT589" s="216" t="s">
        <v>130</v>
      </c>
      <c r="AU589" s="216" t="s">
        <v>83</v>
      </c>
      <c r="AV589" s="13" t="s">
        <v>85</v>
      </c>
      <c r="AW589" s="13" t="s">
        <v>31</v>
      </c>
      <c r="AX589" s="13" t="s">
        <v>75</v>
      </c>
      <c r="AY589" s="216" t="s">
        <v>120</v>
      </c>
    </row>
    <row r="590" spans="1:65" s="12" customFormat="1" ht="11.25">
      <c r="B590" s="196"/>
      <c r="C590" s="197"/>
      <c r="D590" s="191" t="s">
        <v>130</v>
      </c>
      <c r="E590" s="198" t="s">
        <v>1</v>
      </c>
      <c r="F590" s="199" t="s">
        <v>338</v>
      </c>
      <c r="G590" s="197"/>
      <c r="H590" s="198" t="s">
        <v>1</v>
      </c>
      <c r="I590" s="200"/>
      <c r="J590" s="197"/>
      <c r="K590" s="197"/>
      <c r="L590" s="201"/>
      <c r="M590" s="202"/>
      <c r="N590" s="203"/>
      <c r="O590" s="203"/>
      <c r="P590" s="203"/>
      <c r="Q590" s="203"/>
      <c r="R590" s="203"/>
      <c r="S590" s="203"/>
      <c r="T590" s="204"/>
      <c r="AT590" s="205" t="s">
        <v>130</v>
      </c>
      <c r="AU590" s="205" t="s">
        <v>83</v>
      </c>
      <c r="AV590" s="12" t="s">
        <v>83</v>
      </c>
      <c r="AW590" s="12" t="s">
        <v>31</v>
      </c>
      <c r="AX590" s="12" t="s">
        <v>75</v>
      </c>
      <c r="AY590" s="205" t="s">
        <v>120</v>
      </c>
    </row>
    <row r="591" spans="1:65" s="13" customFormat="1" ht="11.25">
      <c r="B591" s="206"/>
      <c r="C591" s="207"/>
      <c r="D591" s="191" t="s">
        <v>130</v>
      </c>
      <c r="E591" s="208" t="s">
        <v>1</v>
      </c>
      <c r="F591" s="209" t="s">
        <v>483</v>
      </c>
      <c r="G591" s="207"/>
      <c r="H591" s="210">
        <v>19.2</v>
      </c>
      <c r="I591" s="211"/>
      <c r="J591" s="207"/>
      <c r="K591" s="207"/>
      <c r="L591" s="212"/>
      <c r="M591" s="213"/>
      <c r="N591" s="214"/>
      <c r="O591" s="214"/>
      <c r="P591" s="214"/>
      <c r="Q591" s="214"/>
      <c r="R591" s="214"/>
      <c r="S591" s="214"/>
      <c r="T591" s="215"/>
      <c r="AT591" s="216" t="s">
        <v>130</v>
      </c>
      <c r="AU591" s="216" t="s">
        <v>83</v>
      </c>
      <c r="AV591" s="13" t="s">
        <v>85</v>
      </c>
      <c r="AW591" s="13" t="s">
        <v>31</v>
      </c>
      <c r="AX591" s="13" t="s">
        <v>75</v>
      </c>
      <c r="AY591" s="216" t="s">
        <v>120</v>
      </c>
    </row>
    <row r="592" spans="1:65" s="12" customFormat="1" ht="11.25">
      <c r="B592" s="196"/>
      <c r="C592" s="197"/>
      <c r="D592" s="191" t="s">
        <v>130</v>
      </c>
      <c r="E592" s="198" t="s">
        <v>1</v>
      </c>
      <c r="F592" s="199" t="s">
        <v>304</v>
      </c>
      <c r="G592" s="197"/>
      <c r="H592" s="198" t="s">
        <v>1</v>
      </c>
      <c r="I592" s="200"/>
      <c r="J592" s="197"/>
      <c r="K592" s="197"/>
      <c r="L592" s="201"/>
      <c r="M592" s="202"/>
      <c r="N592" s="203"/>
      <c r="O592" s="203"/>
      <c r="P592" s="203"/>
      <c r="Q592" s="203"/>
      <c r="R592" s="203"/>
      <c r="S592" s="203"/>
      <c r="T592" s="204"/>
      <c r="AT592" s="205" t="s">
        <v>130</v>
      </c>
      <c r="AU592" s="205" t="s">
        <v>83</v>
      </c>
      <c r="AV592" s="12" t="s">
        <v>83</v>
      </c>
      <c r="AW592" s="12" t="s">
        <v>31</v>
      </c>
      <c r="AX592" s="12" t="s">
        <v>75</v>
      </c>
      <c r="AY592" s="205" t="s">
        <v>120</v>
      </c>
    </row>
    <row r="593" spans="1:65" s="13" customFormat="1" ht="11.25">
      <c r="B593" s="206"/>
      <c r="C593" s="207"/>
      <c r="D593" s="191" t="s">
        <v>130</v>
      </c>
      <c r="E593" s="208" t="s">
        <v>1</v>
      </c>
      <c r="F593" s="209" t="s">
        <v>482</v>
      </c>
      <c r="G593" s="207"/>
      <c r="H593" s="210">
        <v>14.4</v>
      </c>
      <c r="I593" s="211"/>
      <c r="J593" s="207"/>
      <c r="K593" s="207"/>
      <c r="L593" s="212"/>
      <c r="M593" s="213"/>
      <c r="N593" s="214"/>
      <c r="O593" s="214"/>
      <c r="P593" s="214"/>
      <c r="Q593" s="214"/>
      <c r="R593" s="214"/>
      <c r="S593" s="214"/>
      <c r="T593" s="215"/>
      <c r="AT593" s="216" t="s">
        <v>130</v>
      </c>
      <c r="AU593" s="216" t="s">
        <v>83</v>
      </c>
      <c r="AV593" s="13" t="s">
        <v>85</v>
      </c>
      <c r="AW593" s="13" t="s">
        <v>31</v>
      </c>
      <c r="AX593" s="13" t="s">
        <v>75</v>
      </c>
      <c r="AY593" s="216" t="s">
        <v>120</v>
      </c>
    </row>
    <row r="594" spans="1:65" s="12" customFormat="1" ht="11.25">
      <c r="B594" s="196"/>
      <c r="C594" s="197"/>
      <c r="D594" s="191" t="s">
        <v>130</v>
      </c>
      <c r="E594" s="198" t="s">
        <v>1</v>
      </c>
      <c r="F594" s="199" t="s">
        <v>341</v>
      </c>
      <c r="G594" s="197"/>
      <c r="H594" s="198" t="s">
        <v>1</v>
      </c>
      <c r="I594" s="200"/>
      <c r="J594" s="197"/>
      <c r="K594" s="197"/>
      <c r="L594" s="201"/>
      <c r="M594" s="202"/>
      <c r="N594" s="203"/>
      <c r="O594" s="203"/>
      <c r="P594" s="203"/>
      <c r="Q594" s="203"/>
      <c r="R594" s="203"/>
      <c r="S594" s="203"/>
      <c r="T594" s="204"/>
      <c r="AT594" s="205" t="s">
        <v>130</v>
      </c>
      <c r="AU594" s="205" t="s">
        <v>83</v>
      </c>
      <c r="AV594" s="12" t="s">
        <v>83</v>
      </c>
      <c r="AW594" s="12" t="s">
        <v>31</v>
      </c>
      <c r="AX594" s="12" t="s">
        <v>75</v>
      </c>
      <c r="AY594" s="205" t="s">
        <v>120</v>
      </c>
    </row>
    <row r="595" spans="1:65" s="13" customFormat="1" ht="11.25">
      <c r="B595" s="206"/>
      <c r="C595" s="207"/>
      <c r="D595" s="191" t="s">
        <v>130</v>
      </c>
      <c r="E595" s="208" t="s">
        <v>1</v>
      </c>
      <c r="F595" s="209" t="s">
        <v>483</v>
      </c>
      <c r="G595" s="207"/>
      <c r="H595" s="210">
        <v>19.2</v>
      </c>
      <c r="I595" s="211"/>
      <c r="J595" s="207"/>
      <c r="K595" s="207"/>
      <c r="L595" s="212"/>
      <c r="M595" s="213"/>
      <c r="N595" s="214"/>
      <c r="O595" s="214"/>
      <c r="P595" s="214"/>
      <c r="Q595" s="214"/>
      <c r="R595" s="214"/>
      <c r="S595" s="214"/>
      <c r="T595" s="215"/>
      <c r="AT595" s="216" t="s">
        <v>130</v>
      </c>
      <c r="AU595" s="216" t="s">
        <v>83</v>
      </c>
      <c r="AV595" s="13" t="s">
        <v>85</v>
      </c>
      <c r="AW595" s="13" t="s">
        <v>31</v>
      </c>
      <c r="AX595" s="13" t="s">
        <v>75</v>
      </c>
      <c r="AY595" s="216" t="s">
        <v>120</v>
      </c>
    </row>
    <row r="596" spans="1:65" s="12" customFormat="1" ht="11.25">
      <c r="B596" s="196"/>
      <c r="C596" s="197"/>
      <c r="D596" s="191" t="s">
        <v>130</v>
      </c>
      <c r="E596" s="198" t="s">
        <v>1</v>
      </c>
      <c r="F596" s="199" t="s">
        <v>134</v>
      </c>
      <c r="G596" s="197"/>
      <c r="H596" s="198" t="s">
        <v>1</v>
      </c>
      <c r="I596" s="200"/>
      <c r="J596" s="197"/>
      <c r="K596" s="197"/>
      <c r="L596" s="201"/>
      <c r="M596" s="202"/>
      <c r="N596" s="203"/>
      <c r="O596" s="203"/>
      <c r="P596" s="203"/>
      <c r="Q596" s="203"/>
      <c r="R596" s="203"/>
      <c r="S596" s="203"/>
      <c r="T596" s="204"/>
      <c r="AT596" s="205" t="s">
        <v>130</v>
      </c>
      <c r="AU596" s="205" t="s">
        <v>83</v>
      </c>
      <c r="AV596" s="12" t="s">
        <v>83</v>
      </c>
      <c r="AW596" s="12" t="s">
        <v>31</v>
      </c>
      <c r="AX596" s="12" t="s">
        <v>75</v>
      </c>
      <c r="AY596" s="205" t="s">
        <v>120</v>
      </c>
    </row>
    <row r="597" spans="1:65" s="13" customFormat="1" ht="11.25">
      <c r="B597" s="206"/>
      <c r="C597" s="207"/>
      <c r="D597" s="191" t="s">
        <v>130</v>
      </c>
      <c r="E597" s="208" t="s">
        <v>1</v>
      </c>
      <c r="F597" s="209" t="s">
        <v>484</v>
      </c>
      <c r="G597" s="207"/>
      <c r="H597" s="210">
        <v>8.4</v>
      </c>
      <c r="I597" s="211"/>
      <c r="J597" s="207"/>
      <c r="K597" s="207"/>
      <c r="L597" s="212"/>
      <c r="M597" s="213"/>
      <c r="N597" s="214"/>
      <c r="O597" s="214"/>
      <c r="P597" s="214"/>
      <c r="Q597" s="214"/>
      <c r="R597" s="214"/>
      <c r="S597" s="214"/>
      <c r="T597" s="215"/>
      <c r="AT597" s="216" t="s">
        <v>130</v>
      </c>
      <c r="AU597" s="216" t="s">
        <v>83</v>
      </c>
      <c r="AV597" s="13" t="s">
        <v>85</v>
      </c>
      <c r="AW597" s="13" t="s">
        <v>31</v>
      </c>
      <c r="AX597" s="13" t="s">
        <v>75</v>
      </c>
      <c r="AY597" s="216" t="s">
        <v>120</v>
      </c>
    </row>
    <row r="598" spans="1:65" s="12" customFormat="1" ht="11.25">
      <c r="B598" s="196"/>
      <c r="C598" s="197"/>
      <c r="D598" s="191" t="s">
        <v>130</v>
      </c>
      <c r="E598" s="198" t="s">
        <v>1</v>
      </c>
      <c r="F598" s="199" t="s">
        <v>485</v>
      </c>
      <c r="G598" s="197"/>
      <c r="H598" s="198" t="s">
        <v>1</v>
      </c>
      <c r="I598" s="200"/>
      <c r="J598" s="197"/>
      <c r="K598" s="197"/>
      <c r="L598" s="201"/>
      <c r="M598" s="202"/>
      <c r="N598" s="203"/>
      <c r="O598" s="203"/>
      <c r="P598" s="203"/>
      <c r="Q598" s="203"/>
      <c r="R598" s="203"/>
      <c r="S598" s="203"/>
      <c r="T598" s="204"/>
      <c r="AT598" s="205" t="s">
        <v>130</v>
      </c>
      <c r="AU598" s="205" t="s">
        <v>83</v>
      </c>
      <c r="AV598" s="12" t="s">
        <v>83</v>
      </c>
      <c r="AW598" s="12" t="s">
        <v>31</v>
      </c>
      <c r="AX598" s="12" t="s">
        <v>75</v>
      </c>
      <c r="AY598" s="205" t="s">
        <v>120</v>
      </c>
    </row>
    <row r="599" spans="1:65" s="13" customFormat="1" ht="11.25">
      <c r="B599" s="206"/>
      <c r="C599" s="207"/>
      <c r="D599" s="191" t="s">
        <v>130</v>
      </c>
      <c r="E599" s="208" t="s">
        <v>1</v>
      </c>
      <c r="F599" s="209" t="s">
        <v>486</v>
      </c>
      <c r="G599" s="207"/>
      <c r="H599" s="210">
        <v>14.4</v>
      </c>
      <c r="I599" s="211"/>
      <c r="J599" s="207"/>
      <c r="K599" s="207"/>
      <c r="L599" s="212"/>
      <c r="M599" s="213"/>
      <c r="N599" s="214"/>
      <c r="O599" s="214"/>
      <c r="P599" s="214"/>
      <c r="Q599" s="214"/>
      <c r="R599" s="214"/>
      <c r="S599" s="214"/>
      <c r="T599" s="215"/>
      <c r="AT599" s="216" t="s">
        <v>130</v>
      </c>
      <c r="AU599" s="216" t="s">
        <v>83</v>
      </c>
      <c r="AV599" s="13" t="s">
        <v>85</v>
      </c>
      <c r="AW599" s="13" t="s">
        <v>31</v>
      </c>
      <c r="AX599" s="13" t="s">
        <v>75</v>
      </c>
      <c r="AY599" s="216" t="s">
        <v>120</v>
      </c>
    </row>
    <row r="600" spans="1:65" s="12" customFormat="1" ht="11.25">
      <c r="B600" s="196"/>
      <c r="C600" s="197"/>
      <c r="D600" s="191" t="s">
        <v>130</v>
      </c>
      <c r="E600" s="198" t="s">
        <v>1</v>
      </c>
      <c r="F600" s="199" t="s">
        <v>268</v>
      </c>
      <c r="G600" s="197"/>
      <c r="H600" s="198" t="s">
        <v>1</v>
      </c>
      <c r="I600" s="200"/>
      <c r="J600" s="197"/>
      <c r="K600" s="197"/>
      <c r="L600" s="201"/>
      <c r="M600" s="202"/>
      <c r="N600" s="203"/>
      <c r="O600" s="203"/>
      <c r="P600" s="203"/>
      <c r="Q600" s="203"/>
      <c r="R600" s="203"/>
      <c r="S600" s="203"/>
      <c r="T600" s="204"/>
      <c r="AT600" s="205" t="s">
        <v>130</v>
      </c>
      <c r="AU600" s="205" t="s">
        <v>83</v>
      </c>
      <c r="AV600" s="12" t="s">
        <v>83</v>
      </c>
      <c r="AW600" s="12" t="s">
        <v>31</v>
      </c>
      <c r="AX600" s="12" t="s">
        <v>75</v>
      </c>
      <c r="AY600" s="205" t="s">
        <v>120</v>
      </c>
    </row>
    <row r="601" spans="1:65" s="13" customFormat="1" ht="11.25">
      <c r="B601" s="206"/>
      <c r="C601" s="207"/>
      <c r="D601" s="191" t="s">
        <v>130</v>
      </c>
      <c r="E601" s="208" t="s">
        <v>1</v>
      </c>
      <c r="F601" s="209" t="s">
        <v>483</v>
      </c>
      <c r="G601" s="207"/>
      <c r="H601" s="210">
        <v>19.2</v>
      </c>
      <c r="I601" s="211"/>
      <c r="J601" s="207"/>
      <c r="K601" s="207"/>
      <c r="L601" s="212"/>
      <c r="M601" s="213"/>
      <c r="N601" s="214"/>
      <c r="O601" s="214"/>
      <c r="P601" s="214"/>
      <c r="Q601" s="214"/>
      <c r="R601" s="214"/>
      <c r="S601" s="214"/>
      <c r="T601" s="215"/>
      <c r="AT601" s="216" t="s">
        <v>130</v>
      </c>
      <c r="AU601" s="216" t="s">
        <v>83</v>
      </c>
      <c r="AV601" s="13" t="s">
        <v>85</v>
      </c>
      <c r="AW601" s="13" t="s">
        <v>31</v>
      </c>
      <c r="AX601" s="13" t="s">
        <v>75</v>
      </c>
      <c r="AY601" s="216" t="s">
        <v>120</v>
      </c>
    </row>
    <row r="602" spans="1:65" s="12" customFormat="1" ht="11.25">
      <c r="B602" s="196"/>
      <c r="C602" s="197"/>
      <c r="D602" s="191" t="s">
        <v>130</v>
      </c>
      <c r="E602" s="198" t="s">
        <v>1</v>
      </c>
      <c r="F602" s="199" t="s">
        <v>136</v>
      </c>
      <c r="G602" s="197"/>
      <c r="H602" s="198" t="s">
        <v>1</v>
      </c>
      <c r="I602" s="200"/>
      <c r="J602" s="197"/>
      <c r="K602" s="197"/>
      <c r="L602" s="201"/>
      <c r="M602" s="202"/>
      <c r="N602" s="203"/>
      <c r="O602" s="203"/>
      <c r="P602" s="203"/>
      <c r="Q602" s="203"/>
      <c r="R602" s="203"/>
      <c r="S602" s="203"/>
      <c r="T602" s="204"/>
      <c r="AT602" s="205" t="s">
        <v>130</v>
      </c>
      <c r="AU602" s="205" t="s">
        <v>83</v>
      </c>
      <c r="AV602" s="12" t="s">
        <v>83</v>
      </c>
      <c r="AW602" s="12" t="s">
        <v>31</v>
      </c>
      <c r="AX602" s="12" t="s">
        <v>75</v>
      </c>
      <c r="AY602" s="205" t="s">
        <v>120</v>
      </c>
    </row>
    <row r="603" spans="1:65" s="13" customFormat="1" ht="11.25">
      <c r="B603" s="206"/>
      <c r="C603" s="207"/>
      <c r="D603" s="191" t="s">
        <v>130</v>
      </c>
      <c r="E603" s="208" t="s">
        <v>1</v>
      </c>
      <c r="F603" s="209" t="s">
        <v>483</v>
      </c>
      <c r="G603" s="207"/>
      <c r="H603" s="210">
        <v>19.2</v>
      </c>
      <c r="I603" s="211"/>
      <c r="J603" s="207"/>
      <c r="K603" s="207"/>
      <c r="L603" s="212"/>
      <c r="M603" s="213"/>
      <c r="N603" s="214"/>
      <c r="O603" s="214"/>
      <c r="P603" s="214"/>
      <c r="Q603" s="214"/>
      <c r="R603" s="214"/>
      <c r="S603" s="214"/>
      <c r="T603" s="215"/>
      <c r="AT603" s="216" t="s">
        <v>130</v>
      </c>
      <c r="AU603" s="216" t="s">
        <v>83</v>
      </c>
      <c r="AV603" s="13" t="s">
        <v>85</v>
      </c>
      <c r="AW603" s="13" t="s">
        <v>31</v>
      </c>
      <c r="AX603" s="13" t="s">
        <v>75</v>
      </c>
      <c r="AY603" s="216" t="s">
        <v>120</v>
      </c>
    </row>
    <row r="604" spans="1:65" s="12" customFormat="1" ht="11.25">
      <c r="B604" s="196"/>
      <c r="C604" s="197"/>
      <c r="D604" s="191" t="s">
        <v>130</v>
      </c>
      <c r="E604" s="198" t="s">
        <v>1</v>
      </c>
      <c r="F604" s="199" t="s">
        <v>487</v>
      </c>
      <c r="G604" s="197"/>
      <c r="H604" s="198" t="s">
        <v>1</v>
      </c>
      <c r="I604" s="200"/>
      <c r="J604" s="197"/>
      <c r="K604" s="197"/>
      <c r="L604" s="201"/>
      <c r="M604" s="202"/>
      <c r="N604" s="203"/>
      <c r="O604" s="203"/>
      <c r="P604" s="203"/>
      <c r="Q604" s="203"/>
      <c r="R604" s="203"/>
      <c r="S604" s="203"/>
      <c r="T604" s="204"/>
      <c r="AT604" s="205" t="s">
        <v>130</v>
      </c>
      <c r="AU604" s="205" t="s">
        <v>83</v>
      </c>
      <c r="AV604" s="12" t="s">
        <v>83</v>
      </c>
      <c r="AW604" s="12" t="s">
        <v>31</v>
      </c>
      <c r="AX604" s="12" t="s">
        <v>75</v>
      </c>
      <c r="AY604" s="205" t="s">
        <v>120</v>
      </c>
    </row>
    <row r="605" spans="1:65" s="13" customFormat="1" ht="11.25">
      <c r="B605" s="206"/>
      <c r="C605" s="207"/>
      <c r="D605" s="191" t="s">
        <v>130</v>
      </c>
      <c r="E605" s="208" t="s">
        <v>1</v>
      </c>
      <c r="F605" s="209" t="s">
        <v>488</v>
      </c>
      <c r="G605" s="207"/>
      <c r="H605" s="210">
        <v>4.8</v>
      </c>
      <c r="I605" s="211"/>
      <c r="J605" s="207"/>
      <c r="K605" s="207"/>
      <c r="L605" s="212"/>
      <c r="M605" s="213"/>
      <c r="N605" s="214"/>
      <c r="O605" s="214"/>
      <c r="P605" s="214"/>
      <c r="Q605" s="214"/>
      <c r="R605" s="214"/>
      <c r="S605" s="214"/>
      <c r="T605" s="215"/>
      <c r="AT605" s="216" t="s">
        <v>130</v>
      </c>
      <c r="AU605" s="216" t="s">
        <v>83</v>
      </c>
      <c r="AV605" s="13" t="s">
        <v>85</v>
      </c>
      <c r="AW605" s="13" t="s">
        <v>31</v>
      </c>
      <c r="AX605" s="13" t="s">
        <v>75</v>
      </c>
      <c r="AY605" s="216" t="s">
        <v>120</v>
      </c>
    </row>
    <row r="606" spans="1:65" s="14" customFormat="1" ht="11.25">
      <c r="B606" s="217"/>
      <c r="C606" s="218"/>
      <c r="D606" s="191" t="s">
        <v>130</v>
      </c>
      <c r="E606" s="219" t="s">
        <v>1</v>
      </c>
      <c r="F606" s="220" t="s">
        <v>137</v>
      </c>
      <c r="G606" s="218"/>
      <c r="H606" s="221">
        <v>133.20000000000002</v>
      </c>
      <c r="I606" s="222"/>
      <c r="J606" s="218"/>
      <c r="K606" s="218"/>
      <c r="L606" s="223"/>
      <c r="M606" s="224"/>
      <c r="N606" s="225"/>
      <c r="O606" s="225"/>
      <c r="P606" s="225"/>
      <c r="Q606" s="225"/>
      <c r="R606" s="225"/>
      <c r="S606" s="225"/>
      <c r="T606" s="226"/>
      <c r="AT606" s="227" t="s">
        <v>130</v>
      </c>
      <c r="AU606" s="227" t="s">
        <v>83</v>
      </c>
      <c r="AV606" s="14" t="s">
        <v>127</v>
      </c>
      <c r="AW606" s="14" t="s">
        <v>31</v>
      </c>
      <c r="AX606" s="14" t="s">
        <v>83</v>
      </c>
      <c r="AY606" s="227" t="s">
        <v>120</v>
      </c>
    </row>
    <row r="607" spans="1:65" s="2" customFormat="1" ht="16.5" customHeight="1">
      <c r="A607" s="33"/>
      <c r="B607" s="34"/>
      <c r="C607" s="177" t="s">
        <v>489</v>
      </c>
      <c r="D607" s="177" t="s">
        <v>121</v>
      </c>
      <c r="E607" s="178" t="s">
        <v>490</v>
      </c>
      <c r="F607" s="179" t="s">
        <v>491</v>
      </c>
      <c r="G607" s="180" t="s">
        <v>450</v>
      </c>
      <c r="H607" s="181">
        <v>5908.32</v>
      </c>
      <c r="I607" s="182"/>
      <c r="J607" s="183">
        <f>ROUND(I607*H607,2)</f>
        <v>0</v>
      </c>
      <c r="K607" s="179" t="s">
        <v>125</v>
      </c>
      <c r="L607" s="184"/>
      <c r="M607" s="185" t="s">
        <v>1</v>
      </c>
      <c r="N607" s="186" t="s">
        <v>40</v>
      </c>
      <c r="O607" s="70"/>
      <c r="P607" s="187">
        <f>O607*H607</f>
        <v>0</v>
      </c>
      <c r="Q607" s="187">
        <v>1</v>
      </c>
      <c r="R607" s="187">
        <f>Q607*H607</f>
        <v>5908.32</v>
      </c>
      <c r="S607" s="187">
        <v>0</v>
      </c>
      <c r="T607" s="188">
        <f>S607*H607</f>
        <v>0</v>
      </c>
      <c r="U607" s="33"/>
      <c r="V607" s="33"/>
      <c r="W607" s="33"/>
      <c r="X607" s="33"/>
      <c r="Y607" s="33"/>
      <c r="Z607" s="33"/>
      <c r="AA607" s="33"/>
      <c r="AB607" s="33"/>
      <c r="AC607" s="33"/>
      <c r="AD607" s="33"/>
      <c r="AE607" s="33"/>
      <c r="AR607" s="189" t="s">
        <v>126</v>
      </c>
      <c r="AT607" s="189" t="s">
        <v>121</v>
      </c>
      <c r="AU607" s="189" t="s">
        <v>83</v>
      </c>
      <c r="AY607" s="16" t="s">
        <v>120</v>
      </c>
      <c r="BE607" s="190">
        <f>IF(N607="základní",J607,0)</f>
        <v>0</v>
      </c>
      <c r="BF607" s="190">
        <f>IF(N607="snížená",J607,0)</f>
        <v>0</v>
      </c>
      <c r="BG607" s="190">
        <f>IF(N607="zákl. přenesená",J607,0)</f>
        <v>0</v>
      </c>
      <c r="BH607" s="190">
        <f>IF(N607="sníž. přenesená",J607,0)</f>
        <v>0</v>
      </c>
      <c r="BI607" s="190">
        <f>IF(N607="nulová",J607,0)</f>
        <v>0</v>
      </c>
      <c r="BJ607" s="16" t="s">
        <v>83</v>
      </c>
      <c r="BK607" s="190">
        <f>ROUND(I607*H607,2)</f>
        <v>0</v>
      </c>
      <c r="BL607" s="16" t="s">
        <v>127</v>
      </c>
      <c r="BM607" s="189" t="s">
        <v>492</v>
      </c>
    </row>
    <row r="608" spans="1:65" s="2" customFormat="1" ht="11.25">
      <c r="A608" s="33"/>
      <c r="B608" s="34"/>
      <c r="C608" s="35"/>
      <c r="D608" s="191" t="s">
        <v>129</v>
      </c>
      <c r="E608" s="35"/>
      <c r="F608" s="192" t="s">
        <v>491</v>
      </c>
      <c r="G608" s="35"/>
      <c r="H608" s="35"/>
      <c r="I608" s="193"/>
      <c r="J608" s="35"/>
      <c r="K608" s="35"/>
      <c r="L608" s="38"/>
      <c r="M608" s="194"/>
      <c r="N608" s="195"/>
      <c r="O608" s="70"/>
      <c r="P608" s="70"/>
      <c r="Q608" s="70"/>
      <c r="R608" s="70"/>
      <c r="S608" s="70"/>
      <c r="T608" s="71"/>
      <c r="U608" s="33"/>
      <c r="V608" s="33"/>
      <c r="W608" s="33"/>
      <c r="X608" s="33"/>
      <c r="Y608" s="33"/>
      <c r="Z608" s="33"/>
      <c r="AA608" s="33"/>
      <c r="AB608" s="33"/>
      <c r="AC608" s="33"/>
      <c r="AD608" s="33"/>
      <c r="AE608" s="33"/>
      <c r="AT608" s="16" t="s">
        <v>129</v>
      </c>
      <c r="AU608" s="16" t="s">
        <v>83</v>
      </c>
    </row>
    <row r="609" spans="2:51" s="13" customFormat="1" ht="11.25">
      <c r="B609" s="206"/>
      <c r="C609" s="207"/>
      <c r="D609" s="191" t="s">
        <v>130</v>
      </c>
      <c r="E609" s="208" t="s">
        <v>1</v>
      </c>
      <c r="F609" s="209" t="s">
        <v>493</v>
      </c>
      <c r="G609" s="207"/>
      <c r="H609" s="210">
        <v>3880.8</v>
      </c>
      <c r="I609" s="211"/>
      <c r="J609" s="207"/>
      <c r="K609" s="207"/>
      <c r="L609" s="212"/>
      <c r="M609" s="213"/>
      <c r="N609" s="214"/>
      <c r="O609" s="214"/>
      <c r="P609" s="214"/>
      <c r="Q609" s="214"/>
      <c r="R609" s="214"/>
      <c r="S609" s="214"/>
      <c r="T609" s="215"/>
      <c r="AT609" s="216" t="s">
        <v>130</v>
      </c>
      <c r="AU609" s="216" t="s">
        <v>83</v>
      </c>
      <c r="AV609" s="13" t="s">
        <v>85</v>
      </c>
      <c r="AW609" s="13" t="s">
        <v>31</v>
      </c>
      <c r="AX609" s="13" t="s">
        <v>75</v>
      </c>
      <c r="AY609" s="216" t="s">
        <v>120</v>
      </c>
    </row>
    <row r="610" spans="2:51" s="12" customFormat="1" ht="11.25">
      <c r="B610" s="196"/>
      <c r="C610" s="197"/>
      <c r="D610" s="191" t="s">
        <v>130</v>
      </c>
      <c r="E610" s="198" t="s">
        <v>1</v>
      </c>
      <c r="F610" s="199" t="s">
        <v>132</v>
      </c>
      <c r="G610" s="197"/>
      <c r="H610" s="198" t="s">
        <v>1</v>
      </c>
      <c r="I610" s="200"/>
      <c r="J610" s="197"/>
      <c r="K610" s="197"/>
      <c r="L610" s="201"/>
      <c r="M610" s="202"/>
      <c r="N610" s="203"/>
      <c r="O610" s="203"/>
      <c r="P610" s="203"/>
      <c r="Q610" s="203"/>
      <c r="R610" s="203"/>
      <c r="S610" s="203"/>
      <c r="T610" s="204"/>
      <c r="AT610" s="205" t="s">
        <v>130</v>
      </c>
      <c r="AU610" s="205" t="s">
        <v>83</v>
      </c>
      <c r="AV610" s="12" t="s">
        <v>83</v>
      </c>
      <c r="AW610" s="12" t="s">
        <v>31</v>
      </c>
      <c r="AX610" s="12" t="s">
        <v>75</v>
      </c>
      <c r="AY610" s="205" t="s">
        <v>120</v>
      </c>
    </row>
    <row r="611" spans="2:51" s="13" customFormat="1" ht="11.25">
      <c r="B611" s="206"/>
      <c r="C611" s="207"/>
      <c r="D611" s="191" t="s">
        <v>130</v>
      </c>
      <c r="E611" s="208" t="s">
        <v>1</v>
      </c>
      <c r="F611" s="209" t="s">
        <v>494</v>
      </c>
      <c r="G611" s="207"/>
      <c r="H611" s="210">
        <v>33.659999999999997</v>
      </c>
      <c r="I611" s="211"/>
      <c r="J611" s="207"/>
      <c r="K611" s="207"/>
      <c r="L611" s="212"/>
      <c r="M611" s="213"/>
      <c r="N611" s="214"/>
      <c r="O611" s="214"/>
      <c r="P611" s="214"/>
      <c r="Q611" s="214"/>
      <c r="R611" s="214"/>
      <c r="S611" s="214"/>
      <c r="T611" s="215"/>
      <c r="AT611" s="216" t="s">
        <v>130</v>
      </c>
      <c r="AU611" s="216" t="s">
        <v>83</v>
      </c>
      <c r="AV611" s="13" t="s">
        <v>85</v>
      </c>
      <c r="AW611" s="13" t="s">
        <v>31</v>
      </c>
      <c r="AX611" s="13" t="s">
        <v>75</v>
      </c>
      <c r="AY611" s="216" t="s">
        <v>120</v>
      </c>
    </row>
    <row r="612" spans="2:51" s="12" customFormat="1" ht="11.25">
      <c r="B612" s="196"/>
      <c r="C612" s="197"/>
      <c r="D612" s="191" t="s">
        <v>130</v>
      </c>
      <c r="E612" s="198" t="s">
        <v>1</v>
      </c>
      <c r="F612" s="199" t="s">
        <v>495</v>
      </c>
      <c r="G612" s="197"/>
      <c r="H612" s="198" t="s">
        <v>1</v>
      </c>
      <c r="I612" s="200"/>
      <c r="J612" s="197"/>
      <c r="K612" s="197"/>
      <c r="L612" s="201"/>
      <c r="M612" s="202"/>
      <c r="N612" s="203"/>
      <c r="O612" s="203"/>
      <c r="P612" s="203"/>
      <c r="Q612" s="203"/>
      <c r="R612" s="203"/>
      <c r="S612" s="203"/>
      <c r="T612" s="204"/>
      <c r="AT612" s="205" t="s">
        <v>130</v>
      </c>
      <c r="AU612" s="205" t="s">
        <v>83</v>
      </c>
      <c r="AV612" s="12" t="s">
        <v>83</v>
      </c>
      <c r="AW612" s="12" t="s">
        <v>31</v>
      </c>
      <c r="AX612" s="12" t="s">
        <v>75</v>
      </c>
      <c r="AY612" s="205" t="s">
        <v>120</v>
      </c>
    </row>
    <row r="613" spans="2:51" s="13" customFormat="1" ht="11.25">
      <c r="B613" s="206"/>
      <c r="C613" s="207"/>
      <c r="D613" s="191" t="s">
        <v>130</v>
      </c>
      <c r="E613" s="208" t="s">
        <v>1</v>
      </c>
      <c r="F613" s="209" t="s">
        <v>496</v>
      </c>
      <c r="G613" s="207"/>
      <c r="H613" s="210">
        <v>30.6</v>
      </c>
      <c r="I613" s="211"/>
      <c r="J613" s="207"/>
      <c r="K613" s="207"/>
      <c r="L613" s="212"/>
      <c r="M613" s="213"/>
      <c r="N613" s="214"/>
      <c r="O613" s="214"/>
      <c r="P613" s="214"/>
      <c r="Q613" s="214"/>
      <c r="R613" s="214"/>
      <c r="S613" s="214"/>
      <c r="T613" s="215"/>
      <c r="AT613" s="216" t="s">
        <v>130</v>
      </c>
      <c r="AU613" s="216" t="s">
        <v>83</v>
      </c>
      <c r="AV613" s="13" t="s">
        <v>85</v>
      </c>
      <c r="AW613" s="13" t="s">
        <v>31</v>
      </c>
      <c r="AX613" s="13" t="s">
        <v>75</v>
      </c>
      <c r="AY613" s="216" t="s">
        <v>120</v>
      </c>
    </row>
    <row r="614" spans="2:51" s="12" customFormat="1" ht="11.25">
      <c r="B614" s="196"/>
      <c r="C614" s="197"/>
      <c r="D614" s="191" t="s">
        <v>130</v>
      </c>
      <c r="E614" s="198" t="s">
        <v>1</v>
      </c>
      <c r="F614" s="199" t="s">
        <v>174</v>
      </c>
      <c r="G614" s="197"/>
      <c r="H614" s="198" t="s">
        <v>1</v>
      </c>
      <c r="I614" s="200"/>
      <c r="J614" s="197"/>
      <c r="K614" s="197"/>
      <c r="L614" s="201"/>
      <c r="M614" s="202"/>
      <c r="N614" s="203"/>
      <c r="O614" s="203"/>
      <c r="P614" s="203"/>
      <c r="Q614" s="203"/>
      <c r="R614" s="203"/>
      <c r="S614" s="203"/>
      <c r="T614" s="204"/>
      <c r="AT614" s="205" t="s">
        <v>130</v>
      </c>
      <c r="AU614" s="205" t="s">
        <v>83</v>
      </c>
      <c r="AV614" s="12" t="s">
        <v>83</v>
      </c>
      <c r="AW614" s="12" t="s">
        <v>31</v>
      </c>
      <c r="AX614" s="12" t="s">
        <v>75</v>
      </c>
      <c r="AY614" s="205" t="s">
        <v>120</v>
      </c>
    </row>
    <row r="615" spans="2:51" s="13" customFormat="1" ht="11.25">
      <c r="B615" s="206"/>
      <c r="C615" s="207"/>
      <c r="D615" s="191" t="s">
        <v>130</v>
      </c>
      <c r="E615" s="208" t="s">
        <v>1</v>
      </c>
      <c r="F615" s="209" t="s">
        <v>497</v>
      </c>
      <c r="G615" s="207"/>
      <c r="H615" s="210">
        <v>91.8</v>
      </c>
      <c r="I615" s="211"/>
      <c r="J615" s="207"/>
      <c r="K615" s="207"/>
      <c r="L615" s="212"/>
      <c r="M615" s="213"/>
      <c r="N615" s="214"/>
      <c r="O615" s="214"/>
      <c r="P615" s="214"/>
      <c r="Q615" s="214"/>
      <c r="R615" s="214"/>
      <c r="S615" s="214"/>
      <c r="T615" s="215"/>
      <c r="AT615" s="216" t="s">
        <v>130</v>
      </c>
      <c r="AU615" s="216" t="s">
        <v>83</v>
      </c>
      <c r="AV615" s="13" t="s">
        <v>85</v>
      </c>
      <c r="AW615" s="13" t="s">
        <v>31</v>
      </c>
      <c r="AX615" s="13" t="s">
        <v>75</v>
      </c>
      <c r="AY615" s="216" t="s">
        <v>120</v>
      </c>
    </row>
    <row r="616" spans="2:51" s="12" customFormat="1" ht="11.25">
      <c r="B616" s="196"/>
      <c r="C616" s="197"/>
      <c r="D616" s="191" t="s">
        <v>130</v>
      </c>
      <c r="E616" s="198" t="s">
        <v>1</v>
      </c>
      <c r="F616" s="199" t="s">
        <v>338</v>
      </c>
      <c r="G616" s="197"/>
      <c r="H616" s="198" t="s">
        <v>1</v>
      </c>
      <c r="I616" s="200"/>
      <c r="J616" s="197"/>
      <c r="K616" s="197"/>
      <c r="L616" s="201"/>
      <c r="M616" s="202"/>
      <c r="N616" s="203"/>
      <c r="O616" s="203"/>
      <c r="P616" s="203"/>
      <c r="Q616" s="203"/>
      <c r="R616" s="203"/>
      <c r="S616" s="203"/>
      <c r="T616" s="204"/>
      <c r="AT616" s="205" t="s">
        <v>130</v>
      </c>
      <c r="AU616" s="205" t="s">
        <v>83</v>
      </c>
      <c r="AV616" s="12" t="s">
        <v>83</v>
      </c>
      <c r="AW616" s="12" t="s">
        <v>31</v>
      </c>
      <c r="AX616" s="12" t="s">
        <v>75</v>
      </c>
      <c r="AY616" s="205" t="s">
        <v>120</v>
      </c>
    </row>
    <row r="617" spans="2:51" s="13" customFormat="1" ht="11.25">
      <c r="B617" s="206"/>
      <c r="C617" s="207"/>
      <c r="D617" s="191" t="s">
        <v>130</v>
      </c>
      <c r="E617" s="208" t="s">
        <v>1</v>
      </c>
      <c r="F617" s="209" t="s">
        <v>498</v>
      </c>
      <c r="G617" s="207"/>
      <c r="H617" s="210">
        <v>30.6</v>
      </c>
      <c r="I617" s="211"/>
      <c r="J617" s="207"/>
      <c r="K617" s="207"/>
      <c r="L617" s="212"/>
      <c r="M617" s="213"/>
      <c r="N617" s="214"/>
      <c r="O617" s="214"/>
      <c r="P617" s="214"/>
      <c r="Q617" s="214"/>
      <c r="R617" s="214"/>
      <c r="S617" s="214"/>
      <c r="T617" s="215"/>
      <c r="AT617" s="216" t="s">
        <v>130</v>
      </c>
      <c r="AU617" s="216" t="s">
        <v>83</v>
      </c>
      <c r="AV617" s="13" t="s">
        <v>85</v>
      </c>
      <c r="AW617" s="13" t="s">
        <v>31</v>
      </c>
      <c r="AX617" s="13" t="s">
        <v>75</v>
      </c>
      <c r="AY617" s="216" t="s">
        <v>120</v>
      </c>
    </row>
    <row r="618" spans="2:51" s="12" customFormat="1" ht="11.25">
      <c r="B618" s="196"/>
      <c r="C618" s="197"/>
      <c r="D618" s="191" t="s">
        <v>130</v>
      </c>
      <c r="E618" s="198" t="s">
        <v>1</v>
      </c>
      <c r="F618" s="199" t="s">
        <v>304</v>
      </c>
      <c r="G618" s="197"/>
      <c r="H618" s="198" t="s">
        <v>1</v>
      </c>
      <c r="I618" s="200"/>
      <c r="J618" s="197"/>
      <c r="K618" s="197"/>
      <c r="L618" s="201"/>
      <c r="M618" s="202"/>
      <c r="N618" s="203"/>
      <c r="O618" s="203"/>
      <c r="P618" s="203"/>
      <c r="Q618" s="203"/>
      <c r="R618" s="203"/>
      <c r="S618" s="203"/>
      <c r="T618" s="204"/>
      <c r="AT618" s="205" t="s">
        <v>130</v>
      </c>
      <c r="AU618" s="205" t="s">
        <v>83</v>
      </c>
      <c r="AV618" s="12" t="s">
        <v>83</v>
      </c>
      <c r="AW618" s="12" t="s">
        <v>31</v>
      </c>
      <c r="AX618" s="12" t="s">
        <v>75</v>
      </c>
      <c r="AY618" s="205" t="s">
        <v>120</v>
      </c>
    </row>
    <row r="619" spans="2:51" s="13" customFormat="1" ht="11.25">
      <c r="B619" s="206"/>
      <c r="C619" s="207"/>
      <c r="D619" s="191" t="s">
        <v>130</v>
      </c>
      <c r="E619" s="208" t="s">
        <v>1</v>
      </c>
      <c r="F619" s="209" t="s">
        <v>499</v>
      </c>
      <c r="G619" s="207"/>
      <c r="H619" s="210">
        <v>24.48</v>
      </c>
      <c r="I619" s="211"/>
      <c r="J619" s="207"/>
      <c r="K619" s="207"/>
      <c r="L619" s="212"/>
      <c r="M619" s="213"/>
      <c r="N619" s="214"/>
      <c r="O619" s="214"/>
      <c r="P619" s="214"/>
      <c r="Q619" s="214"/>
      <c r="R619" s="214"/>
      <c r="S619" s="214"/>
      <c r="T619" s="215"/>
      <c r="AT619" s="216" t="s">
        <v>130</v>
      </c>
      <c r="AU619" s="216" t="s">
        <v>83</v>
      </c>
      <c r="AV619" s="13" t="s">
        <v>85</v>
      </c>
      <c r="AW619" s="13" t="s">
        <v>31</v>
      </c>
      <c r="AX619" s="13" t="s">
        <v>75</v>
      </c>
      <c r="AY619" s="216" t="s">
        <v>120</v>
      </c>
    </row>
    <row r="620" spans="2:51" s="12" customFormat="1" ht="11.25">
      <c r="B620" s="196"/>
      <c r="C620" s="197"/>
      <c r="D620" s="191" t="s">
        <v>130</v>
      </c>
      <c r="E620" s="198" t="s">
        <v>1</v>
      </c>
      <c r="F620" s="199" t="s">
        <v>500</v>
      </c>
      <c r="G620" s="197"/>
      <c r="H620" s="198" t="s">
        <v>1</v>
      </c>
      <c r="I620" s="200"/>
      <c r="J620" s="197"/>
      <c r="K620" s="197"/>
      <c r="L620" s="201"/>
      <c r="M620" s="202"/>
      <c r="N620" s="203"/>
      <c r="O620" s="203"/>
      <c r="P620" s="203"/>
      <c r="Q620" s="203"/>
      <c r="R620" s="203"/>
      <c r="S620" s="203"/>
      <c r="T620" s="204"/>
      <c r="AT620" s="205" t="s">
        <v>130</v>
      </c>
      <c r="AU620" s="205" t="s">
        <v>83</v>
      </c>
      <c r="AV620" s="12" t="s">
        <v>83</v>
      </c>
      <c r="AW620" s="12" t="s">
        <v>31</v>
      </c>
      <c r="AX620" s="12" t="s">
        <v>75</v>
      </c>
      <c r="AY620" s="205" t="s">
        <v>120</v>
      </c>
    </row>
    <row r="621" spans="2:51" s="13" customFormat="1" ht="11.25">
      <c r="B621" s="206"/>
      <c r="C621" s="207"/>
      <c r="D621" s="191" t="s">
        <v>130</v>
      </c>
      <c r="E621" s="208" t="s">
        <v>1</v>
      </c>
      <c r="F621" s="209" t="s">
        <v>501</v>
      </c>
      <c r="G621" s="207"/>
      <c r="H621" s="210">
        <v>306</v>
      </c>
      <c r="I621" s="211"/>
      <c r="J621" s="207"/>
      <c r="K621" s="207"/>
      <c r="L621" s="212"/>
      <c r="M621" s="213"/>
      <c r="N621" s="214"/>
      <c r="O621" s="214"/>
      <c r="P621" s="214"/>
      <c r="Q621" s="214"/>
      <c r="R621" s="214"/>
      <c r="S621" s="214"/>
      <c r="T621" s="215"/>
      <c r="AT621" s="216" t="s">
        <v>130</v>
      </c>
      <c r="AU621" s="216" t="s">
        <v>83</v>
      </c>
      <c r="AV621" s="13" t="s">
        <v>85</v>
      </c>
      <c r="AW621" s="13" t="s">
        <v>31</v>
      </c>
      <c r="AX621" s="13" t="s">
        <v>75</v>
      </c>
      <c r="AY621" s="216" t="s">
        <v>120</v>
      </c>
    </row>
    <row r="622" spans="2:51" s="12" customFormat="1" ht="11.25">
      <c r="B622" s="196"/>
      <c r="C622" s="197"/>
      <c r="D622" s="191" t="s">
        <v>130</v>
      </c>
      <c r="E622" s="198" t="s">
        <v>1</v>
      </c>
      <c r="F622" s="199" t="s">
        <v>341</v>
      </c>
      <c r="G622" s="197"/>
      <c r="H622" s="198" t="s">
        <v>1</v>
      </c>
      <c r="I622" s="200"/>
      <c r="J622" s="197"/>
      <c r="K622" s="197"/>
      <c r="L622" s="201"/>
      <c r="M622" s="202"/>
      <c r="N622" s="203"/>
      <c r="O622" s="203"/>
      <c r="P622" s="203"/>
      <c r="Q622" s="203"/>
      <c r="R622" s="203"/>
      <c r="S622" s="203"/>
      <c r="T622" s="204"/>
      <c r="AT622" s="205" t="s">
        <v>130</v>
      </c>
      <c r="AU622" s="205" t="s">
        <v>83</v>
      </c>
      <c r="AV622" s="12" t="s">
        <v>83</v>
      </c>
      <c r="AW622" s="12" t="s">
        <v>31</v>
      </c>
      <c r="AX622" s="12" t="s">
        <v>75</v>
      </c>
      <c r="AY622" s="205" t="s">
        <v>120</v>
      </c>
    </row>
    <row r="623" spans="2:51" s="13" customFormat="1" ht="11.25">
      <c r="B623" s="206"/>
      <c r="C623" s="207"/>
      <c r="D623" s="191" t="s">
        <v>130</v>
      </c>
      <c r="E623" s="208" t="s">
        <v>1</v>
      </c>
      <c r="F623" s="209" t="s">
        <v>502</v>
      </c>
      <c r="G623" s="207"/>
      <c r="H623" s="210">
        <v>36.72</v>
      </c>
      <c r="I623" s="211"/>
      <c r="J623" s="207"/>
      <c r="K623" s="207"/>
      <c r="L623" s="212"/>
      <c r="M623" s="213"/>
      <c r="N623" s="214"/>
      <c r="O623" s="214"/>
      <c r="P623" s="214"/>
      <c r="Q623" s="214"/>
      <c r="R623" s="214"/>
      <c r="S623" s="214"/>
      <c r="T623" s="215"/>
      <c r="AT623" s="216" t="s">
        <v>130</v>
      </c>
      <c r="AU623" s="216" t="s">
        <v>83</v>
      </c>
      <c r="AV623" s="13" t="s">
        <v>85</v>
      </c>
      <c r="AW623" s="13" t="s">
        <v>31</v>
      </c>
      <c r="AX623" s="13" t="s">
        <v>75</v>
      </c>
      <c r="AY623" s="216" t="s">
        <v>120</v>
      </c>
    </row>
    <row r="624" spans="2:51" s="13" customFormat="1" ht="11.25">
      <c r="B624" s="206"/>
      <c r="C624" s="207"/>
      <c r="D624" s="191" t="s">
        <v>130</v>
      </c>
      <c r="E624" s="208" t="s">
        <v>1</v>
      </c>
      <c r="F624" s="209" t="s">
        <v>503</v>
      </c>
      <c r="G624" s="207"/>
      <c r="H624" s="210">
        <v>45</v>
      </c>
      <c r="I624" s="211"/>
      <c r="J624" s="207"/>
      <c r="K624" s="207"/>
      <c r="L624" s="212"/>
      <c r="M624" s="213"/>
      <c r="N624" s="214"/>
      <c r="O624" s="214"/>
      <c r="P624" s="214"/>
      <c r="Q624" s="214"/>
      <c r="R624" s="214"/>
      <c r="S624" s="214"/>
      <c r="T624" s="215"/>
      <c r="AT624" s="216" t="s">
        <v>130</v>
      </c>
      <c r="AU624" s="216" t="s">
        <v>83</v>
      </c>
      <c r="AV624" s="13" t="s">
        <v>85</v>
      </c>
      <c r="AW624" s="13" t="s">
        <v>31</v>
      </c>
      <c r="AX624" s="13" t="s">
        <v>75</v>
      </c>
      <c r="AY624" s="216" t="s">
        <v>120</v>
      </c>
    </row>
    <row r="625" spans="1:65" s="12" customFormat="1" ht="11.25">
      <c r="B625" s="196"/>
      <c r="C625" s="197"/>
      <c r="D625" s="191" t="s">
        <v>130</v>
      </c>
      <c r="E625" s="198" t="s">
        <v>1</v>
      </c>
      <c r="F625" s="199" t="s">
        <v>504</v>
      </c>
      <c r="G625" s="197"/>
      <c r="H625" s="198" t="s">
        <v>1</v>
      </c>
      <c r="I625" s="200"/>
      <c r="J625" s="197"/>
      <c r="K625" s="197"/>
      <c r="L625" s="201"/>
      <c r="M625" s="202"/>
      <c r="N625" s="203"/>
      <c r="O625" s="203"/>
      <c r="P625" s="203"/>
      <c r="Q625" s="203"/>
      <c r="R625" s="203"/>
      <c r="S625" s="203"/>
      <c r="T625" s="204"/>
      <c r="AT625" s="205" t="s">
        <v>130</v>
      </c>
      <c r="AU625" s="205" t="s">
        <v>83</v>
      </c>
      <c r="AV625" s="12" t="s">
        <v>83</v>
      </c>
      <c r="AW625" s="12" t="s">
        <v>31</v>
      </c>
      <c r="AX625" s="12" t="s">
        <v>75</v>
      </c>
      <c r="AY625" s="205" t="s">
        <v>120</v>
      </c>
    </row>
    <row r="626" spans="1:65" s="13" customFormat="1" ht="11.25">
      <c r="B626" s="206"/>
      <c r="C626" s="207"/>
      <c r="D626" s="191" t="s">
        <v>130</v>
      </c>
      <c r="E626" s="208" t="s">
        <v>1</v>
      </c>
      <c r="F626" s="209" t="s">
        <v>505</v>
      </c>
      <c r="G626" s="207"/>
      <c r="H626" s="210">
        <v>459</v>
      </c>
      <c r="I626" s="211"/>
      <c r="J626" s="207"/>
      <c r="K626" s="207"/>
      <c r="L626" s="212"/>
      <c r="M626" s="213"/>
      <c r="N626" s="214"/>
      <c r="O626" s="214"/>
      <c r="P626" s="214"/>
      <c r="Q626" s="214"/>
      <c r="R626" s="214"/>
      <c r="S626" s="214"/>
      <c r="T626" s="215"/>
      <c r="AT626" s="216" t="s">
        <v>130</v>
      </c>
      <c r="AU626" s="216" t="s">
        <v>83</v>
      </c>
      <c r="AV626" s="13" t="s">
        <v>85</v>
      </c>
      <c r="AW626" s="13" t="s">
        <v>31</v>
      </c>
      <c r="AX626" s="13" t="s">
        <v>75</v>
      </c>
      <c r="AY626" s="216" t="s">
        <v>120</v>
      </c>
    </row>
    <row r="627" spans="1:65" s="12" customFormat="1" ht="11.25">
      <c r="B627" s="196"/>
      <c r="C627" s="197"/>
      <c r="D627" s="191" t="s">
        <v>130</v>
      </c>
      <c r="E627" s="198" t="s">
        <v>1</v>
      </c>
      <c r="F627" s="199" t="s">
        <v>506</v>
      </c>
      <c r="G627" s="197"/>
      <c r="H627" s="198" t="s">
        <v>1</v>
      </c>
      <c r="I627" s="200"/>
      <c r="J627" s="197"/>
      <c r="K627" s="197"/>
      <c r="L627" s="201"/>
      <c r="M627" s="202"/>
      <c r="N627" s="203"/>
      <c r="O627" s="203"/>
      <c r="P627" s="203"/>
      <c r="Q627" s="203"/>
      <c r="R627" s="203"/>
      <c r="S627" s="203"/>
      <c r="T627" s="204"/>
      <c r="AT627" s="205" t="s">
        <v>130</v>
      </c>
      <c r="AU627" s="205" t="s">
        <v>83</v>
      </c>
      <c r="AV627" s="12" t="s">
        <v>83</v>
      </c>
      <c r="AW627" s="12" t="s">
        <v>31</v>
      </c>
      <c r="AX627" s="12" t="s">
        <v>75</v>
      </c>
      <c r="AY627" s="205" t="s">
        <v>120</v>
      </c>
    </row>
    <row r="628" spans="1:65" s="13" customFormat="1" ht="11.25">
      <c r="B628" s="206"/>
      <c r="C628" s="207"/>
      <c r="D628" s="191" t="s">
        <v>130</v>
      </c>
      <c r="E628" s="208" t="s">
        <v>1</v>
      </c>
      <c r="F628" s="209" t="s">
        <v>507</v>
      </c>
      <c r="G628" s="207"/>
      <c r="H628" s="210">
        <v>18</v>
      </c>
      <c r="I628" s="211"/>
      <c r="J628" s="207"/>
      <c r="K628" s="207"/>
      <c r="L628" s="212"/>
      <c r="M628" s="213"/>
      <c r="N628" s="214"/>
      <c r="O628" s="214"/>
      <c r="P628" s="214"/>
      <c r="Q628" s="214"/>
      <c r="R628" s="214"/>
      <c r="S628" s="214"/>
      <c r="T628" s="215"/>
      <c r="AT628" s="216" t="s">
        <v>130</v>
      </c>
      <c r="AU628" s="216" t="s">
        <v>83</v>
      </c>
      <c r="AV628" s="13" t="s">
        <v>85</v>
      </c>
      <c r="AW628" s="13" t="s">
        <v>31</v>
      </c>
      <c r="AX628" s="13" t="s">
        <v>75</v>
      </c>
      <c r="AY628" s="216" t="s">
        <v>120</v>
      </c>
    </row>
    <row r="629" spans="1:65" s="12" customFormat="1" ht="11.25">
      <c r="B629" s="196"/>
      <c r="C629" s="197"/>
      <c r="D629" s="191" t="s">
        <v>130</v>
      </c>
      <c r="E629" s="198" t="s">
        <v>1</v>
      </c>
      <c r="F629" s="199" t="s">
        <v>136</v>
      </c>
      <c r="G629" s="197"/>
      <c r="H629" s="198" t="s">
        <v>1</v>
      </c>
      <c r="I629" s="200"/>
      <c r="J629" s="197"/>
      <c r="K629" s="197"/>
      <c r="L629" s="201"/>
      <c r="M629" s="202"/>
      <c r="N629" s="203"/>
      <c r="O629" s="203"/>
      <c r="P629" s="203"/>
      <c r="Q629" s="203"/>
      <c r="R629" s="203"/>
      <c r="S629" s="203"/>
      <c r="T629" s="204"/>
      <c r="AT629" s="205" t="s">
        <v>130</v>
      </c>
      <c r="AU629" s="205" t="s">
        <v>83</v>
      </c>
      <c r="AV629" s="12" t="s">
        <v>83</v>
      </c>
      <c r="AW629" s="12" t="s">
        <v>31</v>
      </c>
      <c r="AX629" s="12" t="s">
        <v>75</v>
      </c>
      <c r="AY629" s="205" t="s">
        <v>120</v>
      </c>
    </row>
    <row r="630" spans="1:65" s="13" customFormat="1" ht="11.25">
      <c r="B630" s="206"/>
      <c r="C630" s="207"/>
      <c r="D630" s="191" t="s">
        <v>130</v>
      </c>
      <c r="E630" s="208" t="s">
        <v>1</v>
      </c>
      <c r="F630" s="209" t="s">
        <v>508</v>
      </c>
      <c r="G630" s="207"/>
      <c r="H630" s="210">
        <v>45.9</v>
      </c>
      <c r="I630" s="211"/>
      <c r="J630" s="207"/>
      <c r="K630" s="207"/>
      <c r="L630" s="212"/>
      <c r="M630" s="213"/>
      <c r="N630" s="214"/>
      <c r="O630" s="214"/>
      <c r="P630" s="214"/>
      <c r="Q630" s="214"/>
      <c r="R630" s="214"/>
      <c r="S630" s="214"/>
      <c r="T630" s="215"/>
      <c r="AT630" s="216" t="s">
        <v>130</v>
      </c>
      <c r="AU630" s="216" t="s">
        <v>83</v>
      </c>
      <c r="AV630" s="13" t="s">
        <v>85</v>
      </c>
      <c r="AW630" s="13" t="s">
        <v>31</v>
      </c>
      <c r="AX630" s="13" t="s">
        <v>75</v>
      </c>
      <c r="AY630" s="216" t="s">
        <v>120</v>
      </c>
    </row>
    <row r="631" spans="1:65" s="13" customFormat="1" ht="11.25">
      <c r="B631" s="206"/>
      <c r="C631" s="207"/>
      <c r="D631" s="191" t="s">
        <v>130</v>
      </c>
      <c r="E631" s="208" t="s">
        <v>1</v>
      </c>
      <c r="F631" s="209" t="s">
        <v>509</v>
      </c>
      <c r="G631" s="207"/>
      <c r="H631" s="210">
        <v>991.44</v>
      </c>
      <c r="I631" s="211"/>
      <c r="J631" s="207"/>
      <c r="K631" s="207"/>
      <c r="L631" s="212"/>
      <c r="M631" s="213"/>
      <c r="N631" s="214"/>
      <c r="O631" s="214"/>
      <c r="P631" s="214"/>
      <c r="Q631" s="214"/>
      <c r="R631" s="214"/>
      <c r="S631" s="214"/>
      <c r="T631" s="215"/>
      <c r="AT631" s="216" t="s">
        <v>130</v>
      </c>
      <c r="AU631" s="216" t="s">
        <v>83</v>
      </c>
      <c r="AV631" s="13" t="s">
        <v>85</v>
      </c>
      <c r="AW631" s="13" t="s">
        <v>31</v>
      </c>
      <c r="AX631" s="13" t="s">
        <v>75</v>
      </c>
      <c r="AY631" s="216" t="s">
        <v>120</v>
      </c>
    </row>
    <row r="632" spans="1:65" s="12" customFormat="1" ht="11.25">
      <c r="B632" s="196"/>
      <c r="C632" s="197"/>
      <c r="D632" s="191" t="s">
        <v>130</v>
      </c>
      <c r="E632" s="198" t="s">
        <v>1</v>
      </c>
      <c r="F632" s="199" t="s">
        <v>510</v>
      </c>
      <c r="G632" s="197"/>
      <c r="H632" s="198" t="s">
        <v>1</v>
      </c>
      <c r="I632" s="200"/>
      <c r="J632" s="197"/>
      <c r="K632" s="197"/>
      <c r="L632" s="201"/>
      <c r="M632" s="202"/>
      <c r="N632" s="203"/>
      <c r="O632" s="203"/>
      <c r="P632" s="203"/>
      <c r="Q632" s="203"/>
      <c r="R632" s="203"/>
      <c r="S632" s="203"/>
      <c r="T632" s="204"/>
      <c r="AT632" s="205" t="s">
        <v>130</v>
      </c>
      <c r="AU632" s="205" t="s">
        <v>83</v>
      </c>
      <c r="AV632" s="12" t="s">
        <v>83</v>
      </c>
      <c r="AW632" s="12" t="s">
        <v>31</v>
      </c>
      <c r="AX632" s="12" t="s">
        <v>75</v>
      </c>
      <c r="AY632" s="205" t="s">
        <v>120</v>
      </c>
    </row>
    <row r="633" spans="1:65" s="13" customFormat="1" ht="11.25">
      <c r="B633" s="206"/>
      <c r="C633" s="207"/>
      <c r="D633" s="191" t="s">
        <v>130</v>
      </c>
      <c r="E633" s="208" t="s">
        <v>1</v>
      </c>
      <c r="F633" s="209" t="s">
        <v>511</v>
      </c>
      <c r="G633" s="207"/>
      <c r="H633" s="210">
        <v>-85.68</v>
      </c>
      <c r="I633" s="211"/>
      <c r="J633" s="207"/>
      <c r="K633" s="207"/>
      <c r="L633" s="212"/>
      <c r="M633" s="213"/>
      <c r="N633" s="214"/>
      <c r="O633" s="214"/>
      <c r="P633" s="214"/>
      <c r="Q633" s="214"/>
      <c r="R633" s="214"/>
      <c r="S633" s="214"/>
      <c r="T633" s="215"/>
      <c r="AT633" s="216" t="s">
        <v>130</v>
      </c>
      <c r="AU633" s="216" t="s">
        <v>83</v>
      </c>
      <c r="AV633" s="13" t="s">
        <v>85</v>
      </c>
      <c r="AW633" s="13" t="s">
        <v>31</v>
      </c>
      <c r="AX633" s="13" t="s">
        <v>75</v>
      </c>
      <c r="AY633" s="216" t="s">
        <v>120</v>
      </c>
    </row>
    <row r="634" spans="1:65" s="14" customFormat="1" ht="11.25">
      <c r="B634" s="217"/>
      <c r="C634" s="218"/>
      <c r="D634" s="191" t="s">
        <v>130</v>
      </c>
      <c r="E634" s="219" t="s">
        <v>1</v>
      </c>
      <c r="F634" s="220" t="s">
        <v>137</v>
      </c>
      <c r="G634" s="218"/>
      <c r="H634" s="221">
        <v>5908.32</v>
      </c>
      <c r="I634" s="222"/>
      <c r="J634" s="218"/>
      <c r="K634" s="218"/>
      <c r="L634" s="223"/>
      <c r="M634" s="224"/>
      <c r="N634" s="225"/>
      <c r="O634" s="225"/>
      <c r="P634" s="225"/>
      <c r="Q634" s="225"/>
      <c r="R634" s="225"/>
      <c r="S634" s="225"/>
      <c r="T634" s="226"/>
      <c r="AT634" s="227" t="s">
        <v>130</v>
      </c>
      <c r="AU634" s="227" t="s">
        <v>83</v>
      </c>
      <c r="AV634" s="14" t="s">
        <v>127</v>
      </c>
      <c r="AW634" s="14" t="s">
        <v>31</v>
      </c>
      <c r="AX634" s="14" t="s">
        <v>83</v>
      </c>
      <c r="AY634" s="227" t="s">
        <v>120</v>
      </c>
    </row>
    <row r="635" spans="1:65" s="2" customFormat="1" ht="16.5" customHeight="1">
      <c r="A635" s="33"/>
      <c r="B635" s="34"/>
      <c r="C635" s="177" t="s">
        <v>512</v>
      </c>
      <c r="D635" s="177" t="s">
        <v>121</v>
      </c>
      <c r="E635" s="178" t="s">
        <v>513</v>
      </c>
      <c r="F635" s="179" t="s">
        <v>514</v>
      </c>
      <c r="G635" s="180" t="s">
        <v>450</v>
      </c>
      <c r="H635" s="181">
        <v>18.760000000000002</v>
      </c>
      <c r="I635" s="182"/>
      <c r="J635" s="183">
        <f>ROUND(I635*H635,2)</f>
        <v>0</v>
      </c>
      <c r="K635" s="179" t="s">
        <v>125</v>
      </c>
      <c r="L635" s="184"/>
      <c r="M635" s="185" t="s">
        <v>1</v>
      </c>
      <c r="N635" s="186" t="s">
        <v>40</v>
      </c>
      <c r="O635" s="70"/>
      <c r="P635" s="187">
        <f>O635*H635</f>
        <v>0</v>
      </c>
      <c r="Q635" s="187">
        <v>1</v>
      </c>
      <c r="R635" s="187">
        <f>Q635*H635</f>
        <v>18.760000000000002</v>
      </c>
      <c r="S635" s="187">
        <v>0</v>
      </c>
      <c r="T635" s="188">
        <f>S635*H635</f>
        <v>0</v>
      </c>
      <c r="U635" s="33"/>
      <c r="V635" s="33"/>
      <c r="W635" s="33"/>
      <c r="X635" s="33"/>
      <c r="Y635" s="33"/>
      <c r="Z635" s="33"/>
      <c r="AA635" s="33"/>
      <c r="AB635" s="33"/>
      <c r="AC635" s="33"/>
      <c r="AD635" s="33"/>
      <c r="AE635" s="33"/>
      <c r="AR635" s="189" t="s">
        <v>126</v>
      </c>
      <c r="AT635" s="189" t="s">
        <v>121</v>
      </c>
      <c r="AU635" s="189" t="s">
        <v>83</v>
      </c>
      <c r="AY635" s="16" t="s">
        <v>120</v>
      </c>
      <c r="BE635" s="190">
        <f>IF(N635="základní",J635,0)</f>
        <v>0</v>
      </c>
      <c r="BF635" s="190">
        <f>IF(N635="snížená",J635,0)</f>
        <v>0</v>
      </c>
      <c r="BG635" s="190">
        <f>IF(N635="zákl. přenesená",J635,0)</f>
        <v>0</v>
      </c>
      <c r="BH635" s="190">
        <f>IF(N635="sníž. přenesená",J635,0)</f>
        <v>0</v>
      </c>
      <c r="BI635" s="190">
        <f>IF(N635="nulová",J635,0)</f>
        <v>0</v>
      </c>
      <c r="BJ635" s="16" t="s">
        <v>83</v>
      </c>
      <c r="BK635" s="190">
        <f>ROUND(I635*H635,2)</f>
        <v>0</v>
      </c>
      <c r="BL635" s="16" t="s">
        <v>127</v>
      </c>
      <c r="BM635" s="189" t="s">
        <v>515</v>
      </c>
    </row>
    <row r="636" spans="1:65" s="2" customFormat="1" ht="11.25">
      <c r="A636" s="33"/>
      <c r="B636" s="34"/>
      <c r="C636" s="35"/>
      <c r="D636" s="191" t="s">
        <v>129</v>
      </c>
      <c r="E636" s="35"/>
      <c r="F636" s="192" t="s">
        <v>514</v>
      </c>
      <c r="G636" s="35"/>
      <c r="H636" s="35"/>
      <c r="I636" s="193"/>
      <c r="J636" s="35"/>
      <c r="K636" s="35"/>
      <c r="L636" s="38"/>
      <c r="M636" s="194"/>
      <c r="N636" s="195"/>
      <c r="O636" s="70"/>
      <c r="P636" s="70"/>
      <c r="Q636" s="70"/>
      <c r="R636" s="70"/>
      <c r="S636" s="70"/>
      <c r="T636" s="71"/>
      <c r="U636" s="33"/>
      <c r="V636" s="33"/>
      <c r="W636" s="33"/>
      <c r="X636" s="33"/>
      <c r="Y636" s="33"/>
      <c r="Z636" s="33"/>
      <c r="AA636" s="33"/>
      <c r="AB636" s="33"/>
      <c r="AC636" s="33"/>
      <c r="AD636" s="33"/>
      <c r="AE636" s="33"/>
      <c r="AT636" s="16" t="s">
        <v>129</v>
      </c>
      <c r="AU636" s="16" t="s">
        <v>83</v>
      </c>
    </row>
    <row r="637" spans="1:65" s="12" customFormat="1" ht="11.25">
      <c r="B637" s="196"/>
      <c r="C637" s="197"/>
      <c r="D637" s="191" t="s">
        <v>130</v>
      </c>
      <c r="E637" s="198" t="s">
        <v>1</v>
      </c>
      <c r="F637" s="199" t="s">
        <v>516</v>
      </c>
      <c r="G637" s="197"/>
      <c r="H637" s="198" t="s">
        <v>1</v>
      </c>
      <c r="I637" s="200"/>
      <c r="J637" s="197"/>
      <c r="K637" s="197"/>
      <c r="L637" s="201"/>
      <c r="M637" s="202"/>
      <c r="N637" s="203"/>
      <c r="O637" s="203"/>
      <c r="P637" s="203"/>
      <c r="Q637" s="203"/>
      <c r="R637" s="203"/>
      <c r="S637" s="203"/>
      <c r="T637" s="204"/>
      <c r="AT637" s="205" t="s">
        <v>130</v>
      </c>
      <c r="AU637" s="205" t="s">
        <v>83</v>
      </c>
      <c r="AV637" s="12" t="s">
        <v>83</v>
      </c>
      <c r="AW637" s="12" t="s">
        <v>31</v>
      </c>
      <c r="AX637" s="12" t="s">
        <v>75</v>
      </c>
      <c r="AY637" s="205" t="s">
        <v>120</v>
      </c>
    </row>
    <row r="638" spans="1:65" s="13" customFormat="1" ht="11.25">
      <c r="B638" s="206"/>
      <c r="C638" s="207"/>
      <c r="D638" s="191" t="s">
        <v>130</v>
      </c>
      <c r="E638" s="208" t="s">
        <v>1</v>
      </c>
      <c r="F638" s="209" t="s">
        <v>305</v>
      </c>
      <c r="G638" s="207"/>
      <c r="H638" s="210">
        <v>16</v>
      </c>
      <c r="I638" s="211"/>
      <c r="J638" s="207"/>
      <c r="K638" s="207"/>
      <c r="L638" s="212"/>
      <c r="M638" s="213"/>
      <c r="N638" s="214"/>
      <c r="O638" s="214"/>
      <c r="P638" s="214"/>
      <c r="Q638" s="214"/>
      <c r="R638" s="214"/>
      <c r="S638" s="214"/>
      <c r="T638" s="215"/>
      <c r="AT638" s="216" t="s">
        <v>130</v>
      </c>
      <c r="AU638" s="216" t="s">
        <v>83</v>
      </c>
      <c r="AV638" s="13" t="s">
        <v>85</v>
      </c>
      <c r="AW638" s="13" t="s">
        <v>31</v>
      </c>
      <c r="AX638" s="13" t="s">
        <v>75</v>
      </c>
      <c r="AY638" s="216" t="s">
        <v>120</v>
      </c>
    </row>
    <row r="639" spans="1:65" s="12" customFormat="1" ht="11.25">
      <c r="B639" s="196"/>
      <c r="C639" s="197"/>
      <c r="D639" s="191" t="s">
        <v>130</v>
      </c>
      <c r="E639" s="198" t="s">
        <v>1</v>
      </c>
      <c r="F639" s="199" t="s">
        <v>517</v>
      </c>
      <c r="G639" s="197"/>
      <c r="H639" s="198" t="s">
        <v>1</v>
      </c>
      <c r="I639" s="200"/>
      <c r="J639" s="197"/>
      <c r="K639" s="197"/>
      <c r="L639" s="201"/>
      <c r="M639" s="202"/>
      <c r="N639" s="203"/>
      <c r="O639" s="203"/>
      <c r="P639" s="203"/>
      <c r="Q639" s="203"/>
      <c r="R639" s="203"/>
      <c r="S639" s="203"/>
      <c r="T639" s="204"/>
      <c r="AT639" s="205" t="s">
        <v>130</v>
      </c>
      <c r="AU639" s="205" t="s">
        <v>83</v>
      </c>
      <c r="AV639" s="12" t="s">
        <v>83</v>
      </c>
      <c r="AW639" s="12" t="s">
        <v>31</v>
      </c>
      <c r="AX639" s="12" t="s">
        <v>75</v>
      </c>
      <c r="AY639" s="205" t="s">
        <v>120</v>
      </c>
    </row>
    <row r="640" spans="1:65" s="13" customFormat="1" ht="11.25">
      <c r="B640" s="206"/>
      <c r="C640" s="207"/>
      <c r="D640" s="191" t="s">
        <v>130</v>
      </c>
      <c r="E640" s="208" t="s">
        <v>1</v>
      </c>
      <c r="F640" s="209" t="s">
        <v>518</v>
      </c>
      <c r="G640" s="207"/>
      <c r="H640" s="210">
        <v>2.76</v>
      </c>
      <c r="I640" s="211"/>
      <c r="J640" s="207"/>
      <c r="K640" s="207"/>
      <c r="L640" s="212"/>
      <c r="M640" s="213"/>
      <c r="N640" s="214"/>
      <c r="O640" s="214"/>
      <c r="P640" s="214"/>
      <c r="Q640" s="214"/>
      <c r="R640" s="214"/>
      <c r="S640" s="214"/>
      <c r="T640" s="215"/>
      <c r="AT640" s="216" t="s">
        <v>130</v>
      </c>
      <c r="AU640" s="216" t="s">
        <v>83</v>
      </c>
      <c r="AV640" s="13" t="s">
        <v>85</v>
      </c>
      <c r="AW640" s="13" t="s">
        <v>31</v>
      </c>
      <c r="AX640" s="13" t="s">
        <v>75</v>
      </c>
      <c r="AY640" s="216" t="s">
        <v>120</v>
      </c>
    </row>
    <row r="641" spans="1:65" s="14" customFormat="1" ht="11.25">
      <c r="B641" s="217"/>
      <c r="C641" s="218"/>
      <c r="D641" s="191" t="s">
        <v>130</v>
      </c>
      <c r="E641" s="219" t="s">
        <v>1</v>
      </c>
      <c r="F641" s="220" t="s">
        <v>137</v>
      </c>
      <c r="G641" s="218"/>
      <c r="H641" s="221">
        <v>18.759999999999998</v>
      </c>
      <c r="I641" s="222"/>
      <c r="J641" s="218"/>
      <c r="K641" s="218"/>
      <c r="L641" s="223"/>
      <c r="M641" s="224"/>
      <c r="N641" s="225"/>
      <c r="O641" s="225"/>
      <c r="P641" s="225"/>
      <c r="Q641" s="225"/>
      <c r="R641" s="225"/>
      <c r="S641" s="225"/>
      <c r="T641" s="226"/>
      <c r="AT641" s="227" t="s">
        <v>130</v>
      </c>
      <c r="AU641" s="227" t="s">
        <v>83</v>
      </c>
      <c r="AV641" s="14" t="s">
        <v>127</v>
      </c>
      <c r="AW641" s="14" t="s">
        <v>31</v>
      </c>
      <c r="AX641" s="14" t="s">
        <v>83</v>
      </c>
      <c r="AY641" s="227" t="s">
        <v>120</v>
      </c>
    </row>
    <row r="642" spans="1:65" s="2" customFormat="1" ht="21.75" customHeight="1">
      <c r="A642" s="33"/>
      <c r="B642" s="34"/>
      <c r="C642" s="177" t="s">
        <v>519</v>
      </c>
      <c r="D642" s="177" t="s">
        <v>121</v>
      </c>
      <c r="E642" s="178" t="s">
        <v>520</v>
      </c>
      <c r="F642" s="179" t="s">
        <v>521</v>
      </c>
      <c r="G642" s="180" t="s">
        <v>522</v>
      </c>
      <c r="H642" s="181">
        <v>10.55</v>
      </c>
      <c r="I642" s="182"/>
      <c r="J642" s="183">
        <f>ROUND(I642*H642,2)</f>
        <v>0</v>
      </c>
      <c r="K642" s="179" t="s">
        <v>125</v>
      </c>
      <c r="L642" s="184"/>
      <c r="M642" s="185" t="s">
        <v>1</v>
      </c>
      <c r="N642" s="186" t="s">
        <v>40</v>
      </c>
      <c r="O642" s="70"/>
      <c r="P642" s="187">
        <f>O642*H642</f>
        <v>0</v>
      </c>
      <c r="Q642" s="187">
        <v>2.234</v>
      </c>
      <c r="R642" s="187">
        <f>Q642*H642</f>
        <v>23.5687</v>
      </c>
      <c r="S642" s="187">
        <v>0</v>
      </c>
      <c r="T642" s="188">
        <f>S642*H642</f>
        <v>0</v>
      </c>
      <c r="U642" s="33"/>
      <c r="V642" s="33"/>
      <c r="W642" s="33"/>
      <c r="X642" s="33"/>
      <c r="Y642" s="33"/>
      <c r="Z642" s="33"/>
      <c r="AA642" s="33"/>
      <c r="AB642" s="33"/>
      <c r="AC642" s="33"/>
      <c r="AD642" s="33"/>
      <c r="AE642" s="33"/>
      <c r="AR642" s="189" t="s">
        <v>126</v>
      </c>
      <c r="AT642" s="189" t="s">
        <v>121</v>
      </c>
      <c r="AU642" s="189" t="s">
        <v>83</v>
      </c>
      <c r="AY642" s="16" t="s">
        <v>120</v>
      </c>
      <c r="BE642" s="190">
        <f>IF(N642="základní",J642,0)</f>
        <v>0</v>
      </c>
      <c r="BF642" s="190">
        <f>IF(N642="snížená",J642,0)</f>
        <v>0</v>
      </c>
      <c r="BG642" s="190">
        <f>IF(N642="zákl. přenesená",J642,0)</f>
        <v>0</v>
      </c>
      <c r="BH642" s="190">
        <f>IF(N642="sníž. přenesená",J642,0)</f>
        <v>0</v>
      </c>
      <c r="BI642" s="190">
        <f>IF(N642="nulová",J642,0)</f>
        <v>0</v>
      </c>
      <c r="BJ642" s="16" t="s">
        <v>83</v>
      </c>
      <c r="BK642" s="190">
        <f>ROUND(I642*H642,2)</f>
        <v>0</v>
      </c>
      <c r="BL642" s="16" t="s">
        <v>127</v>
      </c>
      <c r="BM642" s="189" t="s">
        <v>523</v>
      </c>
    </row>
    <row r="643" spans="1:65" s="2" customFormat="1" ht="11.25">
      <c r="A643" s="33"/>
      <c r="B643" s="34"/>
      <c r="C643" s="35"/>
      <c r="D643" s="191" t="s">
        <v>129</v>
      </c>
      <c r="E643" s="35"/>
      <c r="F643" s="192" t="s">
        <v>521</v>
      </c>
      <c r="G643" s="35"/>
      <c r="H643" s="35"/>
      <c r="I643" s="193"/>
      <c r="J643" s="35"/>
      <c r="K643" s="35"/>
      <c r="L643" s="38"/>
      <c r="M643" s="194"/>
      <c r="N643" s="195"/>
      <c r="O643" s="70"/>
      <c r="P643" s="70"/>
      <c r="Q643" s="70"/>
      <c r="R643" s="70"/>
      <c r="S643" s="70"/>
      <c r="T643" s="71"/>
      <c r="U643" s="33"/>
      <c r="V643" s="33"/>
      <c r="W643" s="33"/>
      <c r="X643" s="33"/>
      <c r="Y643" s="33"/>
      <c r="Z643" s="33"/>
      <c r="AA643" s="33"/>
      <c r="AB643" s="33"/>
      <c r="AC643" s="33"/>
      <c r="AD643" s="33"/>
      <c r="AE643" s="33"/>
      <c r="AT643" s="16" t="s">
        <v>129</v>
      </c>
      <c r="AU643" s="16" t="s">
        <v>83</v>
      </c>
    </row>
    <row r="644" spans="1:65" s="12" customFormat="1" ht="11.25">
      <c r="B644" s="196"/>
      <c r="C644" s="197"/>
      <c r="D644" s="191" t="s">
        <v>130</v>
      </c>
      <c r="E644" s="198" t="s">
        <v>1</v>
      </c>
      <c r="F644" s="199" t="s">
        <v>524</v>
      </c>
      <c r="G644" s="197"/>
      <c r="H644" s="198" t="s">
        <v>1</v>
      </c>
      <c r="I644" s="200"/>
      <c r="J644" s="197"/>
      <c r="K644" s="197"/>
      <c r="L644" s="201"/>
      <c r="M644" s="202"/>
      <c r="N644" s="203"/>
      <c r="O644" s="203"/>
      <c r="P644" s="203"/>
      <c r="Q644" s="203"/>
      <c r="R644" s="203"/>
      <c r="S644" s="203"/>
      <c r="T644" s="204"/>
      <c r="AT644" s="205" t="s">
        <v>130</v>
      </c>
      <c r="AU644" s="205" t="s">
        <v>83</v>
      </c>
      <c r="AV644" s="12" t="s">
        <v>83</v>
      </c>
      <c r="AW644" s="12" t="s">
        <v>31</v>
      </c>
      <c r="AX644" s="12" t="s">
        <v>75</v>
      </c>
      <c r="AY644" s="205" t="s">
        <v>120</v>
      </c>
    </row>
    <row r="645" spans="1:65" s="12" customFormat="1" ht="11.25">
      <c r="B645" s="196"/>
      <c r="C645" s="197"/>
      <c r="D645" s="191" t="s">
        <v>130</v>
      </c>
      <c r="E645" s="198" t="s">
        <v>1</v>
      </c>
      <c r="F645" s="199" t="s">
        <v>434</v>
      </c>
      <c r="G645" s="197"/>
      <c r="H645" s="198" t="s">
        <v>1</v>
      </c>
      <c r="I645" s="200"/>
      <c r="J645" s="197"/>
      <c r="K645" s="197"/>
      <c r="L645" s="201"/>
      <c r="M645" s="202"/>
      <c r="N645" s="203"/>
      <c r="O645" s="203"/>
      <c r="P645" s="203"/>
      <c r="Q645" s="203"/>
      <c r="R645" s="203"/>
      <c r="S645" s="203"/>
      <c r="T645" s="204"/>
      <c r="AT645" s="205" t="s">
        <v>130</v>
      </c>
      <c r="AU645" s="205" t="s">
        <v>83</v>
      </c>
      <c r="AV645" s="12" t="s">
        <v>83</v>
      </c>
      <c r="AW645" s="12" t="s">
        <v>31</v>
      </c>
      <c r="AX645" s="12" t="s">
        <v>75</v>
      </c>
      <c r="AY645" s="205" t="s">
        <v>120</v>
      </c>
    </row>
    <row r="646" spans="1:65" s="13" customFormat="1" ht="11.25">
      <c r="B646" s="206"/>
      <c r="C646" s="207"/>
      <c r="D646" s="191" t="s">
        <v>130</v>
      </c>
      <c r="E646" s="208" t="s">
        <v>1</v>
      </c>
      <c r="F646" s="209" t="s">
        <v>525</v>
      </c>
      <c r="G646" s="207"/>
      <c r="H646" s="210">
        <v>0.25</v>
      </c>
      <c r="I646" s="211"/>
      <c r="J646" s="207"/>
      <c r="K646" s="207"/>
      <c r="L646" s="212"/>
      <c r="M646" s="213"/>
      <c r="N646" s="214"/>
      <c r="O646" s="214"/>
      <c r="P646" s="214"/>
      <c r="Q646" s="214"/>
      <c r="R646" s="214"/>
      <c r="S646" s="214"/>
      <c r="T646" s="215"/>
      <c r="AT646" s="216" t="s">
        <v>130</v>
      </c>
      <c r="AU646" s="216" t="s">
        <v>83</v>
      </c>
      <c r="AV646" s="13" t="s">
        <v>85</v>
      </c>
      <c r="AW646" s="13" t="s">
        <v>31</v>
      </c>
      <c r="AX646" s="13" t="s">
        <v>75</v>
      </c>
      <c r="AY646" s="216" t="s">
        <v>120</v>
      </c>
    </row>
    <row r="647" spans="1:65" s="12" customFormat="1" ht="11.25">
      <c r="B647" s="196"/>
      <c r="C647" s="197"/>
      <c r="D647" s="191" t="s">
        <v>130</v>
      </c>
      <c r="E647" s="198" t="s">
        <v>1</v>
      </c>
      <c r="F647" s="199" t="s">
        <v>526</v>
      </c>
      <c r="G647" s="197"/>
      <c r="H647" s="198" t="s">
        <v>1</v>
      </c>
      <c r="I647" s="200"/>
      <c r="J647" s="197"/>
      <c r="K647" s="197"/>
      <c r="L647" s="201"/>
      <c r="M647" s="202"/>
      <c r="N647" s="203"/>
      <c r="O647" s="203"/>
      <c r="P647" s="203"/>
      <c r="Q647" s="203"/>
      <c r="R647" s="203"/>
      <c r="S647" s="203"/>
      <c r="T647" s="204"/>
      <c r="AT647" s="205" t="s">
        <v>130</v>
      </c>
      <c r="AU647" s="205" t="s">
        <v>83</v>
      </c>
      <c r="AV647" s="12" t="s">
        <v>83</v>
      </c>
      <c r="AW647" s="12" t="s">
        <v>31</v>
      </c>
      <c r="AX647" s="12" t="s">
        <v>75</v>
      </c>
      <c r="AY647" s="205" t="s">
        <v>120</v>
      </c>
    </row>
    <row r="648" spans="1:65" s="13" customFormat="1" ht="11.25">
      <c r="B648" s="206"/>
      <c r="C648" s="207"/>
      <c r="D648" s="191" t="s">
        <v>130</v>
      </c>
      <c r="E648" s="208" t="s">
        <v>1</v>
      </c>
      <c r="F648" s="209" t="s">
        <v>527</v>
      </c>
      <c r="G648" s="207"/>
      <c r="H648" s="210">
        <v>2.2999999999999998</v>
      </c>
      <c r="I648" s="211"/>
      <c r="J648" s="207"/>
      <c r="K648" s="207"/>
      <c r="L648" s="212"/>
      <c r="M648" s="213"/>
      <c r="N648" s="214"/>
      <c r="O648" s="214"/>
      <c r="P648" s="214"/>
      <c r="Q648" s="214"/>
      <c r="R648" s="214"/>
      <c r="S648" s="214"/>
      <c r="T648" s="215"/>
      <c r="AT648" s="216" t="s">
        <v>130</v>
      </c>
      <c r="AU648" s="216" t="s">
        <v>83</v>
      </c>
      <c r="AV648" s="13" t="s">
        <v>85</v>
      </c>
      <c r="AW648" s="13" t="s">
        <v>31</v>
      </c>
      <c r="AX648" s="13" t="s">
        <v>75</v>
      </c>
      <c r="AY648" s="216" t="s">
        <v>120</v>
      </c>
    </row>
    <row r="649" spans="1:65" s="12" customFormat="1" ht="11.25">
      <c r="B649" s="196"/>
      <c r="C649" s="197"/>
      <c r="D649" s="191" t="s">
        <v>130</v>
      </c>
      <c r="E649" s="198" t="s">
        <v>1</v>
      </c>
      <c r="F649" s="199" t="s">
        <v>528</v>
      </c>
      <c r="G649" s="197"/>
      <c r="H649" s="198" t="s">
        <v>1</v>
      </c>
      <c r="I649" s="200"/>
      <c r="J649" s="197"/>
      <c r="K649" s="197"/>
      <c r="L649" s="201"/>
      <c r="M649" s="202"/>
      <c r="N649" s="203"/>
      <c r="O649" s="203"/>
      <c r="P649" s="203"/>
      <c r="Q649" s="203"/>
      <c r="R649" s="203"/>
      <c r="S649" s="203"/>
      <c r="T649" s="204"/>
      <c r="AT649" s="205" t="s">
        <v>130</v>
      </c>
      <c r="AU649" s="205" t="s">
        <v>83</v>
      </c>
      <c r="AV649" s="12" t="s">
        <v>83</v>
      </c>
      <c r="AW649" s="12" t="s">
        <v>31</v>
      </c>
      <c r="AX649" s="12" t="s">
        <v>75</v>
      </c>
      <c r="AY649" s="205" t="s">
        <v>120</v>
      </c>
    </row>
    <row r="650" spans="1:65" s="13" customFormat="1" ht="11.25">
      <c r="B650" s="206"/>
      <c r="C650" s="207"/>
      <c r="D650" s="191" t="s">
        <v>130</v>
      </c>
      <c r="E650" s="208" t="s">
        <v>1</v>
      </c>
      <c r="F650" s="209" t="s">
        <v>529</v>
      </c>
      <c r="G650" s="207"/>
      <c r="H650" s="210">
        <v>8</v>
      </c>
      <c r="I650" s="211"/>
      <c r="J650" s="207"/>
      <c r="K650" s="207"/>
      <c r="L650" s="212"/>
      <c r="M650" s="213"/>
      <c r="N650" s="214"/>
      <c r="O650" s="214"/>
      <c r="P650" s="214"/>
      <c r="Q650" s="214"/>
      <c r="R650" s="214"/>
      <c r="S650" s="214"/>
      <c r="T650" s="215"/>
      <c r="AT650" s="216" t="s">
        <v>130</v>
      </c>
      <c r="AU650" s="216" t="s">
        <v>83</v>
      </c>
      <c r="AV650" s="13" t="s">
        <v>85</v>
      </c>
      <c r="AW650" s="13" t="s">
        <v>31</v>
      </c>
      <c r="AX650" s="13" t="s">
        <v>75</v>
      </c>
      <c r="AY650" s="216" t="s">
        <v>120</v>
      </c>
    </row>
    <row r="651" spans="1:65" s="14" customFormat="1" ht="11.25">
      <c r="B651" s="217"/>
      <c r="C651" s="218"/>
      <c r="D651" s="191" t="s">
        <v>130</v>
      </c>
      <c r="E651" s="219" t="s">
        <v>1</v>
      </c>
      <c r="F651" s="220" t="s">
        <v>137</v>
      </c>
      <c r="G651" s="218"/>
      <c r="H651" s="221">
        <v>10.55</v>
      </c>
      <c r="I651" s="222"/>
      <c r="J651" s="218"/>
      <c r="K651" s="218"/>
      <c r="L651" s="223"/>
      <c r="M651" s="224"/>
      <c r="N651" s="225"/>
      <c r="O651" s="225"/>
      <c r="P651" s="225"/>
      <c r="Q651" s="225"/>
      <c r="R651" s="225"/>
      <c r="S651" s="225"/>
      <c r="T651" s="226"/>
      <c r="AT651" s="227" t="s">
        <v>130</v>
      </c>
      <c r="AU651" s="227" t="s">
        <v>83</v>
      </c>
      <c r="AV651" s="14" t="s">
        <v>127</v>
      </c>
      <c r="AW651" s="14" t="s">
        <v>31</v>
      </c>
      <c r="AX651" s="14" t="s">
        <v>83</v>
      </c>
      <c r="AY651" s="227" t="s">
        <v>120</v>
      </c>
    </row>
    <row r="652" spans="1:65" s="2" customFormat="1" ht="16.5" customHeight="1">
      <c r="A652" s="33"/>
      <c r="B652" s="34"/>
      <c r="C652" s="177" t="s">
        <v>530</v>
      </c>
      <c r="D652" s="177" t="s">
        <v>121</v>
      </c>
      <c r="E652" s="178" t="s">
        <v>531</v>
      </c>
      <c r="F652" s="179" t="s">
        <v>532</v>
      </c>
      <c r="G652" s="180" t="s">
        <v>450</v>
      </c>
      <c r="H652" s="181">
        <v>1.0309999999999999</v>
      </c>
      <c r="I652" s="182"/>
      <c r="J652" s="183">
        <f>ROUND(I652*H652,2)</f>
        <v>0</v>
      </c>
      <c r="K652" s="179" t="s">
        <v>1</v>
      </c>
      <c r="L652" s="184"/>
      <c r="M652" s="185" t="s">
        <v>1</v>
      </c>
      <c r="N652" s="186" t="s">
        <v>40</v>
      </c>
      <c r="O652" s="70"/>
      <c r="P652" s="187">
        <f>O652*H652</f>
        <v>0</v>
      </c>
      <c r="Q652" s="187">
        <v>1</v>
      </c>
      <c r="R652" s="187">
        <f>Q652*H652</f>
        <v>1.0309999999999999</v>
      </c>
      <c r="S652" s="187">
        <v>0</v>
      </c>
      <c r="T652" s="188">
        <f>S652*H652</f>
        <v>0</v>
      </c>
      <c r="U652" s="33"/>
      <c r="V652" s="33"/>
      <c r="W652" s="33"/>
      <c r="X652" s="33"/>
      <c r="Y652" s="33"/>
      <c r="Z652" s="33"/>
      <c r="AA652" s="33"/>
      <c r="AB652" s="33"/>
      <c r="AC652" s="33"/>
      <c r="AD652" s="33"/>
      <c r="AE652" s="33"/>
      <c r="AR652" s="189" t="s">
        <v>126</v>
      </c>
      <c r="AT652" s="189" t="s">
        <v>121</v>
      </c>
      <c r="AU652" s="189" t="s">
        <v>83</v>
      </c>
      <c r="AY652" s="16" t="s">
        <v>120</v>
      </c>
      <c r="BE652" s="190">
        <f>IF(N652="základní",J652,0)</f>
        <v>0</v>
      </c>
      <c r="BF652" s="190">
        <f>IF(N652="snížená",J652,0)</f>
        <v>0</v>
      </c>
      <c r="BG652" s="190">
        <f>IF(N652="zákl. přenesená",J652,0)</f>
        <v>0</v>
      </c>
      <c r="BH652" s="190">
        <f>IF(N652="sníž. přenesená",J652,0)</f>
        <v>0</v>
      </c>
      <c r="BI652" s="190">
        <f>IF(N652="nulová",J652,0)</f>
        <v>0</v>
      </c>
      <c r="BJ652" s="16" t="s">
        <v>83</v>
      </c>
      <c r="BK652" s="190">
        <f>ROUND(I652*H652,2)</f>
        <v>0</v>
      </c>
      <c r="BL652" s="16" t="s">
        <v>127</v>
      </c>
      <c r="BM652" s="189" t="s">
        <v>533</v>
      </c>
    </row>
    <row r="653" spans="1:65" s="2" customFormat="1" ht="11.25">
      <c r="A653" s="33"/>
      <c r="B653" s="34"/>
      <c r="C653" s="35"/>
      <c r="D653" s="191" t="s">
        <v>129</v>
      </c>
      <c r="E653" s="35"/>
      <c r="F653" s="192" t="s">
        <v>532</v>
      </c>
      <c r="G653" s="35"/>
      <c r="H653" s="35"/>
      <c r="I653" s="193"/>
      <c r="J653" s="35"/>
      <c r="K653" s="35"/>
      <c r="L653" s="38"/>
      <c r="M653" s="194"/>
      <c r="N653" s="195"/>
      <c r="O653" s="70"/>
      <c r="P653" s="70"/>
      <c r="Q653" s="70"/>
      <c r="R653" s="70"/>
      <c r="S653" s="70"/>
      <c r="T653" s="71"/>
      <c r="U653" s="33"/>
      <c r="V653" s="33"/>
      <c r="W653" s="33"/>
      <c r="X653" s="33"/>
      <c r="Y653" s="33"/>
      <c r="Z653" s="33"/>
      <c r="AA653" s="33"/>
      <c r="AB653" s="33"/>
      <c r="AC653" s="33"/>
      <c r="AD653" s="33"/>
      <c r="AE653" s="33"/>
      <c r="AT653" s="16" t="s">
        <v>129</v>
      </c>
      <c r="AU653" s="16" t="s">
        <v>83</v>
      </c>
    </row>
    <row r="654" spans="1:65" s="12" customFormat="1" ht="11.25">
      <c r="B654" s="196"/>
      <c r="C654" s="197"/>
      <c r="D654" s="191" t="s">
        <v>130</v>
      </c>
      <c r="E654" s="198" t="s">
        <v>1</v>
      </c>
      <c r="F654" s="199" t="s">
        <v>526</v>
      </c>
      <c r="G654" s="197"/>
      <c r="H654" s="198" t="s">
        <v>1</v>
      </c>
      <c r="I654" s="200"/>
      <c r="J654" s="197"/>
      <c r="K654" s="197"/>
      <c r="L654" s="201"/>
      <c r="M654" s="202"/>
      <c r="N654" s="203"/>
      <c r="O654" s="203"/>
      <c r="P654" s="203"/>
      <c r="Q654" s="203"/>
      <c r="R654" s="203"/>
      <c r="S654" s="203"/>
      <c r="T654" s="204"/>
      <c r="AT654" s="205" t="s">
        <v>130</v>
      </c>
      <c r="AU654" s="205" t="s">
        <v>83</v>
      </c>
      <c r="AV654" s="12" t="s">
        <v>83</v>
      </c>
      <c r="AW654" s="12" t="s">
        <v>31</v>
      </c>
      <c r="AX654" s="12" t="s">
        <v>75</v>
      </c>
      <c r="AY654" s="205" t="s">
        <v>120</v>
      </c>
    </row>
    <row r="655" spans="1:65" s="13" customFormat="1" ht="11.25">
      <c r="B655" s="206"/>
      <c r="C655" s="207"/>
      <c r="D655" s="191" t="s">
        <v>130</v>
      </c>
      <c r="E655" s="208" t="s">
        <v>1</v>
      </c>
      <c r="F655" s="209" t="s">
        <v>534</v>
      </c>
      <c r="G655" s="207"/>
      <c r="H655" s="210">
        <v>0.23</v>
      </c>
      <c r="I655" s="211"/>
      <c r="J655" s="207"/>
      <c r="K655" s="207"/>
      <c r="L655" s="212"/>
      <c r="M655" s="213"/>
      <c r="N655" s="214"/>
      <c r="O655" s="214"/>
      <c r="P655" s="214"/>
      <c r="Q655" s="214"/>
      <c r="R655" s="214"/>
      <c r="S655" s="214"/>
      <c r="T655" s="215"/>
      <c r="AT655" s="216" t="s">
        <v>130</v>
      </c>
      <c r="AU655" s="216" t="s">
        <v>83</v>
      </c>
      <c r="AV655" s="13" t="s">
        <v>85</v>
      </c>
      <c r="AW655" s="13" t="s">
        <v>31</v>
      </c>
      <c r="AX655" s="13" t="s">
        <v>75</v>
      </c>
      <c r="AY655" s="216" t="s">
        <v>120</v>
      </c>
    </row>
    <row r="656" spans="1:65" s="12" customFormat="1" ht="11.25">
      <c r="B656" s="196"/>
      <c r="C656" s="197"/>
      <c r="D656" s="191" t="s">
        <v>130</v>
      </c>
      <c r="E656" s="198" t="s">
        <v>1</v>
      </c>
      <c r="F656" s="199" t="s">
        <v>535</v>
      </c>
      <c r="G656" s="197"/>
      <c r="H656" s="198" t="s">
        <v>1</v>
      </c>
      <c r="I656" s="200"/>
      <c r="J656" s="197"/>
      <c r="K656" s="197"/>
      <c r="L656" s="201"/>
      <c r="M656" s="202"/>
      <c r="N656" s="203"/>
      <c r="O656" s="203"/>
      <c r="P656" s="203"/>
      <c r="Q656" s="203"/>
      <c r="R656" s="203"/>
      <c r="S656" s="203"/>
      <c r="T656" s="204"/>
      <c r="AT656" s="205" t="s">
        <v>130</v>
      </c>
      <c r="AU656" s="205" t="s">
        <v>83</v>
      </c>
      <c r="AV656" s="12" t="s">
        <v>83</v>
      </c>
      <c r="AW656" s="12" t="s">
        <v>31</v>
      </c>
      <c r="AX656" s="12" t="s">
        <v>75</v>
      </c>
      <c r="AY656" s="205" t="s">
        <v>120</v>
      </c>
    </row>
    <row r="657" spans="1:65" s="13" customFormat="1" ht="11.25">
      <c r="B657" s="206"/>
      <c r="C657" s="207"/>
      <c r="D657" s="191" t="s">
        <v>130</v>
      </c>
      <c r="E657" s="208" t="s">
        <v>1</v>
      </c>
      <c r="F657" s="209" t="s">
        <v>536</v>
      </c>
      <c r="G657" s="207"/>
      <c r="H657" s="210">
        <v>1E-3</v>
      </c>
      <c r="I657" s="211"/>
      <c r="J657" s="207"/>
      <c r="K657" s="207"/>
      <c r="L657" s="212"/>
      <c r="M657" s="213"/>
      <c r="N657" s="214"/>
      <c r="O657" s="214"/>
      <c r="P657" s="214"/>
      <c r="Q657" s="214"/>
      <c r="R657" s="214"/>
      <c r="S657" s="214"/>
      <c r="T657" s="215"/>
      <c r="AT657" s="216" t="s">
        <v>130</v>
      </c>
      <c r="AU657" s="216" t="s">
        <v>83</v>
      </c>
      <c r="AV657" s="13" t="s">
        <v>85</v>
      </c>
      <c r="AW657" s="13" t="s">
        <v>31</v>
      </c>
      <c r="AX657" s="13" t="s">
        <v>75</v>
      </c>
      <c r="AY657" s="216" t="s">
        <v>120</v>
      </c>
    </row>
    <row r="658" spans="1:65" s="12" customFormat="1" ht="11.25">
      <c r="B658" s="196"/>
      <c r="C658" s="197"/>
      <c r="D658" s="191" t="s">
        <v>130</v>
      </c>
      <c r="E658" s="198" t="s">
        <v>1</v>
      </c>
      <c r="F658" s="199" t="s">
        <v>537</v>
      </c>
      <c r="G658" s="197"/>
      <c r="H658" s="198" t="s">
        <v>1</v>
      </c>
      <c r="I658" s="200"/>
      <c r="J658" s="197"/>
      <c r="K658" s="197"/>
      <c r="L658" s="201"/>
      <c r="M658" s="202"/>
      <c r="N658" s="203"/>
      <c r="O658" s="203"/>
      <c r="P658" s="203"/>
      <c r="Q658" s="203"/>
      <c r="R658" s="203"/>
      <c r="S658" s="203"/>
      <c r="T658" s="204"/>
      <c r="AT658" s="205" t="s">
        <v>130</v>
      </c>
      <c r="AU658" s="205" t="s">
        <v>83</v>
      </c>
      <c r="AV658" s="12" t="s">
        <v>83</v>
      </c>
      <c r="AW658" s="12" t="s">
        <v>31</v>
      </c>
      <c r="AX658" s="12" t="s">
        <v>75</v>
      </c>
      <c r="AY658" s="205" t="s">
        <v>120</v>
      </c>
    </row>
    <row r="659" spans="1:65" s="13" customFormat="1" ht="11.25">
      <c r="B659" s="206"/>
      <c r="C659" s="207"/>
      <c r="D659" s="191" t="s">
        <v>130</v>
      </c>
      <c r="E659" s="208" t="s">
        <v>1</v>
      </c>
      <c r="F659" s="209" t="s">
        <v>538</v>
      </c>
      <c r="G659" s="207"/>
      <c r="H659" s="210">
        <v>0.8</v>
      </c>
      <c r="I659" s="211"/>
      <c r="J659" s="207"/>
      <c r="K659" s="207"/>
      <c r="L659" s="212"/>
      <c r="M659" s="213"/>
      <c r="N659" s="214"/>
      <c r="O659" s="214"/>
      <c r="P659" s="214"/>
      <c r="Q659" s="214"/>
      <c r="R659" s="214"/>
      <c r="S659" s="214"/>
      <c r="T659" s="215"/>
      <c r="AT659" s="216" t="s">
        <v>130</v>
      </c>
      <c r="AU659" s="216" t="s">
        <v>83</v>
      </c>
      <c r="AV659" s="13" t="s">
        <v>85</v>
      </c>
      <c r="AW659" s="13" t="s">
        <v>31</v>
      </c>
      <c r="AX659" s="13" t="s">
        <v>75</v>
      </c>
      <c r="AY659" s="216" t="s">
        <v>120</v>
      </c>
    </row>
    <row r="660" spans="1:65" s="14" customFormat="1" ht="11.25">
      <c r="B660" s="217"/>
      <c r="C660" s="218"/>
      <c r="D660" s="191" t="s">
        <v>130</v>
      </c>
      <c r="E660" s="219" t="s">
        <v>1</v>
      </c>
      <c r="F660" s="220" t="s">
        <v>137</v>
      </c>
      <c r="G660" s="218"/>
      <c r="H660" s="221">
        <v>1.0309999999999999</v>
      </c>
      <c r="I660" s="222"/>
      <c r="J660" s="218"/>
      <c r="K660" s="218"/>
      <c r="L660" s="223"/>
      <c r="M660" s="224"/>
      <c r="N660" s="225"/>
      <c r="O660" s="225"/>
      <c r="P660" s="225"/>
      <c r="Q660" s="225"/>
      <c r="R660" s="225"/>
      <c r="S660" s="225"/>
      <c r="T660" s="226"/>
      <c r="AT660" s="227" t="s">
        <v>130</v>
      </c>
      <c r="AU660" s="227" t="s">
        <v>83</v>
      </c>
      <c r="AV660" s="14" t="s">
        <v>127</v>
      </c>
      <c r="AW660" s="14" t="s">
        <v>31</v>
      </c>
      <c r="AX660" s="14" t="s">
        <v>83</v>
      </c>
      <c r="AY660" s="227" t="s">
        <v>120</v>
      </c>
    </row>
    <row r="661" spans="1:65" s="2" customFormat="1" ht="16.5" customHeight="1">
      <c r="A661" s="33"/>
      <c r="B661" s="34"/>
      <c r="C661" s="177" t="s">
        <v>539</v>
      </c>
      <c r="D661" s="177" t="s">
        <v>121</v>
      </c>
      <c r="E661" s="178" t="s">
        <v>540</v>
      </c>
      <c r="F661" s="179" t="s">
        <v>541</v>
      </c>
      <c r="G661" s="180" t="s">
        <v>542</v>
      </c>
      <c r="H661" s="181">
        <v>147</v>
      </c>
      <c r="I661" s="182"/>
      <c r="J661" s="183">
        <f>ROUND(I661*H661,2)</f>
        <v>0</v>
      </c>
      <c r="K661" s="179" t="s">
        <v>125</v>
      </c>
      <c r="L661" s="184"/>
      <c r="M661" s="185" t="s">
        <v>1</v>
      </c>
      <c r="N661" s="186" t="s">
        <v>40</v>
      </c>
      <c r="O661" s="70"/>
      <c r="P661" s="187">
        <f>O661*H661</f>
        <v>0</v>
      </c>
      <c r="Q661" s="187">
        <v>1E-4</v>
      </c>
      <c r="R661" s="187">
        <f>Q661*H661</f>
        <v>1.4700000000000001E-2</v>
      </c>
      <c r="S661" s="187">
        <v>0</v>
      </c>
      <c r="T661" s="188">
        <f>S661*H661</f>
        <v>0</v>
      </c>
      <c r="U661" s="33"/>
      <c r="V661" s="33"/>
      <c r="W661" s="33"/>
      <c r="X661" s="33"/>
      <c r="Y661" s="33"/>
      <c r="Z661" s="33"/>
      <c r="AA661" s="33"/>
      <c r="AB661" s="33"/>
      <c r="AC661" s="33"/>
      <c r="AD661" s="33"/>
      <c r="AE661" s="33"/>
      <c r="AR661" s="189" t="s">
        <v>126</v>
      </c>
      <c r="AT661" s="189" t="s">
        <v>121</v>
      </c>
      <c r="AU661" s="189" t="s">
        <v>83</v>
      </c>
      <c r="AY661" s="16" t="s">
        <v>120</v>
      </c>
      <c r="BE661" s="190">
        <f>IF(N661="základní",J661,0)</f>
        <v>0</v>
      </c>
      <c r="BF661" s="190">
        <f>IF(N661="snížená",J661,0)</f>
        <v>0</v>
      </c>
      <c r="BG661" s="190">
        <f>IF(N661="zákl. přenesená",J661,0)</f>
        <v>0</v>
      </c>
      <c r="BH661" s="190">
        <f>IF(N661="sníž. přenesená",J661,0)</f>
        <v>0</v>
      </c>
      <c r="BI661" s="190">
        <f>IF(N661="nulová",J661,0)</f>
        <v>0</v>
      </c>
      <c r="BJ661" s="16" t="s">
        <v>83</v>
      </c>
      <c r="BK661" s="190">
        <f>ROUND(I661*H661,2)</f>
        <v>0</v>
      </c>
      <c r="BL661" s="16" t="s">
        <v>127</v>
      </c>
      <c r="BM661" s="189" t="s">
        <v>543</v>
      </c>
    </row>
    <row r="662" spans="1:65" s="2" customFormat="1" ht="11.25">
      <c r="A662" s="33"/>
      <c r="B662" s="34"/>
      <c r="C662" s="35"/>
      <c r="D662" s="191" t="s">
        <v>129</v>
      </c>
      <c r="E662" s="35"/>
      <c r="F662" s="192" t="s">
        <v>541</v>
      </c>
      <c r="G662" s="35"/>
      <c r="H662" s="35"/>
      <c r="I662" s="193"/>
      <c r="J662" s="35"/>
      <c r="K662" s="35"/>
      <c r="L662" s="38"/>
      <c r="M662" s="194"/>
      <c r="N662" s="195"/>
      <c r="O662" s="70"/>
      <c r="P662" s="70"/>
      <c r="Q662" s="70"/>
      <c r="R662" s="70"/>
      <c r="S662" s="70"/>
      <c r="T662" s="71"/>
      <c r="U662" s="33"/>
      <c r="V662" s="33"/>
      <c r="W662" s="33"/>
      <c r="X662" s="33"/>
      <c r="Y662" s="33"/>
      <c r="Z662" s="33"/>
      <c r="AA662" s="33"/>
      <c r="AB662" s="33"/>
      <c r="AC662" s="33"/>
      <c r="AD662" s="33"/>
      <c r="AE662" s="33"/>
      <c r="AT662" s="16" t="s">
        <v>129</v>
      </c>
      <c r="AU662" s="16" t="s">
        <v>83</v>
      </c>
    </row>
    <row r="663" spans="1:65" s="12" customFormat="1" ht="11.25">
      <c r="B663" s="196"/>
      <c r="C663" s="197"/>
      <c r="D663" s="191" t="s">
        <v>130</v>
      </c>
      <c r="E663" s="198" t="s">
        <v>1</v>
      </c>
      <c r="F663" s="199" t="s">
        <v>544</v>
      </c>
      <c r="G663" s="197"/>
      <c r="H663" s="198" t="s">
        <v>1</v>
      </c>
      <c r="I663" s="200"/>
      <c r="J663" s="197"/>
      <c r="K663" s="197"/>
      <c r="L663" s="201"/>
      <c r="M663" s="202"/>
      <c r="N663" s="203"/>
      <c r="O663" s="203"/>
      <c r="P663" s="203"/>
      <c r="Q663" s="203"/>
      <c r="R663" s="203"/>
      <c r="S663" s="203"/>
      <c r="T663" s="204"/>
      <c r="AT663" s="205" t="s">
        <v>130</v>
      </c>
      <c r="AU663" s="205" t="s">
        <v>83</v>
      </c>
      <c r="AV663" s="12" t="s">
        <v>83</v>
      </c>
      <c r="AW663" s="12" t="s">
        <v>31</v>
      </c>
      <c r="AX663" s="12" t="s">
        <v>75</v>
      </c>
      <c r="AY663" s="205" t="s">
        <v>120</v>
      </c>
    </row>
    <row r="664" spans="1:65" s="13" customFormat="1" ht="11.25">
      <c r="B664" s="206"/>
      <c r="C664" s="207"/>
      <c r="D664" s="191" t="s">
        <v>130</v>
      </c>
      <c r="E664" s="208" t="s">
        <v>1</v>
      </c>
      <c r="F664" s="209" t="s">
        <v>545</v>
      </c>
      <c r="G664" s="207"/>
      <c r="H664" s="210">
        <v>31.5</v>
      </c>
      <c r="I664" s="211"/>
      <c r="J664" s="207"/>
      <c r="K664" s="207"/>
      <c r="L664" s="212"/>
      <c r="M664" s="213"/>
      <c r="N664" s="214"/>
      <c r="O664" s="214"/>
      <c r="P664" s="214"/>
      <c r="Q664" s="214"/>
      <c r="R664" s="214"/>
      <c r="S664" s="214"/>
      <c r="T664" s="215"/>
      <c r="AT664" s="216" t="s">
        <v>130</v>
      </c>
      <c r="AU664" s="216" t="s">
        <v>83</v>
      </c>
      <c r="AV664" s="13" t="s">
        <v>85</v>
      </c>
      <c r="AW664" s="13" t="s">
        <v>31</v>
      </c>
      <c r="AX664" s="13" t="s">
        <v>75</v>
      </c>
      <c r="AY664" s="216" t="s">
        <v>120</v>
      </c>
    </row>
    <row r="665" spans="1:65" s="12" customFormat="1" ht="22.5">
      <c r="B665" s="196"/>
      <c r="C665" s="197"/>
      <c r="D665" s="191" t="s">
        <v>130</v>
      </c>
      <c r="E665" s="198" t="s">
        <v>1</v>
      </c>
      <c r="F665" s="199" t="s">
        <v>546</v>
      </c>
      <c r="G665" s="197"/>
      <c r="H665" s="198" t="s">
        <v>1</v>
      </c>
      <c r="I665" s="200"/>
      <c r="J665" s="197"/>
      <c r="K665" s="197"/>
      <c r="L665" s="201"/>
      <c r="M665" s="202"/>
      <c r="N665" s="203"/>
      <c r="O665" s="203"/>
      <c r="P665" s="203"/>
      <c r="Q665" s="203"/>
      <c r="R665" s="203"/>
      <c r="S665" s="203"/>
      <c r="T665" s="204"/>
      <c r="AT665" s="205" t="s">
        <v>130</v>
      </c>
      <c r="AU665" s="205" t="s">
        <v>83</v>
      </c>
      <c r="AV665" s="12" t="s">
        <v>83</v>
      </c>
      <c r="AW665" s="12" t="s">
        <v>31</v>
      </c>
      <c r="AX665" s="12" t="s">
        <v>75</v>
      </c>
      <c r="AY665" s="205" t="s">
        <v>120</v>
      </c>
    </row>
    <row r="666" spans="1:65" s="13" customFormat="1" ht="11.25">
      <c r="B666" s="206"/>
      <c r="C666" s="207"/>
      <c r="D666" s="191" t="s">
        <v>130</v>
      </c>
      <c r="E666" s="208" t="s">
        <v>1</v>
      </c>
      <c r="F666" s="209" t="s">
        <v>547</v>
      </c>
      <c r="G666" s="207"/>
      <c r="H666" s="210">
        <v>105</v>
      </c>
      <c r="I666" s="211"/>
      <c r="J666" s="207"/>
      <c r="K666" s="207"/>
      <c r="L666" s="212"/>
      <c r="M666" s="213"/>
      <c r="N666" s="214"/>
      <c r="O666" s="214"/>
      <c r="P666" s="214"/>
      <c r="Q666" s="214"/>
      <c r="R666" s="214"/>
      <c r="S666" s="214"/>
      <c r="T666" s="215"/>
      <c r="AT666" s="216" t="s">
        <v>130</v>
      </c>
      <c r="AU666" s="216" t="s">
        <v>83</v>
      </c>
      <c r="AV666" s="13" t="s">
        <v>85</v>
      </c>
      <c r="AW666" s="13" t="s">
        <v>31</v>
      </c>
      <c r="AX666" s="13" t="s">
        <v>75</v>
      </c>
      <c r="AY666" s="216" t="s">
        <v>120</v>
      </c>
    </row>
    <row r="667" spans="1:65" s="12" customFormat="1" ht="11.25">
      <c r="B667" s="196"/>
      <c r="C667" s="197"/>
      <c r="D667" s="191" t="s">
        <v>130</v>
      </c>
      <c r="E667" s="198" t="s">
        <v>1</v>
      </c>
      <c r="F667" s="199" t="s">
        <v>548</v>
      </c>
      <c r="G667" s="197"/>
      <c r="H667" s="198" t="s">
        <v>1</v>
      </c>
      <c r="I667" s="200"/>
      <c r="J667" s="197"/>
      <c r="K667" s="197"/>
      <c r="L667" s="201"/>
      <c r="M667" s="202"/>
      <c r="N667" s="203"/>
      <c r="O667" s="203"/>
      <c r="P667" s="203"/>
      <c r="Q667" s="203"/>
      <c r="R667" s="203"/>
      <c r="S667" s="203"/>
      <c r="T667" s="204"/>
      <c r="AT667" s="205" t="s">
        <v>130</v>
      </c>
      <c r="AU667" s="205" t="s">
        <v>83</v>
      </c>
      <c r="AV667" s="12" t="s">
        <v>83</v>
      </c>
      <c r="AW667" s="12" t="s">
        <v>31</v>
      </c>
      <c r="AX667" s="12" t="s">
        <v>75</v>
      </c>
      <c r="AY667" s="205" t="s">
        <v>120</v>
      </c>
    </row>
    <row r="668" spans="1:65" s="13" customFormat="1" ht="11.25">
      <c r="B668" s="206"/>
      <c r="C668" s="207"/>
      <c r="D668" s="191" t="s">
        <v>130</v>
      </c>
      <c r="E668" s="208" t="s">
        <v>1</v>
      </c>
      <c r="F668" s="209" t="s">
        <v>549</v>
      </c>
      <c r="G668" s="207"/>
      <c r="H668" s="210">
        <v>10.5</v>
      </c>
      <c r="I668" s="211"/>
      <c r="J668" s="207"/>
      <c r="K668" s="207"/>
      <c r="L668" s="212"/>
      <c r="M668" s="213"/>
      <c r="N668" s="214"/>
      <c r="O668" s="214"/>
      <c r="P668" s="214"/>
      <c r="Q668" s="214"/>
      <c r="R668" s="214"/>
      <c r="S668" s="214"/>
      <c r="T668" s="215"/>
      <c r="AT668" s="216" t="s">
        <v>130</v>
      </c>
      <c r="AU668" s="216" t="s">
        <v>83</v>
      </c>
      <c r="AV668" s="13" t="s">
        <v>85</v>
      </c>
      <c r="AW668" s="13" t="s">
        <v>31</v>
      </c>
      <c r="AX668" s="13" t="s">
        <v>75</v>
      </c>
      <c r="AY668" s="216" t="s">
        <v>120</v>
      </c>
    </row>
    <row r="669" spans="1:65" s="14" customFormat="1" ht="11.25">
      <c r="B669" s="217"/>
      <c r="C669" s="218"/>
      <c r="D669" s="191" t="s">
        <v>130</v>
      </c>
      <c r="E669" s="219" t="s">
        <v>1</v>
      </c>
      <c r="F669" s="220" t="s">
        <v>137</v>
      </c>
      <c r="G669" s="218"/>
      <c r="H669" s="221">
        <v>147</v>
      </c>
      <c r="I669" s="222"/>
      <c r="J669" s="218"/>
      <c r="K669" s="218"/>
      <c r="L669" s="223"/>
      <c r="M669" s="224"/>
      <c r="N669" s="225"/>
      <c r="O669" s="225"/>
      <c r="P669" s="225"/>
      <c r="Q669" s="225"/>
      <c r="R669" s="225"/>
      <c r="S669" s="225"/>
      <c r="T669" s="226"/>
      <c r="AT669" s="227" t="s">
        <v>130</v>
      </c>
      <c r="AU669" s="227" t="s">
        <v>83</v>
      </c>
      <c r="AV669" s="14" t="s">
        <v>127</v>
      </c>
      <c r="AW669" s="14" t="s">
        <v>31</v>
      </c>
      <c r="AX669" s="14" t="s">
        <v>83</v>
      </c>
      <c r="AY669" s="227" t="s">
        <v>120</v>
      </c>
    </row>
    <row r="670" spans="1:65" s="11" customFormat="1" ht="25.9" customHeight="1">
      <c r="B670" s="163"/>
      <c r="C670" s="164"/>
      <c r="D670" s="165" t="s">
        <v>74</v>
      </c>
      <c r="E670" s="166" t="s">
        <v>550</v>
      </c>
      <c r="F670" s="166" t="s">
        <v>551</v>
      </c>
      <c r="G670" s="164"/>
      <c r="H670" s="164"/>
      <c r="I670" s="167"/>
      <c r="J670" s="168">
        <f>BK670</f>
        <v>0</v>
      </c>
      <c r="K670" s="164"/>
      <c r="L670" s="169"/>
      <c r="M670" s="170"/>
      <c r="N670" s="171"/>
      <c r="O670" s="171"/>
      <c r="P670" s="172">
        <f>SUM(P671:P1316)</f>
        <v>0</v>
      </c>
      <c r="Q670" s="171"/>
      <c r="R670" s="172">
        <f>SUM(R671:R1316)</f>
        <v>0</v>
      </c>
      <c r="S670" s="171"/>
      <c r="T670" s="173">
        <f>SUM(T671:T1316)</f>
        <v>0</v>
      </c>
      <c r="AR670" s="174" t="s">
        <v>83</v>
      </c>
      <c r="AT670" s="175" t="s">
        <v>74</v>
      </c>
      <c r="AU670" s="175" t="s">
        <v>75</v>
      </c>
      <c r="AY670" s="174" t="s">
        <v>120</v>
      </c>
      <c r="BK670" s="176">
        <f>SUM(BK671:BK1316)</f>
        <v>0</v>
      </c>
    </row>
    <row r="671" spans="1:65" s="2" customFormat="1" ht="24.2" customHeight="1">
      <c r="A671" s="33"/>
      <c r="B671" s="34"/>
      <c r="C671" s="228" t="s">
        <v>552</v>
      </c>
      <c r="D671" s="228" t="s">
        <v>553</v>
      </c>
      <c r="E671" s="229" t="s">
        <v>554</v>
      </c>
      <c r="F671" s="230" t="s">
        <v>555</v>
      </c>
      <c r="G671" s="231" t="s">
        <v>556</v>
      </c>
      <c r="H671" s="232">
        <v>4.4000000000000004</v>
      </c>
      <c r="I671" s="233"/>
      <c r="J671" s="234">
        <f>ROUND(I671*H671,2)</f>
        <v>0</v>
      </c>
      <c r="K671" s="230" t="s">
        <v>125</v>
      </c>
      <c r="L671" s="38"/>
      <c r="M671" s="235" t="s">
        <v>1</v>
      </c>
      <c r="N671" s="236" t="s">
        <v>40</v>
      </c>
      <c r="O671" s="70"/>
      <c r="P671" s="187">
        <f>O671*H671</f>
        <v>0</v>
      </c>
      <c r="Q671" s="187">
        <v>0</v>
      </c>
      <c r="R671" s="187">
        <f>Q671*H671</f>
        <v>0</v>
      </c>
      <c r="S671" s="187">
        <v>0</v>
      </c>
      <c r="T671" s="188">
        <f>S671*H671</f>
        <v>0</v>
      </c>
      <c r="U671" s="33"/>
      <c r="V671" s="33"/>
      <c r="W671" s="33"/>
      <c r="X671" s="33"/>
      <c r="Y671" s="33"/>
      <c r="Z671" s="33"/>
      <c r="AA671" s="33"/>
      <c r="AB671" s="33"/>
      <c r="AC671" s="33"/>
      <c r="AD671" s="33"/>
      <c r="AE671" s="33"/>
      <c r="AR671" s="189" t="s">
        <v>127</v>
      </c>
      <c r="AT671" s="189" t="s">
        <v>553</v>
      </c>
      <c r="AU671" s="189" t="s">
        <v>83</v>
      </c>
      <c r="AY671" s="16" t="s">
        <v>120</v>
      </c>
      <c r="BE671" s="190">
        <f>IF(N671="základní",J671,0)</f>
        <v>0</v>
      </c>
      <c r="BF671" s="190">
        <f>IF(N671="snížená",J671,0)</f>
        <v>0</v>
      </c>
      <c r="BG671" s="190">
        <f>IF(N671="zákl. přenesená",J671,0)</f>
        <v>0</v>
      </c>
      <c r="BH671" s="190">
        <f>IF(N671="sníž. přenesená",J671,0)</f>
        <v>0</v>
      </c>
      <c r="BI671" s="190">
        <f>IF(N671="nulová",J671,0)</f>
        <v>0</v>
      </c>
      <c r="BJ671" s="16" t="s">
        <v>83</v>
      </c>
      <c r="BK671" s="190">
        <f>ROUND(I671*H671,2)</f>
        <v>0</v>
      </c>
      <c r="BL671" s="16" t="s">
        <v>127</v>
      </c>
      <c r="BM671" s="189" t="s">
        <v>557</v>
      </c>
    </row>
    <row r="672" spans="1:65" s="2" customFormat="1" ht="48.75">
      <c r="A672" s="33"/>
      <c r="B672" s="34"/>
      <c r="C672" s="35"/>
      <c r="D672" s="191" t="s">
        <v>129</v>
      </c>
      <c r="E672" s="35"/>
      <c r="F672" s="192" t="s">
        <v>558</v>
      </c>
      <c r="G672" s="35"/>
      <c r="H672" s="35"/>
      <c r="I672" s="193"/>
      <c r="J672" s="35"/>
      <c r="K672" s="35"/>
      <c r="L672" s="38"/>
      <c r="M672" s="194"/>
      <c r="N672" s="195"/>
      <c r="O672" s="70"/>
      <c r="P672" s="70"/>
      <c r="Q672" s="70"/>
      <c r="R672" s="70"/>
      <c r="S672" s="70"/>
      <c r="T672" s="71"/>
      <c r="U672" s="33"/>
      <c r="V672" s="33"/>
      <c r="W672" s="33"/>
      <c r="X672" s="33"/>
      <c r="Y672" s="33"/>
      <c r="Z672" s="33"/>
      <c r="AA672" s="33"/>
      <c r="AB672" s="33"/>
      <c r="AC672" s="33"/>
      <c r="AD672" s="33"/>
      <c r="AE672" s="33"/>
      <c r="AT672" s="16" t="s">
        <v>129</v>
      </c>
      <c r="AU672" s="16" t="s">
        <v>83</v>
      </c>
    </row>
    <row r="673" spans="1:65" s="13" customFormat="1" ht="11.25">
      <c r="B673" s="206"/>
      <c r="C673" s="207"/>
      <c r="D673" s="191" t="s">
        <v>130</v>
      </c>
      <c r="E673" s="208" t="s">
        <v>1</v>
      </c>
      <c r="F673" s="209" t="s">
        <v>559</v>
      </c>
      <c r="G673" s="207"/>
      <c r="H673" s="210">
        <v>4.4000000000000004</v>
      </c>
      <c r="I673" s="211"/>
      <c r="J673" s="207"/>
      <c r="K673" s="207"/>
      <c r="L673" s="212"/>
      <c r="M673" s="213"/>
      <c r="N673" s="214"/>
      <c r="O673" s="214"/>
      <c r="P673" s="214"/>
      <c r="Q673" s="214"/>
      <c r="R673" s="214"/>
      <c r="S673" s="214"/>
      <c r="T673" s="215"/>
      <c r="AT673" s="216" t="s">
        <v>130</v>
      </c>
      <c r="AU673" s="216" t="s">
        <v>83</v>
      </c>
      <c r="AV673" s="13" t="s">
        <v>85</v>
      </c>
      <c r="AW673" s="13" t="s">
        <v>31</v>
      </c>
      <c r="AX673" s="13" t="s">
        <v>75</v>
      </c>
      <c r="AY673" s="216" t="s">
        <v>120</v>
      </c>
    </row>
    <row r="674" spans="1:65" s="14" customFormat="1" ht="11.25">
      <c r="B674" s="217"/>
      <c r="C674" s="218"/>
      <c r="D674" s="191" t="s">
        <v>130</v>
      </c>
      <c r="E674" s="219" t="s">
        <v>1</v>
      </c>
      <c r="F674" s="220" t="s">
        <v>137</v>
      </c>
      <c r="G674" s="218"/>
      <c r="H674" s="221">
        <v>4.4000000000000004</v>
      </c>
      <c r="I674" s="222"/>
      <c r="J674" s="218"/>
      <c r="K674" s="218"/>
      <c r="L674" s="223"/>
      <c r="M674" s="224"/>
      <c r="N674" s="225"/>
      <c r="O674" s="225"/>
      <c r="P674" s="225"/>
      <c r="Q674" s="225"/>
      <c r="R674" s="225"/>
      <c r="S674" s="225"/>
      <c r="T674" s="226"/>
      <c r="AT674" s="227" t="s">
        <v>130</v>
      </c>
      <c r="AU674" s="227" t="s">
        <v>83</v>
      </c>
      <c r="AV674" s="14" t="s">
        <v>127</v>
      </c>
      <c r="AW674" s="14" t="s">
        <v>31</v>
      </c>
      <c r="AX674" s="14" t="s">
        <v>83</v>
      </c>
      <c r="AY674" s="227" t="s">
        <v>120</v>
      </c>
    </row>
    <row r="675" spans="1:65" s="2" customFormat="1" ht="24.2" customHeight="1">
      <c r="A675" s="33"/>
      <c r="B675" s="34"/>
      <c r="C675" s="228" t="s">
        <v>560</v>
      </c>
      <c r="D675" s="228" t="s">
        <v>553</v>
      </c>
      <c r="E675" s="229" t="s">
        <v>561</v>
      </c>
      <c r="F675" s="230" t="s">
        <v>562</v>
      </c>
      <c r="G675" s="231" t="s">
        <v>542</v>
      </c>
      <c r="H675" s="232">
        <v>2200</v>
      </c>
      <c r="I675" s="233"/>
      <c r="J675" s="234">
        <f>ROUND(I675*H675,2)</f>
        <v>0</v>
      </c>
      <c r="K675" s="230" t="s">
        <v>125</v>
      </c>
      <c r="L675" s="38"/>
      <c r="M675" s="235" t="s">
        <v>1</v>
      </c>
      <c r="N675" s="236" t="s">
        <v>40</v>
      </c>
      <c r="O675" s="70"/>
      <c r="P675" s="187">
        <f>O675*H675</f>
        <v>0</v>
      </c>
      <c r="Q675" s="187">
        <v>0</v>
      </c>
      <c r="R675" s="187">
        <f>Q675*H675</f>
        <v>0</v>
      </c>
      <c r="S675" s="187">
        <v>0</v>
      </c>
      <c r="T675" s="188">
        <f>S675*H675</f>
        <v>0</v>
      </c>
      <c r="U675" s="33"/>
      <c r="V675" s="33"/>
      <c r="W675" s="33"/>
      <c r="X675" s="33"/>
      <c r="Y675" s="33"/>
      <c r="Z675" s="33"/>
      <c r="AA675" s="33"/>
      <c r="AB675" s="33"/>
      <c r="AC675" s="33"/>
      <c r="AD675" s="33"/>
      <c r="AE675" s="33"/>
      <c r="AR675" s="189" t="s">
        <v>127</v>
      </c>
      <c r="AT675" s="189" t="s">
        <v>553</v>
      </c>
      <c r="AU675" s="189" t="s">
        <v>83</v>
      </c>
      <c r="AY675" s="16" t="s">
        <v>120</v>
      </c>
      <c r="BE675" s="190">
        <f>IF(N675="základní",J675,0)</f>
        <v>0</v>
      </c>
      <c r="BF675" s="190">
        <f>IF(N675="snížená",J675,0)</f>
        <v>0</v>
      </c>
      <c r="BG675" s="190">
        <f>IF(N675="zákl. přenesená",J675,0)</f>
        <v>0</v>
      </c>
      <c r="BH675" s="190">
        <f>IF(N675="sníž. přenesená",J675,0)</f>
        <v>0</v>
      </c>
      <c r="BI675" s="190">
        <f>IF(N675="nulová",J675,0)</f>
        <v>0</v>
      </c>
      <c r="BJ675" s="16" t="s">
        <v>83</v>
      </c>
      <c r="BK675" s="190">
        <f>ROUND(I675*H675,2)</f>
        <v>0</v>
      </c>
      <c r="BL675" s="16" t="s">
        <v>127</v>
      </c>
      <c r="BM675" s="189" t="s">
        <v>563</v>
      </c>
    </row>
    <row r="676" spans="1:65" s="2" customFormat="1" ht="48.75">
      <c r="A676" s="33"/>
      <c r="B676" s="34"/>
      <c r="C676" s="35"/>
      <c r="D676" s="191" t="s">
        <v>129</v>
      </c>
      <c r="E676" s="35"/>
      <c r="F676" s="192" t="s">
        <v>564</v>
      </c>
      <c r="G676" s="35"/>
      <c r="H676" s="35"/>
      <c r="I676" s="193"/>
      <c r="J676" s="35"/>
      <c r="K676" s="35"/>
      <c r="L676" s="38"/>
      <c r="M676" s="194"/>
      <c r="N676" s="195"/>
      <c r="O676" s="70"/>
      <c r="P676" s="70"/>
      <c r="Q676" s="70"/>
      <c r="R676" s="70"/>
      <c r="S676" s="70"/>
      <c r="T676" s="71"/>
      <c r="U676" s="33"/>
      <c r="V676" s="33"/>
      <c r="W676" s="33"/>
      <c r="X676" s="33"/>
      <c r="Y676" s="33"/>
      <c r="Z676" s="33"/>
      <c r="AA676" s="33"/>
      <c r="AB676" s="33"/>
      <c r="AC676" s="33"/>
      <c r="AD676" s="33"/>
      <c r="AE676" s="33"/>
      <c r="AT676" s="16" t="s">
        <v>129</v>
      </c>
      <c r="AU676" s="16" t="s">
        <v>83</v>
      </c>
    </row>
    <row r="677" spans="1:65" s="13" customFormat="1" ht="11.25">
      <c r="B677" s="206"/>
      <c r="C677" s="207"/>
      <c r="D677" s="191" t="s">
        <v>130</v>
      </c>
      <c r="E677" s="208" t="s">
        <v>1</v>
      </c>
      <c r="F677" s="209" t="s">
        <v>565</v>
      </c>
      <c r="G677" s="207"/>
      <c r="H677" s="210">
        <v>2200</v>
      </c>
      <c r="I677" s="211"/>
      <c r="J677" s="207"/>
      <c r="K677" s="207"/>
      <c r="L677" s="212"/>
      <c r="M677" s="213"/>
      <c r="N677" s="214"/>
      <c r="O677" s="214"/>
      <c r="P677" s="214"/>
      <c r="Q677" s="214"/>
      <c r="R677" s="214"/>
      <c r="S677" s="214"/>
      <c r="T677" s="215"/>
      <c r="AT677" s="216" t="s">
        <v>130</v>
      </c>
      <c r="AU677" s="216" t="s">
        <v>83</v>
      </c>
      <c r="AV677" s="13" t="s">
        <v>85</v>
      </c>
      <c r="AW677" s="13" t="s">
        <v>31</v>
      </c>
      <c r="AX677" s="13" t="s">
        <v>75</v>
      </c>
      <c r="AY677" s="216" t="s">
        <v>120</v>
      </c>
    </row>
    <row r="678" spans="1:65" s="14" customFormat="1" ht="11.25">
      <c r="B678" s="217"/>
      <c r="C678" s="218"/>
      <c r="D678" s="191" t="s">
        <v>130</v>
      </c>
      <c r="E678" s="219" t="s">
        <v>1</v>
      </c>
      <c r="F678" s="220" t="s">
        <v>137</v>
      </c>
      <c r="G678" s="218"/>
      <c r="H678" s="221">
        <v>2200</v>
      </c>
      <c r="I678" s="222"/>
      <c r="J678" s="218"/>
      <c r="K678" s="218"/>
      <c r="L678" s="223"/>
      <c r="M678" s="224"/>
      <c r="N678" s="225"/>
      <c r="O678" s="225"/>
      <c r="P678" s="225"/>
      <c r="Q678" s="225"/>
      <c r="R678" s="225"/>
      <c r="S678" s="225"/>
      <c r="T678" s="226"/>
      <c r="AT678" s="227" t="s">
        <v>130</v>
      </c>
      <c r="AU678" s="227" t="s">
        <v>83</v>
      </c>
      <c r="AV678" s="14" t="s">
        <v>127</v>
      </c>
      <c r="AW678" s="14" t="s">
        <v>31</v>
      </c>
      <c r="AX678" s="14" t="s">
        <v>83</v>
      </c>
      <c r="AY678" s="227" t="s">
        <v>120</v>
      </c>
    </row>
    <row r="679" spans="1:65" s="2" customFormat="1" ht="24.2" customHeight="1">
      <c r="A679" s="33"/>
      <c r="B679" s="34"/>
      <c r="C679" s="228" t="s">
        <v>566</v>
      </c>
      <c r="D679" s="228" t="s">
        <v>553</v>
      </c>
      <c r="E679" s="229" t="s">
        <v>567</v>
      </c>
      <c r="F679" s="230" t="s">
        <v>568</v>
      </c>
      <c r="G679" s="231" t="s">
        <v>542</v>
      </c>
      <c r="H679" s="232">
        <v>120</v>
      </c>
      <c r="I679" s="233"/>
      <c r="J679" s="234">
        <f>ROUND(I679*H679,2)</f>
        <v>0</v>
      </c>
      <c r="K679" s="230" t="s">
        <v>125</v>
      </c>
      <c r="L679" s="38"/>
      <c r="M679" s="235" t="s">
        <v>1</v>
      </c>
      <c r="N679" s="236" t="s">
        <v>40</v>
      </c>
      <c r="O679" s="70"/>
      <c r="P679" s="187">
        <f>O679*H679</f>
        <v>0</v>
      </c>
      <c r="Q679" s="187">
        <v>0</v>
      </c>
      <c r="R679" s="187">
        <f>Q679*H679</f>
        <v>0</v>
      </c>
      <c r="S679" s="187">
        <v>0</v>
      </c>
      <c r="T679" s="188">
        <f>S679*H679</f>
        <v>0</v>
      </c>
      <c r="U679" s="33"/>
      <c r="V679" s="33"/>
      <c r="W679" s="33"/>
      <c r="X679" s="33"/>
      <c r="Y679" s="33"/>
      <c r="Z679" s="33"/>
      <c r="AA679" s="33"/>
      <c r="AB679" s="33"/>
      <c r="AC679" s="33"/>
      <c r="AD679" s="33"/>
      <c r="AE679" s="33"/>
      <c r="AR679" s="189" t="s">
        <v>127</v>
      </c>
      <c r="AT679" s="189" t="s">
        <v>553</v>
      </c>
      <c r="AU679" s="189" t="s">
        <v>83</v>
      </c>
      <c r="AY679" s="16" t="s">
        <v>120</v>
      </c>
      <c r="BE679" s="190">
        <f>IF(N679="základní",J679,0)</f>
        <v>0</v>
      </c>
      <c r="BF679" s="190">
        <f>IF(N679="snížená",J679,0)</f>
        <v>0</v>
      </c>
      <c r="BG679" s="190">
        <f>IF(N679="zákl. přenesená",J679,0)</f>
        <v>0</v>
      </c>
      <c r="BH679" s="190">
        <f>IF(N679="sníž. přenesená",J679,0)</f>
        <v>0</v>
      </c>
      <c r="BI679" s="190">
        <f>IF(N679="nulová",J679,0)</f>
        <v>0</v>
      </c>
      <c r="BJ679" s="16" t="s">
        <v>83</v>
      </c>
      <c r="BK679" s="190">
        <f>ROUND(I679*H679,2)</f>
        <v>0</v>
      </c>
      <c r="BL679" s="16" t="s">
        <v>127</v>
      </c>
      <c r="BM679" s="189" t="s">
        <v>569</v>
      </c>
    </row>
    <row r="680" spans="1:65" s="2" customFormat="1" ht="39">
      <c r="A680" s="33"/>
      <c r="B680" s="34"/>
      <c r="C680" s="35"/>
      <c r="D680" s="191" t="s">
        <v>129</v>
      </c>
      <c r="E680" s="35"/>
      <c r="F680" s="192" t="s">
        <v>570</v>
      </c>
      <c r="G680" s="35"/>
      <c r="H680" s="35"/>
      <c r="I680" s="193"/>
      <c r="J680" s="35"/>
      <c r="K680" s="35"/>
      <c r="L680" s="38"/>
      <c r="M680" s="194"/>
      <c r="N680" s="195"/>
      <c r="O680" s="70"/>
      <c r="P680" s="70"/>
      <c r="Q680" s="70"/>
      <c r="R680" s="70"/>
      <c r="S680" s="70"/>
      <c r="T680" s="71"/>
      <c r="U680" s="33"/>
      <c r="V680" s="33"/>
      <c r="W680" s="33"/>
      <c r="X680" s="33"/>
      <c r="Y680" s="33"/>
      <c r="Z680" s="33"/>
      <c r="AA680" s="33"/>
      <c r="AB680" s="33"/>
      <c r="AC680" s="33"/>
      <c r="AD680" s="33"/>
      <c r="AE680" s="33"/>
      <c r="AT680" s="16" t="s">
        <v>129</v>
      </c>
      <c r="AU680" s="16" t="s">
        <v>83</v>
      </c>
    </row>
    <row r="681" spans="1:65" s="12" customFormat="1" ht="11.25">
      <c r="B681" s="196"/>
      <c r="C681" s="197"/>
      <c r="D681" s="191" t="s">
        <v>130</v>
      </c>
      <c r="E681" s="198" t="s">
        <v>1</v>
      </c>
      <c r="F681" s="199" t="s">
        <v>571</v>
      </c>
      <c r="G681" s="197"/>
      <c r="H681" s="198" t="s">
        <v>1</v>
      </c>
      <c r="I681" s="200"/>
      <c r="J681" s="197"/>
      <c r="K681" s="197"/>
      <c r="L681" s="201"/>
      <c r="M681" s="202"/>
      <c r="N681" s="203"/>
      <c r="O681" s="203"/>
      <c r="P681" s="203"/>
      <c r="Q681" s="203"/>
      <c r="R681" s="203"/>
      <c r="S681" s="203"/>
      <c r="T681" s="204"/>
      <c r="AT681" s="205" t="s">
        <v>130</v>
      </c>
      <c r="AU681" s="205" t="s">
        <v>83</v>
      </c>
      <c r="AV681" s="12" t="s">
        <v>83</v>
      </c>
      <c r="AW681" s="12" t="s">
        <v>31</v>
      </c>
      <c r="AX681" s="12" t="s">
        <v>75</v>
      </c>
      <c r="AY681" s="205" t="s">
        <v>120</v>
      </c>
    </row>
    <row r="682" spans="1:65" s="13" customFormat="1" ht="11.25">
      <c r="B682" s="206"/>
      <c r="C682" s="207"/>
      <c r="D682" s="191" t="s">
        <v>130</v>
      </c>
      <c r="E682" s="208" t="s">
        <v>1</v>
      </c>
      <c r="F682" s="209" t="s">
        <v>572</v>
      </c>
      <c r="G682" s="207"/>
      <c r="H682" s="210">
        <v>120</v>
      </c>
      <c r="I682" s="211"/>
      <c r="J682" s="207"/>
      <c r="K682" s="207"/>
      <c r="L682" s="212"/>
      <c r="M682" s="213"/>
      <c r="N682" s="214"/>
      <c r="O682" s="214"/>
      <c r="P682" s="214"/>
      <c r="Q682" s="214"/>
      <c r="R682" s="214"/>
      <c r="S682" s="214"/>
      <c r="T682" s="215"/>
      <c r="AT682" s="216" t="s">
        <v>130</v>
      </c>
      <c r="AU682" s="216" t="s">
        <v>83</v>
      </c>
      <c r="AV682" s="13" t="s">
        <v>85</v>
      </c>
      <c r="AW682" s="13" t="s">
        <v>31</v>
      </c>
      <c r="AX682" s="13" t="s">
        <v>75</v>
      </c>
      <c r="AY682" s="216" t="s">
        <v>120</v>
      </c>
    </row>
    <row r="683" spans="1:65" s="14" customFormat="1" ht="11.25">
      <c r="B683" s="217"/>
      <c r="C683" s="218"/>
      <c r="D683" s="191" t="s">
        <v>130</v>
      </c>
      <c r="E683" s="219" t="s">
        <v>1</v>
      </c>
      <c r="F683" s="220" t="s">
        <v>137</v>
      </c>
      <c r="G683" s="218"/>
      <c r="H683" s="221">
        <v>120</v>
      </c>
      <c r="I683" s="222"/>
      <c r="J683" s="218"/>
      <c r="K683" s="218"/>
      <c r="L683" s="223"/>
      <c r="M683" s="224"/>
      <c r="N683" s="225"/>
      <c r="O683" s="225"/>
      <c r="P683" s="225"/>
      <c r="Q683" s="225"/>
      <c r="R683" s="225"/>
      <c r="S683" s="225"/>
      <c r="T683" s="226"/>
      <c r="AT683" s="227" t="s">
        <v>130</v>
      </c>
      <c r="AU683" s="227" t="s">
        <v>83</v>
      </c>
      <c r="AV683" s="14" t="s">
        <v>127</v>
      </c>
      <c r="AW683" s="14" t="s">
        <v>31</v>
      </c>
      <c r="AX683" s="14" t="s">
        <v>83</v>
      </c>
      <c r="AY683" s="227" t="s">
        <v>120</v>
      </c>
    </row>
    <row r="684" spans="1:65" s="2" customFormat="1" ht="21.75" customHeight="1">
      <c r="A684" s="33"/>
      <c r="B684" s="34"/>
      <c r="C684" s="228" t="s">
        <v>14</v>
      </c>
      <c r="D684" s="228" t="s">
        <v>553</v>
      </c>
      <c r="E684" s="229" t="s">
        <v>573</v>
      </c>
      <c r="F684" s="230" t="s">
        <v>574</v>
      </c>
      <c r="G684" s="231" t="s">
        <v>542</v>
      </c>
      <c r="H684" s="232">
        <v>120</v>
      </c>
      <c r="I684" s="233"/>
      <c r="J684" s="234">
        <f>ROUND(I684*H684,2)</f>
        <v>0</v>
      </c>
      <c r="K684" s="230" t="s">
        <v>125</v>
      </c>
      <c r="L684" s="38"/>
      <c r="M684" s="235" t="s">
        <v>1</v>
      </c>
      <c r="N684" s="236" t="s">
        <v>40</v>
      </c>
      <c r="O684" s="70"/>
      <c r="P684" s="187">
        <f>O684*H684</f>
        <v>0</v>
      </c>
      <c r="Q684" s="187">
        <v>0</v>
      </c>
      <c r="R684" s="187">
        <f>Q684*H684</f>
        <v>0</v>
      </c>
      <c r="S684" s="187">
        <v>0</v>
      </c>
      <c r="T684" s="188">
        <f>S684*H684</f>
        <v>0</v>
      </c>
      <c r="U684" s="33"/>
      <c r="V684" s="33"/>
      <c r="W684" s="33"/>
      <c r="X684" s="33"/>
      <c r="Y684" s="33"/>
      <c r="Z684" s="33"/>
      <c r="AA684" s="33"/>
      <c r="AB684" s="33"/>
      <c r="AC684" s="33"/>
      <c r="AD684" s="33"/>
      <c r="AE684" s="33"/>
      <c r="AR684" s="189" t="s">
        <v>127</v>
      </c>
      <c r="AT684" s="189" t="s">
        <v>553</v>
      </c>
      <c r="AU684" s="189" t="s">
        <v>83</v>
      </c>
      <c r="AY684" s="16" t="s">
        <v>120</v>
      </c>
      <c r="BE684" s="190">
        <f>IF(N684="základní",J684,0)</f>
        <v>0</v>
      </c>
      <c r="BF684" s="190">
        <f>IF(N684="snížená",J684,0)</f>
        <v>0</v>
      </c>
      <c r="BG684" s="190">
        <f>IF(N684="zákl. přenesená",J684,0)</f>
        <v>0</v>
      </c>
      <c r="BH684" s="190">
        <f>IF(N684="sníž. přenesená",J684,0)</f>
        <v>0</v>
      </c>
      <c r="BI684" s="190">
        <f>IF(N684="nulová",J684,0)</f>
        <v>0</v>
      </c>
      <c r="BJ684" s="16" t="s">
        <v>83</v>
      </c>
      <c r="BK684" s="190">
        <f>ROUND(I684*H684,2)</f>
        <v>0</v>
      </c>
      <c r="BL684" s="16" t="s">
        <v>127</v>
      </c>
      <c r="BM684" s="189" t="s">
        <v>575</v>
      </c>
    </row>
    <row r="685" spans="1:65" s="2" customFormat="1" ht="48.75">
      <c r="A685" s="33"/>
      <c r="B685" s="34"/>
      <c r="C685" s="35"/>
      <c r="D685" s="191" t="s">
        <v>129</v>
      </c>
      <c r="E685" s="35"/>
      <c r="F685" s="192" t="s">
        <v>576</v>
      </c>
      <c r="G685" s="35"/>
      <c r="H685" s="35"/>
      <c r="I685" s="193"/>
      <c r="J685" s="35"/>
      <c r="K685" s="35"/>
      <c r="L685" s="38"/>
      <c r="M685" s="194"/>
      <c r="N685" s="195"/>
      <c r="O685" s="70"/>
      <c r="P685" s="70"/>
      <c r="Q685" s="70"/>
      <c r="R685" s="70"/>
      <c r="S685" s="70"/>
      <c r="T685" s="71"/>
      <c r="U685" s="33"/>
      <c r="V685" s="33"/>
      <c r="W685" s="33"/>
      <c r="X685" s="33"/>
      <c r="Y685" s="33"/>
      <c r="Z685" s="33"/>
      <c r="AA685" s="33"/>
      <c r="AB685" s="33"/>
      <c r="AC685" s="33"/>
      <c r="AD685" s="33"/>
      <c r="AE685" s="33"/>
      <c r="AT685" s="16" t="s">
        <v>129</v>
      </c>
      <c r="AU685" s="16" t="s">
        <v>83</v>
      </c>
    </row>
    <row r="686" spans="1:65" s="12" customFormat="1" ht="11.25">
      <c r="B686" s="196"/>
      <c r="C686" s="197"/>
      <c r="D686" s="191" t="s">
        <v>130</v>
      </c>
      <c r="E686" s="198" t="s">
        <v>1</v>
      </c>
      <c r="F686" s="199" t="s">
        <v>487</v>
      </c>
      <c r="G686" s="197"/>
      <c r="H686" s="198" t="s">
        <v>1</v>
      </c>
      <c r="I686" s="200"/>
      <c r="J686" s="197"/>
      <c r="K686" s="197"/>
      <c r="L686" s="201"/>
      <c r="M686" s="202"/>
      <c r="N686" s="203"/>
      <c r="O686" s="203"/>
      <c r="P686" s="203"/>
      <c r="Q686" s="203"/>
      <c r="R686" s="203"/>
      <c r="S686" s="203"/>
      <c r="T686" s="204"/>
      <c r="AT686" s="205" t="s">
        <v>130</v>
      </c>
      <c r="AU686" s="205" t="s">
        <v>83</v>
      </c>
      <c r="AV686" s="12" t="s">
        <v>83</v>
      </c>
      <c r="AW686" s="12" t="s">
        <v>31</v>
      </c>
      <c r="AX686" s="12" t="s">
        <v>75</v>
      </c>
      <c r="AY686" s="205" t="s">
        <v>120</v>
      </c>
    </row>
    <row r="687" spans="1:65" s="13" customFormat="1" ht="11.25">
      <c r="B687" s="206"/>
      <c r="C687" s="207"/>
      <c r="D687" s="191" t="s">
        <v>130</v>
      </c>
      <c r="E687" s="208" t="s">
        <v>1</v>
      </c>
      <c r="F687" s="209" t="s">
        <v>572</v>
      </c>
      <c r="G687" s="207"/>
      <c r="H687" s="210">
        <v>120</v>
      </c>
      <c r="I687" s="211"/>
      <c r="J687" s="207"/>
      <c r="K687" s="207"/>
      <c r="L687" s="212"/>
      <c r="M687" s="213"/>
      <c r="N687" s="214"/>
      <c r="O687" s="214"/>
      <c r="P687" s="214"/>
      <c r="Q687" s="214"/>
      <c r="R687" s="214"/>
      <c r="S687" s="214"/>
      <c r="T687" s="215"/>
      <c r="AT687" s="216" t="s">
        <v>130</v>
      </c>
      <c r="AU687" s="216" t="s">
        <v>83</v>
      </c>
      <c r="AV687" s="13" t="s">
        <v>85</v>
      </c>
      <c r="AW687" s="13" t="s">
        <v>31</v>
      </c>
      <c r="AX687" s="13" t="s">
        <v>75</v>
      </c>
      <c r="AY687" s="216" t="s">
        <v>120</v>
      </c>
    </row>
    <row r="688" spans="1:65" s="14" customFormat="1" ht="11.25">
      <c r="B688" s="217"/>
      <c r="C688" s="218"/>
      <c r="D688" s="191" t="s">
        <v>130</v>
      </c>
      <c r="E688" s="219" t="s">
        <v>1</v>
      </c>
      <c r="F688" s="220" t="s">
        <v>137</v>
      </c>
      <c r="G688" s="218"/>
      <c r="H688" s="221">
        <v>120</v>
      </c>
      <c r="I688" s="222"/>
      <c r="J688" s="218"/>
      <c r="K688" s="218"/>
      <c r="L688" s="223"/>
      <c r="M688" s="224"/>
      <c r="N688" s="225"/>
      <c r="O688" s="225"/>
      <c r="P688" s="225"/>
      <c r="Q688" s="225"/>
      <c r="R688" s="225"/>
      <c r="S688" s="225"/>
      <c r="T688" s="226"/>
      <c r="AT688" s="227" t="s">
        <v>130</v>
      </c>
      <c r="AU688" s="227" t="s">
        <v>83</v>
      </c>
      <c r="AV688" s="14" t="s">
        <v>127</v>
      </c>
      <c r="AW688" s="14" t="s">
        <v>31</v>
      </c>
      <c r="AX688" s="14" t="s">
        <v>83</v>
      </c>
      <c r="AY688" s="227" t="s">
        <v>120</v>
      </c>
    </row>
    <row r="689" spans="1:65" s="2" customFormat="1" ht="16.5" customHeight="1">
      <c r="A689" s="33"/>
      <c r="B689" s="34"/>
      <c r="C689" s="228" t="s">
        <v>577</v>
      </c>
      <c r="D689" s="228" t="s">
        <v>553</v>
      </c>
      <c r="E689" s="229" t="s">
        <v>578</v>
      </c>
      <c r="F689" s="230" t="s">
        <v>579</v>
      </c>
      <c r="G689" s="231" t="s">
        <v>542</v>
      </c>
      <c r="H689" s="232">
        <v>321</v>
      </c>
      <c r="I689" s="233"/>
      <c r="J689" s="234">
        <f>ROUND(I689*H689,2)</f>
        <v>0</v>
      </c>
      <c r="K689" s="230" t="s">
        <v>125</v>
      </c>
      <c r="L689" s="38"/>
      <c r="M689" s="235" t="s">
        <v>1</v>
      </c>
      <c r="N689" s="236" t="s">
        <v>40</v>
      </c>
      <c r="O689" s="70"/>
      <c r="P689" s="187">
        <f>O689*H689</f>
        <v>0</v>
      </c>
      <c r="Q689" s="187">
        <v>0</v>
      </c>
      <c r="R689" s="187">
        <f>Q689*H689</f>
        <v>0</v>
      </c>
      <c r="S689" s="187">
        <v>0</v>
      </c>
      <c r="T689" s="188">
        <f>S689*H689</f>
        <v>0</v>
      </c>
      <c r="U689" s="33"/>
      <c r="V689" s="33"/>
      <c r="W689" s="33"/>
      <c r="X689" s="33"/>
      <c r="Y689" s="33"/>
      <c r="Z689" s="33"/>
      <c r="AA689" s="33"/>
      <c r="AB689" s="33"/>
      <c r="AC689" s="33"/>
      <c r="AD689" s="33"/>
      <c r="AE689" s="33"/>
      <c r="AR689" s="189" t="s">
        <v>127</v>
      </c>
      <c r="AT689" s="189" t="s">
        <v>553</v>
      </c>
      <c r="AU689" s="189" t="s">
        <v>83</v>
      </c>
      <c r="AY689" s="16" t="s">
        <v>120</v>
      </c>
      <c r="BE689" s="190">
        <f>IF(N689="základní",J689,0)</f>
        <v>0</v>
      </c>
      <c r="BF689" s="190">
        <f>IF(N689="snížená",J689,0)</f>
        <v>0</v>
      </c>
      <c r="BG689" s="190">
        <f>IF(N689="zákl. přenesená",J689,0)</f>
        <v>0</v>
      </c>
      <c r="BH689" s="190">
        <f>IF(N689="sníž. přenesená",J689,0)</f>
        <v>0</v>
      </c>
      <c r="BI689" s="190">
        <f>IF(N689="nulová",J689,0)</f>
        <v>0</v>
      </c>
      <c r="BJ689" s="16" t="s">
        <v>83</v>
      </c>
      <c r="BK689" s="190">
        <f>ROUND(I689*H689,2)</f>
        <v>0</v>
      </c>
      <c r="BL689" s="16" t="s">
        <v>127</v>
      </c>
      <c r="BM689" s="189" t="s">
        <v>580</v>
      </c>
    </row>
    <row r="690" spans="1:65" s="2" customFormat="1" ht="39">
      <c r="A690" s="33"/>
      <c r="B690" s="34"/>
      <c r="C690" s="35"/>
      <c r="D690" s="191" t="s">
        <v>129</v>
      </c>
      <c r="E690" s="35"/>
      <c r="F690" s="192" t="s">
        <v>581</v>
      </c>
      <c r="G690" s="35"/>
      <c r="H690" s="35"/>
      <c r="I690" s="193"/>
      <c r="J690" s="35"/>
      <c r="K690" s="35"/>
      <c r="L690" s="38"/>
      <c r="M690" s="194"/>
      <c r="N690" s="195"/>
      <c r="O690" s="70"/>
      <c r="P690" s="70"/>
      <c r="Q690" s="70"/>
      <c r="R690" s="70"/>
      <c r="S690" s="70"/>
      <c r="T690" s="71"/>
      <c r="U690" s="33"/>
      <c r="V690" s="33"/>
      <c r="W690" s="33"/>
      <c r="X690" s="33"/>
      <c r="Y690" s="33"/>
      <c r="Z690" s="33"/>
      <c r="AA690" s="33"/>
      <c r="AB690" s="33"/>
      <c r="AC690" s="33"/>
      <c r="AD690" s="33"/>
      <c r="AE690" s="33"/>
      <c r="AT690" s="16" t="s">
        <v>129</v>
      </c>
      <c r="AU690" s="16" t="s">
        <v>83</v>
      </c>
    </row>
    <row r="691" spans="1:65" s="12" customFormat="1" ht="11.25">
      <c r="B691" s="196"/>
      <c r="C691" s="197"/>
      <c r="D691" s="191" t="s">
        <v>130</v>
      </c>
      <c r="E691" s="198" t="s">
        <v>1</v>
      </c>
      <c r="F691" s="199" t="s">
        <v>481</v>
      </c>
      <c r="G691" s="197"/>
      <c r="H691" s="198" t="s">
        <v>1</v>
      </c>
      <c r="I691" s="200"/>
      <c r="J691" s="197"/>
      <c r="K691" s="197"/>
      <c r="L691" s="201"/>
      <c r="M691" s="202"/>
      <c r="N691" s="203"/>
      <c r="O691" s="203"/>
      <c r="P691" s="203"/>
      <c r="Q691" s="203"/>
      <c r="R691" s="203"/>
      <c r="S691" s="203"/>
      <c r="T691" s="204"/>
      <c r="AT691" s="205" t="s">
        <v>130</v>
      </c>
      <c r="AU691" s="205" t="s">
        <v>83</v>
      </c>
      <c r="AV691" s="12" t="s">
        <v>83</v>
      </c>
      <c r="AW691" s="12" t="s">
        <v>31</v>
      </c>
      <c r="AX691" s="12" t="s">
        <v>75</v>
      </c>
      <c r="AY691" s="205" t="s">
        <v>120</v>
      </c>
    </row>
    <row r="692" spans="1:65" s="12" customFormat="1" ht="11.25">
      <c r="B692" s="196"/>
      <c r="C692" s="197"/>
      <c r="D692" s="191" t="s">
        <v>130</v>
      </c>
      <c r="E692" s="198" t="s">
        <v>1</v>
      </c>
      <c r="F692" s="199" t="s">
        <v>132</v>
      </c>
      <c r="G692" s="197"/>
      <c r="H692" s="198" t="s">
        <v>1</v>
      </c>
      <c r="I692" s="200"/>
      <c r="J692" s="197"/>
      <c r="K692" s="197"/>
      <c r="L692" s="201"/>
      <c r="M692" s="202"/>
      <c r="N692" s="203"/>
      <c r="O692" s="203"/>
      <c r="P692" s="203"/>
      <c r="Q692" s="203"/>
      <c r="R692" s="203"/>
      <c r="S692" s="203"/>
      <c r="T692" s="204"/>
      <c r="AT692" s="205" t="s">
        <v>130</v>
      </c>
      <c r="AU692" s="205" t="s">
        <v>83</v>
      </c>
      <c r="AV692" s="12" t="s">
        <v>83</v>
      </c>
      <c r="AW692" s="12" t="s">
        <v>31</v>
      </c>
      <c r="AX692" s="12" t="s">
        <v>75</v>
      </c>
      <c r="AY692" s="205" t="s">
        <v>120</v>
      </c>
    </row>
    <row r="693" spans="1:65" s="13" customFormat="1" ht="11.25">
      <c r="B693" s="206"/>
      <c r="C693" s="207"/>
      <c r="D693" s="191" t="s">
        <v>130</v>
      </c>
      <c r="E693" s="208" t="s">
        <v>1</v>
      </c>
      <c r="F693" s="209" t="s">
        <v>582</v>
      </c>
      <c r="G693" s="207"/>
      <c r="H693" s="210">
        <v>36</v>
      </c>
      <c r="I693" s="211"/>
      <c r="J693" s="207"/>
      <c r="K693" s="207"/>
      <c r="L693" s="212"/>
      <c r="M693" s="213"/>
      <c r="N693" s="214"/>
      <c r="O693" s="214"/>
      <c r="P693" s="214"/>
      <c r="Q693" s="214"/>
      <c r="R693" s="214"/>
      <c r="S693" s="214"/>
      <c r="T693" s="215"/>
      <c r="AT693" s="216" t="s">
        <v>130</v>
      </c>
      <c r="AU693" s="216" t="s">
        <v>83</v>
      </c>
      <c r="AV693" s="13" t="s">
        <v>85</v>
      </c>
      <c r="AW693" s="13" t="s">
        <v>31</v>
      </c>
      <c r="AX693" s="13" t="s">
        <v>75</v>
      </c>
      <c r="AY693" s="216" t="s">
        <v>120</v>
      </c>
    </row>
    <row r="694" spans="1:65" s="12" customFormat="1" ht="11.25">
      <c r="B694" s="196"/>
      <c r="C694" s="197"/>
      <c r="D694" s="191" t="s">
        <v>130</v>
      </c>
      <c r="E694" s="198" t="s">
        <v>1</v>
      </c>
      <c r="F694" s="199" t="s">
        <v>338</v>
      </c>
      <c r="G694" s="197"/>
      <c r="H694" s="198" t="s">
        <v>1</v>
      </c>
      <c r="I694" s="200"/>
      <c r="J694" s="197"/>
      <c r="K694" s="197"/>
      <c r="L694" s="201"/>
      <c r="M694" s="202"/>
      <c r="N694" s="203"/>
      <c r="O694" s="203"/>
      <c r="P694" s="203"/>
      <c r="Q694" s="203"/>
      <c r="R694" s="203"/>
      <c r="S694" s="203"/>
      <c r="T694" s="204"/>
      <c r="AT694" s="205" t="s">
        <v>130</v>
      </c>
      <c r="AU694" s="205" t="s">
        <v>83</v>
      </c>
      <c r="AV694" s="12" t="s">
        <v>83</v>
      </c>
      <c r="AW694" s="12" t="s">
        <v>31</v>
      </c>
      <c r="AX694" s="12" t="s">
        <v>75</v>
      </c>
      <c r="AY694" s="205" t="s">
        <v>120</v>
      </c>
    </row>
    <row r="695" spans="1:65" s="13" customFormat="1" ht="11.25">
      <c r="B695" s="206"/>
      <c r="C695" s="207"/>
      <c r="D695" s="191" t="s">
        <v>130</v>
      </c>
      <c r="E695" s="208" t="s">
        <v>1</v>
      </c>
      <c r="F695" s="209" t="s">
        <v>583</v>
      </c>
      <c r="G695" s="207"/>
      <c r="H695" s="210">
        <v>48</v>
      </c>
      <c r="I695" s="211"/>
      <c r="J695" s="207"/>
      <c r="K695" s="207"/>
      <c r="L695" s="212"/>
      <c r="M695" s="213"/>
      <c r="N695" s="214"/>
      <c r="O695" s="214"/>
      <c r="P695" s="214"/>
      <c r="Q695" s="214"/>
      <c r="R695" s="214"/>
      <c r="S695" s="214"/>
      <c r="T695" s="215"/>
      <c r="AT695" s="216" t="s">
        <v>130</v>
      </c>
      <c r="AU695" s="216" t="s">
        <v>83</v>
      </c>
      <c r="AV695" s="13" t="s">
        <v>85</v>
      </c>
      <c r="AW695" s="13" t="s">
        <v>31</v>
      </c>
      <c r="AX695" s="13" t="s">
        <v>75</v>
      </c>
      <c r="AY695" s="216" t="s">
        <v>120</v>
      </c>
    </row>
    <row r="696" spans="1:65" s="12" customFormat="1" ht="11.25">
      <c r="B696" s="196"/>
      <c r="C696" s="197"/>
      <c r="D696" s="191" t="s">
        <v>130</v>
      </c>
      <c r="E696" s="198" t="s">
        <v>1</v>
      </c>
      <c r="F696" s="199" t="s">
        <v>304</v>
      </c>
      <c r="G696" s="197"/>
      <c r="H696" s="198" t="s">
        <v>1</v>
      </c>
      <c r="I696" s="200"/>
      <c r="J696" s="197"/>
      <c r="K696" s="197"/>
      <c r="L696" s="201"/>
      <c r="M696" s="202"/>
      <c r="N696" s="203"/>
      <c r="O696" s="203"/>
      <c r="P696" s="203"/>
      <c r="Q696" s="203"/>
      <c r="R696" s="203"/>
      <c r="S696" s="203"/>
      <c r="T696" s="204"/>
      <c r="AT696" s="205" t="s">
        <v>130</v>
      </c>
      <c r="AU696" s="205" t="s">
        <v>83</v>
      </c>
      <c r="AV696" s="12" t="s">
        <v>83</v>
      </c>
      <c r="AW696" s="12" t="s">
        <v>31</v>
      </c>
      <c r="AX696" s="12" t="s">
        <v>75</v>
      </c>
      <c r="AY696" s="205" t="s">
        <v>120</v>
      </c>
    </row>
    <row r="697" spans="1:65" s="13" customFormat="1" ht="11.25">
      <c r="B697" s="206"/>
      <c r="C697" s="207"/>
      <c r="D697" s="191" t="s">
        <v>130</v>
      </c>
      <c r="E697" s="208" t="s">
        <v>1</v>
      </c>
      <c r="F697" s="209" t="s">
        <v>582</v>
      </c>
      <c r="G697" s="207"/>
      <c r="H697" s="210">
        <v>36</v>
      </c>
      <c r="I697" s="211"/>
      <c r="J697" s="207"/>
      <c r="K697" s="207"/>
      <c r="L697" s="212"/>
      <c r="M697" s="213"/>
      <c r="N697" s="214"/>
      <c r="O697" s="214"/>
      <c r="P697" s="214"/>
      <c r="Q697" s="214"/>
      <c r="R697" s="214"/>
      <c r="S697" s="214"/>
      <c r="T697" s="215"/>
      <c r="AT697" s="216" t="s">
        <v>130</v>
      </c>
      <c r="AU697" s="216" t="s">
        <v>83</v>
      </c>
      <c r="AV697" s="13" t="s">
        <v>85</v>
      </c>
      <c r="AW697" s="13" t="s">
        <v>31</v>
      </c>
      <c r="AX697" s="13" t="s">
        <v>75</v>
      </c>
      <c r="AY697" s="216" t="s">
        <v>120</v>
      </c>
    </row>
    <row r="698" spans="1:65" s="12" customFormat="1" ht="11.25">
      <c r="B698" s="196"/>
      <c r="C698" s="197"/>
      <c r="D698" s="191" t="s">
        <v>130</v>
      </c>
      <c r="E698" s="198" t="s">
        <v>1</v>
      </c>
      <c r="F698" s="199" t="s">
        <v>341</v>
      </c>
      <c r="G698" s="197"/>
      <c r="H698" s="198" t="s">
        <v>1</v>
      </c>
      <c r="I698" s="200"/>
      <c r="J698" s="197"/>
      <c r="K698" s="197"/>
      <c r="L698" s="201"/>
      <c r="M698" s="202"/>
      <c r="N698" s="203"/>
      <c r="O698" s="203"/>
      <c r="P698" s="203"/>
      <c r="Q698" s="203"/>
      <c r="R698" s="203"/>
      <c r="S698" s="203"/>
      <c r="T698" s="204"/>
      <c r="AT698" s="205" t="s">
        <v>130</v>
      </c>
      <c r="AU698" s="205" t="s">
        <v>83</v>
      </c>
      <c r="AV698" s="12" t="s">
        <v>83</v>
      </c>
      <c r="AW698" s="12" t="s">
        <v>31</v>
      </c>
      <c r="AX698" s="12" t="s">
        <v>75</v>
      </c>
      <c r="AY698" s="205" t="s">
        <v>120</v>
      </c>
    </row>
    <row r="699" spans="1:65" s="13" customFormat="1" ht="11.25">
      <c r="B699" s="206"/>
      <c r="C699" s="207"/>
      <c r="D699" s="191" t="s">
        <v>130</v>
      </c>
      <c r="E699" s="208" t="s">
        <v>1</v>
      </c>
      <c r="F699" s="209" t="s">
        <v>583</v>
      </c>
      <c r="G699" s="207"/>
      <c r="H699" s="210">
        <v>48</v>
      </c>
      <c r="I699" s="211"/>
      <c r="J699" s="207"/>
      <c r="K699" s="207"/>
      <c r="L699" s="212"/>
      <c r="M699" s="213"/>
      <c r="N699" s="214"/>
      <c r="O699" s="214"/>
      <c r="P699" s="214"/>
      <c r="Q699" s="214"/>
      <c r="R699" s="214"/>
      <c r="S699" s="214"/>
      <c r="T699" s="215"/>
      <c r="AT699" s="216" t="s">
        <v>130</v>
      </c>
      <c r="AU699" s="216" t="s">
        <v>83</v>
      </c>
      <c r="AV699" s="13" t="s">
        <v>85</v>
      </c>
      <c r="AW699" s="13" t="s">
        <v>31</v>
      </c>
      <c r="AX699" s="13" t="s">
        <v>75</v>
      </c>
      <c r="AY699" s="216" t="s">
        <v>120</v>
      </c>
    </row>
    <row r="700" spans="1:65" s="12" customFormat="1" ht="11.25">
      <c r="B700" s="196"/>
      <c r="C700" s="197"/>
      <c r="D700" s="191" t="s">
        <v>130</v>
      </c>
      <c r="E700" s="198" t="s">
        <v>1</v>
      </c>
      <c r="F700" s="199" t="s">
        <v>134</v>
      </c>
      <c r="G700" s="197"/>
      <c r="H700" s="198" t="s">
        <v>1</v>
      </c>
      <c r="I700" s="200"/>
      <c r="J700" s="197"/>
      <c r="K700" s="197"/>
      <c r="L700" s="201"/>
      <c r="M700" s="202"/>
      <c r="N700" s="203"/>
      <c r="O700" s="203"/>
      <c r="P700" s="203"/>
      <c r="Q700" s="203"/>
      <c r="R700" s="203"/>
      <c r="S700" s="203"/>
      <c r="T700" s="204"/>
      <c r="AT700" s="205" t="s">
        <v>130</v>
      </c>
      <c r="AU700" s="205" t="s">
        <v>83</v>
      </c>
      <c r="AV700" s="12" t="s">
        <v>83</v>
      </c>
      <c r="AW700" s="12" t="s">
        <v>31</v>
      </c>
      <c r="AX700" s="12" t="s">
        <v>75</v>
      </c>
      <c r="AY700" s="205" t="s">
        <v>120</v>
      </c>
    </row>
    <row r="701" spans="1:65" s="13" customFormat="1" ht="11.25">
      <c r="B701" s="206"/>
      <c r="C701" s="207"/>
      <c r="D701" s="191" t="s">
        <v>130</v>
      </c>
      <c r="E701" s="208" t="s">
        <v>1</v>
      </c>
      <c r="F701" s="209" t="s">
        <v>584</v>
      </c>
      <c r="G701" s="207"/>
      <c r="H701" s="210">
        <v>21</v>
      </c>
      <c r="I701" s="211"/>
      <c r="J701" s="207"/>
      <c r="K701" s="207"/>
      <c r="L701" s="212"/>
      <c r="M701" s="213"/>
      <c r="N701" s="214"/>
      <c r="O701" s="214"/>
      <c r="P701" s="214"/>
      <c r="Q701" s="214"/>
      <c r="R701" s="214"/>
      <c r="S701" s="214"/>
      <c r="T701" s="215"/>
      <c r="AT701" s="216" t="s">
        <v>130</v>
      </c>
      <c r="AU701" s="216" t="s">
        <v>83</v>
      </c>
      <c r="AV701" s="13" t="s">
        <v>85</v>
      </c>
      <c r="AW701" s="13" t="s">
        <v>31</v>
      </c>
      <c r="AX701" s="13" t="s">
        <v>75</v>
      </c>
      <c r="AY701" s="216" t="s">
        <v>120</v>
      </c>
    </row>
    <row r="702" spans="1:65" s="12" customFormat="1" ht="11.25">
      <c r="B702" s="196"/>
      <c r="C702" s="197"/>
      <c r="D702" s="191" t="s">
        <v>130</v>
      </c>
      <c r="E702" s="198" t="s">
        <v>1</v>
      </c>
      <c r="F702" s="199" t="s">
        <v>485</v>
      </c>
      <c r="G702" s="197"/>
      <c r="H702" s="198" t="s">
        <v>1</v>
      </c>
      <c r="I702" s="200"/>
      <c r="J702" s="197"/>
      <c r="K702" s="197"/>
      <c r="L702" s="201"/>
      <c r="M702" s="202"/>
      <c r="N702" s="203"/>
      <c r="O702" s="203"/>
      <c r="P702" s="203"/>
      <c r="Q702" s="203"/>
      <c r="R702" s="203"/>
      <c r="S702" s="203"/>
      <c r="T702" s="204"/>
      <c r="AT702" s="205" t="s">
        <v>130</v>
      </c>
      <c r="AU702" s="205" t="s">
        <v>83</v>
      </c>
      <c r="AV702" s="12" t="s">
        <v>83</v>
      </c>
      <c r="AW702" s="12" t="s">
        <v>31</v>
      </c>
      <c r="AX702" s="12" t="s">
        <v>75</v>
      </c>
      <c r="AY702" s="205" t="s">
        <v>120</v>
      </c>
    </row>
    <row r="703" spans="1:65" s="13" customFormat="1" ht="11.25">
      <c r="B703" s="206"/>
      <c r="C703" s="207"/>
      <c r="D703" s="191" t="s">
        <v>130</v>
      </c>
      <c r="E703" s="208" t="s">
        <v>1</v>
      </c>
      <c r="F703" s="209" t="s">
        <v>585</v>
      </c>
      <c r="G703" s="207"/>
      <c r="H703" s="210">
        <v>36</v>
      </c>
      <c r="I703" s="211"/>
      <c r="J703" s="207"/>
      <c r="K703" s="207"/>
      <c r="L703" s="212"/>
      <c r="M703" s="213"/>
      <c r="N703" s="214"/>
      <c r="O703" s="214"/>
      <c r="P703" s="214"/>
      <c r="Q703" s="214"/>
      <c r="R703" s="214"/>
      <c r="S703" s="214"/>
      <c r="T703" s="215"/>
      <c r="AT703" s="216" t="s">
        <v>130</v>
      </c>
      <c r="AU703" s="216" t="s">
        <v>83</v>
      </c>
      <c r="AV703" s="13" t="s">
        <v>85</v>
      </c>
      <c r="AW703" s="13" t="s">
        <v>31</v>
      </c>
      <c r="AX703" s="13" t="s">
        <v>75</v>
      </c>
      <c r="AY703" s="216" t="s">
        <v>120</v>
      </c>
    </row>
    <row r="704" spans="1:65" s="12" customFormat="1" ht="11.25">
      <c r="B704" s="196"/>
      <c r="C704" s="197"/>
      <c r="D704" s="191" t="s">
        <v>130</v>
      </c>
      <c r="E704" s="198" t="s">
        <v>1</v>
      </c>
      <c r="F704" s="199" t="s">
        <v>268</v>
      </c>
      <c r="G704" s="197"/>
      <c r="H704" s="198" t="s">
        <v>1</v>
      </c>
      <c r="I704" s="200"/>
      <c r="J704" s="197"/>
      <c r="K704" s="197"/>
      <c r="L704" s="201"/>
      <c r="M704" s="202"/>
      <c r="N704" s="203"/>
      <c r="O704" s="203"/>
      <c r="P704" s="203"/>
      <c r="Q704" s="203"/>
      <c r="R704" s="203"/>
      <c r="S704" s="203"/>
      <c r="T704" s="204"/>
      <c r="AT704" s="205" t="s">
        <v>130</v>
      </c>
      <c r="AU704" s="205" t="s">
        <v>83</v>
      </c>
      <c r="AV704" s="12" t="s">
        <v>83</v>
      </c>
      <c r="AW704" s="12" t="s">
        <v>31</v>
      </c>
      <c r="AX704" s="12" t="s">
        <v>75</v>
      </c>
      <c r="AY704" s="205" t="s">
        <v>120</v>
      </c>
    </row>
    <row r="705" spans="1:65" s="13" customFormat="1" ht="11.25">
      <c r="B705" s="206"/>
      <c r="C705" s="207"/>
      <c r="D705" s="191" t="s">
        <v>130</v>
      </c>
      <c r="E705" s="208" t="s">
        <v>1</v>
      </c>
      <c r="F705" s="209" t="s">
        <v>583</v>
      </c>
      <c r="G705" s="207"/>
      <c r="H705" s="210">
        <v>48</v>
      </c>
      <c r="I705" s="211"/>
      <c r="J705" s="207"/>
      <c r="K705" s="207"/>
      <c r="L705" s="212"/>
      <c r="M705" s="213"/>
      <c r="N705" s="214"/>
      <c r="O705" s="214"/>
      <c r="P705" s="214"/>
      <c r="Q705" s="214"/>
      <c r="R705" s="214"/>
      <c r="S705" s="214"/>
      <c r="T705" s="215"/>
      <c r="AT705" s="216" t="s">
        <v>130</v>
      </c>
      <c r="AU705" s="216" t="s">
        <v>83</v>
      </c>
      <c r="AV705" s="13" t="s">
        <v>85</v>
      </c>
      <c r="AW705" s="13" t="s">
        <v>31</v>
      </c>
      <c r="AX705" s="13" t="s">
        <v>75</v>
      </c>
      <c r="AY705" s="216" t="s">
        <v>120</v>
      </c>
    </row>
    <row r="706" spans="1:65" s="12" customFormat="1" ht="11.25">
      <c r="B706" s="196"/>
      <c r="C706" s="197"/>
      <c r="D706" s="191" t="s">
        <v>130</v>
      </c>
      <c r="E706" s="198" t="s">
        <v>1</v>
      </c>
      <c r="F706" s="199" t="s">
        <v>136</v>
      </c>
      <c r="G706" s="197"/>
      <c r="H706" s="198" t="s">
        <v>1</v>
      </c>
      <c r="I706" s="200"/>
      <c r="J706" s="197"/>
      <c r="K706" s="197"/>
      <c r="L706" s="201"/>
      <c r="M706" s="202"/>
      <c r="N706" s="203"/>
      <c r="O706" s="203"/>
      <c r="P706" s="203"/>
      <c r="Q706" s="203"/>
      <c r="R706" s="203"/>
      <c r="S706" s="203"/>
      <c r="T706" s="204"/>
      <c r="AT706" s="205" t="s">
        <v>130</v>
      </c>
      <c r="AU706" s="205" t="s">
        <v>83</v>
      </c>
      <c r="AV706" s="12" t="s">
        <v>83</v>
      </c>
      <c r="AW706" s="12" t="s">
        <v>31</v>
      </c>
      <c r="AX706" s="12" t="s">
        <v>75</v>
      </c>
      <c r="AY706" s="205" t="s">
        <v>120</v>
      </c>
    </row>
    <row r="707" spans="1:65" s="13" customFormat="1" ht="11.25">
      <c r="B707" s="206"/>
      <c r="C707" s="207"/>
      <c r="D707" s="191" t="s">
        <v>130</v>
      </c>
      <c r="E707" s="208" t="s">
        <v>1</v>
      </c>
      <c r="F707" s="209" t="s">
        <v>583</v>
      </c>
      <c r="G707" s="207"/>
      <c r="H707" s="210">
        <v>48</v>
      </c>
      <c r="I707" s="211"/>
      <c r="J707" s="207"/>
      <c r="K707" s="207"/>
      <c r="L707" s="212"/>
      <c r="M707" s="213"/>
      <c r="N707" s="214"/>
      <c r="O707" s="214"/>
      <c r="P707" s="214"/>
      <c r="Q707" s="214"/>
      <c r="R707" s="214"/>
      <c r="S707" s="214"/>
      <c r="T707" s="215"/>
      <c r="AT707" s="216" t="s">
        <v>130</v>
      </c>
      <c r="AU707" s="216" t="s">
        <v>83</v>
      </c>
      <c r="AV707" s="13" t="s">
        <v>85</v>
      </c>
      <c r="AW707" s="13" t="s">
        <v>31</v>
      </c>
      <c r="AX707" s="13" t="s">
        <v>75</v>
      </c>
      <c r="AY707" s="216" t="s">
        <v>120</v>
      </c>
    </row>
    <row r="708" spans="1:65" s="14" customFormat="1" ht="11.25">
      <c r="B708" s="217"/>
      <c r="C708" s="218"/>
      <c r="D708" s="191" t="s">
        <v>130</v>
      </c>
      <c r="E708" s="219" t="s">
        <v>1</v>
      </c>
      <c r="F708" s="220" t="s">
        <v>137</v>
      </c>
      <c r="G708" s="218"/>
      <c r="H708" s="221">
        <v>321</v>
      </c>
      <c r="I708" s="222"/>
      <c r="J708" s="218"/>
      <c r="K708" s="218"/>
      <c r="L708" s="223"/>
      <c r="M708" s="224"/>
      <c r="N708" s="225"/>
      <c r="O708" s="225"/>
      <c r="P708" s="225"/>
      <c r="Q708" s="225"/>
      <c r="R708" s="225"/>
      <c r="S708" s="225"/>
      <c r="T708" s="226"/>
      <c r="AT708" s="227" t="s">
        <v>130</v>
      </c>
      <c r="AU708" s="227" t="s">
        <v>83</v>
      </c>
      <c r="AV708" s="14" t="s">
        <v>127</v>
      </c>
      <c r="AW708" s="14" t="s">
        <v>31</v>
      </c>
      <c r="AX708" s="14" t="s">
        <v>83</v>
      </c>
      <c r="AY708" s="227" t="s">
        <v>120</v>
      </c>
    </row>
    <row r="709" spans="1:65" s="2" customFormat="1" ht="24.2" customHeight="1">
      <c r="A709" s="33"/>
      <c r="B709" s="34"/>
      <c r="C709" s="228" t="s">
        <v>586</v>
      </c>
      <c r="D709" s="228" t="s">
        <v>553</v>
      </c>
      <c r="E709" s="229" t="s">
        <v>587</v>
      </c>
      <c r="F709" s="230" t="s">
        <v>588</v>
      </c>
      <c r="G709" s="231" t="s">
        <v>542</v>
      </c>
      <c r="H709" s="232">
        <v>26877</v>
      </c>
      <c r="I709" s="233"/>
      <c r="J709" s="234">
        <f>ROUND(I709*H709,2)</f>
        <v>0</v>
      </c>
      <c r="K709" s="230" t="s">
        <v>125</v>
      </c>
      <c r="L709" s="38"/>
      <c r="M709" s="235" t="s">
        <v>1</v>
      </c>
      <c r="N709" s="236" t="s">
        <v>40</v>
      </c>
      <c r="O709" s="70"/>
      <c r="P709" s="187">
        <f>O709*H709</f>
        <v>0</v>
      </c>
      <c r="Q709" s="187">
        <v>0</v>
      </c>
      <c r="R709" s="187">
        <f>Q709*H709</f>
        <v>0</v>
      </c>
      <c r="S709" s="187">
        <v>0</v>
      </c>
      <c r="T709" s="188">
        <f>S709*H709</f>
        <v>0</v>
      </c>
      <c r="U709" s="33"/>
      <c r="V709" s="33"/>
      <c r="W709" s="33"/>
      <c r="X709" s="33"/>
      <c r="Y709" s="33"/>
      <c r="Z709" s="33"/>
      <c r="AA709" s="33"/>
      <c r="AB709" s="33"/>
      <c r="AC709" s="33"/>
      <c r="AD709" s="33"/>
      <c r="AE709" s="33"/>
      <c r="AR709" s="189" t="s">
        <v>127</v>
      </c>
      <c r="AT709" s="189" t="s">
        <v>553</v>
      </c>
      <c r="AU709" s="189" t="s">
        <v>83</v>
      </c>
      <c r="AY709" s="16" t="s">
        <v>120</v>
      </c>
      <c r="BE709" s="190">
        <f>IF(N709="základní",J709,0)</f>
        <v>0</v>
      </c>
      <c r="BF709" s="190">
        <f>IF(N709="snížená",J709,0)</f>
        <v>0</v>
      </c>
      <c r="BG709" s="190">
        <f>IF(N709="zákl. přenesená",J709,0)</f>
        <v>0</v>
      </c>
      <c r="BH709" s="190">
        <f>IF(N709="sníž. přenesená",J709,0)</f>
        <v>0</v>
      </c>
      <c r="BI709" s="190">
        <f>IF(N709="nulová",J709,0)</f>
        <v>0</v>
      </c>
      <c r="BJ709" s="16" t="s">
        <v>83</v>
      </c>
      <c r="BK709" s="190">
        <f>ROUND(I709*H709,2)</f>
        <v>0</v>
      </c>
      <c r="BL709" s="16" t="s">
        <v>127</v>
      </c>
      <c r="BM709" s="189" t="s">
        <v>589</v>
      </c>
    </row>
    <row r="710" spans="1:65" s="2" customFormat="1" ht="39">
      <c r="A710" s="33"/>
      <c r="B710" s="34"/>
      <c r="C710" s="35"/>
      <c r="D710" s="191" t="s">
        <v>129</v>
      </c>
      <c r="E710" s="35"/>
      <c r="F710" s="192" t="s">
        <v>590</v>
      </c>
      <c r="G710" s="35"/>
      <c r="H710" s="35"/>
      <c r="I710" s="193"/>
      <c r="J710" s="35"/>
      <c r="K710" s="35"/>
      <c r="L710" s="38"/>
      <c r="M710" s="194"/>
      <c r="N710" s="195"/>
      <c r="O710" s="70"/>
      <c r="P710" s="70"/>
      <c r="Q710" s="70"/>
      <c r="R710" s="70"/>
      <c r="S710" s="70"/>
      <c r="T710" s="71"/>
      <c r="U710" s="33"/>
      <c r="V710" s="33"/>
      <c r="W710" s="33"/>
      <c r="X710" s="33"/>
      <c r="Y710" s="33"/>
      <c r="Z710" s="33"/>
      <c r="AA710" s="33"/>
      <c r="AB710" s="33"/>
      <c r="AC710" s="33"/>
      <c r="AD710" s="33"/>
      <c r="AE710" s="33"/>
      <c r="AT710" s="16" t="s">
        <v>129</v>
      </c>
      <c r="AU710" s="16" t="s">
        <v>83</v>
      </c>
    </row>
    <row r="711" spans="1:65" s="12" customFormat="1" ht="11.25">
      <c r="B711" s="196"/>
      <c r="C711" s="197"/>
      <c r="D711" s="191" t="s">
        <v>130</v>
      </c>
      <c r="E711" s="198" t="s">
        <v>1</v>
      </c>
      <c r="F711" s="199" t="s">
        <v>591</v>
      </c>
      <c r="G711" s="197"/>
      <c r="H711" s="198" t="s">
        <v>1</v>
      </c>
      <c r="I711" s="200"/>
      <c r="J711" s="197"/>
      <c r="K711" s="197"/>
      <c r="L711" s="201"/>
      <c r="M711" s="202"/>
      <c r="N711" s="203"/>
      <c r="O711" s="203"/>
      <c r="P711" s="203"/>
      <c r="Q711" s="203"/>
      <c r="R711" s="203"/>
      <c r="S711" s="203"/>
      <c r="T711" s="204"/>
      <c r="AT711" s="205" t="s">
        <v>130</v>
      </c>
      <c r="AU711" s="205" t="s">
        <v>83</v>
      </c>
      <c r="AV711" s="12" t="s">
        <v>83</v>
      </c>
      <c r="AW711" s="12" t="s">
        <v>31</v>
      </c>
      <c r="AX711" s="12" t="s">
        <v>75</v>
      </c>
      <c r="AY711" s="205" t="s">
        <v>120</v>
      </c>
    </row>
    <row r="712" spans="1:65" s="12" customFormat="1" ht="11.25">
      <c r="B712" s="196"/>
      <c r="C712" s="197"/>
      <c r="D712" s="191" t="s">
        <v>130</v>
      </c>
      <c r="E712" s="198" t="s">
        <v>1</v>
      </c>
      <c r="F712" s="199" t="s">
        <v>592</v>
      </c>
      <c r="G712" s="197"/>
      <c r="H712" s="198" t="s">
        <v>1</v>
      </c>
      <c r="I712" s="200"/>
      <c r="J712" s="197"/>
      <c r="K712" s="197"/>
      <c r="L712" s="201"/>
      <c r="M712" s="202"/>
      <c r="N712" s="203"/>
      <c r="O712" s="203"/>
      <c r="P712" s="203"/>
      <c r="Q712" s="203"/>
      <c r="R712" s="203"/>
      <c r="S712" s="203"/>
      <c r="T712" s="204"/>
      <c r="AT712" s="205" t="s">
        <v>130</v>
      </c>
      <c r="AU712" s="205" t="s">
        <v>83</v>
      </c>
      <c r="AV712" s="12" t="s">
        <v>83</v>
      </c>
      <c r="AW712" s="12" t="s">
        <v>31</v>
      </c>
      <c r="AX712" s="12" t="s">
        <v>75</v>
      </c>
      <c r="AY712" s="205" t="s">
        <v>120</v>
      </c>
    </row>
    <row r="713" spans="1:65" s="13" customFormat="1" ht="11.25">
      <c r="B713" s="206"/>
      <c r="C713" s="207"/>
      <c r="D713" s="191" t="s">
        <v>130</v>
      </c>
      <c r="E713" s="208" t="s">
        <v>1</v>
      </c>
      <c r="F713" s="209" t="s">
        <v>593</v>
      </c>
      <c r="G713" s="207"/>
      <c r="H713" s="210">
        <v>307.5</v>
      </c>
      <c r="I713" s="211"/>
      <c r="J713" s="207"/>
      <c r="K713" s="207"/>
      <c r="L713" s="212"/>
      <c r="M713" s="213"/>
      <c r="N713" s="214"/>
      <c r="O713" s="214"/>
      <c r="P713" s="214"/>
      <c r="Q713" s="214"/>
      <c r="R713" s="214"/>
      <c r="S713" s="214"/>
      <c r="T713" s="215"/>
      <c r="AT713" s="216" t="s">
        <v>130</v>
      </c>
      <c r="AU713" s="216" t="s">
        <v>83</v>
      </c>
      <c r="AV713" s="13" t="s">
        <v>85</v>
      </c>
      <c r="AW713" s="13" t="s">
        <v>31</v>
      </c>
      <c r="AX713" s="13" t="s">
        <v>75</v>
      </c>
      <c r="AY713" s="216" t="s">
        <v>120</v>
      </c>
    </row>
    <row r="714" spans="1:65" s="13" customFormat="1" ht="11.25">
      <c r="B714" s="206"/>
      <c r="C714" s="207"/>
      <c r="D714" s="191" t="s">
        <v>130</v>
      </c>
      <c r="E714" s="208" t="s">
        <v>1</v>
      </c>
      <c r="F714" s="209" t="s">
        <v>594</v>
      </c>
      <c r="G714" s="207"/>
      <c r="H714" s="210">
        <v>787.5</v>
      </c>
      <c r="I714" s="211"/>
      <c r="J714" s="207"/>
      <c r="K714" s="207"/>
      <c r="L714" s="212"/>
      <c r="M714" s="213"/>
      <c r="N714" s="214"/>
      <c r="O714" s="214"/>
      <c r="P714" s="214"/>
      <c r="Q714" s="214"/>
      <c r="R714" s="214"/>
      <c r="S714" s="214"/>
      <c r="T714" s="215"/>
      <c r="AT714" s="216" t="s">
        <v>130</v>
      </c>
      <c r="AU714" s="216" t="s">
        <v>83</v>
      </c>
      <c r="AV714" s="13" t="s">
        <v>85</v>
      </c>
      <c r="AW714" s="13" t="s">
        <v>31</v>
      </c>
      <c r="AX714" s="13" t="s">
        <v>75</v>
      </c>
      <c r="AY714" s="216" t="s">
        <v>120</v>
      </c>
    </row>
    <row r="715" spans="1:65" s="13" customFormat="1" ht="11.25">
      <c r="B715" s="206"/>
      <c r="C715" s="207"/>
      <c r="D715" s="191" t="s">
        <v>130</v>
      </c>
      <c r="E715" s="208" t="s">
        <v>1</v>
      </c>
      <c r="F715" s="209" t="s">
        <v>595</v>
      </c>
      <c r="G715" s="207"/>
      <c r="H715" s="210">
        <v>2160</v>
      </c>
      <c r="I715" s="211"/>
      <c r="J715" s="207"/>
      <c r="K715" s="207"/>
      <c r="L715" s="212"/>
      <c r="M715" s="213"/>
      <c r="N715" s="214"/>
      <c r="O715" s="214"/>
      <c r="P715" s="214"/>
      <c r="Q715" s="214"/>
      <c r="R715" s="214"/>
      <c r="S715" s="214"/>
      <c r="T715" s="215"/>
      <c r="AT715" s="216" t="s">
        <v>130</v>
      </c>
      <c r="AU715" s="216" t="s">
        <v>83</v>
      </c>
      <c r="AV715" s="13" t="s">
        <v>85</v>
      </c>
      <c r="AW715" s="13" t="s">
        <v>31</v>
      </c>
      <c r="AX715" s="13" t="s">
        <v>75</v>
      </c>
      <c r="AY715" s="216" t="s">
        <v>120</v>
      </c>
    </row>
    <row r="716" spans="1:65" s="13" customFormat="1" ht="11.25">
      <c r="B716" s="206"/>
      <c r="C716" s="207"/>
      <c r="D716" s="191" t="s">
        <v>130</v>
      </c>
      <c r="E716" s="208" t="s">
        <v>1</v>
      </c>
      <c r="F716" s="209" t="s">
        <v>596</v>
      </c>
      <c r="G716" s="207"/>
      <c r="H716" s="210">
        <v>1371</v>
      </c>
      <c r="I716" s="211"/>
      <c r="J716" s="207"/>
      <c r="K716" s="207"/>
      <c r="L716" s="212"/>
      <c r="M716" s="213"/>
      <c r="N716" s="214"/>
      <c r="O716" s="214"/>
      <c r="P716" s="214"/>
      <c r="Q716" s="214"/>
      <c r="R716" s="214"/>
      <c r="S716" s="214"/>
      <c r="T716" s="215"/>
      <c r="AT716" s="216" t="s">
        <v>130</v>
      </c>
      <c r="AU716" s="216" t="s">
        <v>83</v>
      </c>
      <c r="AV716" s="13" t="s">
        <v>85</v>
      </c>
      <c r="AW716" s="13" t="s">
        <v>31</v>
      </c>
      <c r="AX716" s="13" t="s">
        <v>75</v>
      </c>
      <c r="AY716" s="216" t="s">
        <v>120</v>
      </c>
    </row>
    <row r="717" spans="1:65" s="13" customFormat="1" ht="11.25">
      <c r="B717" s="206"/>
      <c r="C717" s="207"/>
      <c r="D717" s="191" t="s">
        <v>130</v>
      </c>
      <c r="E717" s="208" t="s">
        <v>1</v>
      </c>
      <c r="F717" s="209" t="s">
        <v>597</v>
      </c>
      <c r="G717" s="207"/>
      <c r="H717" s="210">
        <v>375</v>
      </c>
      <c r="I717" s="211"/>
      <c r="J717" s="207"/>
      <c r="K717" s="207"/>
      <c r="L717" s="212"/>
      <c r="M717" s="213"/>
      <c r="N717" s="214"/>
      <c r="O717" s="214"/>
      <c r="P717" s="214"/>
      <c r="Q717" s="214"/>
      <c r="R717" s="214"/>
      <c r="S717" s="214"/>
      <c r="T717" s="215"/>
      <c r="AT717" s="216" t="s">
        <v>130</v>
      </c>
      <c r="AU717" s="216" t="s">
        <v>83</v>
      </c>
      <c r="AV717" s="13" t="s">
        <v>85</v>
      </c>
      <c r="AW717" s="13" t="s">
        <v>31</v>
      </c>
      <c r="AX717" s="13" t="s">
        <v>75</v>
      </c>
      <c r="AY717" s="216" t="s">
        <v>120</v>
      </c>
    </row>
    <row r="718" spans="1:65" s="13" customFormat="1" ht="11.25">
      <c r="B718" s="206"/>
      <c r="C718" s="207"/>
      <c r="D718" s="191" t="s">
        <v>130</v>
      </c>
      <c r="E718" s="208" t="s">
        <v>1</v>
      </c>
      <c r="F718" s="209" t="s">
        <v>598</v>
      </c>
      <c r="G718" s="207"/>
      <c r="H718" s="210">
        <v>705</v>
      </c>
      <c r="I718" s="211"/>
      <c r="J718" s="207"/>
      <c r="K718" s="207"/>
      <c r="L718" s="212"/>
      <c r="M718" s="213"/>
      <c r="N718" s="214"/>
      <c r="O718" s="214"/>
      <c r="P718" s="214"/>
      <c r="Q718" s="214"/>
      <c r="R718" s="214"/>
      <c r="S718" s="214"/>
      <c r="T718" s="215"/>
      <c r="AT718" s="216" t="s">
        <v>130</v>
      </c>
      <c r="AU718" s="216" t="s">
        <v>83</v>
      </c>
      <c r="AV718" s="13" t="s">
        <v>85</v>
      </c>
      <c r="AW718" s="13" t="s">
        <v>31</v>
      </c>
      <c r="AX718" s="13" t="s">
        <v>75</v>
      </c>
      <c r="AY718" s="216" t="s">
        <v>120</v>
      </c>
    </row>
    <row r="719" spans="1:65" s="13" customFormat="1" ht="11.25">
      <c r="B719" s="206"/>
      <c r="C719" s="207"/>
      <c r="D719" s="191" t="s">
        <v>130</v>
      </c>
      <c r="E719" s="208" t="s">
        <v>1</v>
      </c>
      <c r="F719" s="209" t="s">
        <v>599</v>
      </c>
      <c r="G719" s="207"/>
      <c r="H719" s="210">
        <v>1575</v>
      </c>
      <c r="I719" s="211"/>
      <c r="J719" s="207"/>
      <c r="K719" s="207"/>
      <c r="L719" s="212"/>
      <c r="M719" s="213"/>
      <c r="N719" s="214"/>
      <c r="O719" s="214"/>
      <c r="P719" s="214"/>
      <c r="Q719" s="214"/>
      <c r="R719" s="214"/>
      <c r="S719" s="214"/>
      <c r="T719" s="215"/>
      <c r="AT719" s="216" t="s">
        <v>130</v>
      </c>
      <c r="AU719" s="216" t="s">
        <v>83</v>
      </c>
      <c r="AV719" s="13" t="s">
        <v>85</v>
      </c>
      <c r="AW719" s="13" t="s">
        <v>31</v>
      </c>
      <c r="AX719" s="13" t="s">
        <v>75</v>
      </c>
      <c r="AY719" s="216" t="s">
        <v>120</v>
      </c>
    </row>
    <row r="720" spans="1:65" s="13" customFormat="1" ht="11.25">
      <c r="B720" s="206"/>
      <c r="C720" s="207"/>
      <c r="D720" s="191" t="s">
        <v>130</v>
      </c>
      <c r="E720" s="208" t="s">
        <v>1</v>
      </c>
      <c r="F720" s="209" t="s">
        <v>600</v>
      </c>
      <c r="G720" s="207"/>
      <c r="H720" s="210">
        <v>1350</v>
      </c>
      <c r="I720" s="211"/>
      <c r="J720" s="207"/>
      <c r="K720" s="207"/>
      <c r="L720" s="212"/>
      <c r="M720" s="213"/>
      <c r="N720" s="214"/>
      <c r="O720" s="214"/>
      <c r="P720" s="214"/>
      <c r="Q720" s="214"/>
      <c r="R720" s="214"/>
      <c r="S720" s="214"/>
      <c r="T720" s="215"/>
      <c r="AT720" s="216" t="s">
        <v>130</v>
      </c>
      <c r="AU720" s="216" t="s">
        <v>83</v>
      </c>
      <c r="AV720" s="13" t="s">
        <v>85</v>
      </c>
      <c r="AW720" s="13" t="s">
        <v>31</v>
      </c>
      <c r="AX720" s="13" t="s">
        <v>75</v>
      </c>
      <c r="AY720" s="216" t="s">
        <v>120</v>
      </c>
    </row>
    <row r="721" spans="1:65" s="12" customFormat="1" ht="11.25">
      <c r="B721" s="196"/>
      <c r="C721" s="197"/>
      <c r="D721" s="191" t="s">
        <v>130</v>
      </c>
      <c r="E721" s="198" t="s">
        <v>1</v>
      </c>
      <c r="F721" s="199" t="s">
        <v>601</v>
      </c>
      <c r="G721" s="197"/>
      <c r="H721" s="198" t="s">
        <v>1</v>
      </c>
      <c r="I721" s="200"/>
      <c r="J721" s="197"/>
      <c r="K721" s="197"/>
      <c r="L721" s="201"/>
      <c r="M721" s="202"/>
      <c r="N721" s="203"/>
      <c r="O721" s="203"/>
      <c r="P721" s="203"/>
      <c r="Q721" s="203"/>
      <c r="R721" s="203"/>
      <c r="S721" s="203"/>
      <c r="T721" s="204"/>
      <c r="AT721" s="205" t="s">
        <v>130</v>
      </c>
      <c r="AU721" s="205" t="s">
        <v>83</v>
      </c>
      <c r="AV721" s="12" t="s">
        <v>83</v>
      </c>
      <c r="AW721" s="12" t="s">
        <v>31</v>
      </c>
      <c r="AX721" s="12" t="s">
        <v>75</v>
      </c>
      <c r="AY721" s="205" t="s">
        <v>120</v>
      </c>
    </row>
    <row r="722" spans="1:65" s="13" customFormat="1" ht="11.25">
      <c r="B722" s="206"/>
      <c r="C722" s="207"/>
      <c r="D722" s="191" t="s">
        <v>130</v>
      </c>
      <c r="E722" s="208" t="s">
        <v>1</v>
      </c>
      <c r="F722" s="209" t="s">
        <v>602</v>
      </c>
      <c r="G722" s="207"/>
      <c r="H722" s="210">
        <v>532.5</v>
      </c>
      <c r="I722" s="211"/>
      <c r="J722" s="207"/>
      <c r="K722" s="207"/>
      <c r="L722" s="212"/>
      <c r="M722" s="213"/>
      <c r="N722" s="214"/>
      <c r="O722" s="214"/>
      <c r="P722" s="214"/>
      <c r="Q722" s="214"/>
      <c r="R722" s="214"/>
      <c r="S722" s="214"/>
      <c r="T722" s="215"/>
      <c r="AT722" s="216" t="s">
        <v>130</v>
      </c>
      <c r="AU722" s="216" t="s">
        <v>83</v>
      </c>
      <c r="AV722" s="13" t="s">
        <v>85</v>
      </c>
      <c r="AW722" s="13" t="s">
        <v>31</v>
      </c>
      <c r="AX722" s="13" t="s">
        <v>75</v>
      </c>
      <c r="AY722" s="216" t="s">
        <v>120</v>
      </c>
    </row>
    <row r="723" spans="1:65" s="13" customFormat="1" ht="11.25">
      <c r="B723" s="206"/>
      <c r="C723" s="207"/>
      <c r="D723" s="191" t="s">
        <v>130</v>
      </c>
      <c r="E723" s="208" t="s">
        <v>1</v>
      </c>
      <c r="F723" s="209" t="s">
        <v>603</v>
      </c>
      <c r="G723" s="207"/>
      <c r="H723" s="210">
        <v>4012.5</v>
      </c>
      <c r="I723" s="211"/>
      <c r="J723" s="207"/>
      <c r="K723" s="207"/>
      <c r="L723" s="212"/>
      <c r="M723" s="213"/>
      <c r="N723" s="214"/>
      <c r="O723" s="214"/>
      <c r="P723" s="214"/>
      <c r="Q723" s="214"/>
      <c r="R723" s="214"/>
      <c r="S723" s="214"/>
      <c r="T723" s="215"/>
      <c r="AT723" s="216" t="s">
        <v>130</v>
      </c>
      <c r="AU723" s="216" t="s">
        <v>83</v>
      </c>
      <c r="AV723" s="13" t="s">
        <v>85</v>
      </c>
      <c r="AW723" s="13" t="s">
        <v>31</v>
      </c>
      <c r="AX723" s="13" t="s">
        <v>75</v>
      </c>
      <c r="AY723" s="216" t="s">
        <v>120</v>
      </c>
    </row>
    <row r="724" spans="1:65" s="13" customFormat="1" ht="11.25">
      <c r="B724" s="206"/>
      <c r="C724" s="207"/>
      <c r="D724" s="191" t="s">
        <v>130</v>
      </c>
      <c r="E724" s="208" t="s">
        <v>1</v>
      </c>
      <c r="F724" s="209" t="s">
        <v>604</v>
      </c>
      <c r="G724" s="207"/>
      <c r="H724" s="210">
        <v>300</v>
      </c>
      <c r="I724" s="211"/>
      <c r="J724" s="207"/>
      <c r="K724" s="207"/>
      <c r="L724" s="212"/>
      <c r="M724" s="213"/>
      <c r="N724" s="214"/>
      <c r="O724" s="214"/>
      <c r="P724" s="214"/>
      <c r="Q724" s="214"/>
      <c r="R724" s="214"/>
      <c r="S724" s="214"/>
      <c r="T724" s="215"/>
      <c r="AT724" s="216" t="s">
        <v>130</v>
      </c>
      <c r="AU724" s="216" t="s">
        <v>83</v>
      </c>
      <c r="AV724" s="13" t="s">
        <v>85</v>
      </c>
      <c r="AW724" s="13" t="s">
        <v>31</v>
      </c>
      <c r="AX724" s="13" t="s">
        <v>75</v>
      </c>
      <c r="AY724" s="216" t="s">
        <v>120</v>
      </c>
    </row>
    <row r="725" spans="1:65" s="13" customFormat="1" ht="11.25">
      <c r="B725" s="206"/>
      <c r="C725" s="207"/>
      <c r="D725" s="191" t="s">
        <v>130</v>
      </c>
      <c r="E725" s="208" t="s">
        <v>1</v>
      </c>
      <c r="F725" s="209" t="s">
        <v>605</v>
      </c>
      <c r="G725" s="207"/>
      <c r="H725" s="210">
        <v>4725</v>
      </c>
      <c r="I725" s="211"/>
      <c r="J725" s="207"/>
      <c r="K725" s="207"/>
      <c r="L725" s="212"/>
      <c r="M725" s="213"/>
      <c r="N725" s="214"/>
      <c r="O725" s="214"/>
      <c r="P725" s="214"/>
      <c r="Q725" s="214"/>
      <c r="R725" s="214"/>
      <c r="S725" s="214"/>
      <c r="T725" s="215"/>
      <c r="AT725" s="216" t="s">
        <v>130</v>
      </c>
      <c r="AU725" s="216" t="s">
        <v>83</v>
      </c>
      <c r="AV725" s="13" t="s">
        <v>85</v>
      </c>
      <c r="AW725" s="13" t="s">
        <v>31</v>
      </c>
      <c r="AX725" s="13" t="s">
        <v>75</v>
      </c>
      <c r="AY725" s="216" t="s">
        <v>120</v>
      </c>
    </row>
    <row r="726" spans="1:65" s="12" customFormat="1" ht="11.25">
      <c r="B726" s="196"/>
      <c r="C726" s="197"/>
      <c r="D726" s="191" t="s">
        <v>130</v>
      </c>
      <c r="E726" s="198" t="s">
        <v>1</v>
      </c>
      <c r="F726" s="199" t="s">
        <v>606</v>
      </c>
      <c r="G726" s="197"/>
      <c r="H726" s="198" t="s">
        <v>1</v>
      </c>
      <c r="I726" s="200"/>
      <c r="J726" s="197"/>
      <c r="K726" s="197"/>
      <c r="L726" s="201"/>
      <c r="M726" s="202"/>
      <c r="N726" s="203"/>
      <c r="O726" s="203"/>
      <c r="P726" s="203"/>
      <c r="Q726" s="203"/>
      <c r="R726" s="203"/>
      <c r="S726" s="203"/>
      <c r="T726" s="204"/>
      <c r="AT726" s="205" t="s">
        <v>130</v>
      </c>
      <c r="AU726" s="205" t="s">
        <v>83</v>
      </c>
      <c r="AV726" s="12" t="s">
        <v>83</v>
      </c>
      <c r="AW726" s="12" t="s">
        <v>31</v>
      </c>
      <c r="AX726" s="12" t="s">
        <v>75</v>
      </c>
      <c r="AY726" s="205" t="s">
        <v>120</v>
      </c>
    </row>
    <row r="727" spans="1:65" s="13" customFormat="1" ht="11.25">
      <c r="B727" s="206"/>
      <c r="C727" s="207"/>
      <c r="D727" s="191" t="s">
        <v>130</v>
      </c>
      <c r="E727" s="208" t="s">
        <v>1</v>
      </c>
      <c r="F727" s="209" t="s">
        <v>607</v>
      </c>
      <c r="G727" s="207"/>
      <c r="H727" s="210">
        <v>1746</v>
      </c>
      <c r="I727" s="211"/>
      <c r="J727" s="207"/>
      <c r="K727" s="207"/>
      <c r="L727" s="212"/>
      <c r="M727" s="213"/>
      <c r="N727" s="214"/>
      <c r="O727" s="214"/>
      <c r="P727" s="214"/>
      <c r="Q727" s="214"/>
      <c r="R727" s="214"/>
      <c r="S727" s="214"/>
      <c r="T727" s="215"/>
      <c r="AT727" s="216" t="s">
        <v>130</v>
      </c>
      <c r="AU727" s="216" t="s">
        <v>83</v>
      </c>
      <c r="AV727" s="13" t="s">
        <v>85</v>
      </c>
      <c r="AW727" s="13" t="s">
        <v>31</v>
      </c>
      <c r="AX727" s="13" t="s">
        <v>75</v>
      </c>
      <c r="AY727" s="216" t="s">
        <v>120</v>
      </c>
    </row>
    <row r="728" spans="1:65" s="13" customFormat="1" ht="11.25">
      <c r="B728" s="206"/>
      <c r="C728" s="207"/>
      <c r="D728" s="191" t="s">
        <v>130</v>
      </c>
      <c r="E728" s="208" t="s">
        <v>1</v>
      </c>
      <c r="F728" s="209" t="s">
        <v>608</v>
      </c>
      <c r="G728" s="207"/>
      <c r="H728" s="210">
        <v>570</v>
      </c>
      <c r="I728" s="211"/>
      <c r="J728" s="207"/>
      <c r="K728" s="207"/>
      <c r="L728" s="212"/>
      <c r="M728" s="213"/>
      <c r="N728" s="214"/>
      <c r="O728" s="214"/>
      <c r="P728" s="214"/>
      <c r="Q728" s="214"/>
      <c r="R728" s="214"/>
      <c r="S728" s="214"/>
      <c r="T728" s="215"/>
      <c r="AT728" s="216" t="s">
        <v>130</v>
      </c>
      <c r="AU728" s="216" t="s">
        <v>83</v>
      </c>
      <c r="AV728" s="13" t="s">
        <v>85</v>
      </c>
      <c r="AW728" s="13" t="s">
        <v>31</v>
      </c>
      <c r="AX728" s="13" t="s">
        <v>75</v>
      </c>
      <c r="AY728" s="216" t="s">
        <v>120</v>
      </c>
    </row>
    <row r="729" spans="1:65" s="13" customFormat="1" ht="11.25">
      <c r="B729" s="206"/>
      <c r="C729" s="207"/>
      <c r="D729" s="191" t="s">
        <v>130</v>
      </c>
      <c r="E729" s="208" t="s">
        <v>1</v>
      </c>
      <c r="F729" s="209" t="s">
        <v>609</v>
      </c>
      <c r="G729" s="207"/>
      <c r="H729" s="210">
        <v>420</v>
      </c>
      <c r="I729" s="211"/>
      <c r="J729" s="207"/>
      <c r="K729" s="207"/>
      <c r="L729" s="212"/>
      <c r="M729" s="213"/>
      <c r="N729" s="214"/>
      <c r="O729" s="214"/>
      <c r="P729" s="214"/>
      <c r="Q729" s="214"/>
      <c r="R729" s="214"/>
      <c r="S729" s="214"/>
      <c r="T729" s="215"/>
      <c r="AT729" s="216" t="s">
        <v>130</v>
      </c>
      <c r="AU729" s="216" t="s">
        <v>83</v>
      </c>
      <c r="AV729" s="13" t="s">
        <v>85</v>
      </c>
      <c r="AW729" s="13" t="s">
        <v>31</v>
      </c>
      <c r="AX729" s="13" t="s">
        <v>75</v>
      </c>
      <c r="AY729" s="216" t="s">
        <v>120</v>
      </c>
    </row>
    <row r="730" spans="1:65" s="13" customFormat="1" ht="11.25">
      <c r="B730" s="206"/>
      <c r="C730" s="207"/>
      <c r="D730" s="191" t="s">
        <v>130</v>
      </c>
      <c r="E730" s="208" t="s">
        <v>1</v>
      </c>
      <c r="F730" s="209" t="s">
        <v>610</v>
      </c>
      <c r="G730" s="207"/>
      <c r="H730" s="210">
        <v>5940</v>
      </c>
      <c r="I730" s="211"/>
      <c r="J730" s="207"/>
      <c r="K730" s="207"/>
      <c r="L730" s="212"/>
      <c r="M730" s="213"/>
      <c r="N730" s="214"/>
      <c r="O730" s="214"/>
      <c r="P730" s="214"/>
      <c r="Q730" s="214"/>
      <c r="R730" s="214"/>
      <c r="S730" s="214"/>
      <c r="T730" s="215"/>
      <c r="AT730" s="216" t="s">
        <v>130</v>
      </c>
      <c r="AU730" s="216" t="s">
        <v>83</v>
      </c>
      <c r="AV730" s="13" t="s">
        <v>85</v>
      </c>
      <c r="AW730" s="13" t="s">
        <v>31</v>
      </c>
      <c r="AX730" s="13" t="s">
        <v>75</v>
      </c>
      <c r="AY730" s="216" t="s">
        <v>120</v>
      </c>
    </row>
    <row r="731" spans="1:65" s="14" customFormat="1" ht="11.25">
      <c r="B731" s="217"/>
      <c r="C731" s="218"/>
      <c r="D731" s="191" t="s">
        <v>130</v>
      </c>
      <c r="E731" s="219" t="s">
        <v>1</v>
      </c>
      <c r="F731" s="220" t="s">
        <v>137</v>
      </c>
      <c r="G731" s="218"/>
      <c r="H731" s="221">
        <v>26877</v>
      </c>
      <c r="I731" s="222"/>
      <c r="J731" s="218"/>
      <c r="K731" s="218"/>
      <c r="L731" s="223"/>
      <c r="M731" s="224"/>
      <c r="N731" s="225"/>
      <c r="O731" s="225"/>
      <c r="P731" s="225"/>
      <c r="Q731" s="225"/>
      <c r="R731" s="225"/>
      <c r="S731" s="225"/>
      <c r="T731" s="226"/>
      <c r="AT731" s="227" t="s">
        <v>130</v>
      </c>
      <c r="AU731" s="227" t="s">
        <v>83</v>
      </c>
      <c r="AV731" s="14" t="s">
        <v>127</v>
      </c>
      <c r="AW731" s="14" t="s">
        <v>31</v>
      </c>
      <c r="AX731" s="14" t="s">
        <v>83</v>
      </c>
      <c r="AY731" s="227" t="s">
        <v>120</v>
      </c>
    </row>
    <row r="732" spans="1:65" s="2" customFormat="1" ht="24.2" customHeight="1">
      <c r="A732" s="33"/>
      <c r="B732" s="34"/>
      <c r="C732" s="228" t="s">
        <v>611</v>
      </c>
      <c r="D732" s="228" t="s">
        <v>553</v>
      </c>
      <c r="E732" s="229" t="s">
        <v>612</v>
      </c>
      <c r="F732" s="230" t="s">
        <v>613</v>
      </c>
      <c r="G732" s="231" t="s">
        <v>522</v>
      </c>
      <c r="H732" s="232">
        <v>990</v>
      </c>
      <c r="I732" s="233"/>
      <c r="J732" s="234">
        <f>ROUND(I732*H732,2)</f>
        <v>0</v>
      </c>
      <c r="K732" s="230" t="s">
        <v>125</v>
      </c>
      <c r="L732" s="38"/>
      <c r="M732" s="235" t="s">
        <v>1</v>
      </c>
      <c r="N732" s="236" t="s">
        <v>40</v>
      </c>
      <c r="O732" s="70"/>
      <c r="P732" s="187">
        <f>O732*H732</f>
        <v>0</v>
      </c>
      <c r="Q732" s="187">
        <v>0</v>
      </c>
      <c r="R732" s="187">
        <f>Q732*H732</f>
        <v>0</v>
      </c>
      <c r="S732" s="187">
        <v>0</v>
      </c>
      <c r="T732" s="188">
        <f>S732*H732</f>
        <v>0</v>
      </c>
      <c r="U732" s="33"/>
      <c r="V732" s="33"/>
      <c r="W732" s="33"/>
      <c r="X732" s="33"/>
      <c r="Y732" s="33"/>
      <c r="Z732" s="33"/>
      <c r="AA732" s="33"/>
      <c r="AB732" s="33"/>
      <c r="AC732" s="33"/>
      <c r="AD732" s="33"/>
      <c r="AE732" s="33"/>
      <c r="AR732" s="189" t="s">
        <v>127</v>
      </c>
      <c r="AT732" s="189" t="s">
        <v>553</v>
      </c>
      <c r="AU732" s="189" t="s">
        <v>83</v>
      </c>
      <c r="AY732" s="16" t="s">
        <v>120</v>
      </c>
      <c r="BE732" s="190">
        <f>IF(N732="základní",J732,0)</f>
        <v>0</v>
      </c>
      <c r="BF732" s="190">
        <f>IF(N732="snížená",J732,0)</f>
        <v>0</v>
      </c>
      <c r="BG732" s="190">
        <f>IF(N732="zákl. přenesená",J732,0)</f>
        <v>0</v>
      </c>
      <c r="BH732" s="190">
        <f>IF(N732="sníž. přenesená",J732,0)</f>
        <v>0</v>
      </c>
      <c r="BI732" s="190">
        <f>IF(N732="nulová",J732,0)</f>
        <v>0</v>
      </c>
      <c r="BJ732" s="16" t="s">
        <v>83</v>
      </c>
      <c r="BK732" s="190">
        <f>ROUND(I732*H732,2)</f>
        <v>0</v>
      </c>
      <c r="BL732" s="16" t="s">
        <v>127</v>
      </c>
      <c r="BM732" s="189" t="s">
        <v>614</v>
      </c>
    </row>
    <row r="733" spans="1:65" s="2" customFormat="1" ht="48.75">
      <c r="A733" s="33"/>
      <c r="B733" s="34"/>
      <c r="C733" s="35"/>
      <c r="D733" s="191" t="s">
        <v>129</v>
      </c>
      <c r="E733" s="35"/>
      <c r="F733" s="192" t="s">
        <v>615</v>
      </c>
      <c r="G733" s="35"/>
      <c r="H733" s="35"/>
      <c r="I733" s="193"/>
      <c r="J733" s="35"/>
      <c r="K733" s="35"/>
      <c r="L733" s="38"/>
      <c r="M733" s="194"/>
      <c r="N733" s="195"/>
      <c r="O733" s="70"/>
      <c r="P733" s="70"/>
      <c r="Q733" s="70"/>
      <c r="R733" s="70"/>
      <c r="S733" s="70"/>
      <c r="T733" s="71"/>
      <c r="U733" s="33"/>
      <c r="V733" s="33"/>
      <c r="W733" s="33"/>
      <c r="X733" s="33"/>
      <c r="Y733" s="33"/>
      <c r="Z733" s="33"/>
      <c r="AA733" s="33"/>
      <c r="AB733" s="33"/>
      <c r="AC733" s="33"/>
      <c r="AD733" s="33"/>
      <c r="AE733" s="33"/>
      <c r="AT733" s="16" t="s">
        <v>129</v>
      </c>
      <c r="AU733" s="16" t="s">
        <v>83</v>
      </c>
    </row>
    <row r="734" spans="1:65" s="12" customFormat="1" ht="11.25">
      <c r="B734" s="196"/>
      <c r="C734" s="197"/>
      <c r="D734" s="191" t="s">
        <v>130</v>
      </c>
      <c r="E734" s="198" t="s">
        <v>1</v>
      </c>
      <c r="F734" s="199" t="s">
        <v>616</v>
      </c>
      <c r="G734" s="197"/>
      <c r="H734" s="198" t="s">
        <v>1</v>
      </c>
      <c r="I734" s="200"/>
      <c r="J734" s="197"/>
      <c r="K734" s="197"/>
      <c r="L734" s="201"/>
      <c r="M734" s="202"/>
      <c r="N734" s="203"/>
      <c r="O734" s="203"/>
      <c r="P734" s="203"/>
      <c r="Q734" s="203"/>
      <c r="R734" s="203"/>
      <c r="S734" s="203"/>
      <c r="T734" s="204"/>
      <c r="AT734" s="205" t="s">
        <v>130</v>
      </c>
      <c r="AU734" s="205" t="s">
        <v>83</v>
      </c>
      <c r="AV734" s="12" t="s">
        <v>83</v>
      </c>
      <c r="AW734" s="12" t="s">
        <v>31</v>
      </c>
      <c r="AX734" s="12" t="s">
        <v>75</v>
      </c>
      <c r="AY734" s="205" t="s">
        <v>120</v>
      </c>
    </row>
    <row r="735" spans="1:65" s="12" customFormat="1" ht="11.25">
      <c r="B735" s="196"/>
      <c r="C735" s="197"/>
      <c r="D735" s="191" t="s">
        <v>130</v>
      </c>
      <c r="E735" s="198" t="s">
        <v>1</v>
      </c>
      <c r="F735" s="199" t="s">
        <v>592</v>
      </c>
      <c r="G735" s="197"/>
      <c r="H735" s="198" t="s">
        <v>1</v>
      </c>
      <c r="I735" s="200"/>
      <c r="J735" s="197"/>
      <c r="K735" s="197"/>
      <c r="L735" s="201"/>
      <c r="M735" s="202"/>
      <c r="N735" s="203"/>
      <c r="O735" s="203"/>
      <c r="P735" s="203"/>
      <c r="Q735" s="203"/>
      <c r="R735" s="203"/>
      <c r="S735" s="203"/>
      <c r="T735" s="204"/>
      <c r="AT735" s="205" t="s">
        <v>130</v>
      </c>
      <c r="AU735" s="205" t="s">
        <v>83</v>
      </c>
      <c r="AV735" s="12" t="s">
        <v>83</v>
      </c>
      <c r="AW735" s="12" t="s">
        <v>31</v>
      </c>
      <c r="AX735" s="12" t="s">
        <v>75</v>
      </c>
      <c r="AY735" s="205" t="s">
        <v>120</v>
      </c>
    </row>
    <row r="736" spans="1:65" s="13" customFormat="1" ht="11.25">
      <c r="B736" s="206"/>
      <c r="C736" s="207"/>
      <c r="D736" s="191" t="s">
        <v>130</v>
      </c>
      <c r="E736" s="208" t="s">
        <v>1</v>
      </c>
      <c r="F736" s="209" t="s">
        <v>617</v>
      </c>
      <c r="G736" s="207"/>
      <c r="H736" s="210">
        <v>75</v>
      </c>
      <c r="I736" s="211"/>
      <c r="J736" s="207"/>
      <c r="K736" s="207"/>
      <c r="L736" s="212"/>
      <c r="M736" s="213"/>
      <c r="N736" s="214"/>
      <c r="O736" s="214"/>
      <c r="P736" s="214"/>
      <c r="Q736" s="214"/>
      <c r="R736" s="214"/>
      <c r="S736" s="214"/>
      <c r="T736" s="215"/>
      <c r="AT736" s="216" t="s">
        <v>130</v>
      </c>
      <c r="AU736" s="216" t="s">
        <v>83</v>
      </c>
      <c r="AV736" s="13" t="s">
        <v>85</v>
      </c>
      <c r="AW736" s="13" t="s">
        <v>31</v>
      </c>
      <c r="AX736" s="13" t="s">
        <v>75</v>
      </c>
      <c r="AY736" s="216" t="s">
        <v>120</v>
      </c>
    </row>
    <row r="737" spans="1:65" s="13" customFormat="1" ht="11.25">
      <c r="B737" s="206"/>
      <c r="C737" s="207"/>
      <c r="D737" s="191" t="s">
        <v>130</v>
      </c>
      <c r="E737" s="208" t="s">
        <v>1</v>
      </c>
      <c r="F737" s="209" t="s">
        <v>618</v>
      </c>
      <c r="G737" s="207"/>
      <c r="H737" s="210">
        <v>75</v>
      </c>
      <c r="I737" s="211"/>
      <c r="J737" s="207"/>
      <c r="K737" s="207"/>
      <c r="L737" s="212"/>
      <c r="M737" s="213"/>
      <c r="N737" s="214"/>
      <c r="O737" s="214"/>
      <c r="P737" s="214"/>
      <c r="Q737" s="214"/>
      <c r="R737" s="214"/>
      <c r="S737" s="214"/>
      <c r="T737" s="215"/>
      <c r="AT737" s="216" t="s">
        <v>130</v>
      </c>
      <c r="AU737" s="216" t="s">
        <v>83</v>
      </c>
      <c r="AV737" s="13" t="s">
        <v>85</v>
      </c>
      <c r="AW737" s="13" t="s">
        <v>31</v>
      </c>
      <c r="AX737" s="13" t="s">
        <v>75</v>
      </c>
      <c r="AY737" s="216" t="s">
        <v>120</v>
      </c>
    </row>
    <row r="738" spans="1:65" s="13" customFormat="1" ht="11.25">
      <c r="B738" s="206"/>
      <c r="C738" s="207"/>
      <c r="D738" s="191" t="s">
        <v>130</v>
      </c>
      <c r="E738" s="208" t="s">
        <v>1</v>
      </c>
      <c r="F738" s="209" t="s">
        <v>619</v>
      </c>
      <c r="G738" s="207"/>
      <c r="H738" s="210">
        <v>60</v>
      </c>
      <c r="I738" s="211"/>
      <c r="J738" s="207"/>
      <c r="K738" s="207"/>
      <c r="L738" s="212"/>
      <c r="M738" s="213"/>
      <c r="N738" s="214"/>
      <c r="O738" s="214"/>
      <c r="P738" s="214"/>
      <c r="Q738" s="214"/>
      <c r="R738" s="214"/>
      <c r="S738" s="214"/>
      <c r="T738" s="215"/>
      <c r="AT738" s="216" t="s">
        <v>130</v>
      </c>
      <c r="AU738" s="216" t="s">
        <v>83</v>
      </c>
      <c r="AV738" s="13" t="s">
        <v>85</v>
      </c>
      <c r="AW738" s="13" t="s">
        <v>31</v>
      </c>
      <c r="AX738" s="13" t="s">
        <v>75</v>
      </c>
      <c r="AY738" s="216" t="s">
        <v>120</v>
      </c>
    </row>
    <row r="739" spans="1:65" s="13" customFormat="1" ht="11.25">
      <c r="B739" s="206"/>
      <c r="C739" s="207"/>
      <c r="D739" s="191" t="s">
        <v>130</v>
      </c>
      <c r="E739" s="208" t="s">
        <v>1</v>
      </c>
      <c r="F739" s="209" t="s">
        <v>620</v>
      </c>
      <c r="G739" s="207"/>
      <c r="H739" s="210">
        <v>60</v>
      </c>
      <c r="I739" s="211"/>
      <c r="J739" s="207"/>
      <c r="K739" s="207"/>
      <c r="L739" s="212"/>
      <c r="M739" s="213"/>
      <c r="N739" s="214"/>
      <c r="O739" s="214"/>
      <c r="P739" s="214"/>
      <c r="Q739" s="214"/>
      <c r="R739" s="214"/>
      <c r="S739" s="214"/>
      <c r="T739" s="215"/>
      <c r="AT739" s="216" t="s">
        <v>130</v>
      </c>
      <c r="AU739" s="216" t="s">
        <v>83</v>
      </c>
      <c r="AV739" s="13" t="s">
        <v>85</v>
      </c>
      <c r="AW739" s="13" t="s">
        <v>31</v>
      </c>
      <c r="AX739" s="13" t="s">
        <v>75</v>
      </c>
      <c r="AY739" s="216" t="s">
        <v>120</v>
      </c>
    </row>
    <row r="740" spans="1:65" s="12" customFormat="1" ht="11.25">
      <c r="B740" s="196"/>
      <c r="C740" s="197"/>
      <c r="D740" s="191" t="s">
        <v>130</v>
      </c>
      <c r="E740" s="198" t="s">
        <v>1</v>
      </c>
      <c r="F740" s="199" t="s">
        <v>601</v>
      </c>
      <c r="G740" s="197"/>
      <c r="H740" s="198" t="s">
        <v>1</v>
      </c>
      <c r="I740" s="200"/>
      <c r="J740" s="197"/>
      <c r="K740" s="197"/>
      <c r="L740" s="201"/>
      <c r="M740" s="202"/>
      <c r="N740" s="203"/>
      <c r="O740" s="203"/>
      <c r="P740" s="203"/>
      <c r="Q740" s="203"/>
      <c r="R740" s="203"/>
      <c r="S740" s="203"/>
      <c r="T740" s="204"/>
      <c r="AT740" s="205" t="s">
        <v>130</v>
      </c>
      <c r="AU740" s="205" t="s">
        <v>83</v>
      </c>
      <c r="AV740" s="12" t="s">
        <v>83</v>
      </c>
      <c r="AW740" s="12" t="s">
        <v>31</v>
      </c>
      <c r="AX740" s="12" t="s">
        <v>75</v>
      </c>
      <c r="AY740" s="205" t="s">
        <v>120</v>
      </c>
    </row>
    <row r="741" spans="1:65" s="13" customFormat="1" ht="11.25">
      <c r="B741" s="206"/>
      <c r="C741" s="207"/>
      <c r="D741" s="191" t="s">
        <v>130</v>
      </c>
      <c r="E741" s="208" t="s">
        <v>1</v>
      </c>
      <c r="F741" s="209" t="s">
        <v>621</v>
      </c>
      <c r="G741" s="207"/>
      <c r="H741" s="210">
        <v>30</v>
      </c>
      <c r="I741" s="211"/>
      <c r="J741" s="207"/>
      <c r="K741" s="207"/>
      <c r="L741" s="212"/>
      <c r="M741" s="213"/>
      <c r="N741" s="214"/>
      <c r="O741" s="214"/>
      <c r="P741" s="214"/>
      <c r="Q741" s="214"/>
      <c r="R741" s="214"/>
      <c r="S741" s="214"/>
      <c r="T741" s="215"/>
      <c r="AT741" s="216" t="s">
        <v>130</v>
      </c>
      <c r="AU741" s="216" t="s">
        <v>83</v>
      </c>
      <c r="AV741" s="13" t="s">
        <v>85</v>
      </c>
      <c r="AW741" s="13" t="s">
        <v>31</v>
      </c>
      <c r="AX741" s="13" t="s">
        <v>75</v>
      </c>
      <c r="AY741" s="216" t="s">
        <v>120</v>
      </c>
    </row>
    <row r="742" spans="1:65" s="13" customFormat="1" ht="11.25">
      <c r="B742" s="206"/>
      <c r="C742" s="207"/>
      <c r="D742" s="191" t="s">
        <v>130</v>
      </c>
      <c r="E742" s="208" t="s">
        <v>1</v>
      </c>
      <c r="F742" s="209" t="s">
        <v>622</v>
      </c>
      <c r="G742" s="207"/>
      <c r="H742" s="210">
        <v>90</v>
      </c>
      <c r="I742" s="211"/>
      <c r="J742" s="207"/>
      <c r="K742" s="207"/>
      <c r="L742" s="212"/>
      <c r="M742" s="213"/>
      <c r="N742" s="214"/>
      <c r="O742" s="214"/>
      <c r="P742" s="214"/>
      <c r="Q742" s="214"/>
      <c r="R742" s="214"/>
      <c r="S742" s="214"/>
      <c r="T742" s="215"/>
      <c r="AT742" s="216" t="s">
        <v>130</v>
      </c>
      <c r="AU742" s="216" t="s">
        <v>83</v>
      </c>
      <c r="AV742" s="13" t="s">
        <v>85</v>
      </c>
      <c r="AW742" s="13" t="s">
        <v>31</v>
      </c>
      <c r="AX742" s="13" t="s">
        <v>75</v>
      </c>
      <c r="AY742" s="216" t="s">
        <v>120</v>
      </c>
    </row>
    <row r="743" spans="1:65" s="12" customFormat="1" ht="11.25">
      <c r="B743" s="196"/>
      <c r="C743" s="197"/>
      <c r="D743" s="191" t="s">
        <v>130</v>
      </c>
      <c r="E743" s="198" t="s">
        <v>1</v>
      </c>
      <c r="F743" s="199" t="s">
        <v>606</v>
      </c>
      <c r="G743" s="197"/>
      <c r="H743" s="198" t="s">
        <v>1</v>
      </c>
      <c r="I743" s="200"/>
      <c r="J743" s="197"/>
      <c r="K743" s="197"/>
      <c r="L743" s="201"/>
      <c r="M743" s="202"/>
      <c r="N743" s="203"/>
      <c r="O743" s="203"/>
      <c r="P743" s="203"/>
      <c r="Q743" s="203"/>
      <c r="R743" s="203"/>
      <c r="S743" s="203"/>
      <c r="T743" s="204"/>
      <c r="AT743" s="205" t="s">
        <v>130</v>
      </c>
      <c r="AU743" s="205" t="s">
        <v>83</v>
      </c>
      <c r="AV743" s="12" t="s">
        <v>83</v>
      </c>
      <c r="AW743" s="12" t="s">
        <v>31</v>
      </c>
      <c r="AX743" s="12" t="s">
        <v>75</v>
      </c>
      <c r="AY743" s="205" t="s">
        <v>120</v>
      </c>
    </row>
    <row r="744" spans="1:65" s="13" customFormat="1" ht="11.25">
      <c r="B744" s="206"/>
      <c r="C744" s="207"/>
      <c r="D744" s="191" t="s">
        <v>130</v>
      </c>
      <c r="E744" s="208" t="s">
        <v>1</v>
      </c>
      <c r="F744" s="209" t="s">
        <v>623</v>
      </c>
      <c r="G744" s="207"/>
      <c r="H744" s="210">
        <v>120</v>
      </c>
      <c r="I744" s="211"/>
      <c r="J744" s="207"/>
      <c r="K744" s="207"/>
      <c r="L744" s="212"/>
      <c r="M744" s="213"/>
      <c r="N744" s="214"/>
      <c r="O744" s="214"/>
      <c r="P744" s="214"/>
      <c r="Q744" s="214"/>
      <c r="R744" s="214"/>
      <c r="S744" s="214"/>
      <c r="T744" s="215"/>
      <c r="AT744" s="216" t="s">
        <v>130</v>
      </c>
      <c r="AU744" s="216" t="s">
        <v>83</v>
      </c>
      <c r="AV744" s="13" t="s">
        <v>85</v>
      </c>
      <c r="AW744" s="13" t="s">
        <v>31</v>
      </c>
      <c r="AX744" s="13" t="s">
        <v>75</v>
      </c>
      <c r="AY744" s="216" t="s">
        <v>120</v>
      </c>
    </row>
    <row r="745" spans="1:65" s="13" customFormat="1" ht="11.25">
      <c r="B745" s="206"/>
      <c r="C745" s="207"/>
      <c r="D745" s="191" t="s">
        <v>130</v>
      </c>
      <c r="E745" s="208" t="s">
        <v>1</v>
      </c>
      <c r="F745" s="209" t="s">
        <v>624</v>
      </c>
      <c r="G745" s="207"/>
      <c r="H745" s="210">
        <v>120</v>
      </c>
      <c r="I745" s="211"/>
      <c r="J745" s="207"/>
      <c r="K745" s="207"/>
      <c r="L745" s="212"/>
      <c r="M745" s="213"/>
      <c r="N745" s="214"/>
      <c r="O745" s="214"/>
      <c r="P745" s="214"/>
      <c r="Q745" s="214"/>
      <c r="R745" s="214"/>
      <c r="S745" s="214"/>
      <c r="T745" s="215"/>
      <c r="AT745" s="216" t="s">
        <v>130</v>
      </c>
      <c r="AU745" s="216" t="s">
        <v>83</v>
      </c>
      <c r="AV745" s="13" t="s">
        <v>85</v>
      </c>
      <c r="AW745" s="13" t="s">
        <v>31</v>
      </c>
      <c r="AX745" s="13" t="s">
        <v>75</v>
      </c>
      <c r="AY745" s="216" t="s">
        <v>120</v>
      </c>
    </row>
    <row r="746" spans="1:65" s="13" customFormat="1" ht="11.25">
      <c r="B746" s="206"/>
      <c r="C746" s="207"/>
      <c r="D746" s="191" t="s">
        <v>130</v>
      </c>
      <c r="E746" s="208" t="s">
        <v>1</v>
      </c>
      <c r="F746" s="209" t="s">
        <v>625</v>
      </c>
      <c r="G746" s="207"/>
      <c r="H746" s="210">
        <v>360</v>
      </c>
      <c r="I746" s="211"/>
      <c r="J746" s="207"/>
      <c r="K746" s="207"/>
      <c r="L746" s="212"/>
      <c r="M746" s="213"/>
      <c r="N746" s="214"/>
      <c r="O746" s="214"/>
      <c r="P746" s="214"/>
      <c r="Q746" s="214"/>
      <c r="R746" s="214"/>
      <c r="S746" s="214"/>
      <c r="T746" s="215"/>
      <c r="AT746" s="216" t="s">
        <v>130</v>
      </c>
      <c r="AU746" s="216" t="s">
        <v>83</v>
      </c>
      <c r="AV746" s="13" t="s">
        <v>85</v>
      </c>
      <c r="AW746" s="13" t="s">
        <v>31</v>
      </c>
      <c r="AX746" s="13" t="s">
        <v>75</v>
      </c>
      <c r="AY746" s="216" t="s">
        <v>120</v>
      </c>
    </row>
    <row r="747" spans="1:65" s="14" customFormat="1" ht="11.25">
      <c r="B747" s="217"/>
      <c r="C747" s="218"/>
      <c r="D747" s="191" t="s">
        <v>130</v>
      </c>
      <c r="E747" s="219" t="s">
        <v>1</v>
      </c>
      <c r="F747" s="220" t="s">
        <v>137</v>
      </c>
      <c r="G747" s="218"/>
      <c r="H747" s="221">
        <v>990</v>
      </c>
      <c r="I747" s="222"/>
      <c r="J747" s="218"/>
      <c r="K747" s="218"/>
      <c r="L747" s="223"/>
      <c r="M747" s="224"/>
      <c r="N747" s="225"/>
      <c r="O747" s="225"/>
      <c r="P747" s="225"/>
      <c r="Q747" s="225"/>
      <c r="R747" s="225"/>
      <c r="S747" s="225"/>
      <c r="T747" s="226"/>
      <c r="AT747" s="227" t="s">
        <v>130</v>
      </c>
      <c r="AU747" s="227" t="s">
        <v>83</v>
      </c>
      <c r="AV747" s="14" t="s">
        <v>127</v>
      </c>
      <c r="AW747" s="14" t="s">
        <v>31</v>
      </c>
      <c r="AX747" s="14" t="s">
        <v>83</v>
      </c>
      <c r="AY747" s="227" t="s">
        <v>120</v>
      </c>
    </row>
    <row r="748" spans="1:65" s="2" customFormat="1" ht="33" customHeight="1">
      <c r="A748" s="33"/>
      <c r="B748" s="34"/>
      <c r="C748" s="228" t="s">
        <v>626</v>
      </c>
      <c r="D748" s="228" t="s">
        <v>553</v>
      </c>
      <c r="E748" s="229" t="s">
        <v>627</v>
      </c>
      <c r="F748" s="230" t="s">
        <v>628</v>
      </c>
      <c r="G748" s="231" t="s">
        <v>522</v>
      </c>
      <c r="H748" s="232">
        <v>1126.4000000000001</v>
      </c>
      <c r="I748" s="233"/>
      <c r="J748" s="234">
        <f>ROUND(I748*H748,2)</f>
        <v>0</v>
      </c>
      <c r="K748" s="230" t="s">
        <v>125</v>
      </c>
      <c r="L748" s="38"/>
      <c r="M748" s="235" t="s">
        <v>1</v>
      </c>
      <c r="N748" s="236" t="s">
        <v>40</v>
      </c>
      <c r="O748" s="70"/>
      <c r="P748" s="187">
        <f>O748*H748</f>
        <v>0</v>
      </c>
      <c r="Q748" s="187">
        <v>0</v>
      </c>
      <c r="R748" s="187">
        <f>Q748*H748</f>
        <v>0</v>
      </c>
      <c r="S748" s="187">
        <v>0</v>
      </c>
      <c r="T748" s="188">
        <f>S748*H748</f>
        <v>0</v>
      </c>
      <c r="U748" s="33"/>
      <c r="V748" s="33"/>
      <c r="W748" s="33"/>
      <c r="X748" s="33"/>
      <c r="Y748" s="33"/>
      <c r="Z748" s="33"/>
      <c r="AA748" s="33"/>
      <c r="AB748" s="33"/>
      <c r="AC748" s="33"/>
      <c r="AD748" s="33"/>
      <c r="AE748" s="33"/>
      <c r="AR748" s="189" t="s">
        <v>127</v>
      </c>
      <c r="AT748" s="189" t="s">
        <v>553</v>
      </c>
      <c r="AU748" s="189" t="s">
        <v>83</v>
      </c>
      <c r="AY748" s="16" t="s">
        <v>120</v>
      </c>
      <c r="BE748" s="190">
        <f>IF(N748="základní",J748,0)</f>
        <v>0</v>
      </c>
      <c r="BF748" s="190">
        <f>IF(N748="snížená",J748,0)</f>
        <v>0</v>
      </c>
      <c r="BG748" s="190">
        <f>IF(N748="zákl. přenesená",J748,0)</f>
        <v>0</v>
      </c>
      <c r="BH748" s="190">
        <f>IF(N748="sníž. přenesená",J748,0)</f>
        <v>0</v>
      </c>
      <c r="BI748" s="190">
        <f>IF(N748="nulová",J748,0)</f>
        <v>0</v>
      </c>
      <c r="BJ748" s="16" t="s">
        <v>83</v>
      </c>
      <c r="BK748" s="190">
        <f>ROUND(I748*H748,2)</f>
        <v>0</v>
      </c>
      <c r="BL748" s="16" t="s">
        <v>127</v>
      </c>
      <c r="BM748" s="189" t="s">
        <v>629</v>
      </c>
    </row>
    <row r="749" spans="1:65" s="2" customFormat="1" ht="87.75">
      <c r="A749" s="33"/>
      <c r="B749" s="34"/>
      <c r="C749" s="35"/>
      <c r="D749" s="191" t="s">
        <v>129</v>
      </c>
      <c r="E749" s="35"/>
      <c r="F749" s="192" t="s">
        <v>630</v>
      </c>
      <c r="G749" s="35"/>
      <c r="H749" s="35"/>
      <c r="I749" s="193"/>
      <c r="J749" s="35"/>
      <c r="K749" s="35"/>
      <c r="L749" s="38"/>
      <c r="M749" s="194"/>
      <c r="N749" s="195"/>
      <c r="O749" s="70"/>
      <c r="P749" s="70"/>
      <c r="Q749" s="70"/>
      <c r="R749" s="70"/>
      <c r="S749" s="70"/>
      <c r="T749" s="71"/>
      <c r="U749" s="33"/>
      <c r="V749" s="33"/>
      <c r="W749" s="33"/>
      <c r="X749" s="33"/>
      <c r="Y749" s="33"/>
      <c r="Z749" s="33"/>
      <c r="AA749" s="33"/>
      <c r="AB749" s="33"/>
      <c r="AC749" s="33"/>
      <c r="AD749" s="33"/>
      <c r="AE749" s="33"/>
      <c r="AT749" s="16" t="s">
        <v>129</v>
      </c>
      <c r="AU749" s="16" t="s">
        <v>83</v>
      </c>
    </row>
    <row r="750" spans="1:65" s="12" customFormat="1" ht="11.25">
      <c r="B750" s="196"/>
      <c r="C750" s="197"/>
      <c r="D750" s="191" t="s">
        <v>130</v>
      </c>
      <c r="E750" s="198" t="s">
        <v>1</v>
      </c>
      <c r="F750" s="199" t="s">
        <v>495</v>
      </c>
      <c r="G750" s="197"/>
      <c r="H750" s="198" t="s">
        <v>1</v>
      </c>
      <c r="I750" s="200"/>
      <c r="J750" s="197"/>
      <c r="K750" s="197"/>
      <c r="L750" s="201"/>
      <c r="M750" s="202"/>
      <c r="N750" s="203"/>
      <c r="O750" s="203"/>
      <c r="P750" s="203"/>
      <c r="Q750" s="203"/>
      <c r="R750" s="203"/>
      <c r="S750" s="203"/>
      <c r="T750" s="204"/>
      <c r="AT750" s="205" t="s">
        <v>130</v>
      </c>
      <c r="AU750" s="205" t="s">
        <v>83</v>
      </c>
      <c r="AV750" s="12" t="s">
        <v>83</v>
      </c>
      <c r="AW750" s="12" t="s">
        <v>31</v>
      </c>
      <c r="AX750" s="12" t="s">
        <v>75</v>
      </c>
      <c r="AY750" s="205" t="s">
        <v>120</v>
      </c>
    </row>
    <row r="751" spans="1:65" s="13" customFormat="1" ht="11.25">
      <c r="B751" s="206"/>
      <c r="C751" s="207"/>
      <c r="D751" s="191" t="s">
        <v>130</v>
      </c>
      <c r="E751" s="208" t="s">
        <v>1</v>
      </c>
      <c r="F751" s="209" t="s">
        <v>631</v>
      </c>
      <c r="G751" s="207"/>
      <c r="H751" s="210">
        <v>17</v>
      </c>
      <c r="I751" s="211"/>
      <c r="J751" s="207"/>
      <c r="K751" s="207"/>
      <c r="L751" s="212"/>
      <c r="M751" s="213"/>
      <c r="N751" s="214"/>
      <c r="O751" s="214"/>
      <c r="P751" s="214"/>
      <c r="Q751" s="214"/>
      <c r="R751" s="214"/>
      <c r="S751" s="214"/>
      <c r="T751" s="215"/>
      <c r="AT751" s="216" t="s">
        <v>130</v>
      </c>
      <c r="AU751" s="216" t="s">
        <v>83</v>
      </c>
      <c r="AV751" s="13" t="s">
        <v>85</v>
      </c>
      <c r="AW751" s="13" t="s">
        <v>31</v>
      </c>
      <c r="AX751" s="13" t="s">
        <v>75</v>
      </c>
      <c r="AY751" s="216" t="s">
        <v>120</v>
      </c>
    </row>
    <row r="752" spans="1:65" s="13" customFormat="1" ht="11.25">
      <c r="B752" s="206"/>
      <c r="C752" s="207"/>
      <c r="D752" s="191" t="s">
        <v>130</v>
      </c>
      <c r="E752" s="208" t="s">
        <v>1</v>
      </c>
      <c r="F752" s="209" t="s">
        <v>632</v>
      </c>
      <c r="G752" s="207"/>
      <c r="H752" s="210">
        <v>25</v>
      </c>
      <c r="I752" s="211"/>
      <c r="J752" s="207"/>
      <c r="K752" s="207"/>
      <c r="L752" s="212"/>
      <c r="M752" s="213"/>
      <c r="N752" s="214"/>
      <c r="O752" s="214"/>
      <c r="P752" s="214"/>
      <c r="Q752" s="214"/>
      <c r="R752" s="214"/>
      <c r="S752" s="214"/>
      <c r="T752" s="215"/>
      <c r="AT752" s="216" t="s">
        <v>130</v>
      </c>
      <c r="AU752" s="216" t="s">
        <v>83</v>
      </c>
      <c r="AV752" s="13" t="s">
        <v>85</v>
      </c>
      <c r="AW752" s="13" t="s">
        <v>31</v>
      </c>
      <c r="AX752" s="13" t="s">
        <v>75</v>
      </c>
      <c r="AY752" s="216" t="s">
        <v>120</v>
      </c>
    </row>
    <row r="753" spans="2:51" s="12" customFormat="1" ht="11.25">
      <c r="B753" s="196"/>
      <c r="C753" s="197"/>
      <c r="D753" s="191" t="s">
        <v>130</v>
      </c>
      <c r="E753" s="198" t="s">
        <v>1</v>
      </c>
      <c r="F753" s="199" t="s">
        <v>506</v>
      </c>
      <c r="G753" s="197"/>
      <c r="H753" s="198" t="s">
        <v>1</v>
      </c>
      <c r="I753" s="200"/>
      <c r="J753" s="197"/>
      <c r="K753" s="197"/>
      <c r="L753" s="201"/>
      <c r="M753" s="202"/>
      <c r="N753" s="203"/>
      <c r="O753" s="203"/>
      <c r="P753" s="203"/>
      <c r="Q753" s="203"/>
      <c r="R753" s="203"/>
      <c r="S753" s="203"/>
      <c r="T753" s="204"/>
      <c r="AT753" s="205" t="s">
        <v>130</v>
      </c>
      <c r="AU753" s="205" t="s">
        <v>83</v>
      </c>
      <c r="AV753" s="12" t="s">
        <v>83</v>
      </c>
      <c r="AW753" s="12" t="s">
        <v>31</v>
      </c>
      <c r="AX753" s="12" t="s">
        <v>75</v>
      </c>
      <c r="AY753" s="205" t="s">
        <v>120</v>
      </c>
    </row>
    <row r="754" spans="2:51" s="13" customFormat="1" ht="11.25">
      <c r="B754" s="206"/>
      <c r="C754" s="207"/>
      <c r="D754" s="191" t="s">
        <v>130</v>
      </c>
      <c r="E754" s="208" t="s">
        <v>1</v>
      </c>
      <c r="F754" s="209" t="s">
        <v>633</v>
      </c>
      <c r="G754" s="207"/>
      <c r="H754" s="210">
        <v>10</v>
      </c>
      <c r="I754" s="211"/>
      <c r="J754" s="207"/>
      <c r="K754" s="207"/>
      <c r="L754" s="212"/>
      <c r="M754" s="213"/>
      <c r="N754" s="214"/>
      <c r="O754" s="214"/>
      <c r="P754" s="214"/>
      <c r="Q754" s="214"/>
      <c r="R754" s="214"/>
      <c r="S754" s="214"/>
      <c r="T754" s="215"/>
      <c r="AT754" s="216" t="s">
        <v>130</v>
      </c>
      <c r="AU754" s="216" t="s">
        <v>83</v>
      </c>
      <c r="AV754" s="13" t="s">
        <v>85</v>
      </c>
      <c r="AW754" s="13" t="s">
        <v>31</v>
      </c>
      <c r="AX754" s="13" t="s">
        <v>75</v>
      </c>
      <c r="AY754" s="216" t="s">
        <v>120</v>
      </c>
    </row>
    <row r="755" spans="2:51" s="12" customFormat="1" ht="11.25">
      <c r="B755" s="196"/>
      <c r="C755" s="197"/>
      <c r="D755" s="191" t="s">
        <v>130</v>
      </c>
      <c r="E755" s="198" t="s">
        <v>1</v>
      </c>
      <c r="F755" s="199" t="s">
        <v>132</v>
      </c>
      <c r="G755" s="197"/>
      <c r="H755" s="198" t="s">
        <v>1</v>
      </c>
      <c r="I755" s="200"/>
      <c r="J755" s="197"/>
      <c r="K755" s="197"/>
      <c r="L755" s="201"/>
      <c r="M755" s="202"/>
      <c r="N755" s="203"/>
      <c r="O755" s="203"/>
      <c r="P755" s="203"/>
      <c r="Q755" s="203"/>
      <c r="R755" s="203"/>
      <c r="S755" s="203"/>
      <c r="T755" s="204"/>
      <c r="AT755" s="205" t="s">
        <v>130</v>
      </c>
      <c r="AU755" s="205" t="s">
        <v>83</v>
      </c>
      <c r="AV755" s="12" t="s">
        <v>83</v>
      </c>
      <c r="AW755" s="12" t="s">
        <v>31</v>
      </c>
      <c r="AX755" s="12" t="s">
        <v>75</v>
      </c>
      <c r="AY755" s="205" t="s">
        <v>120</v>
      </c>
    </row>
    <row r="756" spans="2:51" s="13" customFormat="1" ht="11.25">
      <c r="B756" s="206"/>
      <c r="C756" s="207"/>
      <c r="D756" s="191" t="s">
        <v>130</v>
      </c>
      <c r="E756" s="208" t="s">
        <v>1</v>
      </c>
      <c r="F756" s="209" t="s">
        <v>634</v>
      </c>
      <c r="G756" s="207"/>
      <c r="H756" s="210">
        <v>18.7</v>
      </c>
      <c r="I756" s="211"/>
      <c r="J756" s="207"/>
      <c r="K756" s="207"/>
      <c r="L756" s="212"/>
      <c r="M756" s="213"/>
      <c r="N756" s="214"/>
      <c r="O756" s="214"/>
      <c r="P756" s="214"/>
      <c r="Q756" s="214"/>
      <c r="R756" s="214"/>
      <c r="S756" s="214"/>
      <c r="T756" s="215"/>
      <c r="AT756" s="216" t="s">
        <v>130</v>
      </c>
      <c r="AU756" s="216" t="s">
        <v>83</v>
      </c>
      <c r="AV756" s="13" t="s">
        <v>85</v>
      </c>
      <c r="AW756" s="13" t="s">
        <v>31</v>
      </c>
      <c r="AX756" s="13" t="s">
        <v>75</v>
      </c>
      <c r="AY756" s="216" t="s">
        <v>120</v>
      </c>
    </row>
    <row r="757" spans="2:51" s="12" customFormat="1" ht="11.25">
      <c r="B757" s="196"/>
      <c r="C757" s="197"/>
      <c r="D757" s="191" t="s">
        <v>130</v>
      </c>
      <c r="E757" s="198" t="s">
        <v>1</v>
      </c>
      <c r="F757" s="199" t="s">
        <v>174</v>
      </c>
      <c r="G757" s="197"/>
      <c r="H757" s="198" t="s">
        <v>1</v>
      </c>
      <c r="I757" s="200"/>
      <c r="J757" s="197"/>
      <c r="K757" s="197"/>
      <c r="L757" s="201"/>
      <c r="M757" s="202"/>
      <c r="N757" s="203"/>
      <c r="O757" s="203"/>
      <c r="P757" s="203"/>
      <c r="Q757" s="203"/>
      <c r="R757" s="203"/>
      <c r="S757" s="203"/>
      <c r="T757" s="204"/>
      <c r="AT757" s="205" t="s">
        <v>130</v>
      </c>
      <c r="AU757" s="205" t="s">
        <v>83</v>
      </c>
      <c r="AV757" s="12" t="s">
        <v>83</v>
      </c>
      <c r="AW757" s="12" t="s">
        <v>31</v>
      </c>
      <c r="AX757" s="12" t="s">
        <v>75</v>
      </c>
      <c r="AY757" s="205" t="s">
        <v>120</v>
      </c>
    </row>
    <row r="758" spans="2:51" s="13" customFormat="1" ht="11.25">
      <c r="B758" s="206"/>
      <c r="C758" s="207"/>
      <c r="D758" s="191" t="s">
        <v>130</v>
      </c>
      <c r="E758" s="208" t="s">
        <v>1</v>
      </c>
      <c r="F758" s="209" t="s">
        <v>635</v>
      </c>
      <c r="G758" s="207"/>
      <c r="H758" s="210">
        <v>51</v>
      </c>
      <c r="I758" s="211"/>
      <c r="J758" s="207"/>
      <c r="K758" s="207"/>
      <c r="L758" s="212"/>
      <c r="M758" s="213"/>
      <c r="N758" s="214"/>
      <c r="O758" s="214"/>
      <c r="P758" s="214"/>
      <c r="Q758" s="214"/>
      <c r="R758" s="214"/>
      <c r="S758" s="214"/>
      <c r="T758" s="215"/>
      <c r="AT758" s="216" t="s">
        <v>130</v>
      </c>
      <c r="AU758" s="216" t="s">
        <v>83</v>
      </c>
      <c r="AV758" s="13" t="s">
        <v>85</v>
      </c>
      <c r="AW758" s="13" t="s">
        <v>31</v>
      </c>
      <c r="AX758" s="13" t="s">
        <v>75</v>
      </c>
      <c r="AY758" s="216" t="s">
        <v>120</v>
      </c>
    </row>
    <row r="759" spans="2:51" s="12" customFormat="1" ht="11.25">
      <c r="B759" s="196"/>
      <c r="C759" s="197"/>
      <c r="D759" s="191" t="s">
        <v>130</v>
      </c>
      <c r="E759" s="198" t="s">
        <v>1</v>
      </c>
      <c r="F759" s="199" t="s">
        <v>338</v>
      </c>
      <c r="G759" s="197"/>
      <c r="H759" s="198" t="s">
        <v>1</v>
      </c>
      <c r="I759" s="200"/>
      <c r="J759" s="197"/>
      <c r="K759" s="197"/>
      <c r="L759" s="201"/>
      <c r="M759" s="202"/>
      <c r="N759" s="203"/>
      <c r="O759" s="203"/>
      <c r="P759" s="203"/>
      <c r="Q759" s="203"/>
      <c r="R759" s="203"/>
      <c r="S759" s="203"/>
      <c r="T759" s="204"/>
      <c r="AT759" s="205" t="s">
        <v>130</v>
      </c>
      <c r="AU759" s="205" t="s">
        <v>83</v>
      </c>
      <c r="AV759" s="12" t="s">
        <v>83</v>
      </c>
      <c r="AW759" s="12" t="s">
        <v>31</v>
      </c>
      <c r="AX759" s="12" t="s">
        <v>75</v>
      </c>
      <c r="AY759" s="205" t="s">
        <v>120</v>
      </c>
    </row>
    <row r="760" spans="2:51" s="13" customFormat="1" ht="11.25">
      <c r="B760" s="206"/>
      <c r="C760" s="207"/>
      <c r="D760" s="191" t="s">
        <v>130</v>
      </c>
      <c r="E760" s="208" t="s">
        <v>1</v>
      </c>
      <c r="F760" s="209" t="s">
        <v>636</v>
      </c>
      <c r="G760" s="207"/>
      <c r="H760" s="210">
        <v>17</v>
      </c>
      <c r="I760" s="211"/>
      <c r="J760" s="207"/>
      <c r="K760" s="207"/>
      <c r="L760" s="212"/>
      <c r="M760" s="213"/>
      <c r="N760" s="214"/>
      <c r="O760" s="214"/>
      <c r="P760" s="214"/>
      <c r="Q760" s="214"/>
      <c r="R760" s="214"/>
      <c r="S760" s="214"/>
      <c r="T760" s="215"/>
      <c r="AT760" s="216" t="s">
        <v>130</v>
      </c>
      <c r="AU760" s="216" t="s">
        <v>83</v>
      </c>
      <c r="AV760" s="13" t="s">
        <v>85</v>
      </c>
      <c r="AW760" s="13" t="s">
        <v>31</v>
      </c>
      <c r="AX760" s="13" t="s">
        <v>75</v>
      </c>
      <c r="AY760" s="216" t="s">
        <v>120</v>
      </c>
    </row>
    <row r="761" spans="2:51" s="12" customFormat="1" ht="11.25">
      <c r="B761" s="196"/>
      <c r="C761" s="197"/>
      <c r="D761" s="191" t="s">
        <v>130</v>
      </c>
      <c r="E761" s="198" t="s">
        <v>1</v>
      </c>
      <c r="F761" s="199" t="s">
        <v>304</v>
      </c>
      <c r="G761" s="197"/>
      <c r="H761" s="198" t="s">
        <v>1</v>
      </c>
      <c r="I761" s="200"/>
      <c r="J761" s="197"/>
      <c r="K761" s="197"/>
      <c r="L761" s="201"/>
      <c r="M761" s="202"/>
      <c r="N761" s="203"/>
      <c r="O761" s="203"/>
      <c r="P761" s="203"/>
      <c r="Q761" s="203"/>
      <c r="R761" s="203"/>
      <c r="S761" s="203"/>
      <c r="T761" s="204"/>
      <c r="AT761" s="205" t="s">
        <v>130</v>
      </c>
      <c r="AU761" s="205" t="s">
        <v>83</v>
      </c>
      <c r="AV761" s="12" t="s">
        <v>83</v>
      </c>
      <c r="AW761" s="12" t="s">
        <v>31</v>
      </c>
      <c r="AX761" s="12" t="s">
        <v>75</v>
      </c>
      <c r="AY761" s="205" t="s">
        <v>120</v>
      </c>
    </row>
    <row r="762" spans="2:51" s="13" customFormat="1" ht="11.25">
      <c r="B762" s="206"/>
      <c r="C762" s="207"/>
      <c r="D762" s="191" t="s">
        <v>130</v>
      </c>
      <c r="E762" s="208" t="s">
        <v>1</v>
      </c>
      <c r="F762" s="209" t="s">
        <v>637</v>
      </c>
      <c r="G762" s="207"/>
      <c r="H762" s="210">
        <v>13.6</v>
      </c>
      <c r="I762" s="211"/>
      <c r="J762" s="207"/>
      <c r="K762" s="207"/>
      <c r="L762" s="212"/>
      <c r="M762" s="213"/>
      <c r="N762" s="214"/>
      <c r="O762" s="214"/>
      <c r="P762" s="214"/>
      <c r="Q762" s="214"/>
      <c r="R762" s="214"/>
      <c r="S762" s="214"/>
      <c r="T762" s="215"/>
      <c r="AT762" s="216" t="s">
        <v>130</v>
      </c>
      <c r="AU762" s="216" t="s">
        <v>83</v>
      </c>
      <c r="AV762" s="13" t="s">
        <v>85</v>
      </c>
      <c r="AW762" s="13" t="s">
        <v>31</v>
      </c>
      <c r="AX762" s="13" t="s">
        <v>75</v>
      </c>
      <c r="AY762" s="216" t="s">
        <v>120</v>
      </c>
    </row>
    <row r="763" spans="2:51" s="12" customFormat="1" ht="11.25">
      <c r="B763" s="196"/>
      <c r="C763" s="197"/>
      <c r="D763" s="191" t="s">
        <v>130</v>
      </c>
      <c r="E763" s="198" t="s">
        <v>1</v>
      </c>
      <c r="F763" s="199" t="s">
        <v>500</v>
      </c>
      <c r="G763" s="197"/>
      <c r="H763" s="198" t="s">
        <v>1</v>
      </c>
      <c r="I763" s="200"/>
      <c r="J763" s="197"/>
      <c r="K763" s="197"/>
      <c r="L763" s="201"/>
      <c r="M763" s="202"/>
      <c r="N763" s="203"/>
      <c r="O763" s="203"/>
      <c r="P763" s="203"/>
      <c r="Q763" s="203"/>
      <c r="R763" s="203"/>
      <c r="S763" s="203"/>
      <c r="T763" s="204"/>
      <c r="AT763" s="205" t="s">
        <v>130</v>
      </c>
      <c r="AU763" s="205" t="s">
        <v>83</v>
      </c>
      <c r="AV763" s="12" t="s">
        <v>83</v>
      </c>
      <c r="AW763" s="12" t="s">
        <v>31</v>
      </c>
      <c r="AX763" s="12" t="s">
        <v>75</v>
      </c>
      <c r="AY763" s="205" t="s">
        <v>120</v>
      </c>
    </row>
    <row r="764" spans="2:51" s="13" customFormat="1" ht="11.25">
      <c r="B764" s="206"/>
      <c r="C764" s="207"/>
      <c r="D764" s="191" t="s">
        <v>130</v>
      </c>
      <c r="E764" s="208" t="s">
        <v>1</v>
      </c>
      <c r="F764" s="209" t="s">
        <v>638</v>
      </c>
      <c r="G764" s="207"/>
      <c r="H764" s="210">
        <v>170</v>
      </c>
      <c r="I764" s="211"/>
      <c r="J764" s="207"/>
      <c r="K764" s="207"/>
      <c r="L764" s="212"/>
      <c r="M764" s="213"/>
      <c r="N764" s="214"/>
      <c r="O764" s="214"/>
      <c r="P764" s="214"/>
      <c r="Q764" s="214"/>
      <c r="R764" s="214"/>
      <c r="S764" s="214"/>
      <c r="T764" s="215"/>
      <c r="AT764" s="216" t="s">
        <v>130</v>
      </c>
      <c r="AU764" s="216" t="s">
        <v>83</v>
      </c>
      <c r="AV764" s="13" t="s">
        <v>85</v>
      </c>
      <c r="AW764" s="13" t="s">
        <v>31</v>
      </c>
      <c r="AX764" s="13" t="s">
        <v>75</v>
      </c>
      <c r="AY764" s="216" t="s">
        <v>120</v>
      </c>
    </row>
    <row r="765" spans="2:51" s="12" customFormat="1" ht="11.25">
      <c r="B765" s="196"/>
      <c r="C765" s="197"/>
      <c r="D765" s="191" t="s">
        <v>130</v>
      </c>
      <c r="E765" s="198" t="s">
        <v>1</v>
      </c>
      <c r="F765" s="199" t="s">
        <v>341</v>
      </c>
      <c r="G765" s="197"/>
      <c r="H765" s="198" t="s">
        <v>1</v>
      </c>
      <c r="I765" s="200"/>
      <c r="J765" s="197"/>
      <c r="K765" s="197"/>
      <c r="L765" s="201"/>
      <c r="M765" s="202"/>
      <c r="N765" s="203"/>
      <c r="O765" s="203"/>
      <c r="P765" s="203"/>
      <c r="Q765" s="203"/>
      <c r="R765" s="203"/>
      <c r="S765" s="203"/>
      <c r="T765" s="204"/>
      <c r="AT765" s="205" t="s">
        <v>130</v>
      </c>
      <c r="AU765" s="205" t="s">
        <v>83</v>
      </c>
      <c r="AV765" s="12" t="s">
        <v>83</v>
      </c>
      <c r="AW765" s="12" t="s">
        <v>31</v>
      </c>
      <c r="AX765" s="12" t="s">
        <v>75</v>
      </c>
      <c r="AY765" s="205" t="s">
        <v>120</v>
      </c>
    </row>
    <row r="766" spans="2:51" s="13" customFormat="1" ht="11.25">
      <c r="B766" s="206"/>
      <c r="C766" s="207"/>
      <c r="D766" s="191" t="s">
        <v>130</v>
      </c>
      <c r="E766" s="208" t="s">
        <v>1</v>
      </c>
      <c r="F766" s="209" t="s">
        <v>639</v>
      </c>
      <c r="G766" s="207"/>
      <c r="H766" s="210">
        <v>20.399999999999999</v>
      </c>
      <c r="I766" s="211"/>
      <c r="J766" s="207"/>
      <c r="K766" s="207"/>
      <c r="L766" s="212"/>
      <c r="M766" s="213"/>
      <c r="N766" s="214"/>
      <c r="O766" s="214"/>
      <c r="P766" s="214"/>
      <c r="Q766" s="214"/>
      <c r="R766" s="214"/>
      <c r="S766" s="214"/>
      <c r="T766" s="215"/>
      <c r="AT766" s="216" t="s">
        <v>130</v>
      </c>
      <c r="AU766" s="216" t="s">
        <v>83</v>
      </c>
      <c r="AV766" s="13" t="s">
        <v>85</v>
      </c>
      <c r="AW766" s="13" t="s">
        <v>31</v>
      </c>
      <c r="AX766" s="13" t="s">
        <v>75</v>
      </c>
      <c r="AY766" s="216" t="s">
        <v>120</v>
      </c>
    </row>
    <row r="767" spans="2:51" s="12" customFormat="1" ht="11.25">
      <c r="B767" s="196"/>
      <c r="C767" s="197"/>
      <c r="D767" s="191" t="s">
        <v>130</v>
      </c>
      <c r="E767" s="198" t="s">
        <v>1</v>
      </c>
      <c r="F767" s="199" t="s">
        <v>504</v>
      </c>
      <c r="G767" s="197"/>
      <c r="H767" s="198" t="s">
        <v>1</v>
      </c>
      <c r="I767" s="200"/>
      <c r="J767" s="197"/>
      <c r="K767" s="197"/>
      <c r="L767" s="201"/>
      <c r="M767" s="202"/>
      <c r="N767" s="203"/>
      <c r="O767" s="203"/>
      <c r="P767" s="203"/>
      <c r="Q767" s="203"/>
      <c r="R767" s="203"/>
      <c r="S767" s="203"/>
      <c r="T767" s="204"/>
      <c r="AT767" s="205" t="s">
        <v>130</v>
      </c>
      <c r="AU767" s="205" t="s">
        <v>83</v>
      </c>
      <c r="AV767" s="12" t="s">
        <v>83</v>
      </c>
      <c r="AW767" s="12" t="s">
        <v>31</v>
      </c>
      <c r="AX767" s="12" t="s">
        <v>75</v>
      </c>
      <c r="AY767" s="205" t="s">
        <v>120</v>
      </c>
    </row>
    <row r="768" spans="2:51" s="13" customFormat="1" ht="11.25">
      <c r="B768" s="206"/>
      <c r="C768" s="207"/>
      <c r="D768" s="191" t="s">
        <v>130</v>
      </c>
      <c r="E768" s="208" t="s">
        <v>1</v>
      </c>
      <c r="F768" s="209" t="s">
        <v>640</v>
      </c>
      <c r="G768" s="207"/>
      <c r="H768" s="210">
        <v>255</v>
      </c>
      <c r="I768" s="211"/>
      <c r="J768" s="207"/>
      <c r="K768" s="207"/>
      <c r="L768" s="212"/>
      <c r="M768" s="213"/>
      <c r="N768" s="214"/>
      <c r="O768" s="214"/>
      <c r="P768" s="214"/>
      <c r="Q768" s="214"/>
      <c r="R768" s="214"/>
      <c r="S768" s="214"/>
      <c r="T768" s="215"/>
      <c r="AT768" s="216" t="s">
        <v>130</v>
      </c>
      <c r="AU768" s="216" t="s">
        <v>83</v>
      </c>
      <c r="AV768" s="13" t="s">
        <v>85</v>
      </c>
      <c r="AW768" s="13" t="s">
        <v>31</v>
      </c>
      <c r="AX768" s="13" t="s">
        <v>75</v>
      </c>
      <c r="AY768" s="216" t="s">
        <v>120</v>
      </c>
    </row>
    <row r="769" spans="1:65" s="12" customFormat="1" ht="11.25">
      <c r="B769" s="196"/>
      <c r="C769" s="197"/>
      <c r="D769" s="191" t="s">
        <v>130</v>
      </c>
      <c r="E769" s="198" t="s">
        <v>1</v>
      </c>
      <c r="F769" s="199" t="s">
        <v>136</v>
      </c>
      <c r="G769" s="197"/>
      <c r="H769" s="198" t="s">
        <v>1</v>
      </c>
      <c r="I769" s="200"/>
      <c r="J769" s="197"/>
      <c r="K769" s="197"/>
      <c r="L769" s="201"/>
      <c r="M769" s="202"/>
      <c r="N769" s="203"/>
      <c r="O769" s="203"/>
      <c r="P769" s="203"/>
      <c r="Q769" s="203"/>
      <c r="R769" s="203"/>
      <c r="S769" s="203"/>
      <c r="T769" s="204"/>
      <c r="AT769" s="205" t="s">
        <v>130</v>
      </c>
      <c r="AU769" s="205" t="s">
        <v>83</v>
      </c>
      <c r="AV769" s="12" t="s">
        <v>83</v>
      </c>
      <c r="AW769" s="12" t="s">
        <v>31</v>
      </c>
      <c r="AX769" s="12" t="s">
        <v>75</v>
      </c>
      <c r="AY769" s="205" t="s">
        <v>120</v>
      </c>
    </row>
    <row r="770" spans="1:65" s="13" customFormat="1" ht="11.25">
      <c r="B770" s="206"/>
      <c r="C770" s="207"/>
      <c r="D770" s="191" t="s">
        <v>130</v>
      </c>
      <c r="E770" s="208" t="s">
        <v>1</v>
      </c>
      <c r="F770" s="209" t="s">
        <v>641</v>
      </c>
      <c r="G770" s="207"/>
      <c r="H770" s="210">
        <v>25.5</v>
      </c>
      <c r="I770" s="211"/>
      <c r="J770" s="207"/>
      <c r="K770" s="207"/>
      <c r="L770" s="212"/>
      <c r="M770" s="213"/>
      <c r="N770" s="214"/>
      <c r="O770" s="214"/>
      <c r="P770" s="214"/>
      <c r="Q770" s="214"/>
      <c r="R770" s="214"/>
      <c r="S770" s="214"/>
      <c r="T770" s="215"/>
      <c r="AT770" s="216" t="s">
        <v>130</v>
      </c>
      <c r="AU770" s="216" t="s">
        <v>83</v>
      </c>
      <c r="AV770" s="13" t="s">
        <v>85</v>
      </c>
      <c r="AW770" s="13" t="s">
        <v>31</v>
      </c>
      <c r="AX770" s="13" t="s">
        <v>75</v>
      </c>
      <c r="AY770" s="216" t="s">
        <v>120</v>
      </c>
    </row>
    <row r="771" spans="1:65" s="13" customFormat="1" ht="11.25">
      <c r="B771" s="206"/>
      <c r="C771" s="207"/>
      <c r="D771" s="191" t="s">
        <v>130</v>
      </c>
      <c r="E771" s="208" t="s">
        <v>1</v>
      </c>
      <c r="F771" s="209" t="s">
        <v>642</v>
      </c>
      <c r="G771" s="207"/>
      <c r="H771" s="210">
        <v>550.79999999999995</v>
      </c>
      <c r="I771" s="211"/>
      <c r="J771" s="207"/>
      <c r="K771" s="207"/>
      <c r="L771" s="212"/>
      <c r="M771" s="213"/>
      <c r="N771" s="214"/>
      <c r="O771" s="214"/>
      <c r="P771" s="214"/>
      <c r="Q771" s="214"/>
      <c r="R771" s="214"/>
      <c r="S771" s="214"/>
      <c r="T771" s="215"/>
      <c r="AT771" s="216" t="s">
        <v>130</v>
      </c>
      <c r="AU771" s="216" t="s">
        <v>83</v>
      </c>
      <c r="AV771" s="13" t="s">
        <v>85</v>
      </c>
      <c r="AW771" s="13" t="s">
        <v>31</v>
      </c>
      <c r="AX771" s="13" t="s">
        <v>75</v>
      </c>
      <c r="AY771" s="216" t="s">
        <v>120</v>
      </c>
    </row>
    <row r="772" spans="1:65" s="12" customFormat="1" ht="11.25">
      <c r="B772" s="196"/>
      <c r="C772" s="197"/>
      <c r="D772" s="191" t="s">
        <v>130</v>
      </c>
      <c r="E772" s="198" t="s">
        <v>1</v>
      </c>
      <c r="F772" s="199" t="s">
        <v>510</v>
      </c>
      <c r="G772" s="197"/>
      <c r="H772" s="198" t="s">
        <v>1</v>
      </c>
      <c r="I772" s="200"/>
      <c r="J772" s="197"/>
      <c r="K772" s="197"/>
      <c r="L772" s="201"/>
      <c r="M772" s="202"/>
      <c r="N772" s="203"/>
      <c r="O772" s="203"/>
      <c r="P772" s="203"/>
      <c r="Q772" s="203"/>
      <c r="R772" s="203"/>
      <c r="S772" s="203"/>
      <c r="T772" s="204"/>
      <c r="AT772" s="205" t="s">
        <v>130</v>
      </c>
      <c r="AU772" s="205" t="s">
        <v>83</v>
      </c>
      <c r="AV772" s="12" t="s">
        <v>83</v>
      </c>
      <c r="AW772" s="12" t="s">
        <v>31</v>
      </c>
      <c r="AX772" s="12" t="s">
        <v>75</v>
      </c>
      <c r="AY772" s="205" t="s">
        <v>120</v>
      </c>
    </row>
    <row r="773" spans="1:65" s="13" customFormat="1" ht="11.25">
      <c r="B773" s="206"/>
      <c r="C773" s="207"/>
      <c r="D773" s="191" t="s">
        <v>130</v>
      </c>
      <c r="E773" s="208" t="s">
        <v>1</v>
      </c>
      <c r="F773" s="209" t="s">
        <v>643</v>
      </c>
      <c r="G773" s="207"/>
      <c r="H773" s="210">
        <v>-47.6</v>
      </c>
      <c r="I773" s="211"/>
      <c r="J773" s="207"/>
      <c r="K773" s="207"/>
      <c r="L773" s="212"/>
      <c r="M773" s="213"/>
      <c r="N773" s="214"/>
      <c r="O773" s="214"/>
      <c r="P773" s="214"/>
      <c r="Q773" s="214"/>
      <c r="R773" s="214"/>
      <c r="S773" s="214"/>
      <c r="T773" s="215"/>
      <c r="AT773" s="216" t="s">
        <v>130</v>
      </c>
      <c r="AU773" s="216" t="s">
        <v>83</v>
      </c>
      <c r="AV773" s="13" t="s">
        <v>85</v>
      </c>
      <c r="AW773" s="13" t="s">
        <v>31</v>
      </c>
      <c r="AX773" s="13" t="s">
        <v>75</v>
      </c>
      <c r="AY773" s="216" t="s">
        <v>120</v>
      </c>
    </row>
    <row r="774" spans="1:65" s="14" customFormat="1" ht="11.25">
      <c r="B774" s="217"/>
      <c r="C774" s="218"/>
      <c r="D774" s="191" t="s">
        <v>130</v>
      </c>
      <c r="E774" s="219" t="s">
        <v>1</v>
      </c>
      <c r="F774" s="220" t="s">
        <v>137</v>
      </c>
      <c r="G774" s="218"/>
      <c r="H774" s="221">
        <v>1126.4000000000001</v>
      </c>
      <c r="I774" s="222"/>
      <c r="J774" s="218"/>
      <c r="K774" s="218"/>
      <c r="L774" s="223"/>
      <c r="M774" s="224"/>
      <c r="N774" s="225"/>
      <c r="O774" s="225"/>
      <c r="P774" s="225"/>
      <c r="Q774" s="225"/>
      <c r="R774" s="225"/>
      <c r="S774" s="225"/>
      <c r="T774" s="226"/>
      <c r="AT774" s="227" t="s">
        <v>130</v>
      </c>
      <c r="AU774" s="227" t="s">
        <v>83</v>
      </c>
      <c r="AV774" s="14" t="s">
        <v>127</v>
      </c>
      <c r="AW774" s="14" t="s">
        <v>31</v>
      </c>
      <c r="AX774" s="14" t="s">
        <v>83</v>
      </c>
      <c r="AY774" s="227" t="s">
        <v>120</v>
      </c>
    </row>
    <row r="775" spans="1:65" s="2" customFormat="1" ht="16.5" customHeight="1">
      <c r="A775" s="33"/>
      <c r="B775" s="34"/>
      <c r="C775" s="228" t="s">
        <v>644</v>
      </c>
      <c r="D775" s="228" t="s">
        <v>553</v>
      </c>
      <c r="E775" s="229" t="s">
        <v>645</v>
      </c>
      <c r="F775" s="230" t="s">
        <v>646</v>
      </c>
      <c r="G775" s="231" t="s">
        <v>522</v>
      </c>
      <c r="H775" s="232">
        <v>75.98</v>
      </c>
      <c r="I775" s="233"/>
      <c r="J775" s="234">
        <f>ROUND(I775*H775,2)</f>
        <v>0</v>
      </c>
      <c r="K775" s="230" t="s">
        <v>125</v>
      </c>
      <c r="L775" s="38"/>
      <c r="M775" s="235" t="s">
        <v>1</v>
      </c>
      <c r="N775" s="236" t="s">
        <v>40</v>
      </c>
      <c r="O775" s="70"/>
      <c r="P775" s="187">
        <f>O775*H775</f>
        <v>0</v>
      </c>
      <c r="Q775" s="187">
        <v>0</v>
      </c>
      <c r="R775" s="187">
        <f>Q775*H775</f>
        <v>0</v>
      </c>
      <c r="S775" s="187">
        <v>0</v>
      </c>
      <c r="T775" s="188">
        <f>S775*H775</f>
        <v>0</v>
      </c>
      <c r="U775" s="33"/>
      <c r="V775" s="33"/>
      <c r="W775" s="33"/>
      <c r="X775" s="33"/>
      <c r="Y775" s="33"/>
      <c r="Z775" s="33"/>
      <c r="AA775" s="33"/>
      <c r="AB775" s="33"/>
      <c r="AC775" s="33"/>
      <c r="AD775" s="33"/>
      <c r="AE775" s="33"/>
      <c r="AR775" s="189" t="s">
        <v>127</v>
      </c>
      <c r="AT775" s="189" t="s">
        <v>553</v>
      </c>
      <c r="AU775" s="189" t="s">
        <v>83</v>
      </c>
      <c r="AY775" s="16" t="s">
        <v>120</v>
      </c>
      <c r="BE775" s="190">
        <f>IF(N775="základní",J775,0)</f>
        <v>0</v>
      </c>
      <c r="BF775" s="190">
        <f>IF(N775="snížená",J775,0)</f>
        <v>0</v>
      </c>
      <c r="BG775" s="190">
        <f>IF(N775="zákl. přenesená",J775,0)</f>
        <v>0</v>
      </c>
      <c r="BH775" s="190">
        <f>IF(N775="sníž. přenesená",J775,0)</f>
        <v>0</v>
      </c>
      <c r="BI775" s="190">
        <f>IF(N775="nulová",J775,0)</f>
        <v>0</v>
      </c>
      <c r="BJ775" s="16" t="s">
        <v>83</v>
      </c>
      <c r="BK775" s="190">
        <f>ROUND(I775*H775,2)</f>
        <v>0</v>
      </c>
      <c r="BL775" s="16" t="s">
        <v>127</v>
      </c>
      <c r="BM775" s="189" t="s">
        <v>647</v>
      </c>
    </row>
    <row r="776" spans="1:65" s="2" customFormat="1" ht="48.75">
      <c r="A776" s="33"/>
      <c r="B776" s="34"/>
      <c r="C776" s="35"/>
      <c r="D776" s="191" t="s">
        <v>129</v>
      </c>
      <c r="E776" s="35"/>
      <c r="F776" s="192" t="s">
        <v>648</v>
      </c>
      <c r="G776" s="35"/>
      <c r="H776" s="35"/>
      <c r="I776" s="193"/>
      <c r="J776" s="35"/>
      <c r="K776" s="35"/>
      <c r="L776" s="38"/>
      <c r="M776" s="194"/>
      <c r="N776" s="195"/>
      <c r="O776" s="70"/>
      <c r="P776" s="70"/>
      <c r="Q776" s="70"/>
      <c r="R776" s="70"/>
      <c r="S776" s="70"/>
      <c r="T776" s="71"/>
      <c r="U776" s="33"/>
      <c r="V776" s="33"/>
      <c r="W776" s="33"/>
      <c r="X776" s="33"/>
      <c r="Y776" s="33"/>
      <c r="Z776" s="33"/>
      <c r="AA776" s="33"/>
      <c r="AB776" s="33"/>
      <c r="AC776" s="33"/>
      <c r="AD776" s="33"/>
      <c r="AE776" s="33"/>
      <c r="AT776" s="16" t="s">
        <v>129</v>
      </c>
      <c r="AU776" s="16" t="s">
        <v>83</v>
      </c>
    </row>
    <row r="777" spans="1:65" s="12" customFormat="1" ht="11.25">
      <c r="B777" s="196"/>
      <c r="C777" s="197"/>
      <c r="D777" s="191" t="s">
        <v>130</v>
      </c>
      <c r="E777" s="198" t="s">
        <v>1</v>
      </c>
      <c r="F777" s="199" t="s">
        <v>516</v>
      </c>
      <c r="G777" s="197"/>
      <c r="H777" s="198" t="s">
        <v>1</v>
      </c>
      <c r="I777" s="200"/>
      <c r="J777" s="197"/>
      <c r="K777" s="197"/>
      <c r="L777" s="201"/>
      <c r="M777" s="202"/>
      <c r="N777" s="203"/>
      <c r="O777" s="203"/>
      <c r="P777" s="203"/>
      <c r="Q777" s="203"/>
      <c r="R777" s="203"/>
      <c r="S777" s="203"/>
      <c r="T777" s="204"/>
      <c r="AT777" s="205" t="s">
        <v>130</v>
      </c>
      <c r="AU777" s="205" t="s">
        <v>83</v>
      </c>
      <c r="AV777" s="12" t="s">
        <v>83</v>
      </c>
      <c r="AW777" s="12" t="s">
        <v>31</v>
      </c>
      <c r="AX777" s="12" t="s">
        <v>75</v>
      </c>
      <c r="AY777" s="205" t="s">
        <v>120</v>
      </c>
    </row>
    <row r="778" spans="1:65" s="13" customFormat="1" ht="11.25">
      <c r="B778" s="206"/>
      <c r="C778" s="207"/>
      <c r="D778" s="191" t="s">
        <v>130</v>
      </c>
      <c r="E778" s="208" t="s">
        <v>1</v>
      </c>
      <c r="F778" s="209" t="s">
        <v>126</v>
      </c>
      <c r="G778" s="207"/>
      <c r="H778" s="210">
        <v>8</v>
      </c>
      <c r="I778" s="211"/>
      <c r="J778" s="207"/>
      <c r="K778" s="207"/>
      <c r="L778" s="212"/>
      <c r="M778" s="213"/>
      <c r="N778" s="214"/>
      <c r="O778" s="214"/>
      <c r="P778" s="214"/>
      <c r="Q778" s="214"/>
      <c r="R778" s="214"/>
      <c r="S778" s="214"/>
      <c r="T778" s="215"/>
      <c r="AT778" s="216" t="s">
        <v>130</v>
      </c>
      <c r="AU778" s="216" t="s">
        <v>83</v>
      </c>
      <c r="AV778" s="13" t="s">
        <v>85</v>
      </c>
      <c r="AW778" s="13" t="s">
        <v>31</v>
      </c>
      <c r="AX778" s="13" t="s">
        <v>75</v>
      </c>
      <c r="AY778" s="216" t="s">
        <v>120</v>
      </c>
    </row>
    <row r="779" spans="1:65" s="12" customFormat="1" ht="11.25">
      <c r="B779" s="196"/>
      <c r="C779" s="197"/>
      <c r="D779" s="191" t="s">
        <v>130</v>
      </c>
      <c r="E779" s="198" t="s">
        <v>1</v>
      </c>
      <c r="F779" s="199" t="s">
        <v>517</v>
      </c>
      <c r="G779" s="197"/>
      <c r="H779" s="198" t="s">
        <v>1</v>
      </c>
      <c r="I779" s="200"/>
      <c r="J779" s="197"/>
      <c r="K779" s="197"/>
      <c r="L779" s="201"/>
      <c r="M779" s="202"/>
      <c r="N779" s="203"/>
      <c r="O779" s="203"/>
      <c r="P779" s="203"/>
      <c r="Q779" s="203"/>
      <c r="R779" s="203"/>
      <c r="S779" s="203"/>
      <c r="T779" s="204"/>
      <c r="AT779" s="205" t="s">
        <v>130</v>
      </c>
      <c r="AU779" s="205" t="s">
        <v>83</v>
      </c>
      <c r="AV779" s="12" t="s">
        <v>83</v>
      </c>
      <c r="AW779" s="12" t="s">
        <v>31</v>
      </c>
      <c r="AX779" s="12" t="s">
        <v>75</v>
      </c>
      <c r="AY779" s="205" t="s">
        <v>120</v>
      </c>
    </row>
    <row r="780" spans="1:65" s="13" customFormat="1" ht="11.25">
      <c r="B780" s="206"/>
      <c r="C780" s="207"/>
      <c r="D780" s="191" t="s">
        <v>130</v>
      </c>
      <c r="E780" s="208" t="s">
        <v>1</v>
      </c>
      <c r="F780" s="209" t="s">
        <v>649</v>
      </c>
      <c r="G780" s="207"/>
      <c r="H780" s="210">
        <v>1.38</v>
      </c>
      <c r="I780" s="211"/>
      <c r="J780" s="207"/>
      <c r="K780" s="207"/>
      <c r="L780" s="212"/>
      <c r="M780" s="213"/>
      <c r="N780" s="214"/>
      <c r="O780" s="214"/>
      <c r="P780" s="214"/>
      <c r="Q780" s="214"/>
      <c r="R780" s="214"/>
      <c r="S780" s="214"/>
      <c r="T780" s="215"/>
      <c r="AT780" s="216" t="s">
        <v>130</v>
      </c>
      <c r="AU780" s="216" t="s">
        <v>83</v>
      </c>
      <c r="AV780" s="13" t="s">
        <v>85</v>
      </c>
      <c r="AW780" s="13" t="s">
        <v>31</v>
      </c>
      <c r="AX780" s="13" t="s">
        <v>75</v>
      </c>
      <c r="AY780" s="216" t="s">
        <v>120</v>
      </c>
    </row>
    <row r="781" spans="1:65" s="12" customFormat="1" ht="11.25">
      <c r="B781" s="196"/>
      <c r="C781" s="197"/>
      <c r="D781" s="191" t="s">
        <v>130</v>
      </c>
      <c r="E781" s="198" t="s">
        <v>1</v>
      </c>
      <c r="F781" s="199" t="s">
        <v>481</v>
      </c>
      <c r="G781" s="197"/>
      <c r="H781" s="198" t="s">
        <v>1</v>
      </c>
      <c r="I781" s="200"/>
      <c r="J781" s="197"/>
      <c r="K781" s="197"/>
      <c r="L781" s="201"/>
      <c r="M781" s="202"/>
      <c r="N781" s="203"/>
      <c r="O781" s="203"/>
      <c r="P781" s="203"/>
      <c r="Q781" s="203"/>
      <c r="R781" s="203"/>
      <c r="S781" s="203"/>
      <c r="T781" s="204"/>
      <c r="AT781" s="205" t="s">
        <v>130</v>
      </c>
      <c r="AU781" s="205" t="s">
        <v>83</v>
      </c>
      <c r="AV781" s="12" t="s">
        <v>83</v>
      </c>
      <c r="AW781" s="12" t="s">
        <v>31</v>
      </c>
      <c r="AX781" s="12" t="s">
        <v>75</v>
      </c>
      <c r="AY781" s="205" t="s">
        <v>120</v>
      </c>
    </row>
    <row r="782" spans="1:65" s="12" customFormat="1" ht="11.25">
      <c r="B782" s="196"/>
      <c r="C782" s="197"/>
      <c r="D782" s="191" t="s">
        <v>130</v>
      </c>
      <c r="E782" s="198" t="s">
        <v>1</v>
      </c>
      <c r="F782" s="199" t="s">
        <v>132</v>
      </c>
      <c r="G782" s="197"/>
      <c r="H782" s="198" t="s">
        <v>1</v>
      </c>
      <c r="I782" s="200"/>
      <c r="J782" s="197"/>
      <c r="K782" s="197"/>
      <c r="L782" s="201"/>
      <c r="M782" s="202"/>
      <c r="N782" s="203"/>
      <c r="O782" s="203"/>
      <c r="P782" s="203"/>
      <c r="Q782" s="203"/>
      <c r="R782" s="203"/>
      <c r="S782" s="203"/>
      <c r="T782" s="204"/>
      <c r="AT782" s="205" t="s">
        <v>130</v>
      </c>
      <c r="AU782" s="205" t="s">
        <v>83</v>
      </c>
      <c r="AV782" s="12" t="s">
        <v>83</v>
      </c>
      <c r="AW782" s="12" t="s">
        <v>31</v>
      </c>
      <c r="AX782" s="12" t="s">
        <v>75</v>
      </c>
      <c r="AY782" s="205" t="s">
        <v>120</v>
      </c>
    </row>
    <row r="783" spans="1:65" s="13" customFormat="1" ht="11.25">
      <c r="B783" s="206"/>
      <c r="C783" s="207"/>
      <c r="D783" s="191" t="s">
        <v>130</v>
      </c>
      <c r="E783" s="208" t="s">
        <v>1</v>
      </c>
      <c r="F783" s="209" t="s">
        <v>650</v>
      </c>
      <c r="G783" s="207"/>
      <c r="H783" s="210">
        <v>7.2</v>
      </c>
      <c r="I783" s="211"/>
      <c r="J783" s="207"/>
      <c r="K783" s="207"/>
      <c r="L783" s="212"/>
      <c r="M783" s="213"/>
      <c r="N783" s="214"/>
      <c r="O783" s="214"/>
      <c r="P783" s="214"/>
      <c r="Q783" s="214"/>
      <c r="R783" s="214"/>
      <c r="S783" s="214"/>
      <c r="T783" s="215"/>
      <c r="AT783" s="216" t="s">
        <v>130</v>
      </c>
      <c r="AU783" s="216" t="s">
        <v>83</v>
      </c>
      <c r="AV783" s="13" t="s">
        <v>85</v>
      </c>
      <c r="AW783" s="13" t="s">
        <v>31</v>
      </c>
      <c r="AX783" s="13" t="s">
        <v>75</v>
      </c>
      <c r="AY783" s="216" t="s">
        <v>120</v>
      </c>
    </row>
    <row r="784" spans="1:65" s="12" customFormat="1" ht="11.25">
      <c r="B784" s="196"/>
      <c r="C784" s="197"/>
      <c r="D784" s="191" t="s">
        <v>130</v>
      </c>
      <c r="E784" s="198" t="s">
        <v>1</v>
      </c>
      <c r="F784" s="199" t="s">
        <v>338</v>
      </c>
      <c r="G784" s="197"/>
      <c r="H784" s="198" t="s">
        <v>1</v>
      </c>
      <c r="I784" s="200"/>
      <c r="J784" s="197"/>
      <c r="K784" s="197"/>
      <c r="L784" s="201"/>
      <c r="M784" s="202"/>
      <c r="N784" s="203"/>
      <c r="O784" s="203"/>
      <c r="P784" s="203"/>
      <c r="Q784" s="203"/>
      <c r="R784" s="203"/>
      <c r="S784" s="203"/>
      <c r="T784" s="204"/>
      <c r="AT784" s="205" t="s">
        <v>130</v>
      </c>
      <c r="AU784" s="205" t="s">
        <v>83</v>
      </c>
      <c r="AV784" s="12" t="s">
        <v>83</v>
      </c>
      <c r="AW784" s="12" t="s">
        <v>31</v>
      </c>
      <c r="AX784" s="12" t="s">
        <v>75</v>
      </c>
      <c r="AY784" s="205" t="s">
        <v>120</v>
      </c>
    </row>
    <row r="785" spans="2:51" s="13" customFormat="1" ht="11.25">
      <c r="B785" s="206"/>
      <c r="C785" s="207"/>
      <c r="D785" s="191" t="s">
        <v>130</v>
      </c>
      <c r="E785" s="208" t="s">
        <v>1</v>
      </c>
      <c r="F785" s="209" t="s">
        <v>651</v>
      </c>
      <c r="G785" s="207"/>
      <c r="H785" s="210">
        <v>9.6</v>
      </c>
      <c r="I785" s="211"/>
      <c r="J785" s="207"/>
      <c r="K785" s="207"/>
      <c r="L785" s="212"/>
      <c r="M785" s="213"/>
      <c r="N785" s="214"/>
      <c r="O785" s="214"/>
      <c r="P785" s="214"/>
      <c r="Q785" s="214"/>
      <c r="R785" s="214"/>
      <c r="S785" s="214"/>
      <c r="T785" s="215"/>
      <c r="AT785" s="216" t="s">
        <v>130</v>
      </c>
      <c r="AU785" s="216" t="s">
        <v>83</v>
      </c>
      <c r="AV785" s="13" t="s">
        <v>85</v>
      </c>
      <c r="AW785" s="13" t="s">
        <v>31</v>
      </c>
      <c r="AX785" s="13" t="s">
        <v>75</v>
      </c>
      <c r="AY785" s="216" t="s">
        <v>120</v>
      </c>
    </row>
    <row r="786" spans="2:51" s="12" customFormat="1" ht="11.25">
      <c r="B786" s="196"/>
      <c r="C786" s="197"/>
      <c r="D786" s="191" t="s">
        <v>130</v>
      </c>
      <c r="E786" s="198" t="s">
        <v>1</v>
      </c>
      <c r="F786" s="199" t="s">
        <v>304</v>
      </c>
      <c r="G786" s="197"/>
      <c r="H786" s="198" t="s">
        <v>1</v>
      </c>
      <c r="I786" s="200"/>
      <c r="J786" s="197"/>
      <c r="K786" s="197"/>
      <c r="L786" s="201"/>
      <c r="M786" s="202"/>
      <c r="N786" s="203"/>
      <c r="O786" s="203"/>
      <c r="P786" s="203"/>
      <c r="Q786" s="203"/>
      <c r="R786" s="203"/>
      <c r="S786" s="203"/>
      <c r="T786" s="204"/>
      <c r="AT786" s="205" t="s">
        <v>130</v>
      </c>
      <c r="AU786" s="205" t="s">
        <v>83</v>
      </c>
      <c r="AV786" s="12" t="s">
        <v>83</v>
      </c>
      <c r="AW786" s="12" t="s">
        <v>31</v>
      </c>
      <c r="AX786" s="12" t="s">
        <v>75</v>
      </c>
      <c r="AY786" s="205" t="s">
        <v>120</v>
      </c>
    </row>
    <row r="787" spans="2:51" s="13" customFormat="1" ht="11.25">
      <c r="B787" s="206"/>
      <c r="C787" s="207"/>
      <c r="D787" s="191" t="s">
        <v>130</v>
      </c>
      <c r="E787" s="208" t="s">
        <v>1</v>
      </c>
      <c r="F787" s="209" t="s">
        <v>650</v>
      </c>
      <c r="G787" s="207"/>
      <c r="H787" s="210">
        <v>7.2</v>
      </c>
      <c r="I787" s="211"/>
      <c r="J787" s="207"/>
      <c r="K787" s="207"/>
      <c r="L787" s="212"/>
      <c r="M787" s="213"/>
      <c r="N787" s="214"/>
      <c r="O787" s="214"/>
      <c r="P787" s="214"/>
      <c r="Q787" s="214"/>
      <c r="R787" s="214"/>
      <c r="S787" s="214"/>
      <c r="T787" s="215"/>
      <c r="AT787" s="216" t="s">
        <v>130</v>
      </c>
      <c r="AU787" s="216" t="s">
        <v>83</v>
      </c>
      <c r="AV787" s="13" t="s">
        <v>85</v>
      </c>
      <c r="AW787" s="13" t="s">
        <v>31</v>
      </c>
      <c r="AX787" s="13" t="s">
        <v>75</v>
      </c>
      <c r="AY787" s="216" t="s">
        <v>120</v>
      </c>
    </row>
    <row r="788" spans="2:51" s="12" customFormat="1" ht="11.25">
      <c r="B788" s="196"/>
      <c r="C788" s="197"/>
      <c r="D788" s="191" t="s">
        <v>130</v>
      </c>
      <c r="E788" s="198" t="s">
        <v>1</v>
      </c>
      <c r="F788" s="199" t="s">
        <v>341</v>
      </c>
      <c r="G788" s="197"/>
      <c r="H788" s="198" t="s">
        <v>1</v>
      </c>
      <c r="I788" s="200"/>
      <c r="J788" s="197"/>
      <c r="K788" s="197"/>
      <c r="L788" s="201"/>
      <c r="M788" s="202"/>
      <c r="N788" s="203"/>
      <c r="O788" s="203"/>
      <c r="P788" s="203"/>
      <c r="Q788" s="203"/>
      <c r="R788" s="203"/>
      <c r="S788" s="203"/>
      <c r="T788" s="204"/>
      <c r="AT788" s="205" t="s">
        <v>130</v>
      </c>
      <c r="AU788" s="205" t="s">
        <v>83</v>
      </c>
      <c r="AV788" s="12" t="s">
        <v>83</v>
      </c>
      <c r="AW788" s="12" t="s">
        <v>31</v>
      </c>
      <c r="AX788" s="12" t="s">
        <v>75</v>
      </c>
      <c r="AY788" s="205" t="s">
        <v>120</v>
      </c>
    </row>
    <row r="789" spans="2:51" s="13" customFormat="1" ht="11.25">
      <c r="B789" s="206"/>
      <c r="C789" s="207"/>
      <c r="D789" s="191" t="s">
        <v>130</v>
      </c>
      <c r="E789" s="208" t="s">
        <v>1</v>
      </c>
      <c r="F789" s="209" t="s">
        <v>651</v>
      </c>
      <c r="G789" s="207"/>
      <c r="H789" s="210">
        <v>9.6</v>
      </c>
      <c r="I789" s="211"/>
      <c r="J789" s="207"/>
      <c r="K789" s="207"/>
      <c r="L789" s="212"/>
      <c r="M789" s="213"/>
      <c r="N789" s="214"/>
      <c r="O789" s="214"/>
      <c r="P789" s="214"/>
      <c r="Q789" s="214"/>
      <c r="R789" s="214"/>
      <c r="S789" s="214"/>
      <c r="T789" s="215"/>
      <c r="AT789" s="216" t="s">
        <v>130</v>
      </c>
      <c r="AU789" s="216" t="s">
        <v>83</v>
      </c>
      <c r="AV789" s="13" t="s">
        <v>85</v>
      </c>
      <c r="AW789" s="13" t="s">
        <v>31</v>
      </c>
      <c r="AX789" s="13" t="s">
        <v>75</v>
      </c>
      <c r="AY789" s="216" t="s">
        <v>120</v>
      </c>
    </row>
    <row r="790" spans="2:51" s="12" customFormat="1" ht="11.25">
      <c r="B790" s="196"/>
      <c r="C790" s="197"/>
      <c r="D790" s="191" t="s">
        <v>130</v>
      </c>
      <c r="E790" s="198" t="s">
        <v>1</v>
      </c>
      <c r="F790" s="199" t="s">
        <v>134</v>
      </c>
      <c r="G790" s="197"/>
      <c r="H790" s="198" t="s">
        <v>1</v>
      </c>
      <c r="I790" s="200"/>
      <c r="J790" s="197"/>
      <c r="K790" s="197"/>
      <c r="L790" s="201"/>
      <c r="M790" s="202"/>
      <c r="N790" s="203"/>
      <c r="O790" s="203"/>
      <c r="P790" s="203"/>
      <c r="Q790" s="203"/>
      <c r="R790" s="203"/>
      <c r="S790" s="203"/>
      <c r="T790" s="204"/>
      <c r="AT790" s="205" t="s">
        <v>130</v>
      </c>
      <c r="AU790" s="205" t="s">
        <v>83</v>
      </c>
      <c r="AV790" s="12" t="s">
        <v>83</v>
      </c>
      <c r="AW790" s="12" t="s">
        <v>31</v>
      </c>
      <c r="AX790" s="12" t="s">
        <v>75</v>
      </c>
      <c r="AY790" s="205" t="s">
        <v>120</v>
      </c>
    </row>
    <row r="791" spans="2:51" s="13" customFormat="1" ht="11.25">
      <c r="B791" s="206"/>
      <c r="C791" s="207"/>
      <c r="D791" s="191" t="s">
        <v>130</v>
      </c>
      <c r="E791" s="208" t="s">
        <v>1</v>
      </c>
      <c r="F791" s="209" t="s">
        <v>652</v>
      </c>
      <c r="G791" s="207"/>
      <c r="H791" s="210">
        <v>4.2</v>
      </c>
      <c r="I791" s="211"/>
      <c r="J791" s="207"/>
      <c r="K791" s="207"/>
      <c r="L791" s="212"/>
      <c r="M791" s="213"/>
      <c r="N791" s="214"/>
      <c r="O791" s="214"/>
      <c r="P791" s="214"/>
      <c r="Q791" s="214"/>
      <c r="R791" s="214"/>
      <c r="S791" s="214"/>
      <c r="T791" s="215"/>
      <c r="AT791" s="216" t="s">
        <v>130</v>
      </c>
      <c r="AU791" s="216" t="s">
        <v>83</v>
      </c>
      <c r="AV791" s="13" t="s">
        <v>85</v>
      </c>
      <c r="AW791" s="13" t="s">
        <v>31</v>
      </c>
      <c r="AX791" s="13" t="s">
        <v>75</v>
      </c>
      <c r="AY791" s="216" t="s">
        <v>120</v>
      </c>
    </row>
    <row r="792" spans="2:51" s="12" customFormat="1" ht="11.25">
      <c r="B792" s="196"/>
      <c r="C792" s="197"/>
      <c r="D792" s="191" t="s">
        <v>130</v>
      </c>
      <c r="E792" s="198" t="s">
        <v>1</v>
      </c>
      <c r="F792" s="199" t="s">
        <v>485</v>
      </c>
      <c r="G792" s="197"/>
      <c r="H792" s="198" t="s">
        <v>1</v>
      </c>
      <c r="I792" s="200"/>
      <c r="J792" s="197"/>
      <c r="K792" s="197"/>
      <c r="L792" s="201"/>
      <c r="M792" s="202"/>
      <c r="N792" s="203"/>
      <c r="O792" s="203"/>
      <c r="P792" s="203"/>
      <c r="Q792" s="203"/>
      <c r="R792" s="203"/>
      <c r="S792" s="203"/>
      <c r="T792" s="204"/>
      <c r="AT792" s="205" t="s">
        <v>130</v>
      </c>
      <c r="AU792" s="205" t="s">
        <v>83</v>
      </c>
      <c r="AV792" s="12" t="s">
        <v>83</v>
      </c>
      <c r="AW792" s="12" t="s">
        <v>31</v>
      </c>
      <c r="AX792" s="12" t="s">
        <v>75</v>
      </c>
      <c r="AY792" s="205" t="s">
        <v>120</v>
      </c>
    </row>
    <row r="793" spans="2:51" s="13" customFormat="1" ht="11.25">
      <c r="B793" s="206"/>
      <c r="C793" s="207"/>
      <c r="D793" s="191" t="s">
        <v>130</v>
      </c>
      <c r="E793" s="208" t="s">
        <v>1</v>
      </c>
      <c r="F793" s="209" t="s">
        <v>653</v>
      </c>
      <c r="G793" s="207"/>
      <c r="H793" s="210">
        <v>7.2</v>
      </c>
      <c r="I793" s="211"/>
      <c r="J793" s="207"/>
      <c r="K793" s="207"/>
      <c r="L793" s="212"/>
      <c r="M793" s="213"/>
      <c r="N793" s="214"/>
      <c r="O793" s="214"/>
      <c r="P793" s="214"/>
      <c r="Q793" s="214"/>
      <c r="R793" s="214"/>
      <c r="S793" s="214"/>
      <c r="T793" s="215"/>
      <c r="AT793" s="216" t="s">
        <v>130</v>
      </c>
      <c r="AU793" s="216" t="s">
        <v>83</v>
      </c>
      <c r="AV793" s="13" t="s">
        <v>85</v>
      </c>
      <c r="AW793" s="13" t="s">
        <v>31</v>
      </c>
      <c r="AX793" s="13" t="s">
        <v>75</v>
      </c>
      <c r="AY793" s="216" t="s">
        <v>120</v>
      </c>
    </row>
    <row r="794" spans="2:51" s="12" customFormat="1" ht="11.25">
      <c r="B794" s="196"/>
      <c r="C794" s="197"/>
      <c r="D794" s="191" t="s">
        <v>130</v>
      </c>
      <c r="E794" s="198" t="s">
        <v>1</v>
      </c>
      <c r="F794" s="199" t="s">
        <v>268</v>
      </c>
      <c r="G794" s="197"/>
      <c r="H794" s="198" t="s">
        <v>1</v>
      </c>
      <c r="I794" s="200"/>
      <c r="J794" s="197"/>
      <c r="K794" s="197"/>
      <c r="L794" s="201"/>
      <c r="M794" s="202"/>
      <c r="N794" s="203"/>
      <c r="O794" s="203"/>
      <c r="P794" s="203"/>
      <c r="Q794" s="203"/>
      <c r="R794" s="203"/>
      <c r="S794" s="203"/>
      <c r="T794" s="204"/>
      <c r="AT794" s="205" t="s">
        <v>130</v>
      </c>
      <c r="AU794" s="205" t="s">
        <v>83</v>
      </c>
      <c r="AV794" s="12" t="s">
        <v>83</v>
      </c>
      <c r="AW794" s="12" t="s">
        <v>31</v>
      </c>
      <c r="AX794" s="12" t="s">
        <v>75</v>
      </c>
      <c r="AY794" s="205" t="s">
        <v>120</v>
      </c>
    </row>
    <row r="795" spans="2:51" s="13" customFormat="1" ht="11.25">
      <c r="B795" s="206"/>
      <c r="C795" s="207"/>
      <c r="D795" s="191" t="s">
        <v>130</v>
      </c>
      <c r="E795" s="208" t="s">
        <v>1</v>
      </c>
      <c r="F795" s="209" t="s">
        <v>651</v>
      </c>
      <c r="G795" s="207"/>
      <c r="H795" s="210">
        <v>9.6</v>
      </c>
      <c r="I795" s="211"/>
      <c r="J795" s="207"/>
      <c r="K795" s="207"/>
      <c r="L795" s="212"/>
      <c r="M795" s="213"/>
      <c r="N795" s="214"/>
      <c r="O795" s="214"/>
      <c r="P795" s="214"/>
      <c r="Q795" s="214"/>
      <c r="R795" s="214"/>
      <c r="S795" s="214"/>
      <c r="T795" s="215"/>
      <c r="AT795" s="216" t="s">
        <v>130</v>
      </c>
      <c r="AU795" s="216" t="s">
        <v>83</v>
      </c>
      <c r="AV795" s="13" t="s">
        <v>85</v>
      </c>
      <c r="AW795" s="13" t="s">
        <v>31</v>
      </c>
      <c r="AX795" s="13" t="s">
        <v>75</v>
      </c>
      <c r="AY795" s="216" t="s">
        <v>120</v>
      </c>
    </row>
    <row r="796" spans="2:51" s="12" customFormat="1" ht="11.25">
      <c r="B796" s="196"/>
      <c r="C796" s="197"/>
      <c r="D796" s="191" t="s">
        <v>130</v>
      </c>
      <c r="E796" s="198" t="s">
        <v>1</v>
      </c>
      <c r="F796" s="199" t="s">
        <v>136</v>
      </c>
      <c r="G796" s="197"/>
      <c r="H796" s="198" t="s">
        <v>1</v>
      </c>
      <c r="I796" s="200"/>
      <c r="J796" s="197"/>
      <c r="K796" s="197"/>
      <c r="L796" s="201"/>
      <c r="M796" s="202"/>
      <c r="N796" s="203"/>
      <c r="O796" s="203"/>
      <c r="P796" s="203"/>
      <c r="Q796" s="203"/>
      <c r="R796" s="203"/>
      <c r="S796" s="203"/>
      <c r="T796" s="204"/>
      <c r="AT796" s="205" t="s">
        <v>130</v>
      </c>
      <c r="AU796" s="205" t="s">
        <v>83</v>
      </c>
      <c r="AV796" s="12" t="s">
        <v>83</v>
      </c>
      <c r="AW796" s="12" t="s">
        <v>31</v>
      </c>
      <c r="AX796" s="12" t="s">
        <v>75</v>
      </c>
      <c r="AY796" s="205" t="s">
        <v>120</v>
      </c>
    </row>
    <row r="797" spans="2:51" s="13" customFormat="1" ht="11.25">
      <c r="B797" s="206"/>
      <c r="C797" s="207"/>
      <c r="D797" s="191" t="s">
        <v>130</v>
      </c>
      <c r="E797" s="208" t="s">
        <v>1</v>
      </c>
      <c r="F797" s="209" t="s">
        <v>651</v>
      </c>
      <c r="G797" s="207"/>
      <c r="H797" s="210">
        <v>9.6</v>
      </c>
      <c r="I797" s="211"/>
      <c r="J797" s="207"/>
      <c r="K797" s="207"/>
      <c r="L797" s="212"/>
      <c r="M797" s="213"/>
      <c r="N797" s="214"/>
      <c r="O797" s="214"/>
      <c r="P797" s="214"/>
      <c r="Q797" s="214"/>
      <c r="R797" s="214"/>
      <c r="S797" s="214"/>
      <c r="T797" s="215"/>
      <c r="AT797" s="216" t="s">
        <v>130</v>
      </c>
      <c r="AU797" s="216" t="s">
        <v>83</v>
      </c>
      <c r="AV797" s="13" t="s">
        <v>85</v>
      </c>
      <c r="AW797" s="13" t="s">
        <v>31</v>
      </c>
      <c r="AX797" s="13" t="s">
        <v>75</v>
      </c>
      <c r="AY797" s="216" t="s">
        <v>120</v>
      </c>
    </row>
    <row r="798" spans="2:51" s="12" customFormat="1" ht="11.25">
      <c r="B798" s="196"/>
      <c r="C798" s="197"/>
      <c r="D798" s="191" t="s">
        <v>130</v>
      </c>
      <c r="E798" s="198" t="s">
        <v>1</v>
      </c>
      <c r="F798" s="199" t="s">
        <v>487</v>
      </c>
      <c r="G798" s="197"/>
      <c r="H798" s="198" t="s">
        <v>1</v>
      </c>
      <c r="I798" s="200"/>
      <c r="J798" s="197"/>
      <c r="K798" s="197"/>
      <c r="L798" s="201"/>
      <c r="M798" s="202"/>
      <c r="N798" s="203"/>
      <c r="O798" s="203"/>
      <c r="P798" s="203"/>
      <c r="Q798" s="203"/>
      <c r="R798" s="203"/>
      <c r="S798" s="203"/>
      <c r="T798" s="204"/>
      <c r="AT798" s="205" t="s">
        <v>130</v>
      </c>
      <c r="AU798" s="205" t="s">
        <v>83</v>
      </c>
      <c r="AV798" s="12" t="s">
        <v>83</v>
      </c>
      <c r="AW798" s="12" t="s">
        <v>31</v>
      </c>
      <c r="AX798" s="12" t="s">
        <v>75</v>
      </c>
      <c r="AY798" s="205" t="s">
        <v>120</v>
      </c>
    </row>
    <row r="799" spans="2:51" s="13" customFormat="1" ht="11.25">
      <c r="B799" s="206"/>
      <c r="C799" s="207"/>
      <c r="D799" s="191" t="s">
        <v>130</v>
      </c>
      <c r="E799" s="208" t="s">
        <v>1</v>
      </c>
      <c r="F799" s="209" t="s">
        <v>654</v>
      </c>
      <c r="G799" s="207"/>
      <c r="H799" s="210">
        <v>2.4</v>
      </c>
      <c r="I799" s="211"/>
      <c r="J799" s="207"/>
      <c r="K799" s="207"/>
      <c r="L799" s="212"/>
      <c r="M799" s="213"/>
      <c r="N799" s="214"/>
      <c r="O799" s="214"/>
      <c r="P799" s="214"/>
      <c r="Q799" s="214"/>
      <c r="R799" s="214"/>
      <c r="S799" s="214"/>
      <c r="T799" s="215"/>
      <c r="AT799" s="216" t="s">
        <v>130</v>
      </c>
      <c r="AU799" s="216" t="s">
        <v>83</v>
      </c>
      <c r="AV799" s="13" t="s">
        <v>85</v>
      </c>
      <c r="AW799" s="13" t="s">
        <v>31</v>
      </c>
      <c r="AX799" s="13" t="s">
        <v>75</v>
      </c>
      <c r="AY799" s="216" t="s">
        <v>120</v>
      </c>
    </row>
    <row r="800" spans="2:51" s="14" customFormat="1" ht="11.25">
      <c r="B800" s="217"/>
      <c r="C800" s="218"/>
      <c r="D800" s="191" t="s">
        <v>130</v>
      </c>
      <c r="E800" s="219" t="s">
        <v>1</v>
      </c>
      <c r="F800" s="220" t="s">
        <v>137</v>
      </c>
      <c r="G800" s="218"/>
      <c r="H800" s="221">
        <v>75.980000000000018</v>
      </c>
      <c r="I800" s="222"/>
      <c r="J800" s="218"/>
      <c r="K800" s="218"/>
      <c r="L800" s="223"/>
      <c r="M800" s="224"/>
      <c r="N800" s="225"/>
      <c r="O800" s="225"/>
      <c r="P800" s="225"/>
      <c r="Q800" s="225"/>
      <c r="R800" s="225"/>
      <c r="S800" s="225"/>
      <c r="T800" s="226"/>
      <c r="AT800" s="227" t="s">
        <v>130</v>
      </c>
      <c r="AU800" s="227" t="s">
        <v>83</v>
      </c>
      <c r="AV800" s="14" t="s">
        <v>127</v>
      </c>
      <c r="AW800" s="14" t="s">
        <v>31</v>
      </c>
      <c r="AX800" s="14" t="s">
        <v>83</v>
      </c>
      <c r="AY800" s="227" t="s">
        <v>120</v>
      </c>
    </row>
    <row r="801" spans="1:65" s="2" customFormat="1" ht="16.5" customHeight="1">
      <c r="A801" s="33"/>
      <c r="B801" s="34"/>
      <c r="C801" s="228" t="s">
        <v>655</v>
      </c>
      <c r="D801" s="228" t="s">
        <v>553</v>
      </c>
      <c r="E801" s="229" t="s">
        <v>656</v>
      </c>
      <c r="F801" s="230" t="s">
        <v>657</v>
      </c>
      <c r="G801" s="231" t="s">
        <v>522</v>
      </c>
      <c r="H801" s="232">
        <v>3282.4</v>
      </c>
      <c r="I801" s="233"/>
      <c r="J801" s="234">
        <f>ROUND(I801*H801,2)</f>
        <v>0</v>
      </c>
      <c r="K801" s="230" t="s">
        <v>125</v>
      </c>
      <c r="L801" s="38"/>
      <c r="M801" s="235" t="s">
        <v>1</v>
      </c>
      <c r="N801" s="236" t="s">
        <v>40</v>
      </c>
      <c r="O801" s="70"/>
      <c r="P801" s="187">
        <f>O801*H801</f>
        <v>0</v>
      </c>
      <c r="Q801" s="187">
        <v>0</v>
      </c>
      <c r="R801" s="187">
        <f>Q801*H801</f>
        <v>0</v>
      </c>
      <c r="S801" s="187">
        <v>0</v>
      </c>
      <c r="T801" s="188">
        <f>S801*H801</f>
        <v>0</v>
      </c>
      <c r="U801" s="33"/>
      <c r="V801" s="33"/>
      <c r="W801" s="33"/>
      <c r="X801" s="33"/>
      <c r="Y801" s="33"/>
      <c r="Z801" s="33"/>
      <c r="AA801" s="33"/>
      <c r="AB801" s="33"/>
      <c r="AC801" s="33"/>
      <c r="AD801" s="33"/>
      <c r="AE801" s="33"/>
      <c r="AR801" s="189" t="s">
        <v>127</v>
      </c>
      <c r="AT801" s="189" t="s">
        <v>553</v>
      </c>
      <c r="AU801" s="189" t="s">
        <v>83</v>
      </c>
      <c r="AY801" s="16" t="s">
        <v>120</v>
      </c>
      <c r="BE801" s="190">
        <f>IF(N801="základní",J801,0)</f>
        <v>0</v>
      </c>
      <c r="BF801" s="190">
        <f>IF(N801="snížená",J801,0)</f>
        <v>0</v>
      </c>
      <c r="BG801" s="190">
        <f>IF(N801="zákl. přenesená",J801,0)</f>
        <v>0</v>
      </c>
      <c r="BH801" s="190">
        <f>IF(N801="sníž. přenesená",J801,0)</f>
        <v>0</v>
      </c>
      <c r="BI801" s="190">
        <f>IF(N801="nulová",J801,0)</f>
        <v>0</v>
      </c>
      <c r="BJ801" s="16" t="s">
        <v>83</v>
      </c>
      <c r="BK801" s="190">
        <f>ROUND(I801*H801,2)</f>
        <v>0</v>
      </c>
      <c r="BL801" s="16" t="s">
        <v>127</v>
      </c>
      <c r="BM801" s="189" t="s">
        <v>658</v>
      </c>
    </row>
    <row r="802" spans="1:65" s="2" customFormat="1" ht="48.75">
      <c r="A802" s="33"/>
      <c r="B802" s="34"/>
      <c r="C802" s="35"/>
      <c r="D802" s="191" t="s">
        <v>129</v>
      </c>
      <c r="E802" s="35"/>
      <c r="F802" s="192" t="s">
        <v>659</v>
      </c>
      <c r="G802" s="35"/>
      <c r="H802" s="35"/>
      <c r="I802" s="193"/>
      <c r="J802" s="35"/>
      <c r="K802" s="35"/>
      <c r="L802" s="38"/>
      <c r="M802" s="194"/>
      <c r="N802" s="195"/>
      <c r="O802" s="70"/>
      <c r="P802" s="70"/>
      <c r="Q802" s="70"/>
      <c r="R802" s="70"/>
      <c r="S802" s="70"/>
      <c r="T802" s="71"/>
      <c r="U802" s="33"/>
      <c r="V802" s="33"/>
      <c r="W802" s="33"/>
      <c r="X802" s="33"/>
      <c r="Y802" s="33"/>
      <c r="Z802" s="33"/>
      <c r="AA802" s="33"/>
      <c r="AB802" s="33"/>
      <c r="AC802" s="33"/>
      <c r="AD802" s="33"/>
      <c r="AE802" s="33"/>
      <c r="AT802" s="16" t="s">
        <v>129</v>
      </c>
      <c r="AU802" s="16" t="s">
        <v>83</v>
      </c>
    </row>
    <row r="803" spans="1:65" s="13" customFormat="1" ht="11.25">
      <c r="B803" s="206"/>
      <c r="C803" s="207"/>
      <c r="D803" s="191" t="s">
        <v>130</v>
      </c>
      <c r="E803" s="208" t="s">
        <v>1</v>
      </c>
      <c r="F803" s="209" t="s">
        <v>660</v>
      </c>
      <c r="G803" s="207"/>
      <c r="H803" s="210">
        <v>2156</v>
      </c>
      <c r="I803" s="211"/>
      <c r="J803" s="207"/>
      <c r="K803" s="207"/>
      <c r="L803" s="212"/>
      <c r="M803" s="213"/>
      <c r="N803" s="214"/>
      <c r="O803" s="214"/>
      <c r="P803" s="214"/>
      <c r="Q803" s="214"/>
      <c r="R803" s="214"/>
      <c r="S803" s="214"/>
      <c r="T803" s="215"/>
      <c r="AT803" s="216" t="s">
        <v>130</v>
      </c>
      <c r="AU803" s="216" t="s">
        <v>83</v>
      </c>
      <c r="AV803" s="13" t="s">
        <v>85</v>
      </c>
      <c r="AW803" s="13" t="s">
        <v>31</v>
      </c>
      <c r="AX803" s="13" t="s">
        <v>75</v>
      </c>
      <c r="AY803" s="216" t="s">
        <v>120</v>
      </c>
    </row>
    <row r="804" spans="1:65" s="12" customFormat="1" ht="11.25">
      <c r="B804" s="196"/>
      <c r="C804" s="197"/>
      <c r="D804" s="191" t="s">
        <v>130</v>
      </c>
      <c r="E804" s="198" t="s">
        <v>1</v>
      </c>
      <c r="F804" s="199" t="s">
        <v>132</v>
      </c>
      <c r="G804" s="197"/>
      <c r="H804" s="198" t="s">
        <v>1</v>
      </c>
      <c r="I804" s="200"/>
      <c r="J804" s="197"/>
      <c r="K804" s="197"/>
      <c r="L804" s="201"/>
      <c r="M804" s="202"/>
      <c r="N804" s="203"/>
      <c r="O804" s="203"/>
      <c r="P804" s="203"/>
      <c r="Q804" s="203"/>
      <c r="R804" s="203"/>
      <c r="S804" s="203"/>
      <c r="T804" s="204"/>
      <c r="AT804" s="205" t="s">
        <v>130</v>
      </c>
      <c r="AU804" s="205" t="s">
        <v>83</v>
      </c>
      <c r="AV804" s="12" t="s">
        <v>83</v>
      </c>
      <c r="AW804" s="12" t="s">
        <v>31</v>
      </c>
      <c r="AX804" s="12" t="s">
        <v>75</v>
      </c>
      <c r="AY804" s="205" t="s">
        <v>120</v>
      </c>
    </row>
    <row r="805" spans="1:65" s="13" customFormat="1" ht="11.25">
      <c r="B805" s="206"/>
      <c r="C805" s="207"/>
      <c r="D805" s="191" t="s">
        <v>130</v>
      </c>
      <c r="E805" s="208" t="s">
        <v>1</v>
      </c>
      <c r="F805" s="209" t="s">
        <v>634</v>
      </c>
      <c r="G805" s="207"/>
      <c r="H805" s="210">
        <v>18.7</v>
      </c>
      <c r="I805" s="211"/>
      <c r="J805" s="207"/>
      <c r="K805" s="207"/>
      <c r="L805" s="212"/>
      <c r="M805" s="213"/>
      <c r="N805" s="214"/>
      <c r="O805" s="214"/>
      <c r="P805" s="214"/>
      <c r="Q805" s="214"/>
      <c r="R805" s="214"/>
      <c r="S805" s="214"/>
      <c r="T805" s="215"/>
      <c r="AT805" s="216" t="s">
        <v>130</v>
      </c>
      <c r="AU805" s="216" t="s">
        <v>83</v>
      </c>
      <c r="AV805" s="13" t="s">
        <v>85</v>
      </c>
      <c r="AW805" s="13" t="s">
        <v>31</v>
      </c>
      <c r="AX805" s="13" t="s">
        <v>75</v>
      </c>
      <c r="AY805" s="216" t="s">
        <v>120</v>
      </c>
    </row>
    <row r="806" spans="1:65" s="12" customFormat="1" ht="11.25">
      <c r="B806" s="196"/>
      <c r="C806" s="197"/>
      <c r="D806" s="191" t="s">
        <v>130</v>
      </c>
      <c r="E806" s="198" t="s">
        <v>1</v>
      </c>
      <c r="F806" s="199" t="s">
        <v>495</v>
      </c>
      <c r="G806" s="197"/>
      <c r="H806" s="198" t="s">
        <v>1</v>
      </c>
      <c r="I806" s="200"/>
      <c r="J806" s="197"/>
      <c r="K806" s="197"/>
      <c r="L806" s="201"/>
      <c r="M806" s="202"/>
      <c r="N806" s="203"/>
      <c r="O806" s="203"/>
      <c r="P806" s="203"/>
      <c r="Q806" s="203"/>
      <c r="R806" s="203"/>
      <c r="S806" s="203"/>
      <c r="T806" s="204"/>
      <c r="AT806" s="205" t="s">
        <v>130</v>
      </c>
      <c r="AU806" s="205" t="s">
        <v>83</v>
      </c>
      <c r="AV806" s="12" t="s">
        <v>83</v>
      </c>
      <c r="AW806" s="12" t="s">
        <v>31</v>
      </c>
      <c r="AX806" s="12" t="s">
        <v>75</v>
      </c>
      <c r="AY806" s="205" t="s">
        <v>120</v>
      </c>
    </row>
    <row r="807" spans="1:65" s="13" customFormat="1" ht="11.25">
      <c r="B807" s="206"/>
      <c r="C807" s="207"/>
      <c r="D807" s="191" t="s">
        <v>130</v>
      </c>
      <c r="E807" s="208" t="s">
        <v>1</v>
      </c>
      <c r="F807" s="209" t="s">
        <v>631</v>
      </c>
      <c r="G807" s="207"/>
      <c r="H807" s="210">
        <v>17</v>
      </c>
      <c r="I807" s="211"/>
      <c r="J807" s="207"/>
      <c r="K807" s="207"/>
      <c r="L807" s="212"/>
      <c r="M807" s="213"/>
      <c r="N807" s="214"/>
      <c r="O807" s="214"/>
      <c r="P807" s="214"/>
      <c r="Q807" s="214"/>
      <c r="R807" s="214"/>
      <c r="S807" s="214"/>
      <c r="T807" s="215"/>
      <c r="AT807" s="216" t="s">
        <v>130</v>
      </c>
      <c r="AU807" s="216" t="s">
        <v>83</v>
      </c>
      <c r="AV807" s="13" t="s">
        <v>85</v>
      </c>
      <c r="AW807" s="13" t="s">
        <v>31</v>
      </c>
      <c r="AX807" s="13" t="s">
        <v>75</v>
      </c>
      <c r="AY807" s="216" t="s">
        <v>120</v>
      </c>
    </row>
    <row r="808" spans="1:65" s="12" customFormat="1" ht="11.25">
      <c r="B808" s="196"/>
      <c r="C808" s="197"/>
      <c r="D808" s="191" t="s">
        <v>130</v>
      </c>
      <c r="E808" s="198" t="s">
        <v>1</v>
      </c>
      <c r="F808" s="199" t="s">
        <v>174</v>
      </c>
      <c r="G808" s="197"/>
      <c r="H808" s="198" t="s">
        <v>1</v>
      </c>
      <c r="I808" s="200"/>
      <c r="J808" s="197"/>
      <c r="K808" s="197"/>
      <c r="L808" s="201"/>
      <c r="M808" s="202"/>
      <c r="N808" s="203"/>
      <c r="O808" s="203"/>
      <c r="P808" s="203"/>
      <c r="Q808" s="203"/>
      <c r="R808" s="203"/>
      <c r="S808" s="203"/>
      <c r="T808" s="204"/>
      <c r="AT808" s="205" t="s">
        <v>130</v>
      </c>
      <c r="AU808" s="205" t="s">
        <v>83</v>
      </c>
      <c r="AV808" s="12" t="s">
        <v>83</v>
      </c>
      <c r="AW808" s="12" t="s">
        <v>31</v>
      </c>
      <c r="AX808" s="12" t="s">
        <v>75</v>
      </c>
      <c r="AY808" s="205" t="s">
        <v>120</v>
      </c>
    </row>
    <row r="809" spans="1:65" s="13" customFormat="1" ht="11.25">
      <c r="B809" s="206"/>
      <c r="C809" s="207"/>
      <c r="D809" s="191" t="s">
        <v>130</v>
      </c>
      <c r="E809" s="208" t="s">
        <v>1</v>
      </c>
      <c r="F809" s="209" t="s">
        <v>635</v>
      </c>
      <c r="G809" s="207"/>
      <c r="H809" s="210">
        <v>51</v>
      </c>
      <c r="I809" s="211"/>
      <c r="J809" s="207"/>
      <c r="K809" s="207"/>
      <c r="L809" s="212"/>
      <c r="M809" s="213"/>
      <c r="N809" s="214"/>
      <c r="O809" s="214"/>
      <c r="P809" s="214"/>
      <c r="Q809" s="214"/>
      <c r="R809" s="214"/>
      <c r="S809" s="214"/>
      <c r="T809" s="215"/>
      <c r="AT809" s="216" t="s">
        <v>130</v>
      </c>
      <c r="AU809" s="216" t="s">
        <v>83</v>
      </c>
      <c r="AV809" s="13" t="s">
        <v>85</v>
      </c>
      <c r="AW809" s="13" t="s">
        <v>31</v>
      </c>
      <c r="AX809" s="13" t="s">
        <v>75</v>
      </c>
      <c r="AY809" s="216" t="s">
        <v>120</v>
      </c>
    </row>
    <row r="810" spans="1:65" s="12" customFormat="1" ht="11.25">
      <c r="B810" s="196"/>
      <c r="C810" s="197"/>
      <c r="D810" s="191" t="s">
        <v>130</v>
      </c>
      <c r="E810" s="198" t="s">
        <v>1</v>
      </c>
      <c r="F810" s="199" t="s">
        <v>338</v>
      </c>
      <c r="G810" s="197"/>
      <c r="H810" s="198" t="s">
        <v>1</v>
      </c>
      <c r="I810" s="200"/>
      <c r="J810" s="197"/>
      <c r="K810" s="197"/>
      <c r="L810" s="201"/>
      <c r="M810" s="202"/>
      <c r="N810" s="203"/>
      <c r="O810" s="203"/>
      <c r="P810" s="203"/>
      <c r="Q810" s="203"/>
      <c r="R810" s="203"/>
      <c r="S810" s="203"/>
      <c r="T810" s="204"/>
      <c r="AT810" s="205" t="s">
        <v>130</v>
      </c>
      <c r="AU810" s="205" t="s">
        <v>83</v>
      </c>
      <c r="AV810" s="12" t="s">
        <v>83</v>
      </c>
      <c r="AW810" s="12" t="s">
        <v>31</v>
      </c>
      <c r="AX810" s="12" t="s">
        <v>75</v>
      </c>
      <c r="AY810" s="205" t="s">
        <v>120</v>
      </c>
    </row>
    <row r="811" spans="1:65" s="13" customFormat="1" ht="11.25">
      <c r="B811" s="206"/>
      <c r="C811" s="207"/>
      <c r="D811" s="191" t="s">
        <v>130</v>
      </c>
      <c r="E811" s="208" t="s">
        <v>1</v>
      </c>
      <c r="F811" s="209" t="s">
        <v>636</v>
      </c>
      <c r="G811" s="207"/>
      <c r="H811" s="210">
        <v>17</v>
      </c>
      <c r="I811" s="211"/>
      <c r="J811" s="207"/>
      <c r="K811" s="207"/>
      <c r="L811" s="212"/>
      <c r="M811" s="213"/>
      <c r="N811" s="214"/>
      <c r="O811" s="214"/>
      <c r="P811" s="214"/>
      <c r="Q811" s="214"/>
      <c r="R811" s="214"/>
      <c r="S811" s="214"/>
      <c r="T811" s="215"/>
      <c r="AT811" s="216" t="s">
        <v>130</v>
      </c>
      <c r="AU811" s="216" t="s">
        <v>83</v>
      </c>
      <c r="AV811" s="13" t="s">
        <v>85</v>
      </c>
      <c r="AW811" s="13" t="s">
        <v>31</v>
      </c>
      <c r="AX811" s="13" t="s">
        <v>75</v>
      </c>
      <c r="AY811" s="216" t="s">
        <v>120</v>
      </c>
    </row>
    <row r="812" spans="1:65" s="12" customFormat="1" ht="11.25">
      <c r="B812" s="196"/>
      <c r="C812" s="197"/>
      <c r="D812" s="191" t="s">
        <v>130</v>
      </c>
      <c r="E812" s="198" t="s">
        <v>1</v>
      </c>
      <c r="F812" s="199" t="s">
        <v>304</v>
      </c>
      <c r="G812" s="197"/>
      <c r="H812" s="198" t="s">
        <v>1</v>
      </c>
      <c r="I812" s="200"/>
      <c r="J812" s="197"/>
      <c r="K812" s="197"/>
      <c r="L812" s="201"/>
      <c r="M812" s="202"/>
      <c r="N812" s="203"/>
      <c r="O812" s="203"/>
      <c r="P812" s="203"/>
      <c r="Q812" s="203"/>
      <c r="R812" s="203"/>
      <c r="S812" s="203"/>
      <c r="T812" s="204"/>
      <c r="AT812" s="205" t="s">
        <v>130</v>
      </c>
      <c r="AU812" s="205" t="s">
        <v>83</v>
      </c>
      <c r="AV812" s="12" t="s">
        <v>83</v>
      </c>
      <c r="AW812" s="12" t="s">
        <v>31</v>
      </c>
      <c r="AX812" s="12" t="s">
        <v>75</v>
      </c>
      <c r="AY812" s="205" t="s">
        <v>120</v>
      </c>
    </row>
    <row r="813" spans="1:65" s="13" customFormat="1" ht="11.25">
      <c r="B813" s="206"/>
      <c r="C813" s="207"/>
      <c r="D813" s="191" t="s">
        <v>130</v>
      </c>
      <c r="E813" s="208" t="s">
        <v>1</v>
      </c>
      <c r="F813" s="209" t="s">
        <v>637</v>
      </c>
      <c r="G813" s="207"/>
      <c r="H813" s="210">
        <v>13.6</v>
      </c>
      <c r="I813" s="211"/>
      <c r="J813" s="207"/>
      <c r="K813" s="207"/>
      <c r="L813" s="212"/>
      <c r="M813" s="213"/>
      <c r="N813" s="214"/>
      <c r="O813" s="214"/>
      <c r="P813" s="214"/>
      <c r="Q813" s="214"/>
      <c r="R813" s="214"/>
      <c r="S813" s="214"/>
      <c r="T813" s="215"/>
      <c r="AT813" s="216" t="s">
        <v>130</v>
      </c>
      <c r="AU813" s="216" t="s">
        <v>83</v>
      </c>
      <c r="AV813" s="13" t="s">
        <v>85</v>
      </c>
      <c r="AW813" s="13" t="s">
        <v>31</v>
      </c>
      <c r="AX813" s="13" t="s">
        <v>75</v>
      </c>
      <c r="AY813" s="216" t="s">
        <v>120</v>
      </c>
    </row>
    <row r="814" spans="1:65" s="12" customFormat="1" ht="11.25">
      <c r="B814" s="196"/>
      <c r="C814" s="197"/>
      <c r="D814" s="191" t="s">
        <v>130</v>
      </c>
      <c r="E814" s="198" t="s">
        <v>1</v>
      </c>
      <c r="F814" s="199" t="s">
        <v>500</v>
      </c>
      <c r="G814" s="197"/>
      <c r="H814" s="198" t="s">
        <v>1</v>
      </c>
      <c r="I814" s="200"/>
      <c r="J814" s="197"/>
      <c r="K814" s="197"/>
      <c r="L814" s="201"/>
      <c r="M814" s="202"/>
      <c r="N814" s="203"/>
      <c r="O814" s="203"/>
      <c r="P814" s="203"/>
      <c r="Q814" s="203"/>
      <c r="R814" s="203"/>
      <c r="S814" s="203"/>
      <c r="T814" s="204"/>
      <c r="AT814" s="205" t="s">
        <v>130</v>
      </c>
      <c r="AU814" s="205" t="s">
        <v>83</v>
      </c>
      <c r="AV814" s="12" t="s">
        <v>83</v>
      </c>
      <c r="AW814" s="12" t="s">
        <v>31</v>
      </c>
      <c r="AX814" s="12" t="s">
        <v>75</v>
      </c>
      <c r="AY814" s="205" t="s">
        <v>120</v>
      </c>
    </row>
    <row r="815" spans="1:65" s="13" customFormat="1" ht="11.25">
      <c r="B815" s="206"/>
      <c r="C815" s="207"/>
      <c r="D815" s="191" t="s">
        <v>130</v>
      </c>
      <c r="E815" s="208" t="s">
        <v>1</v>
      </c>
      <c r="F815" s="209" t="s">
        <v>638</v>
      </c>
      <c r="G815" s="207"/>
      <c r="H815" s="210">
        <v>170</v>
      </c>
      <c r="I815" s="211"/>
      <c r="J815" s="207"/>
      <c r="K815" s="207"/>
      <c r="L815" s="212"/>
      <c r="M815" s="213"/>
      <c r="N815" s="214"/>
      <c r="O815" s="214"/>
      <c r="P815" s="214"/>
      <c r="Q815" s="214"/>
      <c r="R815" s="214"/>
      <c r="S815" s="214"/>
      <c r="T815" s="215"/>
      <c r="AT815" s="216" t="s">
        <v>130</v>
      </c>
      <c r="AU815" s="216" t="s">
        <v>83</v>
      </c>
      <c r="AV815" s="13" t="s">
        <v>85</v>
      </c>
      <c r="AW815" s="13" t="s">
        <v>31</v>
      </c>
      <c r="AX815" s="13" t="s">
        <v>75</v>
      </c>
      <c r="AY815" s="216" t="s">
        <v>120</v>
      </c>
    </row>
    <row r="816" spans="1:65" s="12" customFormat="1" ht="11.25">
      <c r="B816" s="196"/>
      <c r="C816" s="197"/>
      <c r="D816" s="191" t="s">
        <v>130</v>
      </c>
      <c r="E816" s="198" t="s">
        <v>1</v>
      </c>
      <c r="F816" s="199" t="s">
        <v>341</v>
      </c>
      <c r="G816" s="197"/>
      <c r="H816" s="198" t="s">
        <v>1</v>
      </c>
      <c r="I816" s="200"/>
      <c r="J816" s="197"/>
      <c r="K816" s="197"/>
      <c r="L816" s="201"/>
      <c r="M816" s="202"/>
      <c r="N816" s="203"/>
      <c r="O816" s="203"/>
      <c r="P816" s="203"/>
      <c r="Q816" s="203"/>
      <c r="R816" s="203"/>
      <c r="S816" s="203"/>
      <c r="T816" s="204"/>
      <c r="AT816" s="205" t="s">
        <v>130</v>
      </c>
      <c r="AU816" s="205" t="s">
        <v>83</v>
      </c>
      <c r="AV816" s="12" t="s">
        <v>83</v>
      </c>
      <c r="AW816" s="12" t="s">
        <v>31</v>
      </c>
      <c r="AX816" s="12" t="s">
        <v>75</v>
      </c>
      <c r="AY816" s="205" t="s">
        <v>120</v>
      </c>
    </row>
    <row r="817" spans="1:65" s="13" customFormat="1" ht="11.25">
      <c r="B817" s="206"/>
      <c r="C817" s="207"/>
      <c r="D817" s="191" t="s">
        <v>130</v>
      </c>
      <c r="E817" s="208" t="s">
        <v>1</v>
      </c>
      <c r="F817" s="209" t="s">
        <v>639</v>
      </c>
      <c r="G817" s="207"/>
      <c r="H817" s="210">
        <v>20.399999999999999</v>
      </c>
      <c r="I817" s="211"/>
      <c r="J817" s="207"/>
      <c r="K817" s="207"/>
      <c r="L817" s="212"/>
      <c r="M817" s="213"/>
      <c r="N817" s="214"/>
      <c r="O817" s="214"/>
      <c r="P817" s="214"/>
      <c r="Q817" s="214"/>
      <c r="R817" s="214"/>
      <c r="S817" s="214"/>
      <c r="T817" s="215"/>
      <c r="AT817" s="216" t="s">
        <v>130</v>
      </c>
      <c r="AU817" s="216" t="s">
        <v>83</v>
      </c>
      <c r="AV817" s="13" t="s">
        <v>85</v>
      </c>
      <c r="AW817" s="13" t="s">
        <v>31</v>
      </c>
      <c r="AX817" s="13" t="s">
        <v>75</v>
      </c>
      <c r="AY817" s="216" t="s">
        <v>120</v>
      </c>
    </row>
    <row r="818" spans="1:65" s="12" customFormat="1" ht="11.25">
      <c r="B818" s="196"/>
      <c r="C818" s="197"/>
      <c r="D818" s="191" t="s">
        <v>130</v>
      </c>
      <c r="E818" s="198" t="s">
        <v>1</v>
      </c>
      <c r="F818" s="199" t="s">
        <v>504</v>
      </c>
      <c r="G818" s="197"/>
      <c r="H818" s="198" t="s">
        <v>1</v>
      </c>
      <c r="I818" s="200"/>
      <c r="J818" s="197"/>
      <c r="K818" s="197"/>
      <c r="L818" s="201"/>
      <c r="M818" s="202"/>
      <c r="N818" s="203"/>
      <c r="O818" s="203"/>
      <c r="P818" s="203"/>
      <c r="Q818" s="203"/>
      <c r="R818" s="203"/>
      <c r="S818" s="203"/>
      <c r="T818" s="204"/>
      <c r="AT818" s="205" t="s">
        <v>130</v>
      </c>
      <c r="AU818" s="205" t="s">
        <v>83</v>
      </c>
      <c r="AV818" s="12" t="s">
        <v>83</v>
      </c>
      <c r="AW818" s="12" t="s">
        <v>31</v>
      </c>
      <c r="AX818" s="12" t="s">
        <v>75</v>
      </c>
      <c r="AY818" s="205" t="s">
        <v>120</v>
      </c>
    </row>
    <row r="819" spans="1:65" s="13" customFormat="1" ht="11.25">
      <c r="B819" s="206"/>
      <c r="C819" s="207"/>
      <c r="D819" s="191" t="s">
        <v>130</v>
      </c>
      <c r="E819" s="208" t="s">
        <v>1</v>
      </c>
      <c r="F819" s="209" t="s">
        <v>640</v>
      </c>
      <c r="G819" s="207"/>
      <c r="H819" s="210">
        <v>255</v>
      </c>
      <c r="I819" s="211"/>
      <c r="J819" s="207"/>
      <c r="K819" s="207"/>
      <c r="L819" s="212"/>
      <c r="M819" s="213"/>
      <c r="N819" s="214"/>
      <c r="O819" s="214"/>
      <c r="P819" s="214"/>
      <c r="Q819" s="214"/>
      <c r="R819" s="214"/>
      <c r="S819" s="214"/>
      <c r="T819" s="215"/>
      <c r="AT819" s="216" t="s">
        <v>130</v>
      </c>
      <c r="AU819" s="216" t="s">
        <v>83</v>
      </c>
      <c r="AV819" s="13" t="s">
        <v>85</v>
      </c>
      <c r="AW819" s="13" t="s">
        <v>31</v>
      </c>
      <c r="AX819" s="13" t="s">
        <v>75</v>
      </c>
      <c r="AY819" s="216" t="s">
        <v>120</v>
      </c>
    </row>
    <row r="820" spans="1:65" s="13" customFormat="1" ht="11.25">
      <c r="B820" s="206"/>
      <c r="C820" s="207"/>
      <c r="D820" s="191" t="s">
        <v>130</v>
      </c>
      <c r="E820" s="208" t="s">
        <v>1</v>
      </c>
      <c r="F820" s="209" t="s">
        <v>632</v>
      </c>
      <c r="G820" s="207"/>
      <c r="H820" s="210">
        <v>25</v>
      </c>
      <c r="I820" s="211"/>
      <c r="J820" s="207"/>
      <c r="K820" s="207"/>
      <c r="L820" s="212"/>
      <c r="M820" s="213"/>
      <c r="N820" s="214"/>
      <c r="O820" s="214"/>
      <c r="P820" s="214"/>
      <c r="Q820" s="214"/>
      <c r="R820" s="214"/>
      <c r="S820" s="214"/>
      <c r="T820" s="215"/>
      <c r="AT820" s="216" t="s">
        <v>130</v>
      </c>
      <c r="AU820" s="216" t="s">
        <v>83</v>
      </c>
      <c r="AV820" s="13" t="s">
        <v>85</v>
      </c>
      <c r="AW820" s="13" t="s">
        <v>31</v>
      </c>
      <c r="AX820" s="13" t="s">
        <v>75</v>
      </c>
      <c r="AY820" s="216" t="s">
        <v>120</v>
      </c>
    </row>
    <row r="821" spans="1:65" s="12" customFormat="1" ht="11.25">
      <c r="B821" s="196"/>
      <c r="C821" s="197"/>
      <c r="D821" s="191" t="s">
        <v>130</v>
      </c>
      <c r="E821" s="198" t="s">
        <v>1</v>
      </c>
      <c r="F821" s="199" t="s">
        <v>661</v>
      </c>
      <c r="G821" s="197"/>
      <c r="H821" s="198" t="s">
        <v>1</v>
      </c>
      <c r="I821" s="200"/>
      <c r="J821" s="197"/>
      <c r="K821" s="197"/>
      <c r="L821" s="201"/>
      <c r="M821" s="202"/>
      <c r="N821" s="203"/>
      <c r="O821" s="203"/>
      <c r="P821" s="203"/>
      <c r="Q821" s="203"/>
      <c r="R821" s="203"/>
      <c r="S821" s="203"/>
      <c r="T821" s="204"/>
      <c r="AT821" s="205" t="s">
        <v>130</v>
      </c>
      <c r="AU821" s="205" t="s">
        <v>83</v>
      </c>
      <c r="AV821" s="12" t="s">
        <v>83</v>
      </c>
      <c r="AW821" s="12" t="s">
        <v>31</v>
      </c>
      <c r="AX821" s="12" t="s">
        <v>75</v>
      </c>
      <c r="AY821" s="205" t="s">
        <v>120</v>
      </c>
    </row>
    <row r="822" spans="1:65" s="13" customFormat="1" ht="11.25">
      <c r="B822" s="206"/>
      <c r="C822" s="207"/>
      <c r="D822" s="191" t="s">
        <v>130</v>
      </c>
      <c r="E822" s="208" t="s">
        <v>1</v>
      </c>
      <c r="F822" s="209" t="s">
        <v>633</v>
      </c>
      <c r="G822" s="207"/>
      <c r="H822" s="210">
        <v>10</v>
      </c>
      <c r="I822" s="211"/>
      <c r="J822" s="207"/>
      <c r="K822" s="207"/>
      <c r="L822" s="212"/>
      <c r="M822" s="213"/>
      <c r="N822" s="214"/>
      <c r="O822" s="214"/>
      <c r="P822" s="214"/>
      <c r="Q822" s="214"/>
      <c r="R822" s="214"/>
      <c r="S822" s="214"/>
      <c r="T822" s="215"/>
      <c r="AT822" s="216" t="s">
        <v>130</v>
      </c>
      <c r="AU822" s="216" t="s">
        <v>83</v>
      </c>
      <c r="AV822" s="13" t="s">
        <v>85</v>
      </c>
      <c r="AW822" s="13" t="s">
        <v>31</v>
      </c>
      <c r="AX822" s="13" t="s">
        <v>75</v>
      </c>
      <c r="AY822" s="216" t="s">
        <v>120</v>
      </c>
    </row>
    <row r="823" spans="1:65" s="12" customFormat="1" ht="11.25">
      <c r="B823" s="196"/>
      <c r="C823" s="197"/>
      <c r="D823" s="191" t="s">
        <v>130</v>
      </c>
      <c r="E823" s="198" t="s">
        <v>1</v>
      </c>
      <c r="F823" s="199" t="s">
        <v>136</v>
      </c>
      <c r="G823" s="197"/>
      <c r="H823" s="198" t="s">
        <v>1</v>
      </c>
      <c r="I823" s="200"/>
      <c r="J823" s="197"/>
      <c r="K823" s="197"/>
      <c r="L823" s="201"/>
      <c r="M823" s="202"/>
      <c r="N823" s="203"/>
      <c r="O823" s="203"/>
      <c r="P823" s="203"/>
      <c r="Q823" s="203"/>
      <c r="R823" s="203"/>
      <c r="S823" s="203"/>
      <c r="T823" s="204"/>
      <c r="AT823" s="205" t="s">
        <v>130</v>
      </c>
      <c r="AU823" s="205" t="s">
        <v>83</v>
      </c>
      <c r="AV823" s="12" t="s">
        <v>83</v>
      </c>
      <c r="AW823" s="12" t="s">
        <v>31</v>
      </c>
      <c r="AX823" s="12" t="s">
        <v>75</v>
      </c>
      <c r="AY823" s="205" t="s">
        <v>120</v>
      </c>
    </row>
    <row r="824" spans="1:65" s="13" customFormat="1" ht="11.25">
      <c r="B824" s="206"/>
      <c r="C824" s="207"/>
      <c r="D824" s="191" t="s">
        <v>130</v>
      </c>
      <c r="E824" s="208" t="s">
        <v>1</v>
      </c>
      <c r="F824" s="209" t="s">
        <v>641</v>
      </c>
      <c r="G824" s="207"/>
      <c r="H824" s="210">
        <v>25.5</v>
      </c>
      <c r="I824" s="211"/>
      <c r="J824" s="207"/>
      <c r="K824" s="207"/>
      <c r="L824" s="212"/>
      <c r="M824" s="213"/>
      <c r="N824" s="214"/>
      <c r="O824" s="214"/>
      <c r="P824" s="214"/>
      <c r="Q824" s="214"/>
      <c r="R824" s="214"/>
      <c r="S824" s="214"/>
      <c r="T824" s="215"/>
      <c r="AT824" s="216" t="s">
        <v>130</v>
      </c>
      <c r="AU824" s="216" t="s">
        <v>83</v>
      </c>
      <c r="AV824" s="13" t="s">
        <v>85</v>
      </c>
      <c r="AW824" s="13" t="s">
        <v>31</v>
      </c>
      <c r="AX824" s="13" t="s">
        <v>75</v>
      </c>
      <c r="AY824" s="216" t="s">
        <v>120</v>
      </c>
    </row>
    <row r="825" spans="1:65" s="13" customFormat="1" ht="11.25">
      <c r="B825" s="206"/>
      <c r="C825" s="207"/>
      <c r="D825" s="191" t="s">
        <v>130</v>
      </c>
      <c r="E825" s="208" t="s">
        <v>1</v>
      </c>
      <c r="F825" s="209" t="s">
        <v>642</v>
      </c>
      <c r="G825" s="207"/>
      <c r="H825" s="210">
        <v>550.79999999999995</v>
      </c>
      <c r="I825" s="211"/>
      <c r="J825" s="207"/>
      <c r="K825" s="207"/>
      <c r="L825" s="212"/>
      <c r="M825" s="213"/>
      <c r="N825" s="214"/>
      <c r="O825" s="214"/>
      <c r="P825" s="214"/>
      <c r="Q825" s="214"/>
      <c r="R825" s="214"/>
      <c r="S825" s="214"/>
      <c r="T825" s="215"/>
      <c r="AT825" s="216" t="s">
        <v>130</v>
      </c>
      <c r="AU825" s="216" t="s">
        <v>83</v>
      </c>
      <c r="AV825" s="13" t="s">
        <v>85</v>
      </c>
      <c r="AW825" s="13" t="s">
        <v>31</v>
      </c>
      <c r="AX825" s="13" t="s">
        <v>75</v>
      </c>
      <c r="AY825" s="216" t="s">
        <v>120</v>
      </c>
    </row>
    <row r="826" spans="1:65" s="12" customFormat="1" ht="11.25">
      <c r="B826" s="196"/>
      <c r="C826" s="197"/>
      <c r="D826" s="191" t="s">
        <v>130</v>
      </c>
      <c r="E826" s="198" t="s">
        <v>1</v>
      </c>
      <c r="F826" s="199" t="s">
        <v>510</v>
      </c>
      <c r="G826" s="197"/>
      <c r="H826" s="198" t="s">
        <v>1</v>
      </c>
      <c r="I826" s="200"/>
      <c r="J826" s="197"/>
      <c r="K826" s="197"/>
      <c r="L826" s="201"/>
      <c r="M826" s="202"/>
      <c r="N826" s="203"/>
      <c r="O826" s="203"/>
      <c r="P826" s="203"/>
      <c r="Q826" s="203"/>
      <c r="R826" s="203"/>
      <c r="S826" s="203"/>
      <c r="T826" s="204"/>
      <c r="AT826" s="205" t="s">
        <v>130</v>
      </c>
      <c r="AU826" s="205" t="s">
        <v>83</v>
      </c>
      <c r="AV826" s="12" t="s">
        <v>83</v>
      </c>
      <c r="AW826" s="12" t="s">
        <v>31</v>
      </c>
      <c r="AX826" s="12" t="s">
        <v>75</v>
      </c>
      <c r="AY826" s="205" t="s">
        <v>120</v>
      </c>
    </row>
    <row r="827" spans="1:65" s="13" customFormat="1" ht="11.25">
      <c r="B827" s="206"/>
      <c r="C827" s="207"/>
      <c r="D827" s="191" t="s">
        <v>130</v>
      </c>
      <c r="E827" s="208" t="s">
        <v>1</v>
      </c>
      <c r="F827" s="209" t="s">
        <v>643</v>
      </c>
      <c r="G827" s="207"/>
      <c r="H827" s="210">
        <v>-47.6</v>
      </c>
      <c r="I827" s="211"/>
      <c r="J827" s="207"/>
      <c r="K827" s="207"/>
      <c r="L827" s="212"/>
      <c r="M827" s="213"/>
      <c r="N827" s="214"/>
      <c r="O827" s="214"/>
      <c r="P827" s="214"/>
      <c r="Q827" s="214"/>
      <c r="R827" s="214"/>
      <c r="S827" s="214"/>
      <c r="T827" s="215"/>
      <c r="AT827" s="216" t="s">
        <v>130</v>
      </c>
      <c r="AU827" s="216" t="s">
        <v>83</v>
      </c>
      <c r="AV827" s="13" t="s">
        <v>85</v>
      </c>
      <c r="AW827" s="13" t="s">
        <v>31</v>
      </c>
      <c r="AX827" s="13" t="s">
        <v>75</v>
      </c>
      <c r="AY827" s="216" t="s">
        <v>120</v>
      </c>
    </row>
    <row r="828" spans="1:65" s="14" customFormat="1" ht="11.25">
      <c r="B828" s="217"/>
      <c r="C828" s="218"/>
      <c r="D828" s="191" t="s">
        <v>130</v>
      </c>
      <c r="E828" s="219" t="s">
        <v>1</v>
      </c>
      <c r="F828" s="220" t="s">
        <v>137</v>
      </c>
      <c r="G828" s="218"/>
      <c r="H828" s="221">
        <v>3282.4</v>
      </c>
      <c r="I828" s="222"/>
      <c r="J828" s="218"/>
      <c r="K828" s="218"/>
      <c r="L828" s="223"/>
      <c r="M828" s="224"/>
      <c r="N828" s="225"/>
      <c r="O828" s="225"/>
      <c r="P828" s="225"/>
      <c r="Q828" s="225"/>
      <c r="R828" s="225"/>
      <c r="S828" s="225"/>
      <c r="T828" s="226"/>
      <c r="AT828" s="227" t="s">
        <v>130</v>
      </c>
      <c r="AU828" s="227" t="s">
        <v>83</v>
      </c>
      <c r="AV828" s="14" t="s">
        <v>127</v>
      </c>
      <c r="AW828" s="14" t="s">
        <v>31</v>
      </c>
      <c r="AX828" s="14" t="s">
        <v>83</v>
      </c>
      <c r="AY828" s="227" t="s">
        <v>120</v>
      </c>
    </row>
    <row r="829" spans="1:65" s="2" customFormat="1" ht="16.5" customHeight="1">
      <c r="A829" s="33"/>
      <c r="B829" s="34"/>
      <c r="C829" s="228" t="s">
        <v>662</v>
      </c>
      <c r="D829" s="228" t="s">
        <v>553</v>
      </c>
      <c r="E829" s="229" t="s">
        <v>663</v>
      </c>
      <c r="F829" s="230" t="s">
        <v>664</v>
      </c>
      <c r="G829" s="231" t="s">
        <v>665</v>
      </c>
      <c r="H829" s="232">
        <v>10.78</v>
      </c>
      <c r="I829" s="233"/>
      <c r="J829" s="234">
        <f>ROUND(I829*H829,2)</f>
        <v>0</v>
      </c>
      <c r="K829" s="230" t="s">
        <v>125</v>
      </c>
      <c r="L829" s="38"/>
      <c r="M829" s="235" t="s">
        <v>1</v>
      </c>
      <c r="N829" s="236" t="s">
        <v>40</v>
      </c>
      <c r="O829" s="70"/>
      <c r="P829" s="187">
        <f>O829*H829</f>
        <v>0</v>
      </c>
      <c r="Q829" s="187">
        <v>0</v>
      </c>
      <c r="R829" s="187">
        <f>Q829*H829</f>
        <v>0</v>
      </c>
      <c r="S829" s="187">
        <v>0</v>
      </c>
      <c r="T829" s="188">
        <f>S829*H829</f>
        <v>0</v>
      </c>
      <c r="U829" s="33"/>
      <c r="V829" s="33"/>
      <c r="W829" s="33"/>
      <c r="X829" s="33"/>
      <c r="Y829" s="33"/>
      <c r="Z829" s="33"/>
      <c r="AA829" s="33"/>
      <c r="AB829" s="33"/>
      <c r="AC829" s="33"/>
      <c r="AD829" s="33"/>
      <c r="AE829" s="33"/>
      <c r="AR829" s="189" t="s">
        <v>127</v>
      </c>
      <c r="AT829" s="189" t="s">
        <v>553</v>
      </c>
      <c r="AU829" s="189" t="s">
        <v>83</v>
      </c>
      <c r="AY829" s="16" t="s">
        <v>120</v>
      </c>
      <c r="BE829" s="190">
        <f>IF(N829="základní",J829,0)</f>
        <v>0</v>
      </c>
      <c r="BF829" s="190">
        <f>IF(N829="snížená",J829,0)</f>
        <v>0</v>
      </c>
      <c r="BG829" s="190">
        <f>IF(N829="zákl. přenesená",J829,0)</f>
        <v>0</v>
      </c>
      <c r="BH829" s="190">
        <f>IF(N829="sníž. přenesená",J829,0)</f>
        <v>0</v>
      </c>
      <c r="BI829" s="190">
        <f>IF(N829="nulová",J829,0)</f>
        <v>0</v>
      </c>
      <c r="BJ829" s="16" t="s">
        <v>83</v>
      </c>
      <c r="BK829" s="190">
        <f>ROUND(I829*H829,2)</f>
        <v>0</v>
      </c>
      <c r="BL829" s="16" t="s">
        <v>127</v>
      </c>
      <c r="BM829" s="189" t="s">
        <v>666</v>
      </c>
    </row>
    <row r="830" spans="1:65" s="2" customFormat="1" ht="39">
      <c r="A830" s="33"/>
      <c r="B830" s="34"/>
      <c r="C830" s="35"/>
      <c r="D830" s="191" t="s">
        <v>129</v>
      </c>
      <c r="E830" s="35"/>
      <c r="F830" s="192" t="s">
        <v>667</v>
      </c>
      <c r="G830" s="35"/>
      <c r="H830" s="35"/>
      <c r="I830" s="193"/>
      <c r="J830" s="35"/>
      <c r="K830" s="35"/>
      <c r="L830" s="38"/>
      <c r="M830" s="194"/>
      <c r="N830" s="195"/>
      <c r="O830" s="70"/>
      <c r="P830" s="70"/>
      <c r="Q830" s="70"/>
      <c r="R830" s="70"/>
      <c r="S830" s="70"/>
      <c r="T830" s="71"/>
      <c r="U830" s="33"/>
      <c r="V830" s="33"/>
      <c r="W830" s="33"/>
      <c r="X830" s="33"/>
      <c r="Y830" s="33"/>
      <c r="Z830" s="33"/>
      <c r="AA830" s="33"/>
      <c r="AB830" s="33"/>
      <c r="AC830" s="33"/>
      <c r="AD830" s="33"/>
      <c r="AE830" s="33"/>
      <c r="AT830" s="16" t="s">
        <v>129</v>
      </c>
      <c r="AU830" s="16" t="s">
        <v>83</v>
      </c>
    </row>
    <row r="831" spans="1:65" s="13" customFormat="1" ht="11.25">
      <c r="B831" s="206"/>
      <c r="C831" s="207"/>
      <c r="D831" s="191" t="s">
        <v>130</v>
      </c>
      <c r="E831" s="208" t="s">
        <v>1</v>
      </c>
      <c r="F831" s="209" t="s">
        <v>668</v>
      </c>
      <c r="G831" s="207"/>
      <c r="H831" s="210">
        <v>10.78</v>
      </c>
      <c r="I831" s="211"/>
      <c r="J831" s="207"/>
      <c r="K831" s="207"/>
      <c r="L831" s="212"/>
      <c r="M831" s="213"/>
      <c r="N831" s="214"/>
      <c r="O831" s="214"/>
      <c r="P831" s="214"/>
      <c r="Q831" s="214"/>
      <c r="R831" s="214"/>
      <c r="S831" s="214"/>
      <c r="T831" s="215"/>
      <c r="AT831" s="216" t="s">
        <v>130</v>
      </c>
      <c r="AU831" s="216" t="s">
        <v>83</v>
      </c>
      <c r="AV831" s="13" t="s">
        <v>85</v>
      </c>
      <c r="AW831" s="13" t="s">
        <v>31</v>
      </c>
      <c r="AX831" s="13" t="s">
        <v>75</v>
      </c>
      <c r="AY831" s="216" t="s">
        <v>120</v>
      </c>
    </row>
    <row r="832" spans="1:65" s="14" customFormat="1" ht="11.25">
      <c r="B832" s="217"/>
      <c r="C832" s="218"/>
      <c r="D832" s="191" t="s">
        <v>130</v>
      </c>
      <c r="E832" s="219" t="s">
        <v>1</v>
      </c>
      <c r="F832" s="220" t="s">
        <v>137</v>
      </c>
      <c r="G832" s="218"/>
      <c r="H832" s="221">
        <v>10.78</v>
      </c>
      <c r="I832" s="222"/>
      <c r="J832" s="218"/>
      <c r="K832" s="218"/>
      <c r="L832" s="223"/>
      <c r="M832" s="224"/>
      <c r="N832" s="225"/>
      <c r="O832" s="225"/>
      <c r="P832" s="225"/>
      <c r="Q832" s="225"/>
      <c r="R832" s="225"/>
      <c r="S832" s="225"/>
      <c r="T832" s="226"/>
      <c r="AT832" s="227" t="s">
        <v>130</v>
      </c>
      <c r="AU832" s="227" t="s">
        <v>83</v>
      </c>
      <c r="AV832" s="14" t="s">
        <v>127</v>
      </c>
      <c r="AW832" s="14" t="s">
        <v>31</v>
      </c>
      <c r="AX832" s="14" t="s">
        <v>83</v>
      </c>
      <c r="AY832" s="227" t="s">
        <v>120</v>
      </c>
    </row>
    <row r="833" spans="1:65" s="2" customFormat="1" ht="24.2" customHeight="1">
      <c r="A833" s="33"/>
      <c r="B833" s="34"/>
      <c r="C833" s="228" t="s">
        <v>669</v>
      </c>
      <c r="D833" s="228" t="s">
        <v>553</v>
      </c>
      <c r="E833" s="229" t="s">
        <v>670</v>
      </c>
      <c r="F833" s="230" t="s">
        <v>671</v>
      </c>
      <c r="G833" s="231" t="s">
        <v>665</v>
      </c>
      <c r="H833" s="232">
        <v>10.78</v>
      </c>
      <c r="I833" s="233"/>
      <c r="J833" s="234">
        <f>ROUND(I833*H833,2)</f>
        <v>0</v>
      </c>
      <c r="K833" s="230" t="s">
        <v>125</v>
      </c>
      <c r="L833" s="38"/>
      <c r="M833" s="235" t="s">
        <v>1</v>
      </c>
      <c r="N833" s="236" t="s">
        <v>40</v>
      </c>
      <c r="O833" s="70"/>
      <c r="P833" s="187">
        <f>O833*H833</f>
        <v>0</v>
      </c>
      <c r="Q833" s="187">
        <v>0</v>
      </c>
      <c r="R833" s="187">
        <f>Q833*H833</f>
        <v>0</v>
      </c>
      <c r="S833" s="187">
        <v>0</v>
      </c>
      <c r="T833" s="188">
        <f>S833*H833</f>
        <v>0</v>
      </c>
      <c r="U833" s="33"/>
      <c r="V833" s="33"/>
      <c r="W833" s="33"/>
      <c r="X833" s="33"/>
      <c r="Y833" s="33"/>
      <c r="Z833" s="33"/>
      <c r="AA833" s="33"/>
      <c r="AB833" s="33"/>
      <c r="AC833" s="33"/>
      <c r="AD833" s="33"/>
      <c r="AE833" s="33"/>
      <c r="AR833" s="189" t="s">
        <v>127</v>
      </c>
      <c r="AT833" s="189" t="s">
        <v>553</v>
      </c>
      <c r="AU833" s="189" t="s">
        <v>83</v>
      </c>
      <c r="AY833" s="16" t="s">
        <v>120</v>
      </c>
      <c r="BE833" s="190">
        <f>IF(N833="základní",J833,0)</f>
        <v>0</v>
      </c>
      <c r="BF833" s="190">
        <f>IF(N833="snížená",J833,0)</f>
        <v>0</v>
      </c>
      <c r="BG833" s="190">
        <f>IF(N833="zákl. přenesená",J833,0)</f>
        <v>0</v>
      </c>
      <c r="BH833" s="190">
        <f>IF(N833="sníž. přenesená",J833,0)</f>
        <v>0</v>
      </c>
      <c r="BI833" s="190">
        <f>IF(N833="nulová",J833,0)</f>
        <v>0</v>
      </c>
      <c r="BJ833" s="16" t="s">
        <v>83</v>
      </c>
      <c r="BK833" s="190">
        <f>ROUND(I833*H833,2)</f>
        <v>0</v>
      </c>
      <c r="BL833" s="16" t="s">
        <v>127</v>
      </c>
      <c r="BM833" s="189" t="s">
        <v>672</v>
      </c>
    </row>
    <row r="834" spans="1:65" s="2" customFormat="1" ht="78">
      <c r="A834" s="33"/>
      <c r="B834" s="34"/>
      <c r="C834" s="35"/>
      <c r="D834" s="191" t="s">
        <v>129</v>
      </c>
      <c r="E834" s="35"/>
      <c r="F834" s="192" t="s">
        <v>673</v>
      </c>
      <c r="G834" s="35"/>
      <c r="H834" s="35"/>
      <c r="I834" s="193"/>
      <c r="J834" s="35"/>
      <c r="K834" s="35"/>
      <c r="L834" s="38"/>
      <c r="M834" s="194"/>
      <c r="N834" s="195"/>
      <c r="O834" s="70"/>
      <c r="P834" s="70"/>
      <c r="Q834" s="70"/>
      <c r="R834" s="70"/>
      <c r="S834" s="70"/>
      <c r="T834" s="71"/>
      <c r="U834" s="33"/>
      <c r="V834" s="33"/>
      <c r="W834" s="33"/>
      <c r="X834" s="33"/>
      <c r="Y834" s="33"/>
      <c r="Z834" s="33"/>
      <c r="AA834" s="33"/>
      <c r="AB834" s="33"/>
      <c r="AC834" s="33"/>
      <c r="AD834" s="33"/>
      <c r="AE834" s="33"/>
      <c r="AT834" s="16" t="s">
        <v>129</v>
      </c>
      <c r="AU834" s="16" t="s">
        <v>83</v>
      </c>
    </row>
    <row r="835" spans="1:65" s="13" customFormat="1" ht="11.25">
      <c r="B835" s="206"/>
      <c r="C835" s="207"/>
      <c r="D835" s="191" t="s">
        <v>130</v>
      </c>
      <c r="E835" s="208" t="s">
        <v>1</v>
      </c>
      <c r="F835" s="209" t="s">
        <v>668</v>
      </c>
      <c r="G835" s="207"/>
      <c r="H835" s="210">
        <v>10.78</v>
      </c>
      <c r="I835" s="211"/>
      <c r="J835" s="207"/>
      <c r="K835" s="207"/>
      <c r="L835" s="212"/>
      <c r="M835" s="213"/>
      <c r="N835" s="214"/>
      <c r="O835" s="214"/>
      <c r="P835" s="214"/>
      <c r="Q835" s="214"/>
      <c r="R835" s="214"/>
      <c r="S835" s="214"/>
      <c r="T835" s="215"/>
      <c r="AT835" s="216" t="s">
        <v>130</v>
      </c>
      <c r="AU835" s="216" t="s">
        <v>83</v>
      </c>
      <c r="AV835" s="13" t="s">
        <v>85</v>
      </c>
      <c r="AW835" s="13" t="s">
        <v>31</v>
      </c>
      <c r="AX835" s="13" t="s">
        <v>75</v>
      </c>
      <c r="AY835" s="216" t="s">
        <v>120</v>
      </c>
    </row>
    <row r="836" spans="1:65" s="14" customFormat="1" ht="11.25">
      <c r="B836" s="217"/>
      <c r="C836" s="218"/>
      <c r="D836" s="191" t="s">
        <v>130</v>
      </c>
      <c r="E836" s="219" t="s">
        <v>1</v>
      </c>
      <c r="F836" s="220" t="s">
        <v>137</v>
      </c>
      <c r="G836" s="218"/>
      <c r="H836" s="221">
        <v>10.78</v>
      </c>
      <c r="I836" s="222"/>
      <c r="J836" s="218"/>
      <c r="K836" s="218"/>
      <c r="L836" s="223"/>
      <c r="M836" s="224"/>
      <c r="N836" s="225"/>
      <c r="O836" s="225"/>
      <c r="P836" s="225"/>
      <c r="Q836" s="225"/>
      <c r="R836" s="225"/>
      <c r="S836" s="225"/>
      <c r="T836" s="226"/>
      <c r="AT836" s="227" t="s">
        <v>130</v>
      </c>
      <c r="AU836" s="227" t="s">
        <v>83</v>
      </c>
      <c r="AV836" s="14" t="s">
        <v>127</v>
      </c>
      <c r="AW836" s="14" t="s">
        <v>31</v>
      </c>
      <c r="AX836" s="14" t="s">
        <v>83</v>
      </c>
      <c r="AY836" s="227" t="s">
        <v>120</v>
      </c>
    </row>
    <row r="837" spans="1:65" s="2" customFormat="1" ht="24.2" customHeight="1">
      <c r="A837" s="33"/>
      <c r="B837" s="34"/>
      <c r="C837" s="228" t="s">
        <v>674</v>
      </c>
      <c r="D837" s="228" t="s">
        <v>553</v>
      </c>
      <c r="E837" s="229" t="s">
        <v>675</v>
      </c>
      <c r="F837" s="230" t="s">
        <v>676</v>
      </c>
      <c r="G837" s="231" t="s">
        <v>665</v>
      </c>
      <c r="H837" s="232">
        <v>10.78</v>
      </c>
      <c r="I837" s="233"/>
      <c r="J837" s="234">
        <f>ROUND(I837*H837,2)</f>
        <v>0</v>
      </c>
      <c r="K837" s="230" t="s">
        <v>125</v>
      </c>
      <c r="L837" s="38"/>
      <c r="M837" s="235" t="s">
        <v>1</v>
      </c>
      <c r="N837" s="236" t="s">
        <v>40</v>
      </c>
      <c r="O837" s="70"/>
      <c r="P837" s="187">
        <f>O837*H837</f>
        <v>0</v>
      </c>
      <c r="Q837" s="187">
        <v>0</v>
      </c>
      <c r="R837" s="187">
        <f>Q837*H837</f>
        <v>0</v>
      </c>
      <c r="S837" s="187">
        <v>0</v>
      </c>
      <c r="T837" s="188">
        <f>S837*H837</f>
        <v>0</v>
      </c>
      <c r="U837" s="33"/>
      <c r="V837" s="33"/>
      <c r="W837" s="33"/>
      <c r="X837" s="33"/>
      <c r="Y837" s="33"/>
      <c r="Z837" s="33"/>
      <c r="AA837" s="33"/>
      <c r="AB837" s="33"/>
      <c r="AC837" s="33"/>
      <c r="AD837" s="33"/>
      <c r="AE837" s="33"/>
      <c r="AR837" s="189" t="s">
        <v>127</v>
      </c>
      <c r="AT837" s="189" t="s">
        <v>553</v>
      </c>
      <c r="AU837" s="189" t="s">
        <v>83</v>
      </c>
      <c r="AY837" s="16" t="s">
        <v>120</v>
      </c>
      <c r="BE837" s="190">
        <f>IF(N837="základní",J837,0)</f>
        <v>0</v>
      </c>
      <c r="BF837" s="190">
        <f>IF(N837="snížená",J837,0)</f>
        <v>0</v>
      </c>
      <c r="BG837" s="190">
        <f>IF(N837="zákl. přenesená",J837,0)</f>
        <v>0</v>
      </c>
      <c r="BH837" s="190">
        <f>IF(N837="sníž. přenesená",J837,0)</f>
        <v>0</v>
      </c>
      <c r="BI837" s="190">
        <f>IF(N837="nulová",J837,0)</f>
        <v>0</v>
      </c>
      <c r="BJ837" s="16" t="s">
        <v>83</v>
      </c>
      <c r="BK837" s="190">
        <f>ROUND(I837*H837,2)</f>
        <v>0</v>
      </c>
      <c r="BL837" s="16" t="s">
        <v>127</v>
      </c>
      <c r="BM837" s="189" t="s">
        <v>677</v>
      </c>
    </row>
    <row r="838" spans="1:65" s="2" customFormat="1" ht="39">
      <c r="A838" s="33"/>
      <c r="B838" s="34"/>
      <c r="C838" s="35"/>
      <c r="D838" s="191" t="s">
        <v>129</v>
      </c>
      <c r="E838" s="35"/>
      <c r="F838" s="192" t="s">
        <v>678</v>
      </c>
      <c r="G838" s="35"/>
      <c r="H838" s="35"/>
      <c r="I838" s="193"/>
      <c r="J838" s="35"/>
      <c r="K838" s="35"/>
      <c r="L838" s="38"/>
      <c r="M838" s="194"/>
      <c r="N838" s="195"/>
      <c r="O838" s="70"/>
      <c r="P838" s="70"/>
      <c r="Q838" s="70"/>
      <c r="R838" s="70"/>
      <c r="S838" s="70"/>
      <c r="T838" s="71"/>
      <c r="U838" s="33"/>
      <c r="V838" s="33"/>
      <c r="W838" s="33"/>
      <c r="X838" s="33"/>
      <c r="Y838" s="33"/>
      <c r="Z838" s="33"/>
      <c r="AA838" s="33"/>
      <c r="AB838" s="33"/>
      <c r="AC838" s="33"/>
      <c r="AD838" s="33"/>
      <c r="AE838" s="33"/>
      <c r="AT838" s="16" t="s">
        <v>129</v>
      </c>
      <c r="AU838" s="16" t="s">
        <v>83</v>
      </c>
    </row>
    <row r="839" spans="1:65" s="13" customFormat="1" ht="11.25">
      <c r="B839" s="206"/>
      <c r="C839" s="207"/>
      <c r="D839" s="191" t="s">
        <v>130</v>
      </c>
      <c r="E839" s="208" t="s">
        <v>1</v>
      </c>
      <c r="F839" s="209" t="s">
        <v>668</v>
      </c>
      <c r="G839" s="207"/>
      <c r="H839" s="210">
        <v>10.78</v>
      </c>
      <c r="I839" s="211"/>
      <c r="J839" s="207"/>
      <c r="K839" s="207"/>
      <c r="L839" s="212"/>
      <c r="M839" s="213"/>
      <c r="N839" s="214"/>
      <c r="O839" s="214"/>
      <c r="P839" s="214"/>
      <c r="Q839" s="214"/>
      <c r="R839" s="214"/>
      <c r="S839" s="214"/>
      <c r="T839" s="215"/>
      <c r="AT839" s="216" t="s">
        <v>130</v>
      </c>
      <c r="AU839" s="216" t="s">
        <v>83</v>
      </c>
      <c r="AV839" s="13" t="s">
        <v>85</v>
      </c>
      <c r="AW839" s="13" t="s">
        <v>31</v>
      </c>
      <c r="AX839" s="13" t="s">
        <v>75</v>
      </c>
      <c r="AY839" s="216" t="s">
        <v>120</v>
      </c>
    </row>
    <row r="840" spans="1:65" s="14" customFormat="1" ht="11.25">
      <c r="B840" s="217"/>
      <c r="C840" s="218"/>
      <c r="D840" s="191" t="s">
        <v>130</v>
      </c>
      <c r="E840" s="219" t="s">
        <v>1</v>
      </c>
      <c r="F840" s="220" t="s">
        <v>137</v>
      </c>
      <c r="G840" s="218"/>
      <c r="H840" s="221">
        <v>10.78</v>
      </c>
      <c r="I840" s="222"/>
      <c r="J840" s="218"/>
      <c r="K840" s="218"/>
      <c r="L840" s="223"/>
      <c r="M840" s="224"/>
      <c r="N840" s="225"/>
      <c r="O840" s="225"/>
      <c r="P840" s="225"/>
      <c r="Q840" s="225"/>
      <c r="R840" s="225"/>
      <c r="S840" s="225"/>
      <c r="T840" s="226"/>
      <c r="AT840" s="227" t="s">
        <v>130</v>
      </c>
      <c r="AU840" s="227" t="s">
        <v>83</v>
      </c>
      <c r="AV840" s="14" t="s">
        <v>127</v>
      </c>
      <c r="AW840" s="14" t="s">
        <v>31</v>
      </c>
      <c r="AX840" s="14" t="s">
        <v>83</v>
      </c>
      <c r="AY840" s="227" t="s">
        <v>120</v>
      </c>
    </row>
    <row r="841" spans="1:65" s="2" customFormat="1" ht="37.9" customHeight="1">
      <c r="A841" s="33"/>
      <c r="B841" s="34"/>
      <c r="C841" s="228" t="s">
        <v>679</v>
      </c>
      <c r="D841" s="228" t="s">
        <v>553</v>
      </c>
      <c r="E841" s="229" t="s">
        <v>680</v>
      </c>
      <c r="F841" s="230" t="s">
        <v>681</v>
      </c>
      <c r="G841" s="231" t="s">
        <v>124</v>
      </c>
      <c r="H841" s="232">
        <v>174</v>
      </c>
      <c r="I841" s="233"/>
      <c r="J841" s="234">
        <f>ROUND(I841*H841,2)</f>
        <v>0</v>
      </c>
      <c r="K841" s="230" t="s">
        <v>125</v>
      </c>
      <c r="L841" s="38"/>
      <c r="M841" s="235" t="s">
        <v>1</v>
      </c>
      <c r="N841" s="236" t="s">
        <v>40</v>
      </c>
      <c r="O841" s="70"/>
      <c r="P841" s="187">
        <f>O841*H841</f>
        <v>0</v>
      </c>
      <c r="Q841" s="187">
        <v>0</v>
      </c>
      <c r="R841" s="187">
        <f>Q841*H841</f>
        <v>0</v>
      </c>
      <c r="S841" s="187">
        <v>0</v>
      </c>
      <c r="T841" s="188">
        <f>S841*H841</f>
        <v>0</v>
      </c>
      <c r="U841" s="33"/>
      <c r="V841" s="33"/>
      <c r="W841" s="33"/>
      <c r="X841" s="33"/>
      <c r="Y841" s="33"/>
      <c r="Z841" s="33"/>
      <c r="AA841" s="33"/>
      <c r="AB841" s="33"/>
      <c r="AC841" s="33"/>
      <c r="AD841" s="33"/>
      <c r="AE841" s="33"/>
      <c r="AR841" s="189" t="s">
        <v>127</v>
      </c>
      <c r="AT841" s="189" t="s">
        <v>553</v>
      </c>
      <c r="AU841" s="189" t="s">
        <v>83</v>
      </c>
      <c r="AY841" s="16" t="s">
        <v>120</v>
      </c>
      <c r="BE841" s="190">
        <f>IF(N841="základní",J841,0)</f>
        <v>0</v>
      </c>
      <c r="BF841" s="190">
        <f>IF(N841="snížená",J841,0)</f>
        <v>0</v>
      </c>
      <c r="BG841" s="190">
        <f>IF(N841="zákl. přenesená",J841,0)</f>
        <v>0</v>
      </c>
      <c r="BH841" s="190">
        <f>IF(N841="sníž. přenesená",J841,0)</f>
        <v>0</v>
      </c>
      <c r="BI841" s="190">
        <f>IF(N841="nulová",J841,0)</f>
        <v>0</v>
      </c>
      <c r="BJ841" s="16" t="s">
        <v>83</v>
      </c>
      <c r="BK841" s="190">
        <f>ROUND(I841*H841,2)</f>
        <v>0</v>
      </c>
      <c r="BL841" s="16" t="s">
        <v>127</v>
      </c>
      <c r="BM841" s="189" t="s">
        <v>682</v>
      </c>
    </row>
    <row r="842" spans="1:65" s="2" customFormat="1" ht="107.25">
      <c r="A842" s="33"/>
      <c r="B842" s="34"/>
      <c r="C842" s="35"/>
      <c r="D842" s="191" t="s">
        <v>129</v>
      </c>
      <c r="E842" s="35"/>
      <c r="F842" s="192" t="s">
        <v>683</v>
      </c>
      <c r="G842" s="35"/>
      <c r="H842" s="35"/>
      <c r="I842" s="193"/>
      <c r="J842" s="35"/>
      <c r="K842" s="35"/>
      <c r="L842" s="38"/>
      <c r="M842" s="194"/>
      <c r="N842" s="195"/>
      <c r="O842" s="70"/>
      <c r="P842" s="70"/>
      <c r="Q842" s="70"/>
      <c r="R842" s="70"/>
      <c r="S842" s="70"/>
      <c r="T842" s="71"/>
      <c r="U842" s="33"/>
      <c r="V842" s="33"/>
      <c r="W842" s="33"/>
      <c r="X842" s="33"/>
      <c r="Y842" s="33"/>
      <c r="Z842" s="33"/>
      <c r="AA842" s="33"/>
      <c r="AB842" s="33"/>
      <c r="AC842" s="33"/>
      <c r="AD842" s="33"/>
      <c r="AE842" s="33"/>
      <c r="AT842" s="16" t="s">
        <v>129</v>
      </c>
      <c r="AU842" s="16" t="s">
        <v>83</v>
      </c>
    </row>
    <row r="843" spans="1:65" s="12" customFormat="1" ht="11.25">
      <c r="B843" s="196"/>
      <c r="C843" s="197"/>
      <c r="D843" s="191" t="s">
        <v>130</v>
      </c>
      <c r="E843" s="198" t="s">
        <v>1</v>
      </c>
      <c r="F843" s="199" t="s">
        <v>684</v>
      </c>
      <c r="G843" s="197"/>
      <c r="H843" s="198" t="s">
        <v>1</v>
      </c>
      <c r="I843" s="200"/>
      <c r="J843" s="197"/>
      <c r="K843" s="197"/>
      <c r="L843" s="201"/>
      <c r="M843" s="202"/>
      <c r="N843" s="203"/>
      <c r="O843" s="203"/>
      <c r="P843" s="203"/>
      <c r="Q843" s="203"/>
      <c r="R843" s="203"/>
      <c r="S843" s="203"/>
      <c r="T843" s="204"/>
      <c r="AT843" s="205" t="s">
        <v>130</v>
      </c>
      <c r="AU843" s="205" t="s">
        <v>83</v>
      </c>
      <c r="AV843" s="12" t="s">
        <v>83</v>
      </c>
      <c r="AW843" s="12" t="s">
        <v>31</v>
      </c>
      <c r="AX843" s="12" t="s">
        <v>75</v>
      </c>
      <c r="AY843" s="205" t="s">
        <v>120</v>
      </c>
    </row>
    <row r="844" spans="1:65" s="13" customFormat="1" ht="11.25">
      <c r="B844" s="206"/>
      <c r="C844" s="207"/>
      <c r="D844" s="191" t="s">
        <v>130</v>
      </c>
      <c r="E844" s="208" t="s">
        <v>1</v>
      </c>
      <c r="F844" s="209" t="s">
        <v>133</v>
      </c>
      <c r="G844" s="207"/>
      <c r="H844" s="210">
        <v>12</v>
      </c>
      <c r="I844" s="211"/>
      <c r="J844" s="207"/>
      <c r="K844" s="207"/>
      <c r="L844" s="212"/>
      <c r="M844" s="213"/>
      <c r="N844" s="214"/>
      <c r="O844" s="214"/>
      <c r="P844" s="214"/>
      <c r="Q844" s="214"/>
      <c r="R844" s="214"/>
      <c r="S844" s="214"/>
      <c r="T844" s="215"/>
      <c r="AT844" s="216" t="s">
        <v>130</v>
      </c>
      <c r="AU844" s="216" t="s">
        <v>83</v>
      </c>
      <c r="AV844" s="13" t="s">
        <v>85</v>
      </c>
      <c r="AW844" s="13" t="s">
        <v>31</v>
      </c>
      <c r="AX844" s="13" t="s">
        <v>75</v>
      </c>
      <c r="AY844" s="216" t="s">
        <v>120</v>
      </c>
    </row>
    <row r="845" spans="1:65" s="12" customFormat="1" ht="11.25">
      <c r="B845" s="196"/>
      <c r="C845" s="197"/>
      <c r="D845" s="191" t="s">
        <v>130</v>
      </c>
      <c r="E845" s="198" t="s">
        <v>1</v>
      </c>
      <c r="F845" s="199" t="s">
        <v>685</v>
      </c>
      <c r="G845" s="197"/>
      <c r="H845" s="198" t="s">
        <v>1</v>
      </c>
      <c r="I845" s="200"/>
      <c r="J845" s="197"/>
      <c r="K845" s="197"/>
      <c r="L845" s="201"/>
      <c r="M845" s="202"/>
      <c r="N845" s="203"/>
      <c r="O845" s="203"/>
      <c r="P845" s="203"/>
      <c r="Q845" s="203"/>
      <c r="R845" s="203"/>
      <c r="S845" s="203"/>
      <c r="T845" s="204"/>
      <c r="AT845" s="205" t="s">
        <v>130</v>
      </c>
      <c r="AU845" s="205" t="s">
        <v>83</v>
      </c>
      <c r="AV845" s="12" t="s">
        <v>83</v>
      </c>
      <c r="AW845" s="12" t="s">
        <v>31</v>
      </c>
      <c r="AX845" s="12" t="s">
        <v>75</v>
      </c>
      <c r="AY845" s="205" t="s">
        <v>120</v>
      </c>
    </row>
    <row r="846" spans="1:65" s="13" customFormat="1" ht="11.25">
      <c r="B846" s="206"/>
      <c r="C846" s="207"/>
      <c r="D846" s="191" t="s">
        <v>130</v>
      </c>
      <c r="E846" s="208" t="s">
        <v>1</v>
      </c>
      <c r="F846" s="209" t="s">
        <v>135</v>
      </c>
      <c r="G846" s="207"/>
      <c r="H846" s="210">
        <v>6</v>
      </c>
      <c r="I846" s="211"/>
      <c r="J846" s="207"/>
      <c r="K846" s="207"/>
      <c r="L846" s="212"/>
      <c r="M846" s="213"/>
      <c r="N846" s="214"/>
      <c r="O846" s="214"/>
      <c r="P846" s="214"/>
      <c r="Q846" s="214"/>
      <c r="R846" s="214"/>
      <c r="S846" s="214"/>
      <c r="T846" s="215"/>
      <c r="AT846" s="216" t="s">
        <v>130</v>
      </c>
      <c r="AU846" s="216" t="s">
        <v>83</v>
      </c>
      <c r="AV846" s="13" t="s">
        <v>85</v>
      </c>
      <c r="AW846" s="13" t="s">
        <v>31</v>
      </c>
      <c r="AX846" s="13" t="s">
        <v>75</v>
      </c>
      <c r="AY846" s="216" t="s">
        <v>120</v>
      </c>
    </row>
    <row r="847" spans="1:65" s="12" customFormat="1" ht="11.25">
      <c r="B847" s="196"/>
      <c r="C847" s="197"/>
      <c r="D847" s="191" t="s">
        <v>130</v>
      </c>
      <c r="E847" s="198" t="s">
        <v>1</v>
      </c>
      <c r="F847" s="199" t="s">
        <v>686</v>
      </c>
      <c r="G847" s="197"/>
      <c r="H847" s="198" t="s">
        <v>1</v>
      </c>
      <c r="I847" s="200"/>
      <c r="J847" s="197"/>
      <c r="K847" s="197"/>
      <c r="L847" s="201"/>
      <c r="M847" s="202"/>
      <c r="N847" s="203"/>
      <c r="O847" s="203"/>
      <c r="P847" s="203"/>
      <c r="Q847" s="203"/>
      <c r="R847" s="203"/>
      <c r="S847" s="203"/>
      <c r="T847" s="204"/>
      <c r="AT847" s="205" t="s">
        <v>130</v>
      </c>
      <c r="AU847" s="205" t="s">
        <v>83</v>
      </c>
      <c r="AV847" s="12" t="s">
        <v>83</v>
      </c>
      <c r="AW847" s="12" t="s">
        <v>31</v>
      </c>
      <c r="AX847" s="12" t="s">
        <v>75</v>
      </c>
      <c r="AY847" s="205" t="s">
        <v>120</v>
      </c>
    </row>
    <row r="848" spans="1:65" s="13" customFormat="1" ht="11.25">
      <c r="B848" s="206"/>
      <c r="C848" s="207"/>
      <c r="D848" s="191" t="s">
        <v>130</v>
      </c>
      <c r="E848" s="208" t="s">
        <v>1</v>
      </c>
      <c r="F848" s="209" t="s">
        <v>133</v>
      </c>
      <c r="G848" s="207"/>
      <c r="H848" s="210">
        <v>12</v>
      </c>
      <c r="I848" s="211"/>
      <c r="J848" s="207"/>
      <c r="K848" s="207"/>
      <c r="L848" s="212"/>
      <c r="M848" s="213"/>
      <c r="N848" s="214"/>
      <c r="O848" s="214"/>
      <c r="P848" s="214"/>
      <c r="Q848" s="214"/>
      <c r="R848" s="214"/>
      <c r="S848" s="214"/>
      <c r="T848" s="215"/>
      <c r="AT848" s="216" t="s">
        <v>130</v>
      </c>
      <c r="AU848" s="216" t="s">
        <v>83</v>
      </c>
      <c r="AV848" s="13" t="s">
        <v>85</v>
      </c>
      <c r="AW848" s="13" t="s">
        <v>31</v>
      </c>
      <c r="AX848" s="13" t="s">
        <v>75</v>
      </c>
      <c r="AY848" s="216" t="s">
        <v>120</v>
      </c>
    </row>
    <row r="849" spans="2:51" s="12" customFormat="1" ht="11.25">
      <c r="B849" s="196"/>
      <c r="C849" s="197"/>
      <c r="D849" s="191" t="s">
        <v>130</v>
      </c>
      <c r="E849" s="198" t="s">
        <v>1</v>
      </c>
      <c r="F849" s="199" t="s">
        <v>687</v>
      </c>
      <c r="G849" s="197"/>
      <c r="H849" s="198" t="s">
        <v>1</v>
      </c>
      <c r="I849" s="200"/>
      <c r="J849" s="197"/>
      <c r="K849" s="197"/>
      <c r="L849" s="201"/>
      <c r="M849" s="202"/>
      <c r="N849" s="203"/>
      <c r="O849" s="203"/>
      <c r="P849" s="203"/>
      <c r="Q849" s="203"/>
      <c r="R849" s="203"/>
      <c r="S849" s="203"/>
      <c r="T849" s="204"/>
      <c r="AT849" s="205" t="s">
        <v>130</v>
      </c>
      <c r="AU849" s="205" t="s">
        <v>83</v>
      </c>
      <c r="AV849" s="12" t="s">
        <v>83</v>
      </c>
      <c r="AW849" s="12" t="s">
        <v>31</v>
      </c>
      <c r="AX849" s="12" t="s">
        <v>75</v>
      </c>
      <c r="AY849" s="205" t="s">
        <v>120</v>
      </c>
    </row>
    <row r="850" spans="2:51" s="13" customFormat="1" ht="11.25">
      <c r="B850" s="206"/>
      <c r="C850" s="207"/>
      <c r="D850" s="191" t="s">
        <v>130</v>
      </c>
      <c r="E850" s="208" t="s">
        <v>1</v>
      </c>
      <c r="F850" s="209" t="s">
        <v>83</v>
      </c>
      <c r="G850" s="207"/>
      <c r="H850" s="210">
        <v>1</v>
      </c>
      <c r="I850" s="211"/>
      <c r="J850" s="207"/>
      <c r="K850" s="207"/>
      <c r="L850" s="212"/>
      <c r="M850" s="213"/>
      <c r="N850" s="214"/>
      <c r="O850" s="214"/>
      <c r="P850" s="214"/>
      <c r="Q850" s="214"/>
      <c r="R850" s="214"/>
      <c r="S850" s="214"/>
      <c r="T850" s="215"/>
      <c r="AT850" s="216" t="s">
        <v>130</v>
      </c>
      <c r="AU850" s="216" t="s">
        <v>83</v>
      </c>
      <c r="AV850" s="13" t="s">
        <v>85</v>
      </c>
      <c r="AW850" s="13" t="s">
        <v>31</v>
      </c>
      <c r="AX850" s="13" t="s">
        <v>75</v>
      </c>
      <c r="AY850" s="216" t="s">
        <v>120</v>
      </c>
    </row>
    <row r="851" spans="2:51" s="12" customFormat="1" ht="11.25">
      <c r="B851" s="196"/>
      <c r="C851" s="197"/>
      <c r="D851" s="191" t="s">
        <v>130</v>
      </c>
      <c r="E851" s="198" t="s">
        <v>1</v>
      </c>
      <c r="F851" s="199" t="s">
        <v>688</v>
      </c>
      <c r="G851" s="197"/>
      <c r="H851" s="198" t="s">
        <v>1</v>
      </c>
      <c r="I851" s="200"/>
      <c r="J851" s="197"/>
      <c r="K851" s="197"/>
      <c r="L851" s="201"/>
      <c r="M851" s="202"/>
      <c r="N851" s="203"/>
      <c r="O851" s="203"/>
      <c r="P851" s="203"/>
      <c r="Q851" s="203"/>
      <c r="R851" s="203"/>
      <c r="S851" s="203"/>
      <c r="T851" s="204"/>
      <c r="AT851" s="205" t="s">
        <v>130</v>
      </c>
      <c r="AU851" s="205" t="s">
        <v>83</v>
      </c>
      <c r="AV851" s="12" t="s">
        <v>83</v>
      </c>
      <c r="AW851" s="12" t="s">
        <v>31</v>
      </c>
      <c r="AX851" s="12" t="s">
        <v>75</v>
      </c>
      <c r="AY851" s="205" t="s">
        <v>120</v>
      </c>
    </row>
    <row r="852" spans="2:51" s="13" customFormat="1" ht="11.25">
      <c r="B852" s="206"/>
      <c r="C852" s="207"/>
      <c r="D852" s="191" t="s">
        <v>130</v>
      </c>
      <c r="E852" s="208" t="s">
        <v>1</v>
      </c>
      <c r="F852" s="209" t="s">
        <v>133</v>
      </c>
      <c r="G852" s="207"/>
      <c r="H852" s="210">
        <v>12</v>
      </c>
      <c r="I852" s="211"/>
      <c r="J852" s="207"/>
      <c r="K852" s="207"/>
      <c r="L852" s="212"/>
      <c r="M852" s="213"/>
      <c r="N852" s="214"/>
      <c r="O852" s="214"/>
      <c r="P852" s="214"/>
      <c r="Q852" s="214"/>
      <c r="R852" s="214"/>
      <c r="S852" s="214"/>
      <c r="T852" s="215"/>
      <c r="AT852" s="216" t="s">
        <v>130</v>
      </c>
      <c r="AU852" s="216" t="s">
        <v>83</v>
      </c>
      <c r="AV852" s="13" t="s">
        <v>85</v>
      </c>
      <c r="AW852" s="13" t="s">
        <v>31</v>
      </c>
      <c r="AX852" s="13" t="s">
        <v>75</v>
      </c>
      <c r="AY852" s="216" t="s">
        <v>120</v>
      </c>
    </row>
    <row r="853" spans="2:51" s="12" customFormat="1" ht="11.25">
      <c r="B853" s="196"/>
      <c r="C853" s="197"/>
      <c r="D853" s="191" t="s">
        <v>130</v>
      </c>
      <c r="E853" s="198" t="s">
        <v>1</v>
      </c>
      <c r="F853" s="199" t="s">
        <v>689</v>
      </c>
      <c r="G853" s="197"/>
      <c r="H853" s="198" t="s">
        <v>1</v>
      </c>
      <c r="I853" s="200"/>
      <c r="J853" s="197"/>
      <c r="K853" s="197"/>
      <c r="L853" s="201"/>
      <c r="M853" s="202"/>
      <c r="N853" s="203"/>
      <c r="O853" s="203"/>
      <c r="P853" s="203"/>
      <c r="Q853" s="203"/>
      <c r="R853" s="203"/>
      <c r="S853" s="203"/>
      <c r="T853" s="204"/>
      <c r="AT853" s="205" t="s">
        <v>130</v>
      </c>
      <c r="AU853" s="205" t="s">
        <v>83</v>
      </c>
      <c r="AV853" s="12" t="s">
        <v>83</v>
      </c>
      <c r="AW853" s="12" t="s">
        <v>31</v>
      </c>
      <c r="AX853" s="12" t="s">
        <v>75</v>
      </c>
      <c r="AY853" s="205" t="s">
        <v>120</v>
      </c>
    </row>
    <row r="854" spans="2:51" s="13" customFormat="1" ht="11.25">
      <c r="B854" s="206"/>
      <c r="C854" s="207"/>
      <c r="D854" s="191" t="s">
        <v>130</v>
      </c>
      <c r="E854" s="208" t="s">
        <v>1</v>
      </c>
      <c r="F854" s="209" t="s">
        <v>126</v>
      </c>
      <c r="G854" s="207"/>
      <c r="H854" s="210">
        <v>8</v>
      </c>
      <c r="I854" s="211"/>
      <c r="J854" s="207"/>
      <c r="K854" s="207"/>
      <c r="L854" s="212"/>
      <c r="M854" s="213"/>
      <c r="N854" s="214"/>
      <c r="O854" s="214"/>
      <c r="P854" s="214"/>
      <c r="Q854" s="214"/>
      <c r="R854" s="214"/>
      <c r="S854" s="214"/>
      <c r="T854" s="215"/>
      <c r="AT854" s="216" t="s">
        <v>130</v>
      </c>
      <c r="AU854" s="216" t="s">
        <v>83</v>
      </c>
      <c r="AV854" s="13" t="s">
        <v>85</v>
      </c>
      <c r="AW854" s="13" t="s">
        <v>31</v>
      </c>
      <c r="AX854" s="13" t="s">
        <v>75</v>
      </c>
      <c r="AY854" s="216" t="s">
        <v>120</v>
      </c>
    </row>
    <row r="855" spans="2:51" s="12" customFormat="1" ht="11.25">
      <c r="B855" s="196"/>
      <c r="C855" s="197"/>
      <c r="D855" s="191" t="s">
        <v>130</v>
      </c>
      <c r="E855" s="198" t="s">
        <v>1</v>
      </c>
      <c r="F855" s="199" t="s">
        <v>690</v>
      </c>
      <c r="G855" s="197"/>
      <c r="H855" s="198" t="s">
        <v>1</v>
      </c>
      <c r="I855" s="200"/>
      <c r="J855" s="197"/>
      <c r="K855" s="197"/>
      <c r="L855" s="201"/>
      <c r="M855" s="202"/>
      <c r="N855" s="203"/>
      <c r="O855" s="203"/>
      <c r="P855" s="203"/>
      <c r="Q855" s="203"/>
      <c r="R855" s="203"/>
      <c r="S855" s="203"/>
      <c r="T855" s="204"/>
      <c r="AT855" s="205" t="s">
        <v>130</v>
      </c>
      <c r="AU855" s="205" t="s">
        <v>83</v>
      </c>
      <c r="AV855" s="12" t="s">
        <v>83</v>
      </c>
      <c r="AW855" s="12" t="s">
        <v>31</v>
      </c>
      <c r="AX855" s="12" t="s">
        <v>75</v>
      </c>
      <c r="AY855" s="205" t="s">
        <v>120</v>
      </c>
    </row>
    <row r="856" spans="2:51" s="13" customFormat="1" ht="11.25">
      <c r="B856" s="206"/>
      <c r="C856" s="207"/>
      <c r="D856" s="191" t="s">
        <v>130</v>
      </c>
      <c r="E856" s="208" t="s">
        <v>1</v>
      </c>
      <c r="F856" s="209" t="s">
        <v>287</v>
      </c>
      <c r="G856" s="207"/>
      <c r="H856" s="210">
        <v>27</v>
      </c>
      <c r="I856" s="211"/>
      <c r="J856" s="207"/>
      <c r="K856" s="207"/>
      <c r="L856" s="212"/>
      <c r="M856" s="213"/>
      <c r="N856" s="214"/>
      <c r="O856" s="214"/>
      <c r="P856" s="214"/>
      <c r="Q856" s="214"/>
      <c r="R856" s="214"/>
      <c r="S856" s="214"/>
      <c r="T856" s="215"/>
      <c r="AT856" s="216" t="s">
        <v>130</v>
      </c>
      <c r="AU856" s="216" t="s">
        <v>83</v>
      </c>
      <c r="AV856" s="13" t="s">
        <v>85</v>
      </c>
      <c r="AW856" s="13" t="s">
        <v>31</v>
      </c>
      <c r="AX856" s="13" t="s">
        <v>75</v>
      </c>
      <c r="AY856" s="216" t="s">
        <v>120</v>
      </c>
    </row>
    <row r="857" spans="2:51" s="12" customFormat="1" ht="11.25">
      <c r="B857" s="196"/>
      <c r="C857" s="197"/>
      <c r="D857" s="191" t="s">
        <v>130</v>
      </c>
      <c r="E857" s="198" t="s">
        <v>1</v>
      </c>
      <c r="F857" s="199" t="s">
        <v>691</v>
      </c>
      <c r="G857" s="197"/>
      <c r="H857" s="198" t="s">
        <v>1</v>
      </c>
      <c r="I857" s="200"/>
      <c r="J857" s="197"/>
      <c r="K857" s="197"/>
      <c r="L857" s="201"/>
      <c r="M857" s="202"/>
      <c r="N857" s="203"/>
      <c r="O857" s="203"/>
      <c r="P857" s="203"/>
      <c r="Q857" s="203"/>
      <c r="R857" s="203"/>
      <c r="S857" s="203"/>
      <c r="T857" s="204"/>
      <c r="AT857" s="205" t="s">
        <v>130</v>
      </c>
      <c r="AU857" s="205" t="s">
        <v>83</v>
      </c>
      <c r="AV857" s="12" t="s">
        <v>83</v>
      </c>
      <c r="AW857" s="12" t="s">
        <v>31</v>
      </c>
      <c r="AX857" s="12" t="s">
        <v>75</v>
      </c>
      <c r="AY857" s="205" t="s">
        <v>120</v>
      </c>
    </row>
    <row r="858" spans="2:51" s="13" customFormat="1" ht="11.25">
      <c r="B858" s="206"/>
      <c r="C858" s="207"/>
      <c r="D858" s="191" t="s">
        <v>130</v>
      </c>
      <c r="E858" s="208" t="s">
        <v>1</v>
      </c>
      <c r="F858" s="209" t="s">
        <v>222</v>
      </c>
      <c r="G858" s="207"/>
      <c r="H858" s="210">
        <v>16</v>
      </c>
      <c r="I858" s="211"/>
      <c r="J858" s="207"/>
      <c r="K858" s="207"/>
      <c r="L858" s="212"/>
      <c r="M858" s="213"/>
      <c r="N858" s="214"/>
      <c r="O858" s="214"/>
      <c r="P858" s="214"/>
      <c r="Q858" s="214"/>
      <c r="R858" s="214"/>
      <c r="S858" s="214"/>
      <c r="T858" s="215"/>
      <c r="AT858" s="216" t="s">
        <v>130</v>
      </c>
      <c r="AU858" s="216" t="s">
        <v>83</v>
      </c>
      <c r="AV858" s="13" t="s">
        <v>85</v>
      </c>
      <c r="AW858" s="13" t="s">
        <v>31</v>
      </c>
      <c r="AX858" s="13" t="s">
        <v>75</v>
      </c>
      <c r="AY858" s="216" t="s">
        <v>120</v>
      </c>
    </row>
    <row r="859" spans="2:51" s="12" customFormat="1" ht="11.25">
      <c r="B859" s="196"/>
      <c r="C859" s="197"/>
      <c r="D859" s="191" t="s">
        <v>130</v>
      </c>
      <c r="E859" s="198" t="s">
        <v>1</v>
      </c>
      <c r="F859" s="199" t="s">
        <v>692</v>
      </c>
      <c r="G859" s="197"/>
      <c r="H859" s="198" t="s">
        <v>1</v>
      </c>
      <c r="I859" s="200"/>
      <c r="J859" s="197"/>
      <c r="K859" s="197"/>
      <c r="L859" s="201"/>
      <c r="M859" s="202"/>
      <c r="N859" s="203"/>
      <c r="O859" s="203"/>
      <c r="P859" s="203"/>
      <c r="Q859" s="203"/>
      <c r="R859" s="203"/>
      <c r="S859" s="203"/>
      <c r="T859" s="204"/>
      <c r="AT859" s="205" t="s">
        <v>130</v>
      </c>
      <c r="AU859" s="205" t="s">
        <v>83</v>
      </c>
      <c r="AV859" s="12" t="s">
        <v>83</v>
      </c>
      <c r="AW859" s="12" t="s">
        <v>31</v>
      </c>
      <c r="AX859" s="12" t="s">
        <v>75</v>
      </c>
      <c r="AY859" s="205" t="s">
        <v>120</v>
      </c>
    </row>
    <row r="860" spans="2:51" s="13" customFormat="1" ht="11.25">
      <c r="B860" s="206"/>
      <c r="C860" s="207"/>
      <c r="D860" s="191" t="s">
        <v>130</v>
      </c>
      <c r="E860" s="208" t="s">
        <v>1</v>
      </c>
      <c r="F860" s="209" t="s">
        <v>85</v>
      </c>
      <c r="G860" s="207"/>
      <c r="H860" s="210">
        <v>2</v>
      </c>
      <c r="I860" s="211"/>
      <c r="J860" s="207"/>
      <c r="K860" s="207"/>
      <c r="L860" s="212"/>
      <c r="M860" s="213"/>
      <c r="N860" s="214"/>
      <c r="O860" s="214"/>
      <c r="P860" s="214"/>
      <c r="Q860" s="214"/>
      <c r="R860" s="214"/>
      <c r="S860" s="214"/>
      <c r="T860" s="215"/>
      <c r="AT860" s="216" t="s">
        <v>130</v>
      </c>
      <c r="AU860" s="216" t="s">
        <v>83</v>
      </c>
      <c r="AV860" s="13" t="s">
        <v>85</v>
      </c>
      <c r="AW860" s="13" t="s">
        <v>31</v>
      </c>
      <c r="AX860" s="13" t="s">
        <v>75</v>
      </c>
      <c r="AY860" s="216" t="s">
        <v>120</v>
      </c>
    </row>
    <row r="861" spans="2:51" s="12" customFormat="1" ht="11.25">
      <c r="B861" s="196"/>
      <c r="C861" s="197"/>
      <c r="D861" s="191" t="s">
        <v>130</v>
      </c>
      <c r="E861" s="198" t="s">
        <v>1</v>
      </c>
      <c r="F861" s="199" t="s">
        <v>343</v>
      </c>
      <c r="G861" s="197"/>
      <c r="H861" s="198" t="s">
        <v>1</v>
      </c>
      <c r="I861" s="200"/>
      <c r="J861" s="197"/>
      <c r="K861" s="197"/>
      <c r="L861" s="201"/>
      <c r="M861" s="202"/>
      <c r="N861" s="203"/>
      <c r="O861" s="203"/>
      <c r="P861" s="203"/>
      <c r="Q861" s="203"/>
      <c r="R861" s="203"/>
      <c r="S861" s="203"/>
      <c r="T861" s="204"/>
      <c r="AT861" s="205" t="s">
        <v>130</v>
      </c>
      <c r="AU861" s="205" t="s">
        <v>83</v>
      </c>
      <c r="AV861" s="12" t="s">
        <v>83</v>
      </c>
      <c r="AW861" s="12" t="s">
        <v>31</v>
      </c>
      <c r="AX861" s="12" t="s">
        <v>75</v>
      </c>
      <c r="AY861" s="205" t="s">
        <v>120</v>
      </c>
    </row>
    <row r="862" spans="2:51" s="13" customFormat="1" ht="11.25">
      <c r="B862" s="206"/>
      <c r="C862" s="207"/>
      <c r="D862" s="191" t="s">
        <v>130</v>
      </c>
      <c r="E862" s="208" t="s">
        <v>1</v>
      </c>
      <c r="F862" s="209" t="s">
        <v>230</v>
      </c>
      <c r="G862" s="207"/>
      <c r="H862" s="210">
        <v>18</v>
      </c>
      <c r="I862" s="211"/>
      <c r="J862" s="207"/>
      <c r="K862" s="207"/>
      <c r="L862" s="212"/>
      <c r="M862" s="213"/>
      <c r="N862" s="214"/>
      <c r="O862" s="214"/>
      <c r="P862" s="214"/>
      <c r="Q862" s="214"/>
      <c r="R862" s="214"/>
      <c r="S862" s="214"/>
      <c r="T862" s="215"/>
      <c r="AT862" s="216" t="s">
        <v>130</v>
      </c>
      <c r="AU862" s="216" t="s">
        <v>83</v>
      </c>
      <c r="AV862" s="13" t="s">
        <v>85</v>
      </c>
      <c r="AW862" s="13" t="s">
        <v>31</v>
      </c>
      <c r="AX862" s="13" t="s">
        <v>75</v>
      </c>
      <c r="AY862" s="216" t="s">
        <v>120</v>
      </c>
    </row>
    <row r="863" spans="2:51" s="12" customFormat="1" ht="11.25">
      <c r="B863" s="196"/>
      <c r="C863" s="197"/>
      <c r="D863" s="191" t="s">
        <v>130</v>
      </c>
      <c r="E863" s="198" t="s">
        <v>1</v>
      </c>
      <c r="F863" s="199" t="s">
        <v>345</v>
      </c>
      <c r="G863" s="197"/>
      <c r="H863" s="198" t="s">
        <v>1</v>
      </c>
      <c r="I863" s="200"/>
      <c r="J863" s="197"/>
      <c r="K863" s="197"/>
      <c r="L863" s="201"/>
      <c r="M863" s="202"/>
      <c r="N863" s="203"/>
      <c r="O863" s="203"/>
      <c r="P863" s="203"/>
      <c r="Q863" s="203"/>
      <c r="R863" s="203"/>
      <c r="S863" s="203"/>
      <c r="T863" s="204"/>
      <c r="AT863" s="205" t="s">
        <v>130</v>
      </c>
      <c r="AU863" s="205" t="s">
        <v>83</v>
      </c>
      <c r="AV863" s="12" t="s">
        <v>83</v>
      </c>
      <c r="AW863" s="12" t="s">
        <v>31</v>
      </c>
      <c r="AX863" s="12" t="s">
        <v>75</v>
      </c>
      <c r="AY863" s="205" t="s">
        <v>120</v>
      </c>
    </row>
    <row r="864" spans="2:51" s="13" customFormat="1" ht="11.25">
      <c r="B864" s="206"/>
      <c r="C864" s="207"/>
      <c r="D864" s="191" t="s">
        <v>130</v>
      </c>
      <c r="E864" s="208" t="s">
        <v>1</v>
      </c>
      <c r="F864" s="209" t="s">
        <v>133</v>
      </c>
      <c r="G864" s="207"/>
      <c r="H864" s="210">
        <v>12</v>
      </c>
      <c r="I864" s="211"/>
      <c r="J864" s="207"/>
      <c r="K864" s="207"/>
      <c r="L864" s="212"/>
      <c r="M864" s="213"/>
      <c r="N864" s="214"/>
      <c r="O864" s="214"/>
      <c r="P864" s="214"/>
      <c r="Q864" s="214"/>
      <c r="R864" s="214"/>
      <c r="S864" s="214"/>
      <c r="T864" s="215"/>
      <c r="AT864" s="216" t="s">
        <v>130</v>
      </c>
      <c r="AU864" s="216" t="s">
        <v>83</v>
      </c>
      <c r="AV864" s="13" t="s">
        <v>85</v>
      </c>
      <c r="AW864" s="13" t="s">
        <v>31</v>
      </c>
      <c r="AX864" s="13" t="s">
        <v>75</v>
      </c>
      <c r="AY864" s="216" t="s">
        <v>120</v>
      </c>
    </row>
    <row r="865" spans="1:65" s="12" customFormat="1" ht="11.25">
      <c r="B865" s="196"/>
      <c r="C865" s="197"/>
      <c r="D865" s="191" t="s">
        <v>130</v>
      </c>
      <c r="E865" s="198" t="s">
        <v>1</v>
      </c>
      <c r="F865" s="199" t="s">
        <v>693</v>
      </c>
      <c r="G865" s="197"/>
      <c r="H865" s="198" t="s">
        <v>1</v>
      </c>
      <c r="I865" s="200"/>
      <c r="J865" s="197"/>
      <c r="K865" s="197"/>
      <c r="L865" s="201"/>
      <c r="M865" s="202"/>
      <c r="N865" s="203"/>
      <c r="O865" s="203"/>
      <c r="P865" s="203"/>
      <c r="Q865" s="203"/>
      <c r="R865" s="203"/>
      <c r="S865" s="203"/>
      <c r="T865" s="204"/>
      <c r="AT865" s="205" t="s">
        <v>130</v>
      </c>
      <c r="AU865" s="205" t="s">
        <v>83</v>
      </c>
      <c r="AV865" s="12" t="s">
        <v>83</v>
      </c>
      <c r="AW865" s="12" t="s">
        <v>31</v>
      </c>
      <c r="AX865" s="12" t="s">
        <v>75</v>
      </c>
      <c r="AY865" s="205" t="s">
        <v>120</v>
      </c>
    </row>
    <row r="866" spans="1:65" s="13" customFormat="1" ht="11.25">
      <c r="B866" s="206"/>
      <c r="C866" s="207"/>
      <c r="D866" s="191" t="s">
        <v>130</v>
      </c>
      <c r="E866" s="208" t="s">
        <v>1</v>
      </c>
      <c r="F866" s="209" t="s">
        <v>292</v>
      </c>
      <c r="G866" s="207"/>
      <c r="H866" s="210">
        <v>28</v>
      </c>
      <c r="I866" s="211"/>
      <c r="J866" s="207"/>
      <c r="K866" s="207"/>
      <c r="L866" s="212"/>
      <c r="M866" s="213"/>
      <c r="N866" s="214"/>
      <c r="O866" s="214"/>
      <c r="P866" s="214"/>
      <c r="Q866" s="214"/>
      <c r="R866" s="214"/>
      <c r="S866" s="214"/>
      <c r="T866" s="215"/>
      <c r="AT866" s="216" t="s">
        <v>130</v>
      </c>
      <c r="AU866" s="216" t="s">
        <v>83</v>
      </c>
      <c r="AV866" s="13" t="s">
        <v>85</v>
      </c>
      <c r="AW866" s="13" t="s">
        <v>31</v>
      </c>
      <c r="AX866" s="13" t="s">
        <v>75</v>
      </c>
      <c r="AY866" s="216" t="s">
        <v>120</v>
      </c>
    </row>
    <row r="867" spans="1:65" s="12" customFormat="1" ht="11.25">
      <c r="B867" s="196"/>
      <c r="C867" s="197"/>
      <c r="D867" s="191" t="s">
        <v>130</v>
      </c>
      <c r="E867" s="198" t="s">
        <v>1</v>
      </c>
      <c r="F867" s="199" t="s">
        <v>694</v>
      </c>
      <c r="G867" s="197"/>
      <c r="H867" s="198" t="s">
        <v>1</v>
      </c>
      <c r="I867" s="200"/>
      <c r="J867" s="197"/>
      <c r="K867" s="197"/>
      <c r="L867" s="201"/>
      <c r="M867" s="202"/>
      <c r="N867" s="203"/>
      <c r="O867" s="203"/>
      <c r="P867" s="203"/>
      <c r="Q867" s="203"/>
      <c r="R867" s="203"/>
      <c r="S867" s="203"/>
      <c r="T867" s="204"/>
      <c r="AT867" s="205" t="s">
        <v>130</v>
      </c>
      <c r="AU867" s="205" t="s">
        <v>83</v>
      </c>
      <c r="AV867" s="12" t="s">
        <v>83</v>
      </c>
      <c r="AW867" s="12" t="s">
        <v>31</v>
      </c>
      <c r="AX867" s="12" t="s">
        <v>75</v>
      </c>
      <c r="AY867" s="205" t="s">
        <v>120</v>
      </c>
    </row>
    <row r="868" spans="1:65" s="13" customFormat="1" ht="11.25">
      <c r="B868" s="206"/>
      <c r="C868" s="207"/>
      <c r="D868" s="191" t="s">
        <v>130</v>
      </c>
      <c r="E868" s="208" t="s">
        <v>1</v>
      </c>
      <c r="F868" s="209" t="s">
        <v>242</v>
      </c>
      <c r="G868" s="207"/>
      <c r="H868" s="210">
        <v>20</v>
      </c>
      <c r="I868" s="211"/>
      <c r="J868" s="207"/>
      <c r="K868" s="207"/>
      <c r="L868" s="212"/>
      <c r="M868" s="213"/>
      <c r="N868" s="214"/>
      <c r="O868" s="214"/>
      <c r="P868" s="214"/>
      <c r="Q868" s="214"/>
      <c r="R868" s="214"/>
      <c r="S868" s="214"/>
      <c r="T868" s="215"/>
      <c r="AT868" s="216" t="s">
        <v>130</v>
      </c>
      <c r="AU868" s="216" t="s">
        <v>83</v>
      </c>
      <c r="AV868" s="13" t="s">
        <v>85</v>
      </c>
      <c r="AW868" s="13" t="s">
        <v>31</v>
      </c>
      <c r="AX868" s="13" t="s">
        <v>75</v>
      </c>
      <c r="AY868" s="216" t="s">
        <v>120</v>
      </c>
    </row>
    <row r="869" spans="1:65" s="14" customFormat="1" ht="11.25">
      <c r="B869" s="217"/>
      <c r="C869" s="218"/>
      <c r="D869" s="191" t="s">
        <v>130</v>
      </c>
      <c r="E869" s="219" t="s">
        <v>1</v>
      </c>
      <c r="F869" s="220" t="s">
        <v>137</v>
      </c>
      <c r="G869" s="218"/>
      <c r="H869" s="221">
        <v>174</v>
      </c>
      <c r="I869" s="222"/>
      <c r="J869" s="218"/>
      <c r="K869" s="218"/>
      <c r="L869" s="223"/>
      <c r="M869" s="224"/>
      <c r="N869" s="225"/>
      <c r="O869" s="225"/>
      <c r="P869" s="225"/>
      <c r="Q869" s="225"/>
      <c r="R869" s="225"/>
      <c r="S869" s="225"/>
      <c r="T869" s="226"/>
      <c r="AT869" s="227" t="s">
        <v>130</v>
      </c>
      <c r="AU869" s="227" t="s">
        <v>83</v>
      </c>
      <c r="AV869" s="14" t="s">
        <v>127</v>
      </c>
      <c r="AW869" s="14" t="s">
        <v>31</v>
      </c>
      <c r="AX869" s="14" t="s">
        <v>83</v>
      </c>
      <c r="AY869" s="227" t="s">
        <v>120</v>
      </c>
    </row>
    <row r="870" spans="1:65" s="2" customFormat="1" ht="37.9" customHeight="1">
      <c r="A870" s="33"/>
      <c r="B870" s="34"/>
      <c r="C870" s="228" t="s">
        <v>695</v>
      </c>
      <c r="D870" s="228" t="s">
        <v>553</v>
      </c>
      <c r="E870" s="229" t="s">
        <v>696</v>
      </c>
      <c r="F870" s="230" t="s">
        <v>697</v>
      </c>
      <c r="G870" s="231" t="s">
        <v>124</v>
      </c>
      <c r="H870" s="232">
        <v>6</v>
      </c>
      <c r="I870" s="233"/>
      <c r="J870" s="234">
        <f>ROUND(I870*H870,2)</f>
        <v>0</v>
      </c>
      <c r="K870" s="230" t="s">
        <v>125</v>
      </c>
      <c r="L870" s="38"/>
      <c r="M870" s="235" t="s">
        <v>1</v>
      </c>
      <c r="N870" s="236" t="s">
        <v>40</v>
      </c>
      <c r="O870" s="70"/>
      <c r="P870" s="187">
        <f>O870*H870</f>
        <v>0</v>
      </c>
      <c r="Q870" s="187">
        <v>0</v>
      </c>
      <c r="R870" s="187">
        <f>Q870*H870</f>
        <v>0</v>
      </c>
      <c r="S870" s="187">
        <v>0</v>
      </c>
      <c r="T870" s="188">
        <f>S870*H870</f>
        <v>0</v>
      </c>
      <c r="U870" s="33"/>
      <c r="V870" s="33"/>
      <c r="W870" s="33"/>
      <c r="X870" s="33"/>
      <c r="Y870" s="33"/>
      <c r="Z870" s="33"/>
      <c r="AA870" s="33"/>
      <c r="AB870" s="33"/>
      <c r="AC870" s="33"/>
      <c r="AD870" s="33"/>
      <c r="AE870" s="33"/>
      <c r="AR870" s="189" t="s">
        <v>127</v>
      </c>
      <c r="AT870" s="189" t="s">
        <v>553</v>
      </c>
      <c r="AU870" s="189" t="s">
        <v>83</v>
      </c>
      <c r="AY870" s="16" t="s">
        <v>120</v>
      </c>
      <c r="BE870" s="190">
        <f>IF(N870="základní",J870,0)</f>
        <v>0</v>
      </c>
      <c r="BF870" s="190">
        <f>IF(N870="snížená",J870,0)</f>
        <v>0</v>
      </c>
      <c r="BG870" s="190">
        <f>IF(N870="zákl. přenesená",J870,0)</f>
        <v>0</v>
      </c>
      <c r="BH870" s="190">
        <f>IF(N870="sníž. přenesená",J870,0)</f>
        <v>0</v>
      </c>
      <c r="BI870" s="190">
        <f>IF(N870="nulová",J870,0)</f>
        <v>0</v>
      </c>
      <c r="BJ870" s="16" t="s">
        <v>83</v>
      </c>
      <c r="BK870" s="190">
        <f>ROUND(I870*H870,2)</f>
        <v>0</v>
      </c>
      <c r="BL870" s="16" t="s">
        <v>127</v>
      </c>
      <c r="BM870" s="189" t="s">
        <v>698</v>
      </c>
    </row>
    <row r="871" spans="1:65" s="2" customFormat="1" ht="107.25">
      <c r="A871" s="33"/>
      <c r="B871" s="34"/>
      <c r="C871" s="35"/>
      <c r="D871" s="191" t="s">
        <v>129</v>
      </c>
      <c r="E871" s="35"/>
      <c r="F871" s="192" t="s">
        <v>699</v>
      </c>
      <c r="G871" s="35"/>
      <c r="H871" s="35"/>
      <c r="I871" s="193"/>
      <c r="J871" s="35"/>
      <c r="K871" s="35"/>
      <c r="L871" s="38"/>
      <c r="M871" s="194"/>
      <c r="N871" s="195"/>
      <c r="O871" s="70"/>
      <c r="P871" s="70"/>
      <c r="Q871" s="70"/>
      <c r="R871" s="70"/>
      <c r="S871" s="70"/>
      <c r="T871" s="71"/>
      <c r="U871" s="33"/>
      <c r="V871" s="33"/>
      <c r="W871" s="33"/>
      <c r="X871" s="33"/>
      <c r="Y871" s="33"/>
      <c r="Z871" s="33"/>
      <c r="AA871" s="33"/>
      <c r="AB871" s="33"/>
      <c r="AC871" s="33"/>
      <c r="AD871" s="33"/>
      <c r="AE871" s="33"/>
      <c r="AT871" s="16" t="s">
        <v>129</v>
      </c>
      <c r="AU871" s="16" t="s">
        <v>83</v>
      </c>
    </row>
    <row r="872" spans="1:65" s="12" customFormat="1" ht="11.25">
      <c r="B872" s="196"/>
      <c r="C872" s="197"/>
      <c r="D872" s="191" t="s">
        <v>130</v>
      </c>
      <c r="E872" s="198" t="s">
        <v>1</v>
      </c>
      <c r="F872" s="199" t="s">
        <v>169</v>
      </c>
      <c r="G872" s="197"/>
      <c r="H872" s="198" t="s">
        <v>1</v>
      </c>
      <c r="I872" s="200"/>
      <c r="J872" s="197"/>
      <c r="K872" s="197"/>
      <c r="L872" s="201"/>
      <c r="M872" s="202"/>
      <c r="N872" s="203"/>
      <c r="O872" s="203"/>
      <c r="P872" s="203"/>
      <c r="Q872" s="203"/>
      <c r="R872" s="203"/>
      <c r="S872" s="203"/>
      <c r="T872" s="204"/>
      <c r="AT872" s="205" t="s">
        <v>130</v>
      </c>
      <c r="AU872" s="205" t="s">
        <v>83</v>
      </c>
      <c r="AV872" s="12" t="s">
        <v>83</v>
      </c>
      <c r="AW872" s="12" t="s">
        <v>31</v>
      </c>
      <c r="AX872" s="12" t="s">
        <v>75</v>
      </c>
      <c r="AY872" s="205" t="s">
        <v>120</v>
      </c>
    </row>
    <row r="873" spans="1:65" s="13" customFormat="1" ht="11.25">
      <c r="B873" s="206"/>
      <c r="C873" s="207"/>
      <c r="D873" s="191" t="s">
        <v>130</v>
      </c>
      <c r="E873" s="208" t="s">
        <v>1</v>
      </c>
      <c r="F873" s="209" t="s">
        <v>170</v>
      </c>
      <c r="G873" s="207"/>
      <c r="H873" s="210">
        <v>6</v>
      </c>
      <c r="I873" s="211"/>
      <c r="J873" s="207"/>
      <c r="K873" s="207"/>
      <c r="L873" s="212"/>
      <c r="M873" s="213"/>
      <c r="N873" s="214"/>
      <c r="O873" s="214"/>
      <c r="P873" s="214"/>
      <c r="Q873" s="214"/>
      <c r="R873" s="214"/>
      <c r="S873" s="214"/>
      <c r="T873" s="215"/>
      <c r="AT873" s="216" t="s">
        <v>130</v>
      </c>
      <c r="AU873" s="216" t="s">
        <v>83</v>
      </c>
      <c r="AV873" s="13" t="s">
        <v>85</v>
      </c>
      <c r="AW873" s="13" t="s">
        <v>31</v>
      </c>
      <c r="AX873" s="13" t="s">
        <v>75</v>
      </c>
      <c r="AY873" s="216" t="s">
        <v>120</v>
      </c>
    </row>
    <row r="874" spans="1:65" s="14" customFormat="1" ht="11.25">
      <c r="B874" s="217"/>
      <c r="C874" s="218"/>
      <c r="D874" s="191" t="s">
        <v>130</v>
      </c>
      <c r="E874" s="219" t="s">
        <v>1</v>
      </c>
      <c r="F874" s="220" t="s">
        <v>137</v>
      </c>
      <c r="G874" s="218"/>
      <c r="H874" s="221">
        <v>6</v>
      </c>
      <c r="I874" s="222"/>
      <c r="J874" s="218"/>
      <c r="K874" s="218"/>
      <c r="L874" s="223"/>
      <c r="M874" s="224"/>
      <c r="N874" s="225"/>
      <c r="O874" s="225"/>
      <c r="P874" s="225"/>
      <c r="Q874" s="225"/>
      <c r="R874" s="225"/>
      <c r="S874" s="225"/>
      <c r="T874" s="226"/>
      <c r="AT874" s="227" t="s">
        <v>130</v>
      </c>
      <c r="AU874" s="227" t="s">
        <v>83</v>
      </c>
      <c r="AV874" s="14" t="s">
        <v>127</v>
      </c>
      <c r="AW874" s="14" t="s">
        <v>31</v>
      </c>
      <c r="AX874" s="14" t="s">
        <v>83</v>
      </c>
      <c r="AY874" s="227" t="s">
        <v>120</v>
      </c>
    </row>
    <row r="875" spans="1:65" s="2" customFormat="1" ht="37.9" customHeight="1">
      <c r="A875" s="33"/>
      <c r="B875" s="34"/>
      <c r="C875" s="228" t="s">
        <v>700</v>
      </c>
      <c r="D875" s="228" t="s">
        <v>553</v>
      </c>
      <c r="E875" s="229" t="s">
        <v>701</v>
      </c>
      <c r="F875" s="230" t="s">
        <v>702</v>
      </c>
      <c r="G875" s="231" t="s">
        <v>124</v>
      </c>
      <c r="H875" s="232">
        <v>24</v>
      </c>
      <c r="I875" s="233"/>
      <c r="J875" s="234">
        <f>ROUND(I875*H875,2)</f>
        <v>0</v>
      </c>
      <c r="K875" s="230" t="s">
        <v>125</v>
      </c>
      <c r="L875" s="38"/>
      <c r="M875" s="235" t="s">
        <v>1</v>
      </c>
      <c r="N875" s="236" t="s">
        <v>40</v>
      </c>
      <c r="O875" s="70"/>
      <c r="P875" s="187">
        <f>O875*H875</f>
        <v>0</v>
      </c>
      <c r="Q875" s="187">
        <v>0</v>
      </c>
      <c r="R875" s="187">
        <f>Q875*H875</f>
        <v>0</v>
      </c>
      <c r="S875" s="187">
        <v>0</v>
      </c>
      <c r="T875" s="188">
        <f>S875*H875</f>
        <v>0</v>
      </c>
      <c r="U875" s="33"/>
      <c r="V875" s="33"/>
      <c r="W875" s="33"/>
      <c r="X875" s="33"/>
      <c r="Y875" s="33"/>
      <c r="Z875" s="33"/>
      <c r="AA875" s="33"/>
      <c r="AB875" s="33"/>
      <c r="AC875" s="33"/>
      <c r="AD875" s="33"/>
      <c r="AE875" s="33"/>
      <c r="AR875" s="189" t="s">
        <v>127</v>
      </c>
      <c r="AT875" s="189" t="s">
        <v>553</v>
      </c>
      <c r="AU875" s="189" t="s">
        <v>83</v>
      </c>
      <c r="AY875" s="16" t="s">
        <v>120</v>
      </c>
      <c r="BE875" s="190">
        <f>IF(N875="základní",J875,0)</f>
        <v>0</v>
      </c>
      <c r="BF875" s="190">
        <f>IF(N875="snížená",J875,0)</f>
        <v>0</v>
      </c>
      <c r="BG875" s="190">
        <f>IF(N875="zákl. přenesená",J875,0)</f>
        <v>0</v>
      </c>
      <c r="BH875" s="190">
        <f>IF(N875="sníž. přenesená",J875,0)</f>
        <v>0</v>
      </c>
      <c r="BI875" s="190">
        <f>IF(N875="nulová",J875,0)</f>
        <v>0</v>
      </c>
      <c r="BJ875" s="16" t="s">
        <v>83</v>
      </c>
      <c r="BK875" s="190">
        <f>ROUND(I875*H875,2)</f>
        <v>0</v>
      </c>
      <c r="BL875" s="16" t="s">
        <v>127</v>
      </c>
      <c r="BM875" s="189" t="s">
        <v>703</v>
      </c>
    </row>
    <row r="876" spans="1:65" s="2" customFormat="1" ht="107.25">
      <c r="A876" s="33"/>
      <c r="B876" s="34"/>
      <c r="C876" s="35"/>
      <c r="D876" s="191" t="s">
        <v>129</v>
      </c>
      <c r="E876" s="35"/>
      <c r="F876" s="192" t="s">
        <v>704</v>
      </c>
      <c r="G876" s="35"/>
      <c r="H876" s="35"/>
      <c r="I876" s="193"/>
      <c r="J876" s="35"/>
      <c r="K876" s="35"/>
      <c r="L876" s="38"/>
      <c r="M876" s="194"/>
      <c r="N876" s="195"/>
      <c r="O876" s="70"/>
      <c r="P876" s="70"/>
      <c r="Q876" s="70"/>
      <c r="R876" s="70"/>
      <c r="S876" s="70"/>
      <c r="T876" s="71"/>
      <c r="U876" s="33"/>
      <c r="V876" s="33"/>
      <c r="W876" s="33"/>
      <c r="X876" s="33"/>
      <c r="Y876" s="33"/>
      <c r="Z876" s="33"/>
      <c r="AA876" s="33"/>
      <c r="AB876" s="33"/>
      <c r="AC876" s="33"/>
      <c r="AD876" s="33"/>
      <c r="AE876" s="33"/>
      <c r="AT876" s="16" t="s">
        <v>129</v>
      </c>
      <c r="AU876" s="16" t="s">
        <v>83</v>
      </c>
    </row>
    <row r="877" spans="1:65" s="12" customFormat="1" ht="11.25">
      <c r="B877" s="196"/>
      <c r="C877" s="197"/>
      <c r="D877" s="191" t="s">
        <v>130</v>
      </c>
      <c r="E877" s="198" t="s">
        <v>1</v>
      </c>
      <c r="F877" s="199" t="s">
        <v>163</v>
      </c>
      <c r="G877" s="197"/>
      <c r="H877" s="198" t="s">
        <v>1</v>
      </c>
      <c r="I877" s="200"/>
      <c r="J877" s="197"/>
      <c r="K877" s="197"/>
      <c r="L877" s="201"/>
      <c r="M877" s="202"/>
      <c r="N877" s="203"/>
      <c r="O877" s="203"/>
      <c r="P877" s="203"/>
      <c r="Q877" s="203"/>
      <c r="R877" s="203"/>
      <c r="S877" s="203"/>
      <c r="T877" s="204"/>
      <c r="AT877" s="205" t="s">
        <v>130</v>
      </c>
      <c r="AU877" s="205" t="s">
        <v>83</v>
      </c>
      <c r="AV877" s="12" t="s">
        <v>83</v>
      </c>
      <c r="AW877" s="12" t="s">
        <v>31</v>
      </c>
      <c r="AX877" s="12" t="s">
        <v>75</v>
      </c>
      <c r="AY877" s="205" t="s">
        <v>120</v>
      </c>
    </row>
    <row r="878" spans="1:65" s="13" customFormat="1" ht="11.25">
      <c r="B878" s="206"/>
      <c r="C878" s="207"/>
      <c r="D878" s="191" t="s">
        <v>130</v>
      </c>
      <c r="E878" s="208" t="s">
        <v>1</v>
      </c>
      <c r="F878" s="209" t="s">
        <v>164</v>
      </c>
      <c r="G878" s="207"/>
      <c r="H878" s="210">
        <v>24</v>
      </c>
      <c r="I878" s="211"/>
      <c r="J878" s="207"/>
      <c r="K878" s="207"/>
      <c r="L878" s="212"/>
      <c r="M878" s="213"/>
      <c r="N878" s="214"/>
      <c r="O878" s="214"/>
      <c r="P878" s="214"/>
      <c r="Q878" s="214"/>
      <c r="R878" s="214"/>
      <c r="S878" s="214"/>
      <c r="T878" s="215"/>
      <c r="AT878" s="216" t="s">
        <v>130</v>
      </c>
      <c r="AU878" s="216" t="s">
        <v>83</v>
      </c>
      <c r="AV878" s="13" t="s">
        <v>85</v>
      </c>
      <c r="AW878" s="13" t="s">
        <v>31</v>
      </c>
      <c r="AX878" s="13" t="s">
        <v>75</v>
      </c>
      <c r="AY878" s="216" t="s">
        <v>120</v>
      </c>
    </row>
    <row r="879" spans="1:65" s="14" customFormat="1" ht="11.25">
      <c r="B879" s="217"/>
      <c r="C879" s="218"/>
      <c r="D879" s="191" t="s">
        <v>130</v>
      </c>
      <c r="E879" s="219" t="s">
        <v>1</v>
      </c>
      <c r="F879" s="220" t="s">
        <v>137</v>
      </c>
      <c r="G879" s="218"/>
      <c r="H879" s="221">
        <v>24</v>
      </c>
      <c r="I879" s="222"/>
      <c r="J879" s="218"/>
      <c r="K879" s="218"/>
      <c r="L879" s="223"/>
      <c r="M879" s="224"/>
      <c r="N879" s="225"/>
      <c r="O879" s="225"/>
      <c r="P879" s="225"/>
      <c r="Q879" s="225"/>
      <c r="R879" s="225"/>
      <c r="S879" s="225"/>
      <c r="T879" s="226"/>
      <c r="AT879" s="227" t="s">
        <v>130</v>
      </c>
      <c r="AU879" s="227" t="s">
        <v>83</v>
      </c>
      <c r="AV879" s="14" t="s">
        <v>127</v>
      </c>
      <c r="AW879" s="14" t="s">
        <v>31</v>
      </c>
      <c r="AX879" s="14" t="s">
        <v>83</v>
      </c>
      <c r="AY879" s="227" t="s">
        <v>120</v>
      </c>
    </row>
    <row r="880" spans="1:65" s="2" customFormat="1" ht="16.5" customHeight="1">
      <c r="A880" s="33"/>
      <c r="B880" s="34"/>
      <c r="C880" s="228" t="s">
        <v>705</v>
      </c>
      <c r="D880" s="228" t="s">
        <v>553</v>
      </c>
      <c r="E880" s="229" t="s">
        <v>706</v>
      </c>
      <c r="F880" s="230" t="s">
        <v>707</v>
      </c>
      <c r="G880" s="231" t="s">
        <v>124</v>
      </c>
      <c r="H880" s="232">
        <v>950</v>
      </c>
      <c r="I880" s="233"/>
      <c r="J880" s="234">
        <f>ROUND(I880*H880,2)</f>
        <v>0</v>
      </c>
      <c r="K880" s="230" t="s">
        <v>125</v>
      </c>
      <c r="L880" s="38"/>
      <c r="M880" s="235" t="s">
        <v>1</v>
      </c>
      <c r="N880" s="236" t="s">
        <v>40</v>
      </c>
      <c r="O880" s="70"/>
      <c r="P880" s="187">
        <f>O880*H880</f>
        <v>0</v>
      </c>
      <c r="Q880" s="187">
        <v>0</v>
      </c>
      <c r="R880" s="187">
        <f>Q880*H880</f>
        <v>0</v>
      </c>
      <c r="S880" s="187">
        <v>0</v>
      </c>
      <c r="T880" s="188">
        <f>S880*H880</f>
        <v>0</v>
      </c>
      <c r="U880" s="33"/>
      <c r="V880" s="33"/>
      <c r="W880" s="33"/>
      <c r="X880" s="33"/>
      <c r="Y880" s="33"/>
      <c r="Z880" s="33"/>
      <c r="AA880" s="33"/>
      <c r="AB880" s="33"/>
      <c r="AC880" s="33"/>
      <c r="AD880" s="33"/>
      <c r="AE880" s="33"/>
      <c r="AR880" s="189" t="s">
        <v>127</v>
      </c>
      <c r="AT880" s="189" t="s">
        <v>553</v>
      </c>
      <c r="AU880" s="189" t="s">
        <v>83</v>
      </c>
      <c r="AY880" s="16" t="s">
        <v>120</v>
      </c>
      <c r="BE880" s="190">
        <f>IF(N880="základní",J880,0)</f>
        <v>0</v>
      </c>
      <c r="BF880" s="190">
        <f>IF(N880="snížená",J880,0)</f>
        <v>0</v>
      </c>
      <c r="BG880" s="190">
        <f>IF(N880="zákl. přenesená",J880,0)</f>
        <v>0</v>
      </c>
      <c r="BH880" s="190">
        <f>IF(N880="sníž. přenesená",J880,0)</f>
        <v>0</v>
      </c>
      <c r="BI880" s="190">
        <f>IF(N880="nulová",J880,0)</f>
        <v>0</v>
      </c>
      <c r="BJ880" s="16" t="s">
        <v>83</v>
      </c>
      <c r="BK880" s="190">
        <f>ROUND(I880*H880,2)</f>
        <v>0</v>
      </c>
      <c r="BL880" s="16" t="s">
        <v>127</v>
      </c>
      <c r="BM880" s="189" t="s">
        <v>708</v>
      </c>
    </row>
    <row r="881" spans="1:65" s="2" customFormat="1" ht="39">
      <c r="A881" s="33"/>
      <c r="B881" s="34"/>
      <c r="C881" s="35"/>
      <c r="D881" s="191" t="s">
        <v>129</v>
      </c>
      <c r="E881" s="35"/>
      <c r="F881" s="192" t="s">
        <v>709</v>
      </c>
      <c r="G881" s="35"/>
      <c r="H881" s="35"/>
      <c r="I881" s="193"/>
      <c r="J881" s="35"/>
      <c r="K881" s="35"/>
      <c r="L881" s="38"/>
      <c r="M881" s="194"/>
      <c r="N881" s="195"/>
      <c r="O881" s="70"/>
      <c r="P881" s="70"/>
      <c r="Q881" s="70"/>
      <c r="R881" s="70"/>
      <c r="S881" s="70"/>
      <c r="T881" s="71"/>
      <c r="U881" s="33"/>
      <c r="V881" s="33"/>
      <c r="W881" s="33"/>
      <c r="X881" s="33"/>
      <c r="Y881" s="33"/>
      <c r="Z881" s="33"/>
      <c r="AA881" s="33"/>
      <c r="AB881" s="33"/>
      <c r="AC881" s="33"/>
      <c r="AD881" s="33"/>
      <c r="AE881" s="33"/>
      <c r="AT881" s="16" t="s">
        <v>129</v>
      </c>
      <c r="AU881" s="16" t="s">
        <v>83</v>
      </c>
    </row>
    <row r="882" spans="1:65" s="12" customFormat="1" ht="11.25">
      <c r="B882" s="196"/>
      <c r="C882" s="197"/>
      <c r="D882" s="191" t="s">
        <v>130</v>
      </c>
      <c r="E882" s="198" t="s">
        <v>1</v>
      </c>
      <c r="F882" s="199" t="s">
        <v>269</v>
      </c>
      <c r="G882" s="197"/>
      <c r="H882" s="198" t="s">
        <v>1</v>
      </c>
      <c r="I882" s="200"/>
      <c r="J882" s="197"/>
      <c r="K882" s="197"/>
      <c r="L882" s="201"/>
      <c r="M882" s="202"/>
      <c r="N882" s="203"/>
      <c r="O882" s="203"/>
      <c r="P882" s="203"/>
      <c r="Q882" s="203"/>
      <c r="R882" s="203"/>
      <c r="S882" s="203"/>
      <c r="T882" s="204"/>
      <c r="AT882" s="205" t="s">
        <v>130</v>
      </c>
      <c r="AU882" s="205" t="s">
        <v>83</v>
      </c>
      <c r="AV882" s="12" t="s">
        <v>83</v>
      </c>
      <c r="AW882" s="12" t="s">
        <v>31</v>
      </c>
      <c r="AX882" s="12" t="s">
        <v>75</v>
      </c>
      <c r="AY882" s="205" t="s">
        <v>120</v>
      </c>
    </row>
    <row r="883" spans="1:65" s="13" customFormat="1" ht="11.25">
      <c r="B883" s="206"/>
      <c r="C883" s="207"/>
      <c r="D883" s="191" t="s">
        <v>130</v>
      </c>
      <c r="E883" s="208" t="s">
        <v>1</v>
      </c>
      <c r="F883" s="209" t="s">
        <v>710</v>
      </c>
      <c r="G883" s="207"/>
      <c r="H883" s="210">
        <v>950</v>
      </c>
      <c r="I883" s="211"/>
      <c r="J883" s="207"/>
      <c r="K883" s="207"/>
      <c r="L883" s="212"/>
      <c r="M883" s="213"/>
      <c r="N883" s="214"/>
      <c r="O883" s="214"/>
      <c r="P883" s="214"/>
      <c r="Q883" s="214"/>
      <c r="R883" s="214"/>
      <c r="S883" s="214"/>
      <c r="T883" s="215"/>
      <c r="AT883" s="216" t="s">
        <v>130</v>
      </c>
      <c r="AU883" s="216" t="s">
        <v>83</v>
      </c>
      <c r="AV883" s="13" t="s">
        <v>85</v>
      </c>
      <c r="AW883" s="13" t="s">
        <v>31</v>
      </c>
      <c r="AX883" s="13" t="s">
        <v>75</v>
      </c>
      <c r="AY883" s="216" t="s">
        <v>120</v>
      </c>
    </row>
    <row r="884" spans="1:65" s="14" customFormat="1" ht="11.25">
      <c r="B884" s="217"/>
      <c r="C884" s="218"/>
      <c r="D884" s="191" t="s">
        <v>130</v>
      </c>
      <c r="E884" s="219" t="s">
        <v>1</v>
      </c>
      <c r="F884" s="220" t="s">
        <v>137</v>
      </c>
      <c r="G884" s="218"/>
      <c r="H884" s="221">
        <v>950</v>
      </c>
      <c r="I884" s="222"/>
      <c r="J884" s="218"/>
      <c r="K884" s="218"/>
      <c r="L884" s="223"/>
      <c r="M884" s="224"/>
      <c r="N884" s="225"/>
      <c r="O884" s="225"/>
      <c r="P884" s="225"/>
      <c r="Q884" s="225"/>
      <c r="R884" s="225"/>
      <c r="S884" s="225"/>
      <c r="T884" s="226"/>
      <c r="AT884" s="227" t="s">
        <v>130</v>
      </c>
      <c r="AU884" s="227" t="s">
        <v>83</v>
      </c>
      <c r="AV884" s="14" t="s">
        <v>127</v>
      </c>
      <c r="AW884" s="14" t="s">
        <v>31</v>
      </c>
      <c r="AX884" s="14" t="s">
        <v>83</v>
      </c>
      <c r="AY884" s="227" t="s">
        <v>120</v>
      </c>
    </row>
    <row r="885" spans="1:65" s="2" customFormat="1" ht="24.2" customHeight="1">
      <c r="A885" s="33"/>
      <c r="B885" s="34"/>
      <c r="C885" s="228" t="s">
        <v>711</v>
      </c>
      <c r="D885" s="228" t="s">
        <v>553</v>
      </c>
      <c r="E885" s="229" t="s">
        <v>712</v>
      </c>
      <c r="F885" s="230" t="s">
        <v>713</v>
      </c>
      <c r="G885" s="231" t="s">
        <v>124</v>
      </c>
      <c r="H885" s="232">
        <v>654</v>
      </c>
      <c r="I885" s="233"/>
      <c r="J885" s="234">
        <f>ROUND(I885*H885,2)</f>
        <v>0</v>
      </c>
      <c r="K885" s="230" t="s">
        <v>1</v>
      </c>
      <c r="L885" s="38"/>
      <c r="M885" s="235" t="s">
        <v>1</v>
      </c>
      <c r="N885" s="236" t="s">
        <v>40</v>
      </c>
      <c r="O885" s="70"/>
      <c r="P885" s="187">
        <f>O885*H885</f>
        <v>0</v>
      </c>
      <c r="Q885" s="187">
        <v>0</v>
      </c>
      <c r="R885" s="187">
        <f>Q885*H885</f>
        <v>0</v>
      </c>
      <c r="S885" s="187">
        <v>0</v>
      </c>
      <c r="T885" s="188">
        <f>S885*H885</f>
        <v>0</v>
      </c>
      <c r="U885" s="33"/>
      <c r="V885" s="33"/>
      <c r="W885" s="33"/>
      <c r="X885" s="33"/>
      <c r="Y885" s="33"/>
      <c r="Z885" s="33"/>
      <c r="AA885" s="33"/>
      <c r="AB885" s="33"/>
      <c r="AC885" s="33"/>
      <c r="AD885" s="33"/>
      <c r="AE885" s="33"/>
      <c r="AR885" s="189" t="s">
        <v>127</v>
      </c>
      <c r="AT885" s="189" t="s">
        <v>553</v>
      </c>
      <c r="AU885" s="189" t="s">
        <v>83</v>
      </c>
      <c r="AY885" s="16" t="s">
        <v>120</v>
      </c>
      <c r="BE885" s="190">
        <f>IF(N885="základní",J885,0)</f>
        <v>0</v>
      </c>
      <c r="BF885" s="190">
        <f>IF(N885="snížená",J885,0)</f>
        <v>0</v>
      </c>
      <c r="BG885" s="190">
        <f>IF(N885="zákl. přenesená",J885,0)</f>
        <v>0</v>
      </c>
      <c r="BH885" s="190">
        <f>IF(N885="sníž. přenesená",J885,0)</f>
        <v>0</v>
      </c>
      <c r="BI885" s="190">
        <f>IF(N885="nulová",J885,0)</f>
        <v>0</v>
      </c>
      <c r="BJ885" s="16" t="s">
        <v>83</v>
      </c>
      <c r="BK885" s="190">
        <f>ROUND(I885*H885,2)</f>
        <v>0</v>
      </c>
      <c r="BL885" s="16" t="s">
        <v>127</v>
      </c>
      <c r="BM885" s="189" t="s">
        <v>714</v>
      </c>
    </row>
    <row r="886" spans="1:65" s="2" customFormat="1" ht="39">
      <c r="A886" s="33"/>
      <c r="B886" s="34"/>
      <c r="C886" s="35"/>
      <c r="D886" s="191" t="s">
        <v>129</v>
      </c>
      <c r="E886" s="35"/>
      <c r="F886" s="192" t="s">
        <v>709</v>
      </c>
      <c r="G886" s="35"/>
      <c r="H886" s="35"/>
      <c r="I886" s="193"/>
      <c r="J886" s="35"/>
      <c r="K886" s="35"/>
      <c r="L886" s="38"/>
      <c r="M886" s="194"/>
      <c r="N886" s="195"/>
      <c r="O886" s="70"/>
      <c r="P886" s="70"/>
      <c r="Q886" s="70"/>
      <c r="R886" s="70"/>
      <c r="S886" s="70"/>
      <c r="T886" s="71"/>
      <c r="U886" s="33"/>
      <c r="V886" s="33"/>
      <c r="W886" s="33"/>
      <c r="X886" s="33"/>
      <c r="Y886" s="33"/>
      <c r="Z886" s="33"/>
      <c r="AA886" s="33"/>
      <c r="AB886" s="33"/>
      <c r="AC886" s="33"/>
      <c r="AD886" s="33"/>
      <c r="AE886" s="33"/>
      <c r="AT886" s="16" t="s">
        <v>129</v>
      </c>
      <c r="AU886" s="16" t="s">
        <v>83</v>
      </c>
    </row>
    <row r="887" spans="1:65" s="12" customFormat="1" ht="11.25">
      <c r="B887" s="196"/>
      <c r="C887" s="197"/>
      <c r="D887" s="191" t="s">
        <v>130</v>
      </c>
      <c r="E887" s="198" t="s">
        <v>1</v>
      </c>
      <c r="F887" s="199" t="s">
        <v>131</v>
      </c>
      <c r="G887" s="197"/>
      <c r="H887" s="198" t="s">
        <v>1</v>
      </c>
      <c r="I887" s="200"/>
      <c r="J887" s="197"/>
      <c r="K887" s="197"/>
      <c r="L887" s="201"/>
      <c r="M887" s="202"/>
      <c r="N887" s="203"/>
      <c r="O887" s="203"/>
      <c r="P887" s="203"/>
      <c r="Q887" s="203"/>
      <c r="R887" s="203"/>
      <c r="S887" s="203"/>
      <c r="T887" s="204"/>
      <c r="AT887" s="205" t="s">
        <v>130</v>
      </c>
      <c r="AU887" s="205" t="s">
        <v>83</v>
      </c>
      <c r="AV887" s="12" t="s">
        <v>83</v>
      </c>
      <c r="AW887" s="12" t="s">
        <v>31</v>
      </c>
      <c r="AX887" s="12" t="s">
        <v>75</v>
      </c>
      <c r="AY887" s="205" t="s">
        <v>120</v>
      </c>
    </row>
    <row r="888" spans="1:65" s="13" customFormat="1" ht="11.25">
      <c r="B888" s="206"/>
      <c r="C888" s="207"/>
      <c r="D888" s="191" t="s">
        <v>130</v>
      </c>
      <c r="E888" s="208" t="s">
        <v>1</v>
      </c>
      <c r="F888" s="209" t="s">
        <v>261</v>
      </c>
      <c r="G888" s="207"/>
      <c r="H888" s="210">
        <v>4</v>
      </c>
      <c r="I888" s="211"/>
      <c r="J888" s="207"/>
      <c r="K888" s="207"/>
      <c r="L888" s="212"/>
      <c r="M888" s="213"/>
      <c r="N888" s="214"/>
      <c r="O888" s="214"/>
      <c r="P888" s="214"/>
      <c r="Q888" s="214"/>
      <c r="R888" s="214"/>
      <c r="S888" s="214"/>
      <c r="T888" s="215"/>
      <c r="AT888" s="216" t="s">
        <v>130</v>
      </c>
      <c r="AU888" s="216" t="s">
        <v>83</v>
      </c>
      <c r="AV888" s="13" t="s">
        <v>85</v>
      </c>
      <c r="AW888" s="13" t="s">
        <v>31</v>
      </c>
      <c r="AX888" s="13" t="s">
        <v>75</v>
      </c>
      <c r="AY888" s="216" t="s">
        <v>120</v>
      </c>
    </row>
    <row r="889" spans="1:65" s="12" customFormat="1" ht="11.25">
      <c r="B889" s="196"/>
      <c r="C889" s="197"/>
      <c r="D889" s="191" t="s">
        <v>130</v>
      </c>
      <c r="E889" s="198" t="s">
        <v>1</v>
      </c>
      <c r="F889" s="199" t="s">
        <v>132</v>
      </c>
      <c r="G889" s="197"/>
      <c r="H889" s="198" t="s">
        <v>1</v>
      </c>
      <c r="I889" s="200"/>
      <c r="J889" s="197"/>
      <c r="K889" s="197"/>
      <c r="L889" s="201"/>
      <c r="M889" s="202"/>
      <c r="N889" s="203"/>
      <c r="O889" s="203"/>
      <c r="P889" s="203"/>
      <c r="Q889" s="203"/>
      <c r="R889" s="203"/>
      <c r="S889" s="203"/>
      <c r="T889" s="204"/>
      <c r="AT889" s="205" t="s">
        <v>130</v>
      </c>
      <c r="AU889" s="205" t="s">
        <v>83</v>
      </c>
      <c r="AV889" s="12" t="s">
        <v>83</v>
      </c>
      <c r="AW889" s="12" t="s">
        <v>31</v>
      </c>
      <c r="AX889" s="12" t="s">
        <v>75</v>
      </c>
      <c r="AY889" s="205" t="s">
        <v>120</v>
      </c>
    </row>
    <row r="890" spans="1:65" s="13" customFormat="1" ht="11.25">
      <c r="B890" s="206"/>
      <c r="C890" s="207"/>
      <c r="D890" s="191" t="s">
        <v>130</v>
      </c>
      <c r="E890" s="208" t="s">
        <v>1</v>
      </c>
      <c r="F890" s="209" t="s">
        <v>262</v>
      </c>
      <c r="G890" s="207"/>
      <c r="H890" s="210">
        <v>48</v>
      </c>
      <c r="I890" s="211"/>
      <c r="J890" s="207"/>
      <c r="K890" s="207"/>
      <c r="L890" s="212"/>
      <c r="M890" s="213"/>
      <c r="N890" s="214"/>
      <c r="O890" s="214"/>
      <c r="P890" s="214"/>
      <c r="Q890" s="214"/>
      <c r="R890" s="214"/>
      <c r="S890" s="214"/>
      <c r="T890" s="215"/>
      <c r="AT890" s="216" t="s">
        <v>130</v>
      </c>
      <c r="AU890" s="216" t="s">
        <v>83</v>
      </c>
      <c r="AV890" s="13" t="s">
        <v>85</v>
      </c>
      <c r="AW890" s="13" t="s">
        <v>31</v>
      </c>
      <c r="AX890" s="13" t="s">
        <v>75</v>
      </c>
      <c r="AY890" s="216" t="s">
        <v>120</v>
      </c>
    </row>
    <row r="891" spans="1:65" s="12" customFormat="1" ht="11.25">
      <c r="B891" s="196"/>
      <c r="C891" s="197"/>
      <c r="D891" s="191" t="s">
        <v>130</v>
      </c>
      <c r="E891" s="198" t="s">
        <v>1</v>
      </c>
      <c r="F891" s="199" t="s">
        <v>263</v>
      </c>
      <c r="G891" s="197"/>
      <c r="H891" s="198" t="s">
        <v>1</v>
      </c>
      <c r="I891" s="200"/>
      <c r="J891" s="197"/>
      <c r="K891" s="197"/>
      <c r="L891" s="201"/>
      <c r="M891" s="202"/>
      <c r="N891" s="203"/>
      <c r="O891" s="203"/>
      <c r="P891" s="203"/>
      <c r="Q891" s="203"/>
      <c r="R891" s="203"/>
      <c r="S891" s="203"/>
      <c r="T891" s="204"/>
      <c r="AT891" s="205" t="s">
        <v>130</v>
      </c>
      <c r="AU891" s="205" t="s">
        <v>83</v>
      </c>
      <c r="AV891" s="12" t="s">
        <v>83</v>
      </c>
      <c r="AW891" s="12" t="s">
        <v>31</v>
      </c>
      <c r="AX891" s="12" t="s">
        <v>75</v>
      </c>
      <c r="AY891" s="205" t="s">
        <v>120</v>
      </c>
    </row>
    <row r="892" spans="1:65" s="13" customFormat="1" ht="11.25">
      <c r="B892" s="206"/>
      <c r="C892" s="207"/>
      <c r="D892" s="191" t="s">
        <v>130</v>
      </c>
      <c r="E892" s="208" t="s">
        <v>1</v>
      </c>
      <c r="F892" s="209" t="s">
        <v>264</v>
      </c>
      <c r="G892" s="207"/>
      <c r="H892" s="210">
        <v>400</v>
      </c>
      <c r="I892" s="211"/>
      <c r="J892" s="207"/>
      <c r="K892" s="207"/>
      <c r="L892" s="212"/>
      <c r="M892" s="213"/>
      <c r="N892" s="214"/>
      <c r="O892" s="214"/>
      <c r="P892" s="214"/>
      <c r="Q892" s="214"/>
      <c r="R892" s="214"/>
      <c r="S892" s="214"/>
      <c r="T892" s="215"/>
      <c r="AT892" s="216" t="s">
        <v>130</v>
      </c>
      <c r="AU892" s="216" t="s">
        <v>83</v>
      </c>
      <c r="AV892" s="13" t="s">
        <v>85</v>
      </c>
      <c r="AW892" s="13" t="s">
        <v>31</v>
      </c>
      <c r="AX892" s="13" t="s">
        <v>75</v>
      </c>
      <c r="AY892" s="216" t="s">
        <v>120</v>
      </c>
    </row>
    <row r="893" spans="1:65" s="12" customFormat="1" ht="11.25">
      <c r="B893" s="196"/>
      <c r="C893" s="197"/>
      <c r="D893" s="191" t="s">
        <v>130</v>
      </c>
      <c r="E893" s="198" t="s">
        <v>1</v>
      </c>
      <c r="F893" s="199" t="s">
        <v>265</v>
      </c>
      <c r="G893" s="197"/>
      <c r="H893" s="198" t="s">
        <v>1</v>
      </c>
      <c r="I893" s="200"/>
      <c r="J893" s="197"/>
      <c r="K893" s="197"/>
      <c r="L893" s="201"/>
      <c r="M893" s="202"/>
      <c r="N893" s="203"/>
      <c r="O893" s="203"/>
      <c r="P893" s="203"/>
      <c r="Q893" s="203"/>
      <c r="R893" s="203"/>
      <c r="S893" s="203"/>
      <c r="T893" s="204"/>
      <c r="AT893" s="205" t="s">
        <v>130</v>
      </c>
      <c r="AU893" s="205" t="s">
        <v>83</v>
      </c>
      <c r="AV893" s="12" t="s">
        <v>83</v>
      </c>
      <c r="AW893" s="12" t="s">
        <v>31</v>
      </c>
      <c r="AX893" s="12" t="s">
        <v>75</v>
      </c>
      <c r="AY893" s="205" t="s">
        <v>120</v>
      </c>
    </row>
    <row r="894" spans="1:65" s="13" customFormat="1" ht="11.25">
      <c r="B894" s="206"/>
      <c r="C894" s="207"/>
      <c r="D894" s="191" t="s">
        <v>130</v>
      </c>
      <c r="E894" s="208" t="s">
        <v>1</v>
      </c>
      <c r="F894" s="209" t="s">
        <v>266</v>
      </c>
      <c r="G894" s="207"/>
      <c r="H894" s="210">
        <v>40</v>
      </c>
      <c r="I894" s="211"/>
      <c r="J894" s="207"/>
      <c r="K894" s="207"/>
      <c r="L894" s="212"/>
      <c r="M894" s="213"/>
      <c r="N894" s="214"/>
      <c r="O894" s="214"/>
      <c r="P894" s="214"/>
      <c r="Q894" s="214"/>
      <c r="R894" s="214"/>
      <c r="S894" s="214"/>
      <c r="T894" s="215"/>
      <c r="AT894" s="216" t="s">
        <v>130</v>
      </c>
      <c r="AU894" s="216" t="s">
        <v>83</v>
      </c>
      <c r="AV894" s="13" t="s">
        <v>85</v>
      </c>
      <c r="AW894" s="13" t="s">
        <v>31</v>
      </c>
      <c r="AX894" s="13" t="s">
        <v>75</v>
      </c>
      <c r="AY894" s="216" t="s">
        <v>120</v>
      </c>
    </row>
    <row r="895" spans="1:65" s="12" customFormat="1" ht="11.25">
      <c r="B895" s="196"/>
      <c r="C895" s="197"/>
      <c r="D895" s="191" t="s">
        <v>130</v>
      </c>
      <c r="E895" s="198" t="s">
        <v>1</v>
      </c>
      <c r="F895" s="199" t="s">
        <v>134</v>
      </c>
      <c r="G895" s="197"/>
      <c r="H895" s="198" t="s">
        <v>1</v>
      </c>
      <c r="I895" s="200"/>
      <c r="J895" s="197"/>
      <c r="K895" s="197"/>
      <c r="L895" s="201"/>
      <c r="M895" s="202"/>
      <c r="N895" s="203"/>
      <c r="O895" s="203"/>
      <c r="P895" s="203"/>
      <c r="Q895" s="203"/>
      <c r="R895" s="203"/>
      <c r="S895" s="203"/>
      <c r="T895" s="204"/>
      <c r="AT895" s="205" t="s">
        <v>130</v>
      </c>
      <c r="AU895" s="205" t="s">
        <v>83</v>
      </c>
      <c r="AV895" s="12" t="s">
        <v>83</v>
      </c>
      <c r="AW895" s="12" t="s">
        <v>31</v>
      </c>
      <c r="AX895" s="12" t="s">
        <v>75</v>
      </c>
      <c r="AY895" s="205" t="s">
        <v>120</v>
      </c>
    </row>
    <row r="896" spans="1:65" s="13" customFormat="1" ht="11.25">
      <c r="B896" s="206"/>
      <c r="C896" s="207"/>
      <c r="D896" s="191" t="s">
        <v>130</v>
      </c>
      <c r="E896" s="208" t="s">
        <v>1</v>
      </c>
      <c r="F896" s="209" t="s">
        <v>267</v>
      </c>
      <c r="G896" s="207"/>
      <c r="H896" s="210">
        <v>24</v>
      </c>
      <c r="I896" s="211"/>
      <c r="J896" s="207"/>
      <c r="K896" s="207"/>
      <c r="L896" s="212"/>
      <c r="M896" s="213"/>
      <c r="N896" s="214"/>
      <c r="O896" s="214"/>
      <c r="P896" s="214"/>
      <c r="Q896" s="214"/>
      <c r="R896" s="214"/>
      <c r="S896" s="214"/>
      <c r="T896" s="215"/>
      <c r="AT896" s="216" t="s">
        <v>130</v>
      </c>
      <c r="AU896" s="216" t="s">
        <v>83</v>
      </c>
      <c r="AV896" s="13" t="s">
        <v>85</v>
      </c>
      <c r="AW896" s="13" t="s">
        <v>31</v>
      </c>
      <c r="AX896" s="13" t="s">
        <v>75</v>
      </c>
      <c r="AY896" s="216" t="s">
        <v>120</v>
      </c>
    </row>
    <row r="897" spans="1:65" s="12" customFormat="1" ht="11.25">
      <c r="B897" s="196"/>
      <c r="C897" s="197"/>
      <c r="D897" s="191" t="s">
        <v>130</v>
      </c>
      <c r="E897" s="198" t="s">
        <v>1</v>
      </c>
      <c r="F897" s="199" t="s">
        <v>268</v>
      </c>
      <c r="G897" s="197"/>
      <c r="H897" s="198" t="s">
        <v>1</v>
      </c>
      <c r="I897" s="200"/>
      <c r="J897" s="197"/>
      <c r="K897" s="197"/>
      <c r="L897" s="201"/>
      <c r="M897" s="202"/>
      <c r="N897" s="203"/>
      <c r="O897" s="203"/>
      <c r="P897" s="203"/>
      <c r="Q897" s="203"/>
      <c r="R897" s="203"/>
      <c r="S897" s="203"/>
      <c r="T897" s="204"/>
      <c r="AT897" s="205" t="s">
        <v>130</v>
      </c>
      <c r="AU897" s="205" t="s">
        <v>83</v>
      </c>
      <c r="AV897" s="12" t="s">
        <v>83</v>
      </c>
      <c r="AW897" s="12" t="s">
        <v>31</v>
      </c>
      <c r="AX897" s="12" t="s">
        <v>75</v>
      </c>
      <c r="AY897" s="205" t="s">
        <v>120</v>
      </c>
    </row>
    <row r="898" spans="1:65" s="13" customFormat="1" ht="11.25">
      <c r="B898" s="206"/>
      <c r="C898" s="207"/>
      <c r="D898" s="191" t="s">
        <v>130</v>
      </c>
      <c r="E898" s="208" t="s">
        <v>1</v>
      </c>
      <c r="F898" s="209" t="s">
        <v>266</v>
      </c>
      <c r="G898" s="207"/>
      <c r="H898" s="210">
        <v>40</v>
      </c>
      <c r="I898" s="211"/>
      <c r="J898" s="207"/>
      <c r="K898" s="207"/>
      <c r="L898" s="212"/>
      <c r="M898" s="213"/>
      <c r="N898" s="214"/>
      <c r="O898" s="214"/>
      <c r="P898" s="214"/>
      <c r="Q898" s="214"/>
      <c r="R898" s="214"/>
      <c r="S898" s="214"/>
      <c r="T898" s="215"/>
      <c r="AT898" s="216" t="s">
        <v>130</v>
      </c>
      <c r="AU898" s="216" t="s">
        <v>83</v>
      </c>
      <c r="AV898" s="13" t="s">
        <v>85</v>
      </c>
      <c r="AW898" s="13" t="s">
        <v>31</v>
      </c>
      <c r="AX898" s="13" t="s">
        <v>75</v>
      </c>
      <c r="AY898" s="216" t="s">
        <v>120</v>
      </c>
    </row>
    <row r="899" spans="1:65" s="12" customFormat="1" ht="11.25">
      <c r="B899" s="196"/>
      <c r="C899" s="197"/>
      <c r="D899" s="191" t="s">
        <v>130</v>
      </c>
      <c r="E899" s="198" t="s">
        <v>1</v>
      </c>
      <c r="F899" s="199" t="s">
        <v>136</v>
      </c>
      <c r="G899" s="197"/>
      <c r="H899" s="198" t="s">
        <v>1</v>
      </c>
      <c r="I899" s="200"/>
      <c r="J899" s="197"/>
      <c r="K899" s="197"/>
      <c r="L899" s="201"/>
      <c r="M899" s="202"/>
      <c r="N899" s="203"/>
      <c r="O899" s="203"/>
      <c r="P899" s="203"/>
      <c r="Q899" s="203"/>
      <c r="R899" s="203"/>
      <c r="S899" s="203"/>
      <c r="T899" s="204"/>
      <c r="AT899" s="205" t="s">
        <v>130</v>
      </c>
      <c r="AU899" s="205" t="s">
        <v>83</v>
      </c>
      <c r="AV899" s="12" t="s">
        <v>83</v>
      </c>
      <c r="AW899" s="12" t="s">
        <v>31</v>
      </c>
      <c r="AX899" s="12" t="s">
        <v>75</v>
      </c>
      <c r="AY899" s="205" t="s">
        <v>120</v>
      </c>
    </row>
    <row r="900" spans="1:65" s="13" customFormat="1" ht="11.25">
      <c r="B900" s="206"/>
      <c r="C900" s="207"/>
      <c r="D900" s="191" t="s">
        <v>130</v>
      </c>
      <c r="E900" s="208" t="s">
        <v>1</v>
      </c>
      <c r="F900" s="209" t="s">
        <v>262</v>
      </c>
      <c r="G900" s="207"/>
      <c r="H900" s="210">
        <v>48</v>
      </c>
      <c r="I900" s="211"/>
      <c r="J900" s="207"/>
      <c r="K900" s="207"/>
      <c r="L900" s="212"/>
      <c r="M900" s="213"/>
      <c r="N900" s="214"/>
      <c r="O900" s="214"/>
      <c r="P900" s="214"/>
      <c r="Q900" s="214"/>
      <c r="R900" s="214"/>
      <c r="S900" s="214"/>
      <c r="T900" s="215"/>
      <c r="AT900" s="216" t="s">
        <v>130</v>
      </c>
      <c r="AU900" s="216" t="s">
        <v>83</v>
      </c>
      <c r="AV900" s="13" t="s">
        <v>85</v>
      </c>
      <c r="AW900" s="13" t="s">
        <v>31</v>
      </c>
      <c r="AX900" s="13" t="s">
        <v>75</v>
      </c>
      <c r="AY900" s="216" t="s">
        <v>120</v>
      </c>
    </row>
    <row r="901" spans="1:65" s="12" customFormat="1" ht="11.25">
      <c r="B901" s="196"/>
      <c r="C901" s="197"/>
      <c r="D901" s="191" t="s">
        <v>130</v>
      </c>
      <c r="E901" s="198" t="s">
        <v>1</v>
      </c>
      <c r="F901" s="199" t="s">
        <v>269</v>
      </c>
      <c r="G901" s="197"/>
      <c r="H901" s="198" t="s">
        <v>1</v>
      </c>
      <c r="I901" s="200"/>
      <c r="J901" s="197"/>
      <c r="K901" s="197"/>
      <c r="L901" s="201"/>
      <c r="M901" s="202"/>
      <c r="N901" s="203"/>
      <c r="O901" s="203"/>
      <c r="P901" s="203"/>
      <c r="Q901" s="203"/>
      <c r="R901" s="203"/>
      <c r="S901" s="203"/>
      <c r="T901" s="204"/>
      <c r="AT901" s="205" t="s">
        <v>130</v>
      </c>
      <c r="AU901" s="205" t="s">
        <v>83</v>
      </c>
      <c r="AV901" s="12" t="s">
        <v>83</v>
      </c>
      <c r="AW901" s="12" t="s">
        <v>31</v>
      </c>
      <c r="AX901" s="12" t="s">
        <v>75</v>
      </c>
      <c r="AY901" s="205" t="s">
        <v>120</v>
      </c>
    </row>
    <row r="902" spans="1:65" s="13" customFormat="1" ht="11.25">
      <c r="B902" s="206"/>
      <c r="C902" s="207"/>
      <c r="D902" s="191" t="s">
        <v>130</v>
      </c>
      <c r="E902" s="208" t="s">
        <v>1</v>
      </c>
      <c r="F902" s="209" t="s">
        <v>275</v>
      </c>
      <c r="G902" s="207"/>
      <c r="H902" s="210">
        <v>50</v>
      </c>
      <c r="I902" s="211"/>
      <c r="J902" s="207"/>
      <c r="K902" s="207"/>
      <c r="L902" s="212"/>
      <c r="M902" s="213"/>
      <c r="N902" s="214"/>
      <c r="O902" s="214"/>
      <c r="P902" s="214"/>
      <c r="Q902" s="214"/>
      <c r="R902" s="214"/>
      <c r="S902" s="214"/>
      <c r="T902" s="215"/>
      <c r="AT902" s="216" t="s">
        <v>130</v>
      </c>
      <c r="AU902" s="216" t="s">
        <v>83</v>
      </c>
      <c r="AV902" s="13" t="s">
        <v>85</v>
      </c>
      <c r="AW902" s="13" t="s">
        <v>31</v>
      </c>
      <c r="AX902" s="13" t="s">
        <v>75</v>
      </c>
      <c r="AY902" s="216" t="s">
        <v>120</v>
      </c>
    </row>
    <row r="903" spans="1:65" s="14" customFormat="1" ht="11.25">
      <c r="B903" s="217"/>
      <c r="C903" s="218"/>
      <c r="D903" s="191" t="s">
        <v>130</v>
      </c>
      <c r="E903" s="219" t="s">
        <v>1</v>
      </c>
      <c r="F903" s="220" t="s">
        <v>137</v>
      </c>
      <c r="G903" s="218"/>
      <c r="H903" s="221">
        <v>654</v>
      </c>
      <c r="I903" s="222"/>
      <c r="J903" s="218"/>
      <c r="K903" s="218"/>
      <c r="L903" s="223"/>
      <c r="M903" s="224"/>
      <c r="N903" s="225"/>
      <c r="O903" s="225"/>
      <c r="P903" s="225"/>
      <c r="Q903" s="225"/>
      <c r="R903" s="225"/>
      <c r="S903" s="225"/>
      <c r="T903" s="226"/>
      <c r="AT903" s="227" t="s">
        <v>130</v>
      </c>
      <c r="AU903" s="227" t="s">
        <v>83</v>
      </c>
      <c r="AV903" s="14" t="s">
        <v>127</v>
      </c>
      <c r="AW903" s="14" t="s">
        <v>31</v>
      </c>
      <c r="AX903" s="14" t="s">
        <v>83</v>
      </c>
      <c r="AY903" s="227" t="s">
        <v>120</v>
      </c>
    </row>
    <row r="904" spans="1:65" s="2" customFormat="1" ht="16.5" customHeight="1">
      <c r="A904" s="33"/>
      <c r="B904" s="34"/>
      <c r="C904" s="228" t="s">
        <v>715</v>
      </c>
      <c r="D904" s="228" t="s">
        <v>553</v>
      </c>
      <c r="E904" s="229" t="s">
        <v>716</v>
      </c>
      <c r="F904" s="230" t="s">
        <v>717</v>
      </c>
      <c r="G904" s="231" t="s">
        <v>718</v>
      </c>
      <c r="H904" s="232">
        <v>428</v>
      </c>
      <c r="I904" s="233"/>
      <c r="J904" s="234">
        <f>ROUND(I904*H904,2)</f>
        <v>0</v>
      </c>
      <c r="K904" s="230" t="s">
        <v>125</v>
      </c>
      <c r="L904" s="38"/>
      <c r="M904" s="235" t="s">
        <v>1</v>
      </c>
      <c r="N904" s="236" t="s">
        <v>40</v>
      </c>
      <c r="O904" s="70"/>
      <c r="P904" s="187">
        <f>O904*H904</f>
        <v>0</v>
      </c>
      <c r="Q904" s="187">
        <v>0</v>
      </c>
      <c r="R904" s="187">
        <f>Q904*H904</f>
        <v>0</v>
      </c>
      <c r="S904" s="187">
        <v>0</v>
      </c>
      <c r="T904" s="188">
        <f>S904*H904</f>
        <v>0</v>
      </c>
      <c r="U904" s="33"/>
      <c r="V904" s="33"/>
      <c r="W904" s="33"/>
      <c r="X904" s="33"/>
      <c r="Y904" s="33"/>
      <c r="Z904" s="33"/>
      <c r="AA904" s="33"/>
      <c r="AB904" s="33"/>
      <c r="AC904" s="33"/>
      <c r="AD904" s="33"/>
      <c r="AE904" s="33"/>
      <c r="AR904" s="189" t="s">
        <v>127</v>
      </c>
      <c r="AT904" s="189" t="s">
        <v>553</v>
      </c>
      <c r="AU904" s="189" t="s">
        <v>83</v>
      </c>
      <c r="AY904" s="16" t="s">
        <v>120</v>
      </c>
      <c r="BE904" s="190">
        <f>IF(N904="základní",J904,0)</f>
        <v>0</v>
      </c>
      <c r="BF904" s="190">
        <f>IF(N904="snížená",J904,0)</f>
        <v>0</v>
      </c>
      <c r="BG904" s="190">
        <f>IF(N904="zákl. přenesená",J904,0)</f>
        <v>0</v>
      </c>
      <c r="BH904" s="190">
        <f>IF(N904="sníž. přenesená",J904,0)</f>
        <v>0</v>
      </c>
      <c r="BI904" s="190">
        <f>IF(N904="nulová",J904,0)</f>
        <v>0</v>
      </c>
      <c r="BJ904" s="16" t="s">
        <v>83</v>
      </c>
      <c r="BK904" s="190">
        <f>ROUND(I904*H904,2)</f>
        <v>0</v>
      </c>
      <c r="BL904" s="16" t="s">
        <v>127</v>
      </c>
      <c r="BM904" s="189" t="s">
        <v>719</v>
      </c>
    </row>
    <row r="905" spans="1:65" s="2" customFormat="1" ht="48.75">
      <c r="A905" s="33"/>
      <c r="B905" s="34"/>
      <c r="C905" s="35"/>
      <c r="D905" s="191" t="s">
        <v>129</v>
      </c>
      <c r="E905" s="35"/>
      <c r="F905" s="192" t="s">
        <v>720</v>
      </c>
      <c r="G905" s="35"/>
      <c r="H905" s="35"/>
      <c r="I905" s="193"/>
      <c r="J905" s="35"/>
      <c r="K905" s="35"/>
      <c r="L905" s="38"/>
      <c r="M905" s="194"/>
      <c r="N905" s="195"/>
      <c r="O905" s="70"/>
      <c r="P905" s="70"/>
      <c r="Q905" s="70"/>
      <c r="R905" s="70"/>
      <c r="S905" s="70"/>
      <c r="T905" s="71"/>
      <c r="U905" s="33"/>
      <c r="V905" s="33"/>
      <c r="W905" s="33"/>
      <c r="X905" s="33"/>
      <c r="Y905" s="33"/>
      <c r="Z905" s="33"/>
      <c r="AA905" s="33"/>
      <c r="AB905" s="33"/>
      <c r="AC905" s="33"/>
      <c r="AD905" s="33"/>
      <c r="AE905" s="33"/>
      <c r="AT905" s="16" t="s">
        <v>129</v>
      </c>
      <c r="AU905" s="16" t="s">
        <v>83</v>
      </c>
    </row>
    <row r="906" spans="1:65" s="12" customFormat="1" ht="11.25">
      <c r="B906" s="196"/>
      <c r="C906" s="197"/>
      <c r="D906" s="191" t="s">
        <v>130</v>
      </c>
      <c r="E906" s="198" t="s">
        <v>1</v>
      </c>
      <c r="F906" s="199" t="s">
        <v>350</v>
      </c>
      <c r="G906" s="197"/>
      <c r="H906" s="198" t="s">
        <v>1</v>
      </c>
      <c r="I906" s="200"/>
      <c r="J906" s="197"/>
      <c r="K906" s="197"/>
      <c r="L906" s="201"/>
      <c r="M906" s="202"/>
      <c r="N906" s="203"/>
      <c r="O906" s="203"/>
      <c r="P906" s="203"/>
      <c r="Q906" s="203"/>
      <c r="R906" s="203"/>
      <c r="S906" s="203"/>
      <c r="T906" s="204"/>
      <c r="AT906" s="205" t="s">
        <v>130</v>
      </c>
      <c r="AU906" s="205" t="s">
        <v>83</v>
      </c>
      <c r="AV906" s="12" t="s">
        <v>83</v>
      </c>
      <c r="AW906" s="12" t="s">
        <v>31</v>
      </c>
      <c r="AX906" s="12" t="s">
        <v>75</v>
      </c>
      <c r="AY906" s="205" t="s">
        <v>120</v>
      </c>
    </row>
    <row r="907" spans="1:65" s="13" customFormat="1" ht="11.25">
      <c r="B907" s="206"/>
      <c r="C907" s="207"/>
      <c r="D907" s="191" t="s">
        <v>130</v>
      </c>
      <c r="E907" s="208" t="s">
        <v>1</v>
      </c>
      <c r="F907" s="209" t="s">
        <v>721</v>
      </c>
      <c r="G907" s="207"/>
      <c r="H907" s="210">
        <v>54</v>
      </c>
      <c r="I907" s="211"/>
      <c r="J907" s="207"/>
      <c r="K907" s="207"/>
      <c r="L907" s="212"/>
      <c r="M907" s="213"/>
      <c r="N907" s="214"/>
      <c r="O907" s="214"/>
      <c r="P907" s="214"/>
      <c r="Q907" s="214"/>
      <c r="R907" s="214"/>
      <c r="S907" s="214"/>
      <c r="T907" s="215"/>
      <c r="AT907" s="216" t="s">
        <v>130</v>
      </c>
      <c r="AU907" s="216" t="s">
        <v>83</v>
      </c>
      <c r="AV907" s="13" t="s">
        <v>85</v>
      </c>
      <c r="AW907" s="13" t="s">
        <v>31</v>
      </c>
      <c r="AX907" s="13" t="s">
        <v>75</v>
      </c>
      <c r="AY907" s="216" t="s">
        <v>120</v>
      </c>
    </row>
    <row r="908" spans="1:65" s="12" customFormat="1" ht="11.25">
      <c r="B908" s="196"/>
      <c r="C908" s="197"/>
      <c r="D908" s="191" t="s">
        <v>130</v>
      </c>
      <c r="E908" s="198" t="s">
        <v>1</v>
      </c>
      <c r="F908" s="199" t="s">
        <v>352</v>
      </c>
      <c r="G908" s="197"/>
      <c r="H908" s="198" t="s">
        <v>1</v>
      </c>
      <c r="I908" s="200"/>
      <c r="J908" s="197"/>
      <c r="K908" s="197"/>
      <c r="L908" s="201"/>
      <c r="M908" s="202"/>
      <c r="N908" s="203"/>
      <c r="O908" s="203"/>
      <c r="P908" s="203"/>
      <c r="Q908" s="203"/>
      <c r="R908" s="203"/>
      <c r="S908" s="203"/>
      <c r="T908" s="204"/>
      <c r="AT908" s="205" t="s">
        <v>130</v>
      </c>
      <c r="AU908" s="205" t="s">
        <v>83</v>
      </c>
      <c r="AV908" s="12" t="s">
        <v>83</v>
      </c>
      <c r="AW908" s="12" t="s">
        <v>31</v>
      </c>
      <c r="AX908" s="12" t="s">
        <v>75</v>
      </c>
      <c r="AY908" s="205" t="s">
        <v>120</v>
      </c>
    </row>
    <row r="909" spans="1:65" s="13" customFormat="1" ht="11.25">
      <c r="B909" s="206"/>
      <c r="C909" s="207"/>
      <c r="D909" s="191" t="s">
        <v>130</v>
      </c>
      <c r="E909" s="208" t="s">
        <v>1</v>
      </c>
      <c r="F909" s="209" t="s">
        <v>722</v>
      </c>
      <c r="G909" s="207"/>
      <c r="H909" s="210">
        <v>56</v>
      </c>
      <c r="I909" s="211"/>
      <c r="J909" s="207"/>
      <c r="K909" s="207"/>
      <c r="L909" s="212"/>
      <c r="M909" s="213"/>
      <c r="N909" s="214"/>
      <c r="O909" s="214"/>
      <c r="P909" s="214"/>
      <c r="Q909" s="214"/>
      <c r="R909" s="214"/>
      <c r="S909" s="214"/>
      <c r="T909" s="215"/>
      <c r="AT909" s="216" t="s">
        <v>130</v>
      </c>
      <c r="AU909" s="216" t="s">
        <v>83</v>
      </c>
      <c r="AV909" s="13" t="s">
        <v>85</v>
      </c>
      <c r="AW909" s="13" t="s">
        <v>31</v>
      </c>
      <c r="AX909" s="13" t="s">
        <v>75</v>
      </c>
      <c r="AY909" s="216" t="s">
        <v>120</v>
      </c>
    </row>
    <row r="910" spans="1:65" s="12" customFormat="1" ht="11.25">
      <c r="B910" s="196"/>
      <c r="C910" s="197"/>
      <c r="D910" s="191" t="s">
        <v>130</v>
      </c>
      <c r="E910" s="198" t="s">
        <v>1</v>
      </c>
      <c r="F910" s="199" t="s">
        <v>354</v>
      </c>
      <c r="G910" s="197"/>
      <c r="H910" s="198" t="s">
        <v>1</v>
      </c>
      <c r="I910" s="200"/>
      <c r="J910" s="197"/>
      <c r="K910" s="197"/>
      <c r="L910" s="201"/>
      <c r="M910" s="202"/>
      <c r="N910" s="203"/>
      <c r="O910" s="203"/>
      <c r="P910" s="203"/>
      <c r="Q910" s="203"/>
      <c r="R910" s="203"/>
      <c r="S910" s="203"/>
      <c r="T910" s="204"/>
      <c r="AT910" s="205" t="s">
        <v>130</v>
      </c>
      <c r="AU910" s="205" t="s">
        <v>83</v>
      </c>
      <c r="AV910" s="12" t="s">
        <v>83</v>
      </c>
      <c r="AW910" s="12" t="s">
        <v>31</v>
      </c>
      <c r="AX910" s="12" t="s">
        <v>75</v>
      </c>
      <c r="AY910" s="205" t="s">
        <v>120</v>
      </c>
    </row>
    <row r="911" spans="1:65" s="13" customFormat="1" ht="11.25">
      <c r="B911" s="206"/>
      <c r="C911" s="207"/>
      <c r="D911" s="191" t="s">
        <v>130</v>
      </c>
      <c r="E911" s="208" t="s">
        <v>1</v>
      </c>
      <c r="F911" s="209" t="s">
        <v>723</v>
      </c>
      <c r="G911" s="207"/>
      <c r="H911" s="210">
        <v>44</v>
      </c>
      <c r="I911" s="211"/>
      <c r="J911" s="207"/>
      <c r="K911" s="207"/>
      <c r="L911" s="212"/>
      <c r="M911" s="213"/>
      <c r="N911" s="214"/>
      <c r="O911" s="214"/>
      <c r="P911" s="214"/>
      <c r="Q911" s="214"/>
      <c r="R911" s="214"/>
      <c r="S911" s="214"/>
      <c r="T911" s="215"/>
      <c r="AT911" s="216" t="s">
        <v>130</v>
      </c>
      <c r="AU911" s="216" t="s">
        <v>83</v>
      </c>
      <c r="AV911" s="13" t="s">
        <v>85</v>
      </c>
      <c r="AW911" s="13" t="s">
        <v>31</v>
      </c>
      <c r="AX911" s="13" t="s">
        <v>75</v>
      </c>
      <c r="AY911" s="216" t="s">
        <v>120</v>
      </c>
    </row>
    <row r="912" spans="1:65" s="12" customFormat="1" ht="11.25">
      <c r="B912" s="196"/>
      <c r="C912" s="197"/>
      <c r="D912" s="191" t="s">
        <v>130</v>
      </c>
      <c r="E912" s="198" t="s">
        <v>1</v>
      </c>
      <c r="F912" s="199" t="s">
        <v>163</v>
      </c>
      <c r="G912" s="197"/>
      <c r="H912" s="198" t="s">
        <v>1</v>
      </c>
      <c r="I912" s="200"/>
      <c r="J912" s="197"/>
      <c r="K912" s="197"/>
      <c r="L912" s="201"/>
      <c r="M912" s="202"/>
      <c r="N912" s="203"/>
      <c r="O912" s="203"/>
      <c r="P912" s="203"/>
      <c r="Q912" s="203"/>
      <c r="R912" s="203"/>
      <c r="S912" s="203"/>
      <c r="T912" s="204"/>
      <c r="AT912" s="205" t="s">
        <v>130</v>
      </c>
      <c r="AU912" s="205" t="s">
        <v>83</v>
      </c>
      <c r="AV912" s="12" t="s">
        <v>83</v>
      </c>
      <c r="AW912" s="12" t="s">
        <v>31</v>
      </c>
      <c r="AX912" s="12" t="s">
        <v>75</v>
      </c>
      <c r="AY912" s="205" t="s">
        <v>120</v>
      </c>
    </row>
    <row r="913" spans="2:51" s="13" customFormat="1" ht="11.25">
      <c r="B913" s="206"/>
      <c r="C913" s="207"/>
      <c r="D913" s="191" t="s">
        <v>130</v>
      </c>
      <c r="E913" s="208" t="s">
        <v>1</v>
      </c>
      <c r="F913" s="209" t="s">
        <v>327</v>
      </c>
      <c r="G913" s="207"/>
      <c r="H913" s="210">
        <v>48</v>
      </c>
      <c r="I913" s="211"/>
      <c r="J913" s="207"/>
      <c r="K913" s="207"/>
      <c r="L913" s="212"/>
      <c r="M913" s="213"/>
      <c r="N913" s="214"/>
      <c r="O913" s="214"/>
      <c r="P913" s="214"/>
      <c r="Q913" s="214"/>
      <c r="R913" s="214"/>
      <c r="S913" s="214"/>
      <c r="T913" s="215"/>
      <c r="AT913" s="216" t="s">
        <v>130</v>
      </c>
      <c r="AU913" s="216" t="s">
        <v>83</v>
      </c>
      <c r="AV913" s="13" t="s">
        <v>85</v>
      </c>
      <c r="AW913" s="13" t="s">
        <v>31</v>
      </c>
      <c r="AX913" s="13" t="s">
        <v>75</v>
      </c>
      <c r="AY913" s="216" t="s">
        <v>120</v>
      </c>
    </row>
    <row r="914" spans="2:51" s="12" customFormat="1" ht="11.25">
      <c r="B914" s="196"/>
      <c r="C914" s="197"/>
      <c r="D914" s="191" t="s">
        <v>130</v>
      </c>
      <c r="E914" s="198" t="s">
        <v>1</v>
      </c>
      <c r="F914" s="199" t="s">
        <v>174</v>
      </c>
      <c r="G914" s="197"/>
      <c r="H914" s="198" t="s">
        <v>1</v>
      </c>
      <c r="I914" s="200"/>
      <c r="J914" s="197"/>
      <c r="K914" s="197"/>
      <c r="L914" s="201"/>
      <c r="M914" s="202"/>
      <c r="N914" s="203"/>
      <c r="O914" s="203"/>
      <c r="P914" s="203"/>
      <c r="Q914" s="203"/>
      <c r="R914" s="203"/>
      <c r="S914" s="203"/>
      <c r="T914" s="204"/>
      <c r="AT914" s="205" t="s">
        <v>130</v>
      </c>
      <c r="AU914" s="205" t="s">
        <v>83</v>
      </c>
      <c r="AV914" s="12" t="s">
        <v>83</v>
      </c>
      <c r="AW914" s="12" t="s">
        <v>31</v>
      </c>
      <c r="AX914" s="12" t="s">
        <v>75</v>
      </c>
      <c r="AY914" s="205" t="s">
        <v>120</v>
      </c>
    </row>
    <row r="915" spans="2:51" s="13" customFormat="1" ht="11.25">
      <c r="B915" s="206"/>
      <c r="C915" s="207"/>
      <c r="D915" s="191" t="s">
        <v>130</v>
      </c>
      <c r="E915" s="208" t="s">
        <v>1</v>
      </c>
      <c r="F915" s="209" t="s">
        <v>724</v>
      </c>
      <c r="G915" s="207"/>
      <c r="H915" s="210">
        <v>40</v>
      </c>
      <c r="I915" s="211"/>
      <c r="J915" s="207"/>
      <c r="K915" s="207"/>
      <c r="L915" s="212"/>
      <c r="M915" s="213"/>
      <c r="N915" s="214"/>
      <c r="O915" s="214"/>
      <c r="P915" s="214"/>
      <c r="Q915" s="214"/>
      <c r="R915" s="214"/>
      <c r="S915" s="214"/>
      <c r="T915" s="215"/>
      <c r="AT915" s="216" t="s">
        <v>130</v>
      </c>
      <c r="AU915" s="216" t="s">
        <v>83</v>
      </c>
      <c r="AV915" s="13" t="s">
        <v>85</v>
      </c>
      <c r="AW915" s="13" t="s">
        <v>31</v>
      </c>
      <c r="AX915" s="13" t="s">
        <v>75</v>
      </c>
      <c r="AY915" s="216" t="s">
        <v>120</v>
      </c>
    </row>
    <row r="916" spans="2:51" s="12" customFormat="1" ht="11.25">
      <c r="B916" s="196"/>
      <c r="C916" s="197"/>
      <c r="D916" s="191" t="s">
        <v>130</v>
      </c>
      <c r="E916" s="198" t="s">
        <v>1</v>
      </c>
      <c r="F916" s="199" t="s">
        <v>338</v>
      </c>
      <c r="G916" s="197"/>
      <c r="H916" s="198" t="s">
        <v>1</v>
      </c>
      <c r="I916" s="200"/>
      <c r="J916" s="197"/>
      <c r="K916" s="197"/>
      <c r="L916" s="201"/>
      <c r="M916" s="202"/>
      <c r="N916" s="203"/>
      <c r="O916" s="203"/>
      <c r="P916" s="203"/>
      <c r="Q916" s="203"/>
      <c r="R916" s="203"/>
      <c r="S916" s="203"/>
      <c r="T916" s="204"/>
      <c r="AT916" s="205" t="s">
        <v>130</v>
      </c>
      <c r="AU916" s="205" t="s">
        <v>83</v>
      </c>
      <c r="AV916" s="12" t="s">
        <v>83</v>
      </c>
      <c r="AW916" s="12" t="s">
        <v>31</v>
      </c>
      <c r="AX916" s="12" t="s">
        <v>75</v>
      </c>
      <c r="AY916" s="205" t="s">
        <v>120</v>
      </c>
    </row>
    <row r="917" spans="2:51" s="13" customFormat="1" ht="11.25">
      <c r="B917" s="206"/>
      <c r="C917" s="207"/>
      <c r="D917" s="191" t="s">
        <v>130</v>
      </c>
      <c r="E917" s="208" t="s">
        <v>1</v>
      </c>
      <c r="F917" s="209" t="s">
        <v>725</v>
      </c>
      <c r="G917" s="207"/>
      <c r="H917" s="210">
        <v>24</v>
      </c>
      <c r="I917" s="211"/>
      <c r="J917" s="207"/>
      <c r="K917" s="207"/>
      <c r="L917" s="212"/>
      <c r="M917" s="213"/>
      <c r="N917" s="214"/>
      <c r="O917" s="214"/>
      <c r="P917" s="214"/>
      <c r="Q917" s="214"/>
      <c r="R917" s="214"/>
      <c r="S917" s="214"/>
      <c r="T917" s="215"/>
      <c r="AT917" s="216" t="s">
        <v>130</v>
      </c>
      <c r="AU917" s="216" t="s">
        <v>83</v>
      </c>
      <c r="AV917" s="13" t="s">
        <v>85</v>
      </c>
      <c r="AW917" s="13" t="s">
        <v>31</v>
      </c>
      <c r="AX917" s="13" t="s">
        <v>75</v>
      </c>
      <c r="AY917" s="216" t="s">
        <v>120</v>
      </c>
    </row>
    <row r="918" spans="2:51" s="12" customFormat="1" ht="11.25">
      <c r="B918" s="196"/>
      <c r="C918" s="197"/>
      <c r="D918" s="191" t="s">
        <v>130</v>
      </c>
      <c r="E918" s="198" t="s">
        <v>1</v>
      </c>
      <c r="F918" s="199" t="s">
        <v>304</v>
      </c>
      <c r="G918" s="197"/>
      <c r="H918" s="198" t="s">
        <v>1</v>
      </c>
      <c r="I918" s="200"/>
      <c r="J918" s="197"/>
      <c r="K918" s="197"/>
      <c r="L918" s="201"/>
      <c r="M918" s="202"/>
      <c r="N918" s="203"/>
      <c r="O918" s="203"/>
      <c r="P918" s="203"/>
      <c r="Q918" s="203"/>
      <c r="R918" s="203"/>
      <c r="S918" s="203"/>
      <c r="T918" s="204"/>
      <c r="AT918" s="205" t="s">
        <v>130</v>
      </c>
      <c r="AU918" s="205" t="s">
        <v>83</v>
      </c>
      <c r="AV918" s="12" t="s">
        <v>83</v>
      </c>
      <c r="AW918" s="12" t="s">
        <v>31</v>
      </c>
      <c r="AX918" s="12" t="s">
        <v>75</v>
      </c>
      <c r="AY918" s="205" t="s">
        <v>120</v>
      </c>
    </row>
    <row r="919" spans="2:51" s="13" customFormat="1" ht="11.25">
      <c r="B919" s="206"/>
      <c r="C919" s="207"/>
      <c r="D919" s="191" t="s">
        <v>130</v>
      </c>
      <c r="E919" s="208" t="s">
        <v>1</v>
      </c>
      <c r="F919" s="209" t="s">
        <v>305</v>
      </c>
      <c r="G919" s="207"/>
      <c r="H919" s="210">
        <v>16</v>
      </c>
      <c r="I919" s="211"/>
      <c r="J919" s="207"/>
      <c r="K919" s="207"/>
      <c r="L919" s="212"/>
      <c r="M919" s="213"/>
      <c r="N919" s="214"/>
      <c r="O919" s="214"/>
      <c r="P919" s="214"/>
      <c r="Q919" s="214"/>
      <c r="R919" s="214"/>
      <c r="S919" s="214"/>
      <c r="T919" s="215"/>
      <c r="AT919" s="216" t="s">
        <v>130</v>
      </c>
      <c r="AU919" s="216" t="s">
        <v>83</v>
      </c>
      <c r="AV919" s="13" t="s">
        <v>85</v>
      </c>
      <c r="AW919" s="13" t="s">
        <v>31</v>
      </c>
      <c r="AX919" s="13" t="s">
        <v>75</v>
      </c>
      <c r="AY919" s="216" t="s">
        <v>120</v>
      </c>
    </row>
    <row r="920" spans="2:51" s="12" customFormat="1" ht="11.25">
      <c r="B920" s="196"/>
      <c r="C920" s="197"/>
      <c r="D920" s="191" t="s">
        <v>130</v>
      </c>
      <c r="E920" s="198" t="s">
        <v>1</v>
      </c>
      <c r="F920" s="199" t="s">
        <v>175</v>
      </c>
      <c r="G920" s="197"/>
      <c r="H920" s="198" t="s">
        <v>1</v>
      </c>
      <c r="I920" s="200"/>
      <c r="J920" s="197"/>
      <c r="K920" s="197"/>
      <c r="L920" s="201"/>
      <c r="M920" s="202"/>
      <c r="N920" s="203"/>
      <c r="O920" s="203"/>
      <c r="P920" s="203"/>
      <c r="Q920" s="203"/>
      <c r="R920" s="203"/>
      <c r="S920" s="203"/>
      <c r="T920" s="204"/>
      <c r="AT920" s="205" t="s">
        <v>130</v>
      </c>
      <c r="AU920" s="205" t="s">
        <v>83</v>
      </c>
      <c r="AV920" s="12" t="s">
        <v>83</v>
      </c>
      <c r="AW920" s="12" t="s">
        <v>31</v>
      </c>
      <c r="AX920" s="12" t="s">
        <v>75</v>
      </c>
      <c r="AY920" s="205" t="s">
        <v>120</v>
      </c>
    </row>
    <row r="921" spans="2:51" s="13" customFormat="1" ht="11.25">
      <c r="B921" s="206"/>
      <c r="C921" s="207"/>
      <c r="D921" s="191" t="s">
        <v>130</v>
      </c>
      <c r="E921" s="208" t="s">
        <v>1</v>
      </c>
      <c r="F921" s="209" t="s">
        <v>726</v>
      </c>
      <c r="G921" s="207"/>
      <c r="H921" s="210">
        <v>54</v>
      </c>
      <c r="I921" s="211"/>
      <c r="J921" s="207"/>
      <c r="K921" s="207"/>
      <c r="L921" s="212"/>
      <c r="M921" s="213"/>
      <c r="N921" s="214"/>
      <c r="O921" s="214"/>
      <c r="P921" s="214"/>
      <c r="Q921" s="214"/>
      <c r="R921" s="214"/>
      <c r="S921" s="214"/>
      <c r="T921" s="215"/>
      <c r="AT921" s="216" t="s">
        <v>130</v>
      </c>
      <c r="AU921" s="216" t="s">
        <v>83</v>
      </c>
      <c r="AV921" s="13" t="s">
        <v>85</v>
      </c>
      <c r="AW921" s="13" t="s">
        <v>31</v>
      </c>
      <c r="AX921" s="13" t="s">
        <v>75</v>
      </c>
      <c r="AY921" s="216" t="s">
        <v>120</v>
      </c>
    </row>
    <row r="922" spans="2:51" s="12" customFormat="1" ht="11.25">
      <c r="B922" s="196"/>
      <c r="C922" s="197"/>
      <c r="D922" s="191" t="s">
        <v>130</v>
      </c>
      <c r="E922" s="198" t="s">
        <v>1</v>
      </c>
      <c r="F922" s="199" t="s">
        <v>341</v>
      </c>
      <c r="G922" s="197"/>
      <c r="H922" s="198" t="s">
        <v>1</v>
      </c>
      <c r="I922" s="200"/>
      <c r="J922" s="197"/>
      <c r="K922" s="197"/>
      <c r="L922" s="201"/>
      <c r="M922" s="202"/>
      <c r="N922" s="203"/>
      <c r="O922" s="203"/>
      <c r="P922" s="203"/>
      <c r="Q922" s="203"/>
      <c r="R922" s="203"/>
      <c r="S922" s="203"/>
      <c r="T922" s="204"/>
      <c r="AT922" s="205" t="s">
        <v>130</v>
      </c>
      <c r="AU922" s="205" t="s">
        <v>83</v>
      </c>
      <c r="AV922" s="12" t="s">
        <v>83</v>
      </c>
      <c r="AW922" s="12" t="s">
        <v>31</v>
      </c>
      <c r="AX922" s="12" t="s">
        <v>75</v>
      </c>
      <c r="AY922" s="205" t="s">
        <v>120</v>
      </c>
    </row>
    <row r="923" spans="2:51" s="13" customFormat="1" ht="11.25">
      <c r="B923" s="206"/>
      <c r="C923" s="207"/>
      <c r="D923" s="191" t="s">
        <v>130</v>
      </c>
      <c r="E923" s="208" t="s">
        <v>1</v>
      </c>
      <c r="F923" s="209" t="s">
        <v>322</v>
      </c>
      <c r="G923" s="207"/>
      <c r="H923" s="210">
        <v>32</v>
      </c>
      <c r="I923" s="211"/>
      <c r="J923" s="207"/>
      <c r="K923" s="207"/>
      <c r="L923" s="212"/>
      <c r="M923" s="213"/>
      <c r="N923" s="214"/>
      <c r="O923" s="214"/>
      <c r="P923" s="214"/>
      <c r="Q923" s="214"/>
      <c r="R923" s="214"/>
      <c r="S923" s="214"/>
      <c r="T923" s="215"/>
      <c r="AT923" s="216" t="s">
        <v>130</v>
      </c>
      <c r="AU923" s="216" t="s">
        <v>83</v>
      </c>
      <c r="AV923" s="13" t="s">
        <v>85</v>
      </c>
      <c r="AW923" s="13" t="s">
        <v>31</v>
      </c>
      <c r="AX923" s="13" t="s">
        <v>75</v>
      </c>
      <c r="AY923" s="216" t="s">
        <v>120</v>
      </c>
    </row>
    <row r="924" spans="2:51" s="12" customFormat="1" ht="11.25">
      <c r="B924" s="196"/>
      <c r="C924" s="197"/>
      <c r="D924" s="191" t="s">
        <v>130</v>
      </c>
      <c r="E924" s="198" t="s">
        <v>1</v>
      </c>
      <c r="F924" s="199" t="s">
        <v>343</v>
      </c>
      <c r="G924" s="197"/>
      <c r="H924" s="198" t="s">
        <v>1</v>
      </c>
      <c r="I924" s="200"/>
      <c r="J924" s="197"/>
      <c r="K924" s="197"/>
      <c r="L924" s="201"/>
      <c r="M924" s="202"/>
      <c r="N924" s="203"/>
      <c r="O924" s="203"/>
      <c r="P924" s="203"/>
      <c r="Q924" s="203"/>
      <c r="R924" s="203"/>
      <c r="S924" s="203"/>
      <c r="T924" s="204"/>
      <c r="AT924" s="205" t="s">
        <v>130</v>
      </c>
      <c r="AU924" s="205" t="s">
        <v>83</v>
      </c>
      <c r="AV924" s="12" t="s">
        <v>83</v>
      </c>
      <c r="AW924" s="12" t="s">
        <v>31</v>
      </c>
      <c r="AX924" s="12" t="s">
        <v>75</v>
      </c>
      <c r="AY924" s="205" t="s">
        <v>120</v>
      </c>
    </row>
    <row r="925" spans="2:51" s="13" customFormat="1" ht="11.25">
      <c r="B925" s="206"/>
      <c r="C925" s="207"/>
      <c r="D925" s="191" t="s">
        <v>130</v>
      </c>
      <c r="E925" s="208" t="s">
        <v>1</v>
      </c>
      <c r="F925" s="209" t="s">
        <v>727</v>
      </c>
      <c r="G925" s="207"/>
      <c r="H925" s="210">
        <v>36</v>
      </c>
      <c r="I925" s="211"/>
      <c r="J925" s="207"/>
      <c r="K925" s="207"/>
      <c r="L925" s="212"/>
      <c r="M925" s="213"/>
      <c r="N925" s="214"/>
      <c r="O925" s="214"/>
      <c r="P925" s="214"/>
      <c r="Q925" s="214"/>
      <c r="R925" s="214"/>
      <c r="S925" s="214"/>
      <c r="T925" s="215"/>
      <c r="AT925" s="216" t="s">
        <v>130</v>
      </c>
      <c r="AU925" s="216" t="s">
        <v>83</v>
      </c>
      <c r="AV925" s="13" t="s">
        <v>85</v>
      </c>
      <c r="AW925" s="13" t="s">
        <v>31</v>
      </c>
      <c r="AX925" s="13" t="s">
        <v>75</v>
      </c>
      <c r="AY925" s="216" t="s">
        <v>120</v>
      </c>
    </row>
    <row r="926" spans="2:51" s="12" customFormat="1" ht="11.25">
      <c r="B926" s="196"/>
      <c r="C926" s="197"/>
      <c r="D926" s="191" t="s">
        <v>130</v>
      </c>
      <c r="E926" s="198" t="s">
        <v>1</v>
      </c>
      <c r="F926" s="199" t="s">
        <v>345</v>
      </c>
      <c r="G926" s="197"/>
      <c r="H926" s="198" t="s">
        <v>1</v>
      </c>
      <c r="I926" s="200"/>
      <c r="J926" s="197"/>
      <c r="K926" s="197"/>
      <c r="L926" s="201"/>
      <c r="M926" s="202"/>
      <c r="N926" s="203"/>
      <c r="O926" s="203"/>
      <c r="P926" s="203"/>
      <c r="Q926" s="203"/>
      <c r="R926" s="203"/>
      <c r="S926" s="203"/>
      <c r="T926" s="204"/>
      <c r="AT926" s="205" t="s">
        <v>130</v>
      </c>
      <c r="AU926" s="205" t="s">
        <v>83</v>
      </c>
      <c r="AV926" s="12" t="s">
        <v>83</v>
      </c>
      <c r="AW926" s="12" t="s">
        <v>31</v>
      </c>
      <c r="AX926" s="12" t="s">
        <v>75</v>
      </c>
      <c r="AY926" s="205" t="s">
        <v>120</v>
      </c>
    </row>
    <row r="927" spans="2:51" s="13" customFormat="1" ht="11.25">
      <c r="B927" s="206"/>
      <c r="C927" s="207"/>
      <c r="D927" s="191" t="s">
        <v>130</v>
      </c>
      <c r="E927" s="208" t="s">
        <v>1</v>
      </c>
      <c r="F927" s="209" t="s">
        <v>725</v>
      </c>
      <c r="G927" s="207"/>
      <c r="H927" s="210">
        <v>24</v>
      </c>
      <c r="I927" s="211"/>
      <c r="J927" s="207"/>
      <c r="K927" s="207"/>
      <c r="L927" s="212"/>
      <c r="M927" s="213"/>
      <c r="N927" s="214"/>
      <c r="O927" s="214"/>
      <c r="P927" s="214"/>
      <c r="Q927" s="214"/>
      <c r="R927" s="214"/>
      <c r="S927" s="214"/>
      <c r="T927" s="215"/>
      <c r="AT927" s="216" t="s">
        <v>130</v>
      </c>
      <c r="AU927" s="216" t="s">
        <v>83</v>
      </c>
      <c r="AV927" s="13" t="s">
        <v>85</v>
      </c>
      <c r="AW927" s="13" t="s">
        <v>31</v>
      </c>
      <c r="AX927" s="13" t="s">
        <v>75</v>
      </c>
      <c r="AY927" s="216" t="s">
        <v>120</v>
      </c>
    </row>
    <row r="928" spans="2:51" s="14" customFormat="1" ht="11.25">
      <c r="B928" s="217"/>
      <c r="C928" s="218"/>
      <c r="D928" s="191" t="s">
        <v>130</v>
      </c>
      <c r="E928" s="219" t="s">
        <v>1</v>
      </c>
      <c r="F928" s="220" t="s">
        <v>137</v>
      </c>
      <c r="G928" s="218"/>
      <c r="H928" s="221">
        <v>428</v>
      </c>
      <c r="I928" s="222"/>
      <c r="J928" s="218"/>
      <c r="K928" s="218"/>
      <c r="L928" s="223"/>
      <c r="M928" s="224"/>
      <c r="N928" s="225"/>
      <c r="O928" s="225"/>
      <c r="P928" s="225"/>
      <c r="Q928" s="225"/>
      <c r="R928" s="225"/>
      <c r="S928" s="225"/>
      <c r="T928" s="226"/>
      <c r="AT928" s="227" t="s">
        <v>130</v>
      </c>
      <c r="AU928" s="227" t="s">
        <v>83</v>
      </c>
      <c r="AV928" s="14" t="s">
        <v>127</v>
      </c>
      <c r="AW928" s="14" t="s">
        <v>31</v>
      </c>
      <c r="AX928" s="14" t="s">
        <v>83</v>
      </c>
      <c r="AY928" s="227" t="s">
        <v>120</v>
      </c>
    </row>
    <row r="929" spans="1:65" s="2" customFormat="1" ht="16.5" customHeight="1">
      <c r="A929" s="33"/>
      <c r="B929" s="34"/>
      <c r="C929" s="228" t="s">
        <v>728</v>
      </c>
      <c r="D929" s="228" t="s">
        <v>553</v>
      </c>
      <c r="E929" s="229" t="s">
        <v>729</v>
      </c>
      <c r="F929" s="230" t="s">
        <v>730</v>
      </c>
      <c r="G929" s="231" t="s">
        <v>124</v>
      </c>
      <c r="H929" s="232">
        <v>52</v>
      </c>
      <c r="I929" s="233"/>
      <c r="J929" s="234">
        <f>ROUND(I929*H929,2)</f>
        <v>0</v>
      </c>
      <c r="K929" s="230" t="s">
        <v>125</v>
      </c>
      <c r="L929" s="38"/>
      <c r="M929" s="235" t="s">
        <v>1</v>
      </c>
      <c r="N929" s="236" t="s">
        <v>40</v>
      </c>
      <c r="O929" s="70"/>
      <c r="P929" s="187">
        <f>O929*H929</f>
        <v>0</v>
      </c>
      <c r="Q929" s="187">
        <v>0</v>
      </c>
      <c r="R929" s="187">
        <f>Q929*H929</f>
        <v>0</v>
      </c>
      <c r="S929" s="187">
        <v>0</v>
      </c>
      <c r="T929" s="188">
        <f>S929*H929</f>
        <v>0</v>
      </c>
      <c r="U929" s="33"/>
      <c r="V929" s="33"/>
      <c r="W929" s="33"/>
      <c r="X929" s="33"/>
      <c r="Y929" s="33"/>
      <c r="Z929" s="33"/>
      <c r="AA929" s="33"/>
      <c r="AB929" s="33"/>
      <c r="AC929" s="33"/>
      <c r="AD929" s="33"/>
      <c r="AE929" s="33"/>
      <c r="AR929" s="189" t="s">
        <v>127</v>
      </c>
      <c r="AT929" s="189" t="s">
        <v>553</v>
      </c>
      <c r="AU929" s="189" t="s">
        <v>83</v>
      </c>
      <c r="AY929" s="16" t="s">
        <v>120</v>
      </c>
      <c r="BE929" s="190">
        <f>IF(N929="základní",J929,0)</f>
        <v>0</v>
      </c>
      <c r="BF929" s="190">
        <f>IF(N929="snížená",J929,0)</f>
        <v>0</v>
      </c>
      <c r="BG929" s="190">
        <f>IF(N929="zákl. přenesená",J929,0)</f>
        <v>0</v>
      </c>
      <c r="BH929" s="190">
        <f>IF(N929="sníž. přenesená",J929,0)</f>
        <v>0</v>
      </c>
      <c r="BI929" s="190">
        <f>IF(N929="nulová",J929,0)</f>
        <v>0</v>
      </c>
      <c r="BJ929" s="16" t="s">
        <v>83</v>
      </c>
      <c r="BK929" s="190">
        <f>ROUND(I929*H929,2)</f>
        <v>0</v>
      </c>
      <c r="BL929" s="16" t="s">
        <v>127</v>
      </c>
      <c r="BM929" s="189" t="s">
        <v>731</v>
      </c>
    </row>
    <row r="930" spans="1:65" s="2" customFormat="1" ht="58.5">
      <c r="A930" s="33"/>
      <c r="B930" s="34"/>
      <c r="C930" s="35"/>
      <c r="D930" s="191" t="s">
        <v>129</v>
      </c>
      <c r="E930" s="35"/>
      <c r="F930" s="192" t="s">
        <v>732</v>
      </c>
      <c r="G930" s="35"/>
      <c r="H930" s="35"/>
      <c r="I930" s="193"/>
      <c r="J930" s="35"/>
      <c r="K930" s="35"/>
      <c r="L930" s="38"/>
      <c r="M930" s="194"/>
      <c r="N930" s="195"/>
      <c r="O930" s="70"/>
      <c r="P930" s="70"/>
      <c r="Q930" s="70"/>
      <c r="R930" s="70"/>
      <c r="S930" s="70"/>
      <c r="T930" s="71"/>
      <c r="U930" s="33"/>
      <c r="V930" s="33"/>
      <c r="W930" s="33"/>
      <c r="X930" s="33"/>
      <c r="Y930" s="33"/>
      <c r="Z930" s="33"/>
      <c r="AA930" s="33"/>
      <c r="AB930" s="33"/>
      <c r="AC930" s="33"/>
      <c r="AD930" s="33"/>
      <c r="AE930" s="33"/>
      <c r="AT930" s="16" t="s">
        <v>129</v>
      </c>
      <c r="AU930" s="16" t="s">
        <v>83</v>
      </c>
    </row>
    <row r="931" spans="1:65" s="13" customFormat="1" ht="11.25">
      <c r="B931" s="206"/>
      <c r="C931" s="207"/>
      <c r="D931" s="191" t="s">
        <v>130</v>
      </c>
      <c r="E931" s="208" t="s">
        <v>1</v>
      </c>
      <c r="F931" s="209" t="s">
        <v>159</v>
      </c>
      <c r="G931" s="207"/>
      <c r="H931" s="210">
        <v>52</v>
      </c>
      <c r="I931" s="211"/>
      <c r="J931" s="207"/>
      <c r="K931" s="207"/>
      <c r="L931" s="212"/>
      <c r="M931" s="213"/>
      <c r="N931" s="214"/>
      <c r="O931" s="214"/>
      <c r="P931" s="214"/>
      <c r="Q931" s="214"/>
      <c r="R931" s="214"/>
      <c r="S931" s="214"/>
      <c r="T931" s="215"/>
      <c r="AT931" s="216" t="s">
        <v>130</v>
      </c>
      <c r="AU931" s="216" t="s">
        <v>83</v>
      </c>
      <c r="AV931" s="13" t="s">
        <v>85</v>
      </c>
      <c r="AW931" s="13" t="s">
        <v>31</v>
      </c>
      <c r="AX931" s="13" t="s">
        <v>75</v>
      </c>
      <c r="AY931" s="216" t="s">
        <v>120</v>
      </c>
    </row>
    <row r="932" spans="1:65" s="14" customFormat="1" ht="11.25">
      <c r="B932" s="217"/>
      <c r="C932" s="218"/>
      <c r="D932" s="191" t="s">
        <v>130</v>
      </c>
      <c r="E932" s="219" t="s">
        <v>1</v>
      </c>
      <c r="F932" s="220" t="s">
        <v>137</v>
      </c>
      <c r="G932" s="218"/>
      <c r="H932" s="221">
        <v>52</v>
      </c>
      <c r="I932" s="222"/>
      <c r="J932" s="218"/>
      <c r="K932" s="218"/>
      <c r="L932" s="223"/>
      <c r="M932" s="224"/>
      <c r="N932" s="225"/>
      <c r="O932" s="225"/>
      <c r="P932" s="225"/>
      <c r="Q932" s="225"/>
      <c r="R932" s="225"/>
      <c r="S932" s="225"/>
      <c r="T932" s="226"/>
      <c r="AT932" s="227" t="s">
        <v>130</v>
      </c>
      <c r="AU932" s="227" t="s">
        <v>83</v>
      </c>
      <c r="AV932" s="14" t="s">
        <v>127</v>
      </c>
      <c r="AW932" s="14" t="s">
        <v>31</v>
      </c>
      <c r="AX932" s="14" t="s">
        <v>83</v>
      </c>
      <c r="AY932" s="227" t="s">
        <v>120</v>
      </c>
    </row>
    <row r="933" spans="1:65" s="2" customFormat="1" ht="16.5" customHeight="1">
      <c r="A933" s="33"/>
      <c r="B933" s="34"/>
      <c r="C933" s="228" t="s">
        <v>733</v>
      </c>
      <c r="D933" s="228" t="s">
        <v>553</v>
      </c>
      <c r="E933" s="229" t="s">
        <v>734</v>
      </c>
      <c r="F933" s="230" t="s">
        <v>735</v>
      </c>
      <c r="G933" s="231" t="s">
        <v>124</v>
      </c>
      <c r="H933" s="232">
        <v>60</v>
      </c>
      <c r="I933" s="233"/>
      <c r="J933" s="234">
        <f>ROUND(I933*H933,2)</f>
        <v>0</v>
      </c>
      <c r="K933" s="230" t="s">
        <v>125</v>
      </c>
      <c r="L933" s="38"/>
      <c r="M933" s="235" t="s">
        <v>1</v>
      </c>
      <c r="N933" s="236" t="s">
        <v>40</v>
      </c>
      <c r="O933" s="70"/>
      <c r="P933" s="187">
        <f>O933*H933</f>
        <v>0</v>
      </c>
      <c r="Q933" s="187">
        <v>0</v>
      </c>
      <c r="R933" s="187">
        <f>Q933*H933</f>
        <v>0</v>
      </c>
      <c r="S933" s="187">
        <v>0</v>
      </c>
      <c r="T933" s="188">
        <f>S933*H933</f>
        <v>0</v>
      </c>
      <c r="U933" s="33"/>
      <c r="V933" s="33"/>
      <c r="W933" s="33"/>
      <c r="X933" s="33"/>
      <c r="Y933" s="33"/>
      <c r="Z933" s="33"/>
      <c r="AA933" s="33"/>
      <c r="AB933" s="33"/>
      <c r="AC933" s="33"/>
      <c r="AD933" s="33"/>
      <c r="AE933" s="33"/>
      <c r="AR933" s="189" t="s">
        <v>127</v>
      </c>
      <c r="AT933" s="189" t="s">
        <v>553</v>
      </c>
      <c r="AU933" s="189" t="s">
        <v>83</v>
      </c>
      <c r="AY933" s="16" t="s">
        <v>120</v>
      </c>
      <c r="BE933" s="190">
        <f>IF(N933="základní",J933,0)</f>
        <v>0</v>
      </c>
      <c r="BF933" s="190">
        <f>IF(N933="snížená",J933,0)</f>
        <v>0</v>
      </c>
      <c r="BG933" s="190">
        <f>IF(N933="zákl. přenesená",J933,0)</f>
        <v>0</v>
      </c>
      <c r="BH933" s="190">
        <f>IF(N933="sníž. přenesená",J933,0)</f>
        <v>0</v>
      </c>
      <c r="BI933" s="190">
        <f>IF(N933="nulová",J933,0)</f>
        <v>0</v>
      </c>
      <c r="BJ933" s="16" t="s">
        <v>83</v>
      </c>
      <c r="BK933" s="190">
        <f>ROUND(I933*H933,2)</f>
        <v>0</v>
      </c>
      <c r="BL933" s="16" t="s">
        <v>127</v>
      </c>
      <c r="BM933" s="189" t="s">
        <v>736</v>
      </c>
    </row>
    <row r="934" spans="1:65" s="2" customFormat="1" ht="39">
      <c r="A934" s="33"/>
      <c r="B934" s="34"/>
      <c r="C934" s="35"/>
      <c r="D934" s="191" t="s">
        <v>129</v>
      </c>
      <c r="E934" s="35"/>
      <c r="F934" s="192" t="s">
        <v>737</v>
      </c>
      <c r="G934" s="35"/>
      <c r="H934" s="35"/>
      <c r="I934" s="193"/>
      <c r="J934" s="35"/>
      <c r="K934" s="35"/>
      <c r="L934" s="38"/>
      <c r="M934" s="194"/>
      <c r="N934" s="195"/>
      <c r="O934" s="70"/>
      <c r="P934" s="70"/>
      <c r="Q934" s="70"/>
      <c r="R934" s="70"/>
      <c r="S934" s="70"/>
      <c r="T934" s="71"/>
      <c r="U934" s="33"/>
      <c r="V934" s="33"/>
      <c r="W934" s="33"/>
      <c r="X934" s="33"/>
      <c r="Y934" s="33"/>
      <c r="Z934" s="33"/>
      <c r="AA934" s="33"/>
      <c r="AB934" s="33"/>
      <c r="AC934" s="33"/>
      <c r="AD934" s="33"/>
      <c r="AE934" s="33"/>
      <c r="AT934" s="16" t="s">
        <v>129</v>
      </c>
      <c r="AU934" s="16" t="s">
        <v>83</v>
      </c>
    </row>
    <row r="935" spans="1:65" s="12" customFormat="1" ht="11.25">
      <c r="B935" s="196"/>
      <c r="C935" s="197"/>
      <c r="D935" s="191" t="s">
        <v>130</v>
      </c>
      <c r="E935" s="198" t="s">
        <v>1</v>
      </c>
      <c r="F935" s="199" t="s">
        <v>169</v>
      </c>
      <c r="G935" s="197"/>
      <c r="H935" s="198" t="s">
        <v>1</v>
      </c>
      <c r="I935" s="200"/>
      <c r="J935" s="197"/>
      <c r="K935" s="197"/>
      <c r="L935" s="201"/>
      <c r="M935" s="202"/>
      <c r="N935" s="203"/>
      <c r="O935" s="203"/>
      <c r="P935" s="203"/>
      <c r="Q935" s="203"/>
      <c r="R935" s="203"/>
      <c r="S935" s="203"/>
      <c r="T935" s="204"/>
      <c r="AT935" s="205" t="s">
        <v>130</v>
      </c>
      <c r="AU935" s="205" t="s">
        <v>83</v>
      </c>
      <c r="AV935" s="12" t="s">
        <v>83</v>
      </c>
      <c r="AW935" s="12" t="s">
        <v>31</v>
      </c>
      <c r="AX935" s="12" t="s">
        <v>75</v>
      </c>
      <c r="AY935" s="205" t="s">
        <v>120</v>
      </c>
    </row>
    <row r="936" spans="1:65" s="13" customFormat="1" ht="11.25">
      <c r="B936" s="206"/>
      <c r="C936" s="207"/>
      <c r="D936" s="191" t="s">
        <v>130</v>
      </c>
      <c r="E936" s="208" t="s">
        <v>1</v>
      </c>
      <c r="F936" s="209" t="s">
        <v>738</v>
      </c>
      <c r="G936" s="207"/>
      <c r="H936" s="210">
        <v>12</v>
      </c>
      <c r="I936" s="211"/>
      <c r="J936" s="207"/>
      <c r="K936" s="207"/>
      <c r="L936" s="212"/>
      <c r="M936" s="213"/>
      <c r="N936" s="214"/>
      <c r="O936" s="214"/>
      <c r="P936" s="214"/>
      <c r="Q936" s="214"/>
      <c r="R936" s="214"/>
      <c r="S936" s="214"/>
      <c r="T936" s="215"/>
      <c r="AT936" s="216" t="s">
        <v>130</v>
      </c>
      <c r="AU936" s="216" t="s">
        <v>83</v>
      </c>
      <c r="AV936" s="13" t="s">
        <v>85</v>
      </c>
      <c r="AW936" s="13" t="s">
        <v>31</v>
      </c>
      <c r="AX936" s="13" t="s">
        <v>75</v>
      </c>
      <c r="AY936" s="216" t="s">
        <v>120</v>
      </c>
    </row>
    <row r="937" spans="1:65" s="12" customFormat="1" ht="11.25">
      <c r="B937" s="196"/>
      <c r="C937" s="197"/>
      <c r="D937" s="191" t="s">
        <v>130</v>
      </c>
      <c r="E937" s="198" t="s">
        <v>1</v>
      </c>
      <c r="F937" s="199" t="s">
        <v>163</v>
      </c>
      <c r="G937" s="197"/>
      <c r="H937" s="198" t="s">
        <v>1</v>
      </c>
      <c r="I937" s="200"/>
      <c r="J937" s="197"/>
      <c r="K937" s="197"/>
      <c r="L937" s="201"/>
      <c r="M937" s="202"/>
      <c r="N937" s="203"/>
      <c r="O937" s="203"/>
      <c r="P937" s="203"/>
      <c r="Q937" s="203"/>
      <c r="R937" s="203"/>
      <c r="S937" s="203"/>
      <c r="T937" s="204"/>
      <c r="AT937" s="205" t="s">
        <v>130</v>
      </c>
      <c r="AU937" s="205" t="s">
        <v>83</v>
      </c>
      <c r="AV937" s="12" t="s">
        <v>83</v>
      </c>
      <c r="AW937" s="12" t="s">
        <v>31</v>
      </c>
      <c r="AX937" s="12" t="s">
        <v>75</v>
      </c>
      <c r="AY937" s="205" t="s">
        <v>120</v>
      </c>
    </row>
    <row r="938" spans="1:65" s="13" customFormat="1" ht="11.25">
      <c r="B938" s="206"/>
      <c r="C938" s="207"/>
      <c r="D938" s="191" t="s">
        <v>130</v>
      </c>
      <c r="E938" s="208" t="s">
        <v>1</v>
      </c>
      <c r="F938" s="209" t="s">
        <v>327</v>
      </c>
      <c r="G938" s="207"/>
      <c r="H938" s="210">
        <v>48</v>
      </c>
      <c r="I938" s="211"/>
      <c r="J938" s="207"/>
      <c r="K938" s="207"/>
      <c r="L938" s="212"/>
      <c r="M938" s="213"/>
      <c r="N938" s="214"/>
      <c r="O938" s="214"/>
      <c r="P938" s="214"/>
      <c r="Q938" s="214"/>
      <c r="R938" s="214"/>
      <c r="S938" s="214"/>
      <c r="T938" s="215"/>
      <c r="AT938" s="216" t="s">
        <v>130</v>
      </c>
      <c r="AU938" s="216" t="s">
        <v>83</v>
      </c>
      <c r="AV938" s="13" t="s">
        <v>85</v>
      </c>
      <c r="AW938" s="13" t="s">
        <v>31</v>
      </c>
      <c r="AX938" s="13" t="s">
        <v>75</v>
      </c>
      <c r="AY938" s="216" t="s">
        <v>120</v>
      </c>
    </row>
    <row r="939" spans="1:65" s="14" customFormat="1" ht="11.25">
      <c r="B939" s="217"/>
      <c r="C939" s="218"/>
      <c r="D939" s="191" t="s">
        <v>130</v>
      </c>
      <c r="E939" s="219" t="s">
        <v>1</v>
      </c>
      <c r="F939" s="220" t="s">
        <v>137</v>
      </c>
      <c r="G939" s="218"/>
      <c r="H939" s="221">
        <v>60</v>
      </c>
      <c r="I939" s="222"/>
      <c r="J939" s="218"/>
      <c r="K939" s="218"/>
      <c r="L939" s="223"/>
      <c r="M939" s="224"/>
      <c r="N939" s="225"/>
      <c r="O939" s="225"/>
      <c r="P939" s="225"/>
      <c r="Q939" s="225"/>
      <c r="R939" s="225"/>
      <c r="S939" s="225"/>
      <c r="T939" s="226"/>
      <c r="AT939" s="227" t="s">
        <v>130</v>
      </c>
      <c r="AU939" s="227" t="s">
        <v>83</v>
      </c>
      <c r="AV939" s="14" t="s">
        <v>127</v>
      </c>
      <c r="AW939" s="14" t="s">
        <v>31</v>
      </c>
      <c r="AX939" s="14" t="s">
        <v>83</v>
      </c>
      <c r="AY939" s="227" t="s">
        <v>120</v>
      </c>
    </row>
    <row r="940" spans="1:65" s="2" customFormat="1" ht="24.2" customHeight="1">
      <c r="A940" s="33"/>
      <c r="B940" s="34"/>
      <c r="C940" s="228" t="s">
        <v>376</v>
      </c>
      <c r="D940" s="228" t="s">
        <v>553</v>
      </c>
      <c r="E940" s="229" t="s">
        <v>739</v>
      </c>
      <c r="F940" s="230" t="s">
        <v>740</v>
      </c>
      <c r="G940" s="231" t="s">
        <v>141</v>
      </c>
      <c r="H940" s="232">
        <v>14954</v>
      </c>
      <c r="I940" s="233"/>
      <c r="J940" s="234">
        <f>ROUND(I940*H940,2)</f>
        <v>0</v>
      </c>
      <c r="K940" s="230" t="s">
        <v>125</v>
      </c>
      <c r="L940" s="38"/>
      <c r="M940" s="235" t="s">
        <v>1</v>
      </c>
      <c r="N940" s="236" t="s">
        <v>40</v>
      </c>
      <c r="O940" s="70"/>
      <c r="P940" s="187">
        <f>O940*H940</f>
        <v>0</v>
      </c>
      <c r="Q940" s="187">
        <v>0</v>
      </c>
      <c r="R940" s="187">
        <f>Q940*H940</f>
        <v>0</v>
      </c>
      <c r="S940" s="187">
        <v>0</v>
      </c>
      <c r="T940" s="188">
        <f>S940*H940</f>
        <v>0</v>
      </c>
      <c r="U940" s="33"/>
      <c r="V940" s="33"/>
      <c r="W940" s="33"/>
      <c r="X940" s="33"/>
      <c r="Y940" s="33"/>
      <c r="Z940" s="33"/>
      <c r="AA940" s="33"/>
      <c r="AB940" s="33"/>
      <c r="AC940" s="33"/>
      <c r="AD940" s="33"/>
      <c r="AE940" s="33"/>
      <c r="AR940" s="189" t="s">
        <v>127</v>
      </c>
      <c r="AT940" s="189" t="s">
        <v>553</v>
      </c>
      <c r="AU940" s="189" t="s">
        <v>83</v>
      </c>
      <c r="AY940" s="16" t="s">
        <v>120</v>
      </c>
      <c r="BE940" s="190">
        <f>IF(N940="základní",J940,0)</f>
        <v>0</v>
      </c>
      <c r="BF940" s="190">
        <f>IF(N940="snížená",J940,0)</f>
        <v>0</v>
      </c>
      <c r="BG940" s="190">
        <f>IF(N940="zákl. přenesená",J940,0)</f>
        <v>0</v>
      </c>
      <c r="BH940" s="190">
        <f>IF(N940="sníž. přenesená",J940,0)</f>
        <v>0</v>
      </c>
      <c r="BI940" s="190">
        <f>IF(N940="nulová",J940,0)</f>
        <v>0</v>
      </c>
      <c r="BJ940" s="16" t="s">
        <v>83</v>
      </c>
      <c r="BK940" s="190">
        <f>ROUND(I940*H940,2)</f>
        <v>0</v>
      </c>
      <c r="BL940" s="16" t="s">
        <v>127</v>
      </c>
      <c r="BM940" s="189" t="s">
        <v>741</v>
      </c>
    </row>
    <row r="941" spans="1:65" s="2" customFormat="1" ht="68.25">
      <c r="A941" s="33"/>
      <c r="B941" s="34"/>
      <c r="C941" s="35"/>
      <c r="D941" s="191" t="s">
        <v>129</v>
      </c>
      <c r="E941" s="35"/>
      <c r="F941" s="192" t="s">
        <v>742</v>
      </c>
      <c r="G941" s="35"/>
      <c r="H941" s="35"/>
      <c r="I941" s="193"/>
      <c r="J941" s="35"/>
      <c r="K941" s="35"/>
      <c r="L941" s="38"/>
      <c r="M941" s="194"/>
      <c r="N941" s="195"/>
      <c r="O941" s="70"/>
      <c r="P941" s="70"/>
      <c r="Q941" s="70"/>
      <c r="R941" s="70"/>
      <c r="S941" s="70"/>
      <c r="T941" s="71"/>
      <c r="U941" s="33"/>
      <c r="V941" s="33"/>
      <c r="W941" s="33"/>
      <c r="X941" s="33"/>
      <c r="Y941" s="33"/>
      <c r="Z941" s="33"/>
      <c r="AA941" s="33"/>
      <c r="AB941" s="33"/>
      <c r="AC941" s="33"/>
      <c r="AD941" s="33"/>
      <c r="AE941" s="33"/>
      <c r="AT941" s="16" t="s">
        <v>129</v>
      </c>
      <c r="AU941" s="16" t="s">
        <v>83</v>
      </c>
    </row>
    <row r="942" spans="1:65" s="13" customFormat="1" ht="11.25">
      <c r="B942" s="206"/>
      <c r="C942" s="207"/>
      <c r="D942" s="191" t="s">
        <v>130</v>
      </c>
      <c r="E942" s="208" t="s">
        <v>1</v>
      </c>
      <c r="F942" s="209" t="s">
        <v>143</v>
      </c>
      <c r="G942" s="207"/>
      <c r="H942" s="210">
        <v>3436</v>
      </c>
      <c r="I942" s="211"/>
      <c r="J942" s="207"/>
      <c r="K942" s="207"/>
      <c r="L942" s="212"/>
      <c r="M942" s="213"/>
      <c r="N942" s="214"/>
      <c r="O942" s="214"/>
      <c r="P942" s="214"/>
      <c r="Q942" s="214"/>
      <c r="R942" s="214"/>
      <c r="S942" s="214"/>
      <c r="T942" s="215"/>
      <c r="AT942" s="216" t="s">
        <v>130</v>
      </c>
      <c r="AU942" s="216" t="s">
        <v>83</v>
      </c>
      <c r="AV942" s="13" t="s">
        <v>85</v>
      </c>
      <c r="AW942" s="13" t="s">
        <v>31</v>
      </c>
      <c r="AX942" s="13" t="s">
        <v>75</v>
      </c>
      <c r="AY942" s="216" t="s">
        <v>120</v>
      </c>
    </row>
    <row r="943" spans="1:65" s="13" customFormat="1" ht="11.25">
      <c r="B943" s="206"/>
      <c r="C943" s="207"/>
      <c r="D943" s="191" t="s">
        <v>130</v>
      </c>
      <c r="E943" s="208" t="s">
        <v>1</v>
      </c>
      <c r="F943" s="209" t="s">
        <v>144</v>
      </c>
      <c r="G943" s="207"/>
      <c r="H943" s="210">
        <v>780</v>
      </c>
      <c r="I943" s="211"/>
      <c r="J943" s="207"/>
      <c r="K943" s="207"/>
      <c r="L943" s="212"/>
      <c r="M943" s="213"/>
      <c r="N943" s="214"/>
      <c r="O943" s="214"/>
      <c r="P943" s="214"/>
      <c r="Q943" s="214"/>
      <c r="R943" s="214"/>
      <c r="S943" s="214"/>
      <c r="T943" s="215"/>
      <c r="AT943" s="216" t="s">
        <v>130</v>
      </c>
      <c r="AU943" s="216" t="s">
        <v>83</v>
      </c>
      <c r="AV943" s="13" t="s">
        <v>85</v>
      </c>
      <c r="AW943" s="13" t="s">
        <v>31</v>
      </c>
      <c r="AX943" s="13" t="s">
        <v>75</v>
      </c>
      <c r="AY943" s="216" t="s">
        <v>120</v>
      </c>
    </row>
    <row r="944" spans="1:65" s="13" customFormat="1" ht="11.25">
      <c r="B944" s="206"/>
      <c r="C944" s="207"/>
      <c r="D944" s="191" t="s">
        <v>130</v>
      </c>
      <c r="E944" s="208" t="s">
        <v>1</v>
      </c>
      <c r="F944" s="209" t="s">
        <v>145</v>
      </c>
      <c r="G944" s="207"/>
      <c r="H944" s="210">
        <v>4640</v>
      </c>
      <c r="I944" s="211"/>
      <c r="J944" s="207"/>
      <c r="K944" s="207"/>
      <c r="L944" s="212"/>
      <c r="M944" s="213"/>
      <c r="N944" s="214"/>
      <c r="O944" s="214"/>
      <c r="P944" s="214"/>
      <c r="Q944" s="214"/>
      <c r="R944" s="214"/>
      <c r="S944" s="214"/>
      <c r="T944" s="215"/>
      <c r="AT944" s="216" t="s">
        <v>130</v>
      </c>
      <c r="AU944" s="216" t="s">
        <v>83</v>
      </c>
      <c r="AV944" s="13" t="s">
        <v>85</v>
      </c>
      <c r="AW944" s="13" t="s">
        <v>31</v>
      </c>
      <c r="AX944" s="13" t="s">
        <v>75</v>
      </c>
      <c r="AY944" s="216" t="s">
        <v>120</v>
      </c>
    </row>
    <row r="945" spans="1:65" s="13" customFormat="1" ht="11.25">
      <c r="B945" s="206"/>
      <c r="C945" s="207"/>
      <c r="D945" s="191" t="s">
        <v>130</v>
      </c>
      <c r="E945" s="208" t="s">
        <v>1</v>
      </c>
      <c r="F945" s="209" t="s">
        <v>146</v>
      </c>
      <c r="G945" s="207"/>
      <c r="H945" s="210">
        <v>2600</v>
      </c>
      <c r="I945" s="211"/>
      <c r="J945" s="207"/>
      <c r="K945" s="207"/>
      <c r="L945" s="212"/>
      <c r="M945" s="213"/>
      <c r="N945" s="214"/>
      <c r="O945" s="214"/>
      <c r="P945" s="214"/>
      <c r="Q945" s="214"/>
      <c r="R945" s="214"/>
      <c r="S945" s="214"/>
      <c r="T945" s="215"/>
      <c r="AT945" s="216" t="s">
        <v>130</v>
      </c>
      <c r="AU945" s="216" t="s">
        <v>83</v>
      </c>
      <c r="AV945" s="13" t="s">
        <v>85</v>
      </c>
      <c r="AW945" s="13" t="s">
        <v>31</v>
      </c>
      <c r="AX945" s="13" t="s">
        <v>75</v>
      </c>
      <c r="AY945" s="216" t="s">
        <v>120</v>
      </c>
    </row>
    <row r="946" spans="1:65" s="13" customFormat="1" ht="11.25">
      <c r="B946" s="206"/>
      <c r="C946" s="207"/>
      <c r="D946" s="191" t="s">
        <v>130</v>
      </c>
      <c r="E946" s="208" t="s">
        <v>1</v>
      </c>
      <c r="F946" s="209" t="s">
        <v>147</v>
      </c>
      <c r="G946" s="207"/>
      <c r="H946" s="210">
        <v>300</v>
      </c>
      <c r="I946" s="211"/>
      <c r="J946" s="207"/>
      <c r="K946" s="207"/>
      <c r="L946" s="212"/>
      <c r="M946" s="213"/>
      <c r="N946" s="214"/>
      <c r="O946" s="214"/>
      <c r="P946" s="214"/>
      <c r="Q946" s="214"/>
      <c r="R946" s="214"/>
      <c r="S946" s="214"/>
      <c r="T946" s="215"/>
      <c r="AT946" s="216" t="s">
        <v>130</v>
      </c>
      <c r="AU946" s="216" t="s">
        <v>83</v>
      </c>
      <c r="AV946" s="13" t="s">
        <v>85</v>
      </c>
      <c r="AW946" s="13" t="s">
        <v>31</v>
      </c>
      <c r="AX946" s="13" t="s">
        <v>75</v>
      </c>
      <c r="AY946" s="216" t="s">
        <v>120</v>
      </c>
    </row>
    <row r="947" spans="1:65" s="13" customFormat="1" ht="11.25">
      <c r="B947" s="206"/>
      <c r="C947" s="207"/>
      <c r="D947" s="191" t="s">
        <v>130</v>
      </c>
      <c r="E947" s="208" t="s">
        <v>1</v>
      </c>
      <c r="F947" s="209" t="s">
        <v>148</v>
      </c>
      <c r="G947" s="207"/>
      <c r="H947" s="210">
        <v>1020</v>
      </c>
      <c r="I947" s="211"/>
      <c r="J947" s="207"/>
      <c r="K947" s="207"/>
      <c r="L947" s="212"/>
      <c r="M947" s="213"/>
      <c r="N947" s="214"/>
      <c r="O947" s="214"/>
      <c r="P947" s="214"/>
      <c r="Q947" s="214"/>
      <c r="R947" s="214"/>
      <c r="S947" s="214"/>
      <c r="T947" s="215"/>
      <c r="AT947" s="216" t="s">
        <v>130</v>
      </c>
      <c r="AU947" s="216" t="s">
        <v>83</v>
      </c>
      <c r="AV947" s="13" t="s">
        <v>85</v>
      </c>
      <c r="AW947" s="13" t="s">
        <v>31</v>
      </c>
      <c r="AX947" s="13" t="s">
        <v>75</v>
      </c>
      <c r="AY947" s="216" t="s">
        <v>120</v>
      </c>
    </row>
    <row r="948" spans="1:65" s="12" customFormat="1" ht="11.25">
      <c r="B948" s="196"/>
      <c r="C948" s="197"/>
      <c r="D948" s="191" t="s">
        <v>130</v>
      </c>
      <c r="E948" s="198" t="s">
        <v>1</v>
      </c>
      <c r="F948" s="199" t="s">
        <v>149</v>
      </c>
      <c r="G948" s="197"/>
      <c r="H948" s="198" t="s">
        <v>1</v>
      </c>
      <c r="I948" s="200"/>
      <c r="J948" s="197"/>
      <c r="K948" s="197"/>
      <c r="L948" s="201"/>
      <c r="M948" s="202"/>
      <c r="N948" s="203"/>
      <c r="O948" s="203"/>
      <c r="P948" s="203"/>
      <c r="Q948" s="203"/>
      <c r="R948" s="203"/>
      <c r="S948" s="203"/>
      <c r="T948" s="204"/>
      <c r="AT948" s="205" t="s">
        <v>130</v>
      </c>
      <c r="AU948" s="205" t="s">
        <v>83</v>
      </c>
      <c r="AV948" s="12" t="s">
        <v>83</v>
      </c>
      <c r="AW948" s="12" t="s">
        <v>31</v>
      </c>
      <c r="AX948" s="12" t="s">
        <v>75</v>
      </c>
      <c r="AY948" s="205" t="s">
        <v>120</v>
      </c>
    </row>
    <row r="949" spans="1:65" s="13" customFormat="1" ht="11.25">
      <c r="B949" s="206"/>
      <c r="C949" s="207"/>
      <c r="D949" s="191" t="s">
        <v>130</v>
      </c>
      <c r="E949" s="208" t="s">
        <v>1</v>
      </c>
      <c r="F949" s="209" t="s">
        <v>150</v>
      </c>
      <c r="G949" s="207"/>
      <c r="H949" s="210">
        <v>10</v>
      </c>
      <c r="I949" s="211"/>
      <c r="J949" s="207"/>
      <c r="K949" s="207"/>
      <c r="L949" s="212"/>
      <c r="M949" s="213"/>
      <c r="N949" s="214"/>
      <c r="O949" s="214"/>
      <c r="P949" s="214"/>
      <c r="Q949" s="214"/>
      <c r="R949" s="214"/>
      <c r="S949" s="214"/>
      <c r="T949" s="215"/>
      <c r="AT949" s="216" t="s">
        <v>130</v>
      </c>
      <c r="AU949" s="216" t="s">
        <v>83</v>
      </c>
      <c r="AV949" s="13" t="s">
        <v>85</v>
      </c>
      <c r="AW949" s="13" t="s">
        <v>31</v>
      </c>
      <c r="AX949" s="13" t="s">
        <v>75</v>
      </c>
      <c r="AY949" s="216" t="s">
        <v>120</v>
      </c>
    </row>
    <row r="950" spans="1:65" s="13" customFormat="1" ht="11.25">
      <c r="B950" s="206"/>
      <c r="C950" s="207"/>
      <c r="D950" s="191" t="s">
        <v>130</v>
      </c>
      <c r="E950" s="208" t="s">
        <v>1</v>
      </c>
      <c r="F950" s="209" t="s">
        <v>151</v>
      </c>
      <c r="G950" s="207"/>
      <c r="H950" s="210">
        <v>570</v>
      </c>
      <c r="I950" s="211"/>
      <c r="J950" s="207"/>
      <c r="K950" s="207"/>
      <c r="L950" s="212"/>
      <c r="M950" s="213"/>
      <c r="N950" s="214"/>
      <c r="O950" s="214"/>
      <c r="P950" s="214"/>
      <c r="Q950" s="214"/>
      <c r="R950" s="214"/>
      <c r="S950" s="214"/>
      <c r="T950" s="215"/>
      <c r="AT950" s="216" t="s">
        <v>130</v>
      </c>
      <c r="AU950" s="216" t="s">
        <v>83</v>
      </c>
      <c r="AV950" s="13" t="s">
        <v>85</v>
      </c>
      <c r="AW950" s="13" t="s">
        <v>31</v>
      </c>
      <c r="AX950" s="13" t="s">
        <v>75</v>
      </c>
      <c r="AY950" s="216" t="s">
        <v>120</v>
      </c>
    </row>
    <row r="951" spans="1:65" s="13" customFormat="1" ht="11.25">
      <c r="B951" s="206"/>
      <c r="C951" s="207"/>
      <c r="D951" s="191" t="s">
        <v>130</v>
      </c>
      <c r="E951" s="208" t="s">
        <v>1</v>
      </c>
      <c r="F951" s="209" t="s">
        <v>152</v>
      </c>
      <c r="G951" s="207"/>
      <c r="H951" s="210">
        <v>1598</v>
      </c>
      <c r="I951" s="211"/>
      <c r="J951" s="207"/>
      <c r="K951" s="207"/>
      <c r="L951" s="212"/>
      <c r="M951" s="213"/>
      <c r="N951" s="214"/>
      <c r="O951" s="214"/>
      <c r="P951" s="214"/>
      <c r="Q951" s="214"/>
      <c r="R951" s="214"/>
      <c r="S951" s="214"/>
      <c r="T951" s="215"/>
      <c r="AT951" s="216" t="s">
        <v>130</v>
      </c>
      <c r="AU951" s="216" t="s">
        <v>83</v>
      </c>
      <c r="AV951" s="13" t="s">
        <v>85</v>
      </c>
      <c r="AW951" s="13" t="s">
        <v>31</v>
      </c>
      <c r="AX951" s="13" t="s">
        <v>75</v>
      </c>
      <c r="AY951" s="216" t="s">
        <v>120</v>
      </c>
    </row>
    <row r="952" spans="1:65" s="14" customFormat="1" ht="11.25">
      <c r="B952" s="217"/>
      <c r="C952" s="218"/>
      <c r="D952" s="191" t="s">
        <v>130</v>
      </c>
      <c r="E952" s="219" t="s">
        <v>1</v>
      </c>
      <c r="F952" s="220" t="s">
        <v>137</v>
      </c>
      <c r="G952" s="218"/>
      <c r="H952" s="221">
        <v>14954</v>
      </c>
      <c r="I952" s="222"/>
      <c r="J952" s="218"/>
      <c r="K952" s="218"/>
      <c r="L952" s="223"/>
      <c r="M952" s="224"/>
      <c r="N952" s="225"/>
      <c r="O952" s="225"/>
      <c r="P952" s="225"/>
      <c r="Q952" s="225"/>
      <c r="R952" s="225"/>
      <c r="S952" s="225"/>
      <c r="T952" s="226"/>
      <c r="AT952" s="227" t="s">
        <v>130</v>
      </c>
      <c r="AU952" s="227" t="s">
        <v>83</v>
      </c>
      <c r="AV952" s="14" t="s">
        <v>127</v>
      </c>
      <c r="AW952" s="14" t="s">
        <v>31</v>
      </c>
      <c r="AX952" s="14" t="s">
        <v>83</v>
      </c>
      <c r="AY952" s="227" t="s">
        <v>120</v>
      </c>
    </row>
    <row r="953" spans="1:65" s="2" customFormat="1" ht="16.5" customHeight="1">
      <c r="A953" s="33"/>
      <c r="B953" s="34"/>
      <c r="C953" s="228" t="s">
        <v>743</v>
      </c>
      <c r="D953" s="228" t="s">
        <v>553</v>
      </c>
      <c r="E953" s="229" t="s">
        <v>744</v>
      </c>
      <c r="F953" s="230" t="s">
        <v>745</v>
      </c>
      <c r="G953" s="231" t="s">
        <v>124</v>
      </c>
      <c r="H953" s="232">
        <v>2</v>
      </c>
      <c r="I953" s="233"/>
      <c r="J953" s="234">
        <f>ROUND(I953*H953,2)</f>
        <v>0</v>
      </c>
      <c r="K953" s="230" t="s">
        <v>125</v>
      </c>
      <c r="L953" s="38"/>
      <c r="M953" s="235" t="s">
        <v>1</v>
      </c>
      <c r="N953" s="236" t="s">
        <v>40</v>
      </c>
      <c r="O953" s="70"/>
      <c r="P953" s="187">
        <f>O953*H953</f>
        <v>0</v>
      </c>
      <c r="Q953" s="187">
        <v>0</v>
      </c>
      <c r="R953" s="187">
        <f>Q953*H953</f>
        <v>0</v>
      </c>
      <c r="S953" s="187">
        <v>0</v>
      </c>
      <c r="T953" s="188">
        <f>S953*H953</f>
        <v>0</v>
      </c>
      <c r="U953" s="33"/>
      <c r="V953" s="33"/>
      <c r="W953" s="33"/>
      <c r="X953" s="33"/>
      <c r="Y953" s="33"/>
      <c r="Z953" s="33"/>
      <c r="AA953" s="33"/>
      <c r="AB953" s="33"/>
      <c r="AC953" s="33"/>
      <c r="AD953" s="33"/>
      <c r="AE953" s="33"/>
      <c r="AR953" s="189" t="s">
        <v>127</v>
      </c>
      <c r="AT953" s="189" t="s">
        <v>553</v>
      </c>
      <c r="AU953" s="189" t="s">
        <v>83</v>
      </c>
      <c r="AY953" s="16" t="s">
        <v>120</v>
      </c>
      <c r="BE953" s="190">
        <f>IF(N953="základní",J953,0)</f>
        <v>0</v>
      </c>
      <c r="BF953" s="190">
        <f>IF(N953="snížená",J953,0)</f>
        <v>0</v>
      </c>
      <c r="BG953" s="190">
        <f>IF(N953="zákl. přenesená",J953,0)</f>
        <v>0</v>
      </c>
      <c r="BH953" s="190">
        <f>IF(N953="sníž. přenesená",J953,0)</f>
        <v>0</v>
      </c>
      <c r="BI953" s="190">
        <f>IF(N953="nulová",J953,0)</f>
        <v>0</v>
      </c>
      <c r="BJ953" s="16" t="s">
        <v>83</v>
      </c>
      <c r="BK953" s="190">
        <f>ROUND(I953*H953,2)</f>
        <v>0</v>
      </c>
      <c r="BL953" s="16" t="s">
        <v>127</v>
      </c>
      <c r="BM953" s="189" t="s">
        <v>746</v>
      </c>
    </row>
    <row r="954" spans="1:65" s="2" customFormat="1" ht="39">
      <c r="A954" s="33"/>
      <c r="B954" s="34"/>
      <c r="C954" s="35"/>
      <c r="D954" s="191" t="s">
        <v>129</v>
      </c>
      <c r="E954" s="35"/>
      <c r="F954" s="192" t="s">
        <v>747</v>
      </c>
      <c r="G954" s="35"/>
      <c r="H954" s="35"/>
      <c r="I954" s="193"/>
      <c r="J954" s="35"/>
      <c r="K954" s="35"/>
      <c r="L954" s="38"/>
      <c r="M954" s="194"/>
      <c r="N954" s="195"/>
      <c r="O954" s="70"/>
      <c r="P954" s="70"/>
      <c r="Q954" s="70"/>
      <c r="R954" s="70"/>
      <c r="S954" s="70"/>
      <c r="T954" s="71"/>
      <c r="U954" s="33"/>
      <c r="V954" s="33"/>
      <c r="W954" s="33"/>
      <c r="X954" s="33"/>
      <c r="Y954" s="33"/>
      <c r="Z954" s="33"/>
      <c r="AA954" s="33"/>
      <c r="AB954" s="33"/>
      <c r="AC954" s="33"/>
      <c r="AD954" s="33"/>
      <c r="AE954" s="33"/>
      <c r="AT954" s="16" t="s">
        <v>129</v>
      </c>
      <c r="AU954" s="16" t="s">
        <v>83</v>
      </c>
    </row>
    <row r="955" spans="1:65" s="13" customFormat="1" ht="11.25">
      <c r="B955" s="206"/>
      <c r="C955" s="207"/>
      <c r="D955" s="191" t="s">
        <v>130</v>
      </c>
      <c r="E955" s="208" t="s">
        <v>1</v>
      </c>
      <c r="F955" s="209" t="s">
        <v>85</v>
      </c>
      <c r="G955" s="207"/>
      <c r="H955" s="210">
        <v>2</v>
      </c>
      <c r="I955" s="211"/>
      <c r="J955" s="207"/>
      <c r="K955" s="207"/>
      <c r="L955" s="212"/>
      <c r="M955" s="213"/>
      <c r="N955" s="214"/>
      <c r="O955" s="214"/>
      <c r="P955" s="214"/>
      <c r="Q955" s="214"/>
      <c r="R955" s="214"/>
      <c r="S955" s="214"/>
      <c r="T955" s="215"/>
      <c r="AT955" s="216" t="s">
        <v>130</v>
      </c>
      <c r="AU955" s="216" t="s">
        <v>83</v>
      </c>
      <c r="AV955" s="13" t="s">
        <v>85</v>
      </c>
      <c r="AW955" s="13" t="s">
        <v>31</v>
      </c>
      <c r="AX955" s="13" t="s">
        <v>75</v>
      </c>
      <c r="AY955" s="216" t="s">
        <v>120</v>
      </c>
    </row>
    <row r="956" spans="1:65" s="14" customFormat="1" ht="11.25">
      <c r="B956" s="217"/>
      <c r="C956" s="218"/>
      <c r="D956" s="191" t="s">
        <v>130</v>
      </c>
      <c r="E956" s="219" t="s">
        <v>1</v>
      </c>
      <c r="F956" s="220" t="s">
        <v>137</v>
      </c>
      <c r="G956" s="218"/>
      <c r="H956" s="221">
        <v>2</v>
      </c>
      <c r="I956" s="222"/>
      <c r="J956" s="218"/>
      <c r="K956" s="218"/>
      <c r="L956" s="223"/>
      <c r="M956" s="224"/>
      <c r="N956" s="225"/>
      <c r="O956" s="225"/>
      <c r="P956" s="225"/>
      <c r="Q956" s="225"/>
      <c r="R956" s="225"/>
      <c r="S956" s="225"/>
      <c r="T956" s="226"/>
      <c r="AT956" s="227" t="s">
        <v>130</v>
      </c>
      <c r="AU956" s="227" t="s">
        <v>83</v>
      </c>
      <c r="AV956" s="14" t="s">
        <v>127</v>
      </c>
      <c r="AW956" s="14" t="s">
        <v>31</v>
      </c>
      <c r="AX956" s="14" t="s">
        <v>83</v>
      </c>
      <c r="AY956" s="227" t="s">
        <v>120</v>
      </c>
    </row>
    <row r="957" spans="1:65" s="2" customFormat="1" ht="24.2" customHeight="1">
      <c r="A957" s="33"/>
      <c r="B957" s="34"/>
      <c r="C957" s="228" t="s">
        <v>256</v>
      </c>
      <c r="D957" s="228" t="s">
        <v>553</v>
      </c>
      <c r="E957" s="229" t="s">
        <v>748</v>
      </c>
      <c r="F957" s="230" t="s">
        <v>749</v>
      </c>
      <c r="G957" s="231" t="s">
        <v>124</v>
      </c>
      <c r="H957" s="232">
        <v>14</v>
      </c>
      <c r="I957" s="233"/>
      <c r="J957" s="234">
        <f>ROUND(I957*H957,2)</f>
        <v>0</v>
      </c>
      <c r="K957" s="230" t="s">
        <v>125</v>
      </c>
      <c r="L957" s="38"/>
      <c r="M957" s="235" t="s">
        <v>1</v>
      </c>
      <c r="N957" s="236" t="s">
        <v>40</v>
      </c>
      <c r="O957" s="70"/>
      <c r="P957" s="187">
        <f>O957*H957</f>
        <v>0</v>
      </c>
      <c r="Q957" s="187">
        <v>0</v>
      </c>
      <c r="R957" s="187">
        <f>Q957*H957</f>
        <v>0</v>
      </c>
      <c r="S957" s="187">
        <v>0</v>
      </c>
      <c r="T957" s="188">
        <f>S957*H957</f>
        <v>0</v>
      </c>
      <c r="U957" s="33"/>
      <c r="V957" s="33"/>
      <c r="W957" s="33"/>
      <c r="X957" s="33"/>
      <c r="Y957" s="33"/>
      <c r="Z957" s="33"/>
      <c r="AA957" s="33"/>
      <c r="AB957" s="33"/>
      <c r="AC957" s="33"/>
      <c r="AD957" s="33"/>
      <c r="AE957" s="33"/>
      <c r="AR957" s="189" t="s">
        <v>127</v>
      </c>
      <c r="AT957" s="189" t="s">
        <v>553</v>
      </c>
      <c r="AU957" s="189" t="s">
        <v>83</v>
      </c>
      <c r="AY957" s="16" t="s">
        <v>120</v>
      </c>
      <c r="BE957" s="190">
        <f>IF(N957="základní",J957,0)</f>
        <v>0</v>
      </c>
      <c r="BF957" s="190">
        <f>IF(N957="snížená",J957,0)</f>
        <v>0</v>
      </c>
      <c r="BG957" s="190">
        <f>IF(N957="zákl. přenesená",J957,0)</f>
        <v>0</v>
      </c>
      <c r="BH957" s="190">
        <f>IF(N957="sníž. přenesená",J957,0)</f>
        <v>0</v>
      </c>
      <c r="BI957" s="190">
        <f>IF(N957="nulová",J957,0)</f>
        <v>0</v>
      </c>
      <c r="BJ957" s="16" t="s">
        <v>83</v>
      </c>
      <c r="BK957" s="190">
        <f>ROUND(I957*H957,2)</f>
        <v>0</v>
      </c>
      <c r="BL957" s="16" t="s">
        <v>127</v>
      </c>
      <c r="BM957" s="189" t="s">
        <v>750</v>
      </c>
    </row>
    <row r="958" spans="1:65" s="2" customFormat="1" ht="48.75">
      <c r="A958" s="33"/>
      <c r="B958" s="34"/>
      <c r="C958" s="35"/>
      <c r="D958" s="191" t="s">
        <v>129</v>
      </c>
      <c r="E958" s="35"/>
      <c r="F958" s="192" t="s">
        <v>751</v>
      </c>
      <c r="G958" s="35"/>
      <c r="H958" s="35"/>
      <c r="I958" s="193"/>
      <c r="J958" s="35"/>
      <c r="K958" s="35"/>
      <c r="L958" s="38"/>
      <c r="M958" s="194"/>
      <c r="N958" s="195"/>
      <c r="O958" s="70"/>
      <c r="P958" s="70"/>
      <c r="Q958" s="70"/>
      <c r="R958" s="70"/>
      <c r="S958" s="70"/>
      <c r="T958" s="71"/>
      <c r="U958" s="33"/>
      <c r="V958" s="33"/>
      <c r="W958" s="33"/>
      <c r="X958" s="33"/>
      <c r="Y958" s="33"/>
      <c r="Z958" s="33"/>
      <c r="AA958" s="33"/>
      <c r="AB958" s="33"/>
      <c r="AC958" s="33"/>
      <c r="AD958" s="33"/>
      <c r="AE958" s="33"/>
      <c r="AT958" s="16" t="s">
        <v>129</v>
      </c>
      <c r="AU958" s="16" t="s">
        <v>83</v>
      </c>
    </row>
    <row r="959" spans="1:65" s="13" customFormat="1" ht="11.25">
      <c r="B959" s="206"/>
      <c r="C959" s="207"/>
      <c r="D959" s="191" t="s">
        <v>130</v>
      </c>
      <c r="E959" s="208" t="s">
        <v>1</v>
      </c>
      <c r="F959" s="209" t="s">
        <v>215</v>
      </c>
      <c r="G959" s="207"/>
      <c r="H959" s="210">
        <v>14</v>
      </c>
      <c r="I959" s="211"/>
      <c r="J959" s="207"/>
      <c r="K959" s="207"/>
      <c r="L959" s="212"/>
      <c r="M959" s="213"/>
      <c r="N959" s="214"/>
      <c r="O959" s="214"/>
      <c r="P959" s="214"/>
      <c r="Q959" s="214"/>
      <c r="R959" s="214"/>
      <c r="S959" s="214"/>
      <c r="T959" s="215"/>
      <c r="AT959" s="216" t="s">
        <v>130</v>
      </c>
      <c r="AU959" s="216" t="s">
        <v>83</v>
      </c>
      <c r="AV959" s="13" t="s">
        <v>85</v>
      </c>
      <c r="AW959" s="13" t="s">
        <v>31</v>
      </c>
      <c r="AX959" s="13" t="s">
        <v>75</v>
      </c>
      <c r="AY959" s="216" t="s">
        <v>120</v>
      </c>
    </row>
    <row r="960" spans="1:65" s="14" customFormat="1" ht="11.25">
      <c r="B960" s="217"/>
      <c r="C960" s="218"/>
      <c r="D960" s="191" t="s">
        <v>130</v>
      </c>
      <c r="E960" s="219" t="s">
        <v>1</v>
      </c>
      <c r="F960" s="220" t="s">
        <v>137</v>
      </c>
      <c r="G960" s="218"/>
      <c r="H960" s="221">
        <v>14</v>
      </c>
      <c r="I960" s="222"/>
      <c r="J960" s="218"/>
      <c r="K960" s="218"/>
      <c r="L960" s="223"/>
      <c r="M960" s="224"/>
      <c r="N960" s="225"/>
      <c r="O960" s="225"/>
      <c r="P960" s="225"/>
      <c r="Q960" s="225"/>
      <c r="R960" s="225"/>
      <c r="S960" s="225"/>
      <c r="T960" s="226"/>
      <c r="AT960" s="227" t="s">
        <v>130</v>
      </c>
      <c r="AU960" s="227" t="s">
        <v>83</v>
      </c>
      <c r="AV960" s="14" t="s">
        <v>127</v>
      </c>
      <c r="AW960" s="14" t="s">
        <v>31</v>
      </c>
      <c r="AX960" s="14" t="s">
        <v>83</v>
      </c>
      <c r="AY960" s="227" t="s">
        <v>120</v>
      </c>
    </row>
    <row r="961" spans="1:65" s="2" customFormat="1" ht="24.2" customHeight="1">
      <c r="A961" s="33"/>
      <c r="B961" s="34"/>
      <c r="C961" s="228" t="s">
        <v>752</v>
      </c>
      <c r="D961" s="228" t="s">
        <v>553</v>
      </c>
      <c r="E961" s="229" t="s">
        <v>753</v>
      </c>
      <c r="F961" s="230" t="s">
        <v>754</v>
      </c>
      <c r="G961" s="231" t="s">
        <v>124</v>
      </c>
      <c r="H961" s="232">
        <v>14</v>
      </c>
      <c r="I961" s="233"/>
      <c r="J961" s="234">
        <f>ROUND(I961*H961,2)</f>
        <v>0</v>
      </c>
      <c r="K961" s="230" t="s">
        <v>125</v>
      </c>
      <c r="L961" s="38"/>
      <c r="M961" s="235" t="s">
        <v>1</v>
      </c>
      <c r="N961" s="236" t="s">
        <v>40</v>
      </c>
      <c r="O961" s="70"/>
      <c r="P961" s="187">
        <f>O961*H961</f>
        <v>0</v>
      </c>
      <c r="Q961" s="187">
        <v>0</v>
      </c>
      <c r="R961" s="187">
        <f>Q961*H961</f>
        <v>0</v>
      </c>
      <c r="S961" s="187">
        <v>0</v>
      </c>
      <c r="T961" s="188">
        <f>S961*H961</f>
        <v>0</v>
      </c>
      <c r="U961" s="33"/>
      <c r="V961" s="33"/>
      <c r="W961" s="33"/>
      <c r="X961" s="33"/>
      <c r="Y961" s="33"/>
      <c r="Z961" s="33"/>
      <c r="AA961" s="33"/>
      <c r="AB961" s="33"/>
      <c r="AC961" s="33"/>
      <c r="AD961" s="33"/>
      <c r="AE961" s="33"/>
      <c r="AR961" s="189" t="s">
        <v>127</v>
      </c>
      <c r="AT961" s="189" t="s">
        <v>553</v>
      </c>
      <c r="AU961" s="189" t="s">
        <v>83</v>
      </c>
      <c r="AY961" s="16" t="s">
        <v>120</v>
      </c>
      <c r="BE961" s="190">
        <f>IF(N961="základní",J961,0)</f>
        <v>0</v>
      </c>
      <c r="BF961" s="190">
        <f>IF(N961="snížená",J961,0)</f>
        <v>0</v>
      </c>
      <c r="BG961" s="190">
        <f>IF(N961="zákl. přenesená",J961,0)</f>
        <v>0</v>
      </c>
      <c r="BH961" s="190">
        <f>IF(N961="sníž. přenesená",J961,0)</f>
        <v>0</v>
      </c>
      <c r="BI961" s="190">
        <f>IF(N961="nulová",J961,0)</f>
        <v>0</v>
      </c>
      <c r="BJ961" s="16" t="s">
        <v>83</v>
      </c>
      <c r="BK961" s="190">
        <f>ROUND(I961*H961,2)</f>
        <v>0</v>
      </c>
      <c r="BL961" s="16" t="s">
        <v>127</v>
      </c>
      <c r="BM961" s="189" t="s">
        <v>755</v>
      </c>
    </row>
    <row r="962" spans="1:65" s="2" customFormat="1" ht="48.75">
      <c r="A962" s="33"/>
      <c r="B962" s="34"/>
      <c r="C962" s="35"/>
      <c r="D962" s="191" t="s">
        <v>129</v>
      </c>
      <c r="E962" s="35"/>
      <c r="F962" s="192" t="s">
        <v>756</v>
      </c>
      <c r="G962" s="35"/>
      <c r="H962" s="35"/>
      <c r="I962" s="193"/>
      <c r="J962" s="35"/>
      <c r="K962" s="35"/>
      <c r="L962" s="38"/>
      <c r="M962" s="194"/>
      <c r="N962" s="195"/>
      <c r="O962" s="70"/>
      <c r="P962" s="70"/>
      <c r="Q962" s="70"/>
      <c r="R962" s="70"/>
      <c r="S962" s="70"/>
      <c r="T962" s="71"/>
      <c r="U962" s="33"/>
      <c r="V962" s="33"/>
      <c r="W962" s="33"/>
      <c r="X962" s="33"/>
      <c r="Y962" s="33"/>
      <c r="Z962" s="33"/>
      <c r="AA962" s="33"/>
      <c r="AB962" s="33"/>
      <c r="AC962" s="33"/>
      <c r="AD962" s="33"/>
      <c r="AE962" s="33"/>
      <c r="AT962" s="16" t="s">
        <v>129</v>
      </c>
      <c r="AU962" s="16" t="s">
        <v>83</v>
      </c>
    </row>
    <row r="963" spans="1:65" s="13" customFormat="1" ht="11.25">
      <c r="B963" s="206"/>
      <c r="C963" s="207"/>
      <c r="D963" s="191" t="s">
        <v>130</v>
      </c>
      <c r="E963" s="208" t="s">
        <v>1</v>
      </c>
      <c r="F963" s="209" t="s">
        <v>215</v>
      </c>
      <c r="G963" s="207"/>
      <c r="H963" s="210">
        <v>14</v>
      </c>
      <c r="I963" s="211"/>
      <c r="J963" s="207"/>
      <c r="K963" s="207"/>
      <c r="L963" s="212"/>
      <c r="M963" s="213"/>
      <c r="N963" s="214"/>
      <c r="O963" s="214"/>
      <c r="P963" s="214"/>
      <c r="Q963" s="214"/>
      <c r="R963" s="214"/>
      <c r="S963" s="214"/>
      <c r="T963" s="215"/>
      <c r="AT963" s="216" t="s">
        <v>130</v>
      </c>
      <c r="AU963" s="216" t="s">
        <v>83</v>
      </c>
      <c r="AV963" s="13" t="s">
        <v>85</v>
      </c>
      <c r="AW963" s="13" t="s">
        <v>31</v>
      </c>
      <c r="AX963" s="13" t="s">
        <v>75</v>
      </c>
      <c r="AY963" s="216" t="s">
        <v>120</v>
      </c>
    </row>
    <row r="964" spans="1:65" s="14" customFormat="1" ht="11.25">
      <c r="B964" s="217"/>
      <c r="C964" s="218"/>
      <c r="D964" s="191" t="s">
        <v>130</v>
      </c>
      <c r="E964" s="219" t="s">
        <v>1</v>
      </c>
      <c r="F964" s="220" t="s">
        <v>137</v>
      </c>
      <c r="G964" s="218"/>
      <c r="H964" s="221">
        <v>14</v>
      </c>
      <c r="I964" s="222"/>
      <c r="J964" s="218"/>
      <c r="K964" s="218"/>
      <c r="L964" s="223"/>
      <c r="M964" s="224"/>
      <c r="N964" s="225"/>
      <c r="O964" s="225"/>
      <c r="P964" s="225"/>
      <c r="Q964" s="225"/>
      <c r="R964" s="225"/>
      <c r="S964" s="225"/>
      <c r="T964" s="226"/>
      <c r="AT964" s="227" t="s">
        <v>130</v>
      </c>
      <c r="AU964" s="227" t="s">
        <v>83</v>
      </c>
      <c r="AV964" s="14" t="s">
        <v>127</v>
      </c>
      <c r="AW964" s="14" t="s">
        <v>31</v>
      </c>
      <c r="AX964" s="14" t="s">
        <v>83</v>
      </c>
      <c r="AY964" s="227" t="s">
        <v>120</v>
      </c>
    </row>
    <row r="965" spans="1:65" s="2" customFormat="1" ht="21.75" customHeight="1">
      <c r="A965" s="33"/>
      <c r="B965" s="34"/>
      <c r="C965" s="228" t="s">
        <v>757</v>
      </c>
      <c r="D965" s="228" t="s">
        <v>553</v>
      </c>
      <c r="E965" s="229" t="s">
        <v>758</v>
      </c>
      <c r="F965" s="230" t="s">
        <v>759</v>
      </c>
      <c r="G965" s="231" t="s">
        <v>124</v>
      </c>
      <c r="H965" s="232">
        <v>2</v>
      </c>
      <c r="I965" s="233"/>
      <c r="J965" s="234">
        <f>ROUND(I965*H965,2)</f>
        <v>0</v>
      </c>
      <c r="K965" s="230" t="s">
        <v>125</v>
      </c>
      <c r="L965" s="38"/>
      <c r="M965" s="235" t="s">
        <v>1</v>
      </c>
      <c r="N965" s="236" t="s">
        <v>40</v>
      </c>
      <c r="O965" s="70"/>
      <c r="P965" s="187">
        <f>O965*H965</f>
        <v>0</v>
      </c>
      <c r="Q965" s="187">
        <v>0</v>
      </c>
      <c r="R965" s="187">
        <f>Q965*H965</f>
        <v>0</v>
      </c>
      <c r="S965" s="187">
        <v>0</v>
      </c>
      <c r="T965" s="188">
        <f>S965*H965</f>
        <v>0</v>
      </c>
      <c r="U965" s="33"/>
      <c r="V965" s="33"/>
      <c r="W965" s="33"/>
      <c r="X965" s="33"/>
      <c r="Y965" s="33"/>
      <c r="Z965" s="33"/>
      <c r="AA965" s="33"/>
      <c r="AB965" s="33"/>
      <c r="AC965" s="33"/>
      <c r="AD965" s="33"/>
      <c r="AE965" s="33"/>
      <c r="AR965" s="189" t="s">
        <v>127</v>
      </c>
      <c r="AT965" s="189" t="s">
        <v>553</v>
      </c>
      <c r="AU965" s="189" t="s">
        <v>83</v>
      </c>
      <c r="AY965" s="16" t="s">
        <v>120</v>
      </c>
      <c r="BE965" s="190">
        <f>IF(N965="základní",J965,0)</f>
        <v>0</v>
      </c>
      <c r="BF965" s="190">
        <f>IF(N965="snížená",J965,0)</f>
        <v>0</v>
      </c>
      <c r="BG965" s="190">
        <f>IF(N965="zákl. přenesená",J965,0)</f>
        <v>0</v>
      </c>
      <c r="BH965" s="190">
        <f>IF(N965="sníž. přenesená",J965,0)</f>
        <v>0</v>
      </c>
      <c r="BI965" s="190">
        <f>IF(N965="nulová",J965,0)</f>
        <v>0</v>
      </c>
      <c r="BJ965" s="16" t="s">
        <v>83</v>
      </c>
      <c r="BK965" s="190">
        <f>ROUND(I965*H965,2)</f>
        <v>0</v>
      </c>
      <c r="BL965" s="16" t="s">
        <v>127</v>
      </c>
      <c r="BM965" s="189" t="s">
        <v>760</v>
      </c>
    </row>
    <row r="966" spans="1:65" s="2" customFormat="1" ht="39">
      <c r="A966" s="33"/>
      <c r="B966" s="34"/>
      <c r="C966" s="35"/>
      <c r="D966" s="191" t="s">
        <v>129</v>
      </c>
      <c r="E966" s="35"/>
      <c r="F966" s="192" t="s">
        <v>761</v>
      </c>
      <c r="G966" s="35"/>
      <c r="H966" s="35"/>
      <c r="I966" s="193"/>
      <c r="J966" s="35"/>
      <c r="K966" s="35"/>
      <c r="L966" s="38"/>
      <c r="M966" s="194"/>
      <c r="N966" s="195"/>
      <c r="O966" s="70"/>
      <c r="P966" s="70"/>
      <c r="Q966" s="70"/>
      <c r="R966" s="70"/>
      <c r="S966" s="70"/>
      <c r="T966" s="71"/>
      <c r="U966" s="33"/>
      <c r="V966" s="33"/>
      <c r="W966" s="33"/>
      <c r="X966" s="33"/>
      <c r="Y966" s="33"/>
      <c r="Z966" s="33"/>
      <c r="AA966" s="33"/>
      <c r="AB966" s="33"/>
      <c r="AC966" s="33"/>
      <c r="AD966" s="33"/>
      <c r="AE966" s="33"/>
      <c r="AT966" s="16" t="s">
        <v>129</v>
      </c>
      <c r="AU966" s="16" t="s">
        <v>83</v>
      </c>
    </row>
    <row r="967" spans="1:65" s="13" customFormat="1" ht="11.25">
      <c r="B967" s="206"/>
      <c r="C967" s="207"/>
      <c r="D967" s="191" t="s">
        <v>130</v>
      </c>
      <c r="E967" s="208" t="s">
        <v>1</v>
      </c>
      <c r="F967" s="209" t="s">
        <v>85</v>
      </c>
      <c r="G967" s="207"/>
      <c r="H967" s="210">
        <v>2</v>
      </c>
      <c r="I967" s="211"/>
      <c r="J967" s="207"/>
      <c r="K967" s="207"/>
      <c r="L967" s="212"/>
      <c r="M967" s="213"/>
      <c r="N967" s="214"/>
      <c r="O967" s="214"/>
      <c r="P967" s="214"/>
      <c r="Q967" s="214"/>
      <c r="R967" s="214"/>
      <c r="S967" s="214"/>
      <c r="T967" s="215"/>
      <c r="AT967" s="216" t="s">
        <v>130</v>
      </c>
      <c r="AU967" s="216" t="s">
        <v>83</v>
      </c>
      <c r="AV967" s="13" t="s">
        <v>85</v>
      </c>
      <c r="AW967" s="13" t="s">
        <v>31</v>
      </c>
      <c r="AX967" s="13" t="s">
        <v>75</v>
      </c>
      <c r="AY967" s="216" t="s">
        <v>120</v>
      </c>
    </row>
    <row r="968" spans="1:65" s="14" customFormat="1" ht="11.25">
      <c r="B968" s="217"/>
      <c r="C968" s="218"/>
      <c r="D968" s="191" t="s">
        <v>130</v>
      </c>
      <c r="E968" s="219" t="s">
        <v>1</v>
      </c>
      <c r="F968" s="220" t="s">
        <v>137</v>
      </c>
      <c r="G968" s="218"/>
      <c r="H968" s="221">
        <v>2</v>
      </c>
      <c r="I968" s="222"/>
      <c r="J968" s="218"/>
      <c r="K968" s="218"/>
      <c r="L968" s="223"/>
      <c r="M968" s="224"/>
      <c r="N968" s="225"/>
      <c r="O968" s="225"/>
      <c r="P968" s="225"/>
      <c r="Q968" s="225"/>
      <c r="R968" s="225"/>
      <c r="S968" s="225"/>
      <c r="T968" s="226"/>
      <c r="AT968" s="227" t="s">
        <v>130</v>
      </c>
      <c r="AU968" s="227" t="s">
        <v>83</v>
      </c>
      <c r="AV968" s="14" t="s">
        <v>127</v>
      </c>
      <c r="AW968" s="14" t="s">
        <v>31</v>
      </c>
      <c r="AX968" s="14" t="s">
        <v>83</v>
      </c>
      <c r="AY968" s="227" t="s">
        <v>120</v>
      </c>
    </row>
    <row r="969" spans="1:65" s="2" customFormat="1" ht="21.75" customHeight="1">
      <c r="A969" s="33"/>
      <c r="B969" s="34"/>
      <c r="C969" s="228" t="s">
        <v>762</v>
      </c>
      <c r="D969" s="228" t="s">
        <v>553</v>
      </c>
      <c r="E969" s="229" t="s">
        <v>763</v>
      </c>
      <c r="F969" s="230" t="s">
        <v>764</v>
      </c>
      <c r="G969" s="231" t="s">
        <v>124</v>
      </c>
      <c r="H969" s="232">
        <v>2</v>
      </c>
      <c r="I969" s="233"/>
      <c r="J969" s="234">
        <f>ROUND(I969*H969,2)</f>
        <v>0</v>
      </c>
      <c r="K969" s="230" t="s">
        <v>125</v>
      </c>
      <c r="L969" s="38"/>
      <c r="M969" s="235" t="s">
        <v>1</v>
      </c>
      <c r="N969" s="236" t="s">
        <v>40</v>
      </c>
      <c r="O969" s="70"/>
      <c r="P969" s="187">
        <f>O969*H969</f>
        <v>0</v>
      </c>
      <c r="Q969" s="187">
        <v>0</v>
      </c>
      <c r="R969" s="187">
        <f>Q969*H969</f>
        <v>0</v>
      </c>
      <c r="S969" s="187">
        <v>0</v>
      </c>
      <c r="T969" s="188">
        <f>S969*H969</f>
        <v>0</v>
      </c>
      <c r="U969" s="33"/>
      <c r="V969" s="33"/>
      <c r="W969" s="33"/>
      <c r="X969" s="33"/>
      <c r="Y969" s="33"/>
      <c r="Z969" s="33"/>
      <c r="AA969" s="33"/>
      <c r="AB969" s="33"/>
      <c r="AC969" s="33"/>
      <c r="AD969" s="33"/>
      <c r="AE969" s="33"/>
      <c r="AR969" s="189" t="s">
        <v>127</v>
      </c>
      <c r="AT969" s="189" t="s">
        <v>553</v>
      </c>
      <c r="AU969" s="189" t="s">
        <v>83</v>
      </c>
      <c r="AY969" s="16" t="s">
        <v>120</v>
      </c>
      <c r="BE969" s="190">
        <f>IF(N969="základní",J969,0)</f>
        <v>0</v>
      </c>
      <c r="BF969" s="190">
        <f>IF(N969="snížená",J969,0)</f>
        <v>0</v>
      </c>
      <c r="BG969" s="190">
        <f>IF(N969="zákl. přenesená",J969,0)</f>
        <v>0</v>
      </c>
      <c r="BH969" s="190">
        <f>IF(N969="sníž. přenesená",J969,0)</f>
        <v>0</v>
      </c>
      <c r="BI969" s="190">
        <f>IF(N969="nulová",J969,0)</f>
        <v>0</v>
      </c>
      <c r="BJ969" s="16" t="s">
        <v>83</v>
      </c>
      <c r="BK969" s="190">
        <f>ROUND(I969*H969,2)</f>
        <v>0</v>
      </c>
      <c r="BL969" s="16" t="s">
        <v>127</v>
      </c>
      <c r="BM969" s="189" t="s">
        <v>765</v>
      </c>
    </row>
    <row r="970" spans="1:65" s="2" customFormat="1" ht="48.75">
      <c r="A970" s="33"/>
      <c r="B970" s="34"/>
      <c r="C970" s="35"/>
      <c r="D970" s="191" t="s">
        <v>129</v>
      </c>
      <c r="E970" s="35"/>
      <c r="F970" s="192" t="s">
        <v>766</v>
      </c>
      <c r="G970" s="35"/>
      <c r="H970" s="35"/>
      <c r="I970" s="193"/>
      <c r="J970" s="35"/>
      <c r="K970" s="35"/>
      <c r="L970" s="38"/>
      <c r="M970" s="194"/>
      <c r="N970" s="195"/>
      <c r="O970" s="70"/>
      <c r="P970" s="70"/>
      <c r="Q970" s="70"/>
      <c r="R970" s="70"/>
      <c r="S970" s="70"/>
      <c r="T970" s="71"/>
      <c r="U970" s="33"/>
      <c r="V970" s="33"/>
      <c r="W970" s="33"/>
      <c r="X970" s="33"/>
      <c r="Y970" s="33"/>
      <c r="Z970" s="33"/>
      <c r="AA970" s="33"/>
      <c r="AB970" s="33"/>
      <c r="AC970" s="33"/>
      <c r="AD970" s="33"/>
      <c r="AE970" s="33"/>
      <c r="AT970" s="16" t="s">
        <v>129</v>
      </c>
      <c r="AU970" s="16" t="s">
        <v>83</v>
      </c>
    </row>
    <row r="971" spans="1:65" s="12" customFormat="1" ht="11.25">
      <c r="B971" s="196"/>
      <c r="C971" s="197"/>
      <c r="D971" s="191" t="s">
        <v>130</v>
      </c>
      <c r="E971" s="198" t="s">
        <v>1</v>
      </c>
      <c r="F971" s="199" t="s">
        <v>213</v>
      </c>
      <c r="G971" s="197"/>
      <c r="H971" s="198" t="s">
        <v>1</v>
      </c>
      <c r="I971" s="200"/>
      <c r="J971" s="197"/>
      <c r="K971" s="197"/>
      <c r="L971" s="201"/>
      <c r="M971" s="202"/>
      <c r="N971" s="203"/>
      <c r="O971" s="203"/>
      <c r="P971" s="203"/>
      <c r="Q971" s="203"/>
      <c r="R971" s="203"/>
      <c r="S971" s="203"/>
      <c r="T971" s="204"/>
      <c r="AT971" s="205" t="s">
        <v>130</v>
      </c>
      <c r="AU971" s="205" t="s">
        <v>83</v>
      </c>
      <c r="AV971" s="12" t="s">
        <v>83</v>
      </c>
      <c r="AW971" s="12" t="s">
        <v>31</v>
      </c>
      <c r="AX971" s="12" t="s">
        <v>75</v>
      </c>
      <c r="AY971" s="205" t="s">
        <v>120</v>
      </c>
    </row>
    <row r="972" spans="1:65" s="13" customFormat="1" ht="11.25">
      <c r="B972" s="206"/>
      <c r="C972" s="207"/>
      <c r="D972" s="191" t="s">
        <v>130</v>
      </c>
      <c r="E972" s="208" t="s">
        <v>1</v>
      </c>
      <c r="F972" s="209" t="s">
        <v>214</v>
      </c>
      <c r="G972" s="207"/>
      <c r="H972" s="210">
        <v>2</v>
      </c>
      <c r="I972" s="211"/>
      <c r="J972" s="207"/>
      <c r="K972" s="207"/>
      <c r="L972" s="212"/>
      <c r="M972" s="213"/>
      <c r="N972" s="214"/>
      <c r="O972" s="214"/>
      <c r="P972" s="214"/>
      <c r="Q972" s="214"/>
      <c r="R972" s="214"/>
      <c r="S972" s="214"/>
      <c r="T972" s="215"/>
      <c r="AT972" s="216" t="s">
        <v>130</v>
      </c>
      <c r="AU972" s="216" t="s">
        <v>83</v>
      </c>
      <c r="AV972" s="13" t="s">
        <v>85</v>
      </c>
      <c r="AW972" s="13" t="s">
        <v>31</v>
      </c>
      <c r="AX972" s="13" t="s">
        <v>75</v>
      </c>
      <c r="AY972" s="216" t="s">
        <v>120</v>
      </c>
    </row>
    <row r="973" spans="1:65" s="14" customFormat="1" ht="11.25">
      <c r="B973" s="217"/>
      <c r="C973" s="218"/>
      <c r="D973" s="191" t="s">
        <v>130</v>
      </c>
      <c r="E973" s="219" t="s">
        <v>1</v>
      </c>
      <c r="F973" s="220" t="s">
        <v>137</v>
      </c>
      <c r="G973" s="218"/>
      <c r="H973" s="221">
        <v>2</v>
      </c>
      <c r="I973" s="222"/>
      <c r="J973" s="218"/>
      <c r="K973" s="218"/>
      <c r="L973" s="223"/>
      <c r="M973" s="224"/>
      <c r="N973" s="225"/>
      <c r="O973" s="225"/>
      <c r="P973" s="225"/>
      <c r="Q973" s="225"/>
      <c r="R973" s="225"/>
      <c r="S973" s="225"/>
      <c r="T973" s="226"/>
      <c r="AT973" s="227" t="s">
        <v>130</v>
      </c>
      <c r="AU973" s="227" t="s">
        <v>83</v>
      </c>
      <c r="AV973" s="14" t="s">
        <v>127</v>
      </c>
      <c r="AW973" s="14" t="s">
        <v>31</v>
      </c>
      <c r="AX973" s="14" t="s">
        <v>83</v>
      </c>
      <c r="AY973" s="227" t="s">
        <v>120</v>
      </c>
    </row>
    <row r="974" spans="1:65" s="2" customFormat="1" ht="21.75" customHeight="1">
      <c r="A974" s="33"/>
      <c r="B974" s="34"/>
      <c r="C974" s="228" t="s">
        <v>767</v>
      </c>
      <c r="D974" s="228" t="s">
        <v>553</v>
      </c>
      <c r="E974" s="229" t="s">
        <v>768</v>
      </c>
      <c r="F974" s="230" t="s">
        <v>769</v>
      </c>
      <c r="G974" s="231" t="s">
        <v>124</v>
      </c>
      <c r="H974" s="232">
        <v>8</v>
      </c>
      <c r="I974" s="233"/>
      <c r="J974" s="234">
        <f>ROUND(I974*H974,2)</f>
        <v>0</v>
      </c>
      <c r="K974" s="230" t="s">
        <v>125</v>
      </c>
      <c r="L974" s="38"/>
      <c r="M974" s="235" t="s">
        <v>1</v>
      </c>
      <c r="N974" s="236" t="s">
        <v>40</v>
      </c>
      <c r="O974" s="70"/>
      <c r="P974" s="187">
        <f>O974*H974</f>
        <v>0</v>
      </c>
      <c r="Q974" s="187">
        <v>0</v>
      </c>
      <c r="R974" s="187">
        <f>Q974*H974</f>
        <v>0</v>
      </c>
      <c r="S974" s="187">
        <v>0</v>
      </c>
      <c r="T974" s="188">
        <f>S974*H974</f>
        <v>0</v>
      </c>
      <c r="U974" s="33"/>
      <c r="V974" s="33"/>
      <c r="W974" s="33"/>
      <c r="X974" s="33"/>
      <c r="Y974" s="33"/>
      <c r="Z974" s="33"/>
      <c r="AA974" s="33"/>
      <c r="AB974" s="33"/>
      <c r="AC974" s="33"/>
      <c r="AD974" s="33"/>
      <c r="AE974" s="33"/>
      <c r="AR974" s="189" t="s">
        <v>127</v>
      </c>
      <c r="AT974" s="189" t="s">
        <v>553</v>
      </c>
      <c r="AU974" s="189" t="s">
        <v>83</v>
      </c>
      <c r="AY974" s="16" t="s">
        <v>120</v>
      </c>
      <c r="BE974" s="190">
        <f>IF(N974="základní",J974,0)</f>
        <v>0</v>
      </c>
      <c r="BF974" s="190">
        <f>IF(N974="snížená",J974,0)</f>
        <v>0</v>
      </c>
      <c r="BG974" s="190">
        <f>IF(N974="zákl. přenesená",J974,0)</f>
        <v>0</v>
      </c>
      <c r="BH974" s="190">
        <f>IF(N974="sníž. přenesená",J974,0)</f>
        <v>0</v>
      </c>
      <c r="BI974" s="190">
        <f>IF(N974="nulová",J974,0)</f>
        <v>0</v>
      </c>
      <c r="BJ974" s="16" t="s">
        <v>83</v>
      </c>
      <c r="BK974" s="190">
        <f>ROUND(I974*H974,2)</f>
        <v>0</v>
      </c>
      <c r="BL974" s="16" t="s">
        <v>127</v>
      </c>
      <c r="BM974" s="189" t="s">
        <v>770</v>
      </c>
    </row>
    <row r="975" spans="1:65" s="2" customFormat="1" ht="48.75">
      <c r="A975" s="33"/>
      <c r="B975" s="34"/>
      <c r="C975" s="35"/>
      <c r="D975" s="191" t="s">
        <v>129</v>
      </c>
      <c r="E975" s="35"/>
      <c r="F975" s="192" t="s">
        <v>771</v>
      </c>
      <c r="G975" s="35"/>
      <c r="H975" s="35"/>
      <c r="I975" s="193"/>
      <c r="J975" s="35"/>
      <c r="K975" s="35"/>
      <c r="L975" s="38"/>
      <c r="M975" s="194"/>
      <c r="N975" s="195"/>
      <c r="O975" s="70"/>
      <c r="P975" s="70"/>
      <c r="Q975" s="70"/>
      <c r="R975" s="70"/>
      <c r="S975" s="70"/>
      <c r="T975" s="71"/>
      <c r="U975" s="33"/>
      <c r="V975" s="33"/>
      <c r="W975" s="33"/>
      <c r="X975" s="33"/>
      <c r="Y975" s="33"/>
      <c r="Z975" s="33"/>
      <c r="AA975" s="33"/>
      <c r="AB975" s="33"/>
      <c r="AC975" s="33"/>
      <c r="AD975" s="33"/>
      <c r="AE975" s="33"/>
      <c r="AT975" s="16" t="s">
        <v>129</v>
      </c>
      <c r="AU975" s="16" t="s">
        <v>83</v>
      </c>
    </row>
    <row r="976" spans="1:65" s="12" customFormat="1" ht="11.25">
      <c r="B976" s="196"/>
      <c r="C976" s="197"/>
      <c r="D976" s="191" t="s">
        <v>130</v>
      </c>
      <c r="E976" s="198" t="s">
        <v>1</v>
      </c>
      <c r="F976" s="199" t="s">
        <v>207</v>
      </c>
      <c r="G976" s="197"/>
      <c r="H976" s="198" t="s">
        <v>1</v>
      </c>
      <c r="I976" s="200"/>
      <c r="J976" s="197"/>
      <c r="K976" s="197"/>
      <c r="L976" s="201"/>
      <c r="M976" s="202"/>
      <c r="N976" s="203"/>
      <c r="O976" s="203"/>
      <c r="P976" s="203"/>
      <c r="Q976" s="203"/>
      <c r="R976" s="203"/>
      <c r="S976" s="203"/>
      <c r="T976" s="204"/>
      <c r="AT976" s="205" t="s">
        <v>130</v>
      </c>
      <c r="AU976" s="205" t="s">
        <v>83</v>
      </c>
      <c r="AV976" s="12" t="s">
        <v>83</v>
      </c>
      <c r="AW976" s="12" t="s">
        <v>31</v>
      </c>
      <c r="AX976" s="12" t="s">
        <v>75</v>
      </c>
      <c r="AY976" s="205" t="s">
        <v>120</v>
      </c>
    </row>
    <row r="977" spans="1:65" s="13" customFormat="1" ht="11.25">
      <c r="B977" s="206"/>
      <c r="C977" s="207"/>
      <c r="D977" s="191" t="s">
        <v>130</v>
      </c>
      <c r="E977" s="208" t="s">
        <v>1</v>
      </c>
      <c r="F977" s="209" t="s">
        <v>208</v>
      </c>
      <c r="G977" s="207"/>
      <c r="H977" s="210">
        <v>8</v>
      </c>
      <c r="I977" s="211"/>
      <c r="J977" s="207"/>
      <c r="K977" s="207"/>
      <c r="L977" s="212"/>
      <c r="M977" s="213"/>
      <c r="N977" s="214"/>
      <c r="O977" s="214"/>
      <c r="P977" s="214"/>
      <c r="Q977" s="214"/>
      <c r="R977" s="214"/>
      <c r="S977" s="214"/>
      <c r="T977" s="215"/>
      <c r="AT977" s="216" t="s">
        <v>130</v>
      </c>
      <c r="AU977" s="216" t="s">
        <v>83</v>
      </c>
      <c r="AV977" s="13" t="s">
        <v>85</v>
      </c>
      <c r="AW977" s="13" t="s">
        <v>31</v>
      </c>
      <c r="AX977" s="13" t="s">
        <v>75</v>
      </c>
      <c r="AY977" s="216" t="s">
        <v>120</v>
      </c>
    </row>
    <row r="978" spans="1:65" s="14" customFormat="1" ht="11.25">
      <c r="B978" s="217"/>
      <c r="C978" s="218"/>
      <c r="D978" s="191" t="s">
        <v>130</v>
      </c>
      <c r="E978" s="219" t="s">
        <v>1</v>
      </c>
      <c r="F978" s="220" t="s">
        <v>137</v>
      </c>
      <c r="G978" s="218"/>
      <c r="H978" s="221">
        <v>8</v>
      </c>
      <c r="I978" s="222"/>
      <c r="J978" s="218"/>
      <c r="K978" s="218"/>
      <c r="L978" s="223"/>
      <c r="M978" s="224"/>
      <c r="N978" s="225"/>
      <c r="O978" s="225"/>
      <c r="P978" s="225"/>
      <c r="Q978" s="225"/>
      <c r="R978" s="225"/>
      <c r="S978" s="225"/>
      <c r="T978" s="226"/>
      <c r="AT978" s="227" t="s">
        <v>130</v>
      </c>
      <c r="AU978" s="227" t="s">
        <v>83</v>
      </c>
      <c r="AV978" s="14" t="s">
        <v>127</v>
      </c>
      <c r="AW978" s="14" t="s">
        <v>31</v>
      </c>
      <c r="AX978" s="14" t="s">
        <v>83</v>
      </c>
      <c r="AY978" s="227" t="s">
        <v>120</v>
      </c>
    </row>
    <row r="979" spans="1:65" s="2" customFormat="1" ht="21.75" customHeight="1">
      <c r="A979" s="33"/>
      <c r="B979" s="34"/>
      <c r="C979" s="228" t="s">
        <v>772</v>
      </c>
      <c r="D979" s="228" t="s">
        <v>553</v>
      </c>
      <c r="E979" s="229" t="s">
        <v>773</v>
      </c>
      <c r="F979" s="230" t="s">
        <v>774</v>
      </c>
      <c r="G979" s="231" t="s">
        <v>124</v>
      </c>
      <c r="H979" s="232">
        <v>30</v>
      </c>
      <c r="I979" s="233"/>
      <c r="J979" s="234">
        <f>ROUND(I979*H979,2)</f>
        <v>0</v>
      </c>
      <c r="K979" s="230" t="s">
        <v>125</v>
      </c>
      <c r="L979" s="38"/>
      <c r="M979" s="235" t="s">
        <v>1</v>
      </c>
      <c r="N979" s="236" t="s">
        <v>40</v>
      </c>
      <c r="O979" s="70"/>
      <c r="P979" s="187">
        <f>O979*H979</f>
        <v>0</v>
      </c>
      <c r="Q979" s="187">
        <v>0</v>
      </c>
      <c r="R979" s="187">
        <f>Q979*H979</f>
        <v>0</v>
      </c>
      <c r="S979" s="187">
        <v>0</v>
      </c>
      <c r="T979" s="188">
        <f>S979*H979</f>
        <v>0</v>
      </c>
      <c r="U979" s="33"/>
      <c r="V979" s="33"/>
      <c r="W979" s="33"/>
      <c r="X979" s="33"/>
      <c r="Y979" s="33"/>
      <c r="Z979" s="33"/>
      <c r="AA979" s="33"/>
      <c r="AB979" s="33"/>
      <c r="AC979" s="33"/>
      <c r="AD979" s="33"/>
      <c r="AE979" s="33"/>
      <c r="AR979" s="189" t="s">
        <v>127</v>
      </c>
      <c r="AT979" s="189" t="s">
        <v>553</v>
      </c>
      <c r="AU979" s="189" t="s">
        <v>83</v>
      </c>
      <c r="AY979" s="16" t="s">
        <v>120</v>
      </c>
      <c r="BE979" s="190">
        <f>IF(N979="základní",J979,0)</f>
        <v>0</v>
      </c>
      <c r="BF979" s="190">
        <f>IF(N979="snížená",J979,0)</f>
        <v>0</v>
      </c>
      <c r="BG979" s="190">
        <f>IF(N979="zákl. přenesená",J979,0)</f>
        <v>0</v>
      </c>
      <c r="BH979" s="190">
        <f>IF(N979="sníž. přenesená",J979,0)</f>
        <v>0</v>
      </c>
      <c r="BI979" s="190">
        <f>IF(N979="nulová",J979,0)</f>
        <v>0</v>
      </c>
      <c r="BJ979" s="16" t="s">
        <v>83</v>
      </c>
      <c r="BK979" s="190">
        <f>ROUND(I979*H979,2)</f>
        <v>0</v>
      </c>
      <c r="BL979" s="16" t="s">
        <v>127</v>
      </c>
      <c r="BM979" s="189" t="s">
        <v>775</v>
      </c>
    </row>
    <row r="980" spans="1:65" s="2" customFormat="1" ht="39">
      <c r="A980" s="33"/>
      <c r="B980" s="34"/>
      <c r="C980" s="35"/>
      <c r="D980" s="191" t="s">
        <v>129</v>
      </c>
      <c r="E980" s="35"/>
      <c r="F980" s="192" t="s">
        <v>776</v>
      </c>
      <c r="G980" s="35"/>
      <c r="H980" s="35"/>
      <c r="I980" s="193"/>
      <c r="J980" s="35"/>
      <c r="K980" s="35"/>
      <c r="L980" s="38"/>
      <c r="M980" s="194"/>
      <c r="N980" s="195"/>
      <c r="O980" s="70"/>
      <c r="P980" s="70"/>
      <c r="Q980" s="70"/>
      <c r="R980" s="70"/>
      <c r="S980" s="70"/>
      <c r="T980" s="71"/>
      <c r="U980" s="33"/>
      <c r="V980" s="33"/>
      <c r="W980" s="33"/>
      <c r="X980" s="33"/>
      <c r="Y980" s="33"/>
      <c r="Z980" s="33"/>
      <c r="AA980" s="33"/>
      <c r="AB980" s="33"/>
      <c r="AC980" s="33"/>
      <c r="AD980" s="33"/>
      <c r="AE980" s="33"/>
      <c r="AT980" s="16" t="s">
        <v>129</v>
      </c>
      <c r="AU980" s="16" t="s">
        <v>83</v>
      </c>
    </row>
    <row r="981" spans="1:65" s="12" customFormat="1" ht="22.5">
      <c r="B981" s="196"/>
      <c r="C981" s="197"/>
      <c r="D981" s="191" t="s">
        <v>130</v>
      </c>
      <c r="E981" s="198" t="s">
        <v>1</v>
      </c>
      <c r="F981" s="199" t="s">
        <v>234</v>
      </c>
      <c r="G981" s="197"/>
      <c r="H981" s="198" t="s">
        <v>1</v>
      </c>
      <c r="I981" s="200"/>
      <c r="J981" s="197"/>
      <c r="K981" s="197"/>
      <c r="L981" s="201"/>
      <c r="M981" s="202"/>
      <c r="N981" s="203"/>
      <c r="O981" s="203"/>
      <c r="P981" s="203"/>
      <c r="Q981" s="203"/>
      <c r="R981" s="203"/>
      <c r="S981" s="203"/>
      <c r="T981" s="204"/>
      <c r="AT981" s="205" t="s">
        <v>130</v>
      </c>
      <c r="AU981" s="205" t="s">
        <v>83</v>
      </c>
      <c r="AV981" s="12" t="s">
        <v>83</v>
      </c>
      <c r="AW981" s="12" t="s">
        <v>31</v>
      </c>
      <c r="AX981" s="12" t="s">
        <v>75</v>
      </c>
      <c r="AY981" s="205" t="s">
        <v>120</v>
      </c>
    </row>
    <row r="982" spans="1:65" s="13" customFormat="1" ht="11.25">
      <c r="B982" s="206"/>
      <c r="C982" s="207"/>
      <c r="D982" s="191" t="s">
        <v>130</v>
      </c>
      <c r="E982" s="208" t="s">
        <v>1</v>
      </c>
      <c r="F982" s="209" t="s">
        <v>235</v>
      </c>
      <c r="G982" s="207"/>
      <c r="H982" s="210">
        <v>18</v>
      </c>
      <c r="I982" s="211"/>
      <c r="J982" s="207"/>
      <c r="K982" s="207"/>
      <c r="L982" s="212"/>
      <c r="M982" s="213"/>
      <c r="N982" s="214"/>
      <c r="O982" s="214"/>
      <c r="P982" s="214"/>
      <c r="Q982" s="214"/>
      <c r="R982" s="214"/>
      <c r="S982" s="214"/>
      <c r="T982" s="215"/>
      <c r="AT982" s="216" t="s">
        <v>130</v>
      </c>
      <c r="AU982" s="216" t="s">
        <v>83</v>
      </c>
      <c r="AV982" s="13" t="s">
        <v>85</v>
      </c>
      <c r="AW982" s="13" t="s">
        <v>31</v>
      </c>
      <c r="AX982" s="13" t="s">
        <v>75</v>
      </c>
      <c r="AY982" s="216" t="s">
        <v>120</v>
      </c>
    </row>
    <row r="983" spans="1:65" s="12" customFormat="1" ht="22.5">
      <c r="B983" s="196"/>
      <c r="C983" s="197"/>
      <c r="D983" s="191" t="s">
        <v>130</v>
      </c>
      <c r="E983" s="198" t="s">
        <v>1</v>
      </c>
      <c r="F983" s="199" t="s">
        <v>236</v>
      </c>
      <c r="G983" s="197"/>
      <c r="H983" s="198" t="s">
        <v>1</v>
      </c>
      <c r="I983" s="200"/>
      <c r="J983" s="197"/>
      <c r="K983" s="197"/>
      <c r="L983" s="201"/>
      <c r="M983" s="202"/>
      <c r="N983" s="203"/>
      <c r="O983" s="203"/>
      <c r="P983" s="203"/>
      <c r="Q983" s="203"/>
      <c r="R983" s="203"/>
      <c r="S983" s="203"/>
      <c r="T983" s="204"/>
      <c r="AT983" s="205" t="s">
        <v>130</v>
      </c>
      <c r="AU983" s="205" t="s">
        <v>83</v>
      </c>
      <c r="AV983" s="12" t="s">
        <v>83</v>
      </c>
      <c r="AW983" s="12" t="s">
        <v>31</v>
      </c>
      <c r="AX983" s="12" t="s">
        <v>75</v>
      </c>
      <c r="AY983" s="205" t="s">
        <v>120</v>
      </c>
    </row>
    <row r="984" spans="1:65" s="13" customFormat="1" ht="11.25">
      <c r="B984" s="206"/>
      <c r="C984" s="207"/>
      <c r="D984" s="191" t="s">
        <v>130</v>
      </c>
      <c r="E984" s="208" t="s">
        <v>1</v>
      </c>
      <c r="F984" s="209" t="s">
        <v>237</v>
      </c>
      <c r="G984" s="207"/>
      <c r="H984" s="210">
        <v>12</v>
      </c>
      <c r="I984" s="211"/>
      <c r="J984" s="207"/>
      <c r="K984" s="207"/>
      <c r="L984" s="212"/>
      <c r="M984" s="213"/>
      <c r="N984" s="214"/>
      <c r="O984" s="214"/>
      <c r="P984" s="214"/>
      <c r="Q984" s="214"/>
      <c r="R984" s="214"/>
      <c r="S984" s="214"/>
      <c r="T984" s="215"/>
      <c r="AT984" s="216" t="s">
        <v>130</v>
      </c>
      <c r="AU984" s="216" t="s">
        <v>83</v>
      </c>
      <c r="AV984" s="13" t="s">
        <v>85</v>
      </c>
      <c r="AW984" s="13" t="s">
        <v>31</v>
      </c>
      <c r="AX984" s="13" t="s">
        <v>75</v>
      </c>
      <c r="AY984" s="216" t="s">
        <v>120</v>
      </c>
    </row>
    <row r="985" spans="1:65" s="14" customFormat="1" ht="11.25">
      <c r="B985" s="217"/>
      <c r="C985" s="218"/>
      <c r="D985" s="191" t="s">
        <v>130</v>
      </c>
      <c r="E985" s="219" t="s">
        <v>1</v>
      </c>
      <c r="F985" s="220" t="s">
        <v>137</v>
      </c>
      <c r="G985" s="218"/>
      <c r="H985" s="221">
        <v>30</v>
      </c>
      <c r="I985" s="222"/>
      <c r="J985" s="218"/>
      <c r="K985" s="218"/>
      <c r="L985" s="223"/>
      <c r="M985" s="224"/>
      <c r="N985" s="225"/>
      <c r="O985" s="225"/>
      <c r="P985" s="225"/>
      <c r="Q985" s="225"/>
      <c r="R985" s="225"/>
      <c r="S985" s="225"/>
      <c r="T985" s="226"/>
      <c r="AT985" s="227" t="s">
        <v>130</v>
      </c>
      <c r="AU985" s="227" t="s">
        <v>83</v>
      </c>
      <c r="AV985" s="14" t="s">
        <v>127</v>
      </c>
      <c r="AW985" s="14" t="s">
        <v>31</v>
      </c>
      <c r="AX985" s="14" t="s">
        <v>83</v>
      </c>
      <c r="AY985" s="227" t="s">
        <v>120</v>
      </c>
    </row>
    <row r="986" spans="1:65" s="2" customFormat="1" ht="24.2" customHeight="1">
      <c r="A986" s="33"/>
      <c r="B986" s="34"/>
      <c r="C986" s="228" t="s">
        <v>777</v>
      </c>
      <c r="D986" s="228" t="s">
        <v>553</v>
      </c>
      <c r="E986" s="229" t="s">
        <v>778</v>
      </c>
      <c r="F986" s="230" t="s">
        <v>779</v>
      </c>
      <c r="G986" s="231" t="s">
        <v>124</v>
      </c>
      <c r="H986" s="232">
        <v>4</v>
      </c>
      <c r="I986" s="233"/>
      <c r="J986" s="234">
        <f>ROUND(I986*H986,2)</f>
        <v>0</v>
      </c>
      <c r="K986" s="230" t="s">
        <v>125</v>
      </c>
      <c r="L986" s="38"/>
      <c r="M986" s="235" t="s">
        <v>1</v>
      </c>
      <c r="N986" s="236" t="s">
        <v>40</v>
      </c>
      <c r="O986" s="70"/>
      <c r="P986" s="187">
        <f>O986*H986</f>
        <v>0</v>
      </c>
      <c r="Q986" s="187">
        <v>0</v>
      </c>
      <c r="R986" s="187">
        <f>Q986*H986</f>
        <v>0</v>
      </c>
      <c r="S986" s="187">
        <v>0</v>
      </c>
      <c r="T986" s="188">
        <f>S986*H986</f>
        <v>0</v>
      </c>
      <c r="U986" s="33"/>
      <c r="V986" s="33"/>
      <c r="W986" s="33"/>
      <c r="X986" s="33"/>
      <c r="Y986" s="33"/>
      <c r="Z986" s="33"/>
      <c r="AA986" s="33"/>
      <c r="AB986" s="33"/>
      <c r="AC986" s="33"/>
      <c r="AD986" s="33"/>
      <c r="AE986" s="33"/>
      <c r="AR986" s="189" t="s">
        <v>127</v>
      </c>
      <c r="AT986" s="189" t="s">
        <v>553</v>
      </c>
      <c r="AU986" s="189" t="s">
        <v>83</v>
      </c>
      <c r="AY986" s="16" t="s">
        <v>120</v>
      </c>
      <c r="BE986" s="190">
        <f>IF(N986="základní",J986,0)</f>
        <v>0</v>
      </c>
      <c r="BF986" s="190">
        <f>IF(N986="snížená",J986,0)</f>
        <v>0</v>
      </c>
      <c r="BG986" s="190">
        <f>IF(N986="zákl. přenesená",J986,0)</f>
        <v>0</v>
      </c>
      <c r="BH986" s="190">
        <f>IF(N986="sníž. přenesená",J986,0)</f>
        <v>0</v>
      </c>
      <c r="BI986" s="190">
        <f>IF(N986="nulová",J986,0)</f>
        <v>0</v>
      </c>
      <c r="BJ986" s="16" t="s">
        <v>83</v>
      </c>
      <c r="BK986" s="190">
        <f>ROUND(I986*H986,2)</f>
        <v>0</v>
      </c>
      <c r="BL986" s="16" t="s">
        <v>127</v>
      </c>
      <c r="BM986" s="189" t="s">
        <v>780</v>
      </c>
    </row>
    <row r="987" spans="1:65" s="2" customFormat="1" ht="48.75">
      <c r="A987" s="33"/>
      <c r="B987" s="34"/>
      <c r="C987" s="35"/>
      <c r="D987" s="191" t="s">
        <v>129</v>
      </c>
      <c r="E987" s="35"/>
      <c r="F987" s="192" t="s">
        <v>781</v>
      </c>
      <c r="G987" s="35"/>
      <c r="H987" s="35"/>
      <c r="I987" s="193"/>
      <c r="J987" s="35"/>
      <c r="K987" s="35"/>
      <c r="L987" s="38"/>
      <c r="M987" s="194"/>
      <c r="N987" s="195"/>
      <c r="O987" s="70"/>
      <c r="P987" s="70"/>
      <c r="Q987" s="70"/>
      <c r="R987" s="70"/>
      <c r="S987" s="70"/>
      <c r="T987" s="71"/>
      <c r="U987" s="33"/>
      <c r="V987" s="33"/>
      <c r="W987" s="33"/>
      <c r="X987" s="33"/>
      <c r="Y987" s="33"/>
      <c r="Z987" s="33"/>
      <c r="AA987" s="33"/>
      <c r="AB987" s="33"/>
      <c r="AC987" s="33"/>
      <c r="AD987" s="33"/>
      <c r="AE987" s="33"/>
      <c r="AT987" s="16" t="s">
        <v>129</v>
      </c>
      <c r="AU987" s="16" t="s">
        <v>83</v>
      </c>
    </row>
    <row r="988" spans="1:65" s="13" customFormat="1" ht="11.25">
      <c r="B988" s="206"/>
      <c r="C988" s="207"/>
      <c r="D988" s="191" t="s">
        <v>130</v>
      </c>
      <c r="E988" s="208" t="s">
        <v>1</v>
      </c>
      <c r="F988" s="209" t="s">
        <v>127</v>
      </c>
      <c r="G988" s="207"/>
      <c r="H988" s="210">
        <v>4</v>
      </c>
      <c r="I988" s="211"/>
      <c r="J988" s="207"/>
      <c r="K988" s="207"/>
      <c r="L988" s="212"/>
      <c r="M988" s="213"/>
      <c r="N988" s="214"/>
      <c r="O988" s="214"/>
      <c r="P988" s="214"/>
      <c r="Q988" s="214"/>
      <c r="R988" s="214"/>
      <c r="S988" s="214"/>
      <c r="T988" s="215"/>
      <c r="AT988" s="216" t="s">
        <v>130</v>
      </c>
      <c r="AU988" s="216" t="s">
        <v>83</v>
      </c>
      <c r="AV988" s="13" t="s">
        <v>85</v>
      </c>
      <c r="AW988" s="13" t="s">
        <v>31</v>
      </c>
      <c r="AX988" s="13" t="s">
        <v>75</v>
      </c>
      <c r="AY988" s="216" t="s">
        <v>120</v>
      </c>
    </row>
    <row r="989" spans="1:65" s="14" customFormat="1" ht="11.25">
      <c r="B989" s="217"/>
      <c r="C989" s="218"/>
      <c r="D989" s="191" t="s">
        <v>130</v>
      </c>
      <c r="E989" s="219" t="s">
        <v>1</v>
      </c>
      <c r="F989" s="220" t="s">
        <v>137</v>
      </c>
      <c r="G989" s="218"/>
      <c r="H989" s="221">
        <v>4</v>
      </c>
      <c r="I989" s="222"/>
      <c r="J989" s="218"/>
      <c r="K989" s="218"/>
      <c r="L989" s="223"/>
      <c r="M989" s="224"/>
      <c r="N989" s="225"/>
      <c r="O989" s="225"/>
      <c r="P989" s="225"/>
      <c r="Q989" s="225"/>
      <c r="R989" s="225"/>
      <c r="S989" s="225"/>
      <c r="T989" s="226"/>
      <c r="AT989" s="227" t="s">
        <v>130</v>
      </c>
      <c r="AU989" s="227" t="s">
        <v>83</v>
      </c>
      <c r="AV989" s="14" t="s">
        <v>127</v>
      </c>
      <c r="AW989" s="14" t="s">
        <v>31</v>
      </c>
      <c r="AX989" s="14" t="s">
        <v>83</v>
      </c>
      <c r="AY989" s="227" t="s">
        <v>120</v>
      </c>
    </row>
    <row r="990" spans="1:65" s="2" customFormat="1" ht="24.2" customHeight="1">
      <c r="A990" s="33"/>
      <c r="B990" s="34"/>
      <c r="C990" s="228" t="s">
        <v>782</v>
      </c>
      <c r="D990" s="228" t="s">
        <v>553</v>
      </c>
      <c r="E990" s="229" t="s">
        <v>783</v>
      </c>
      <c r="F990" s="230" t="s">
        <v>784</v>
      </c>
      <c r="G990" s="231" t="s">
        <v>124</v>
      </c>
      <c r="H990" s="232">
        <v>4</v>
      </c>
      <c r="I990" s="233"/>
      <c r="J990" s="234">
        <f>ROUND(I990*H990,2)</f>
        <v>0</v>
      </c>
      <c r="K990" s="230" t="s">
        <v>125</v>
      </c>
      <c r="L990" s="38"/>
      <c r="M990" s="235" t="s">
        <v>1</v>
      </c>
      <c r="N990" s="236" t="s">
        <v>40</v>
      </c>
      <c r="O990" s="70"/>
      <c r="P990" s="187">
        <f>O990*H990</f>
        <v>0</v>
      </c>
      <c r="Q990" s="187">
        <v>0</v>
      </c>
      <c r="R990" s="187">
        <f>Q990*H990</f>
        <v>0</v>
      </c>
      <c r="S990" s="187">
        <v>0</v>
      </c>
      <c r="T990" s="188">
        <f>S990*H990</f>
        <v>0</v>
      </c>
      <c r="U990" s="33"/>
      <c r="V990" s="33"/>
      <c r="W990" s="33"/>
      <c r="X990" s="33"/>
      <c r="Y990" s="33"/>
      <c r="Z990" s="33"/>
      <c r="AA990" s="33"/>
      <c r="AB990" s="33"/>
      <c r="AC990" s="33"/>
      <c r="AD990" s="33"/>
      <c r="AE990" s="33"/>
      <c r="AR990" s="189" t="s">
        <v>127</v>
      </c>
      <c r="AT990" s="189" t="s">
        <v>553</v>
      </c>
      <c r="AU990" s="189" t="s">
        <v>83</v>
      </c>
      <c r="AY990" s="16" t="s">
        <v>120</v>
      </c>
      <c r="BE990" s="190">
        <f>IF(N990="základní",J990,0)</f>
        <v>0</v>
      </c>
      <c r="BF990" s="190">
        <f>IF(N990="snížená",J990,0)</f>
        <v>0</v>
      </c>
      <c r="BG990" s="190">
        <f>IF(N990="zákl. přenesená",J990,0)</f>
        <v>0</v>
      </c>
      <c r="BH990" s="190">
        <f>IF(N990="sníž. přenesená",J990,0)</f>
        <v>0</v>
      </c>
      <c r="BI990" s="190">
        <f>IF(N990="nulová",J990,0)</f>
        <v>0</v>
      </c>
      <c r="BJ990" s="16" t="s">
        <v>83</v>
      </c>
      <c r="BK990" s="190">
        <f>ROUND(I990*H990,2)</f>
        <v>0</v>
      </c>
      <c r="BL990" s="16" t="s">
        <v>127</v>
      </c>
      <c r="BM990" s="189" t="s">
        <v>785</v>
      </c>
    </row>
    <row r="991" spans="1:65" s="2" customFormat="1" ht="48.75">
      <c r="A991" s="33"/>
      <c r="B991" s="34"/>
      <c r="C991" s="35"/>
      <c r="D991" s="191" t="s">
        <v>129</v>
      </c>
      <c r="E991" s="35"/>
      <c r="F991" s="192" t="s">
        <v>786</v>
      </c>
      <c r="G991" s="35"/>
      <c r="H991" s="35"/>
      <c r="I991" s="193"/>
      <c r="J991" s="35"/>
      <c r="K991" s="35"/>
      <c r="L991" s="38"/>
      <c r="M991" s="194"/>
      <c r="N991" s="195"/>
      <c r="O991" s="70"/>
      <c r="P991" s="70"/>
      <c r="Q991" s="70"/>
      <c r="R991" s="70"/>
      <c r="S991" s="70"/>
      <c r="T991" s="71"/>
      <c r="U991" s="33"/>
      <c r="V991" s="33"/>
      <c r="W991" s="33"/>
      <c r="X991" s="33"/>
      <c r="Y991" s="33"/>
      <c r="Z991" s="33"/>
      <c r="AA991" s="33"/>
      <c r="AB991" s="33"/>
      <c r="AC991" s="33"/>
      <c r="AD991" s="33"/>
      <c r="AE991" s="33"/>
      <c r="AT991" s="16" t="s">
        <v>129</v>
      </c>
      <c r="AU991" s="16" t="s">
        <v>83</v>
      </c>
    </row>
    <row r="992" spans="1:65" s="13" customFormat="1" ht="11.25">
      <c r="B992" s="206"/>
      <c r="C992" s="207"/>
      <c r="D992" s="191" t="s">
        <v>130</v>
      </c>
      <c r="E992" s="208" t="s">
        <v>1</v>
      </c>
      <c r="F992" s="209" t="s">
        <v>127</v>
      </c>
      <c r="G992" s="207"/>
      <c r="H992" s="210">
        <v>4</v>
      </c>
      <c r="I992" s="211"/>
      <c r="J992" s="207"/>
      <c r="K992" s="207"/>
      <c r="L992" s="212"/>
      <c r="M992" s="213"/>
      <c r="N992" s="214"/>
      <c r="O992" s="214"/>
      <c r="P992" s="214"/>
      <c r="Q992" s="214"/>
      <c r="R992" s="214"/>
      <c r="S992" s="214"/>
      <c r="T992" s="215"/>
      <c r="AT992" s="216" t="s">
        <v>130</v>
      </c>
      <c r="AU992" s="216" t="s">
        <v>83</v>
      </c>
      <c r="AV992" s="13" t="s">
        <v>85</v>
      </c>
      <c r="AW992" s="13" t="s">
        <v>31</v>
      </c>
      <c r="AX992" s="13" t="s">
        <v>75</v>
      </c>
      <c r="AY992" s="216" t="s">
        <v>120</v>
      </c>
    </row>
    <row r="993" spans="1:65" s="14" customFormat="1" ht="11.25">
      <c r="B993" s="217"/>
      <c r="C993" s="218"/>
      <c r="D993" s="191" t="s">
        <v>130</v>
      </c>
      <c r="E993" s="219" t="s">
        <v>1</v>
      </c>
      <c r="F993" s="220" t="s">
        <v>137</v>
      </c>
      <c r="G993" s="218"/>
      <c r="H993" s="221">
        <v>4</v>
      </c>
      <c r="I993" s="222"/>
      <c r="J993" s="218"/>
      <c r="K993" s="218"/>
      <c r="L993" s="223"/>
      <c r="M993" s="224"/>
      <c r="N993" s="225"/>
      <c r="O993" s="225"/>
      <c r="P993" s="225"/>
      <c r="Q993" s="225"/>
      <c r="R993" s="225"/>
      <c r="S993" s="225"/>
      <c r="T993" s="226"/>
      <c r="AT993" s="227" t="s">
        <v>130</v>
      </c>
      <c r="AU993" s="227" t="s">
        <v>83</v>
      </c>
      <c r="AV993" s="14" t="s">
        <v>127</v>
      </c>
      <c r="AW993" s="14" t="s">
        <v>31</v>
      </c>
      <c r="AX993" s="14" t="s">
        <v>83</v>
      </c>
      <c r="AY993" s="227" t="s">
        <v>120</v>
      </c>
    </row>
    <row r="994" spans="1:65" s="2" customFormat="1" ht="24.2" customHeight="1">
      <c r="A994" s="33"/>
      <c r="B994" s="34"/>
      <c r="C994" s="228" t="s">
        <v>787</v>
      </c>
      <c r="D994" s="228" t="s">
        <v>553</v>
      </c>
      <c r="E994" s="229" t="s">
        <v>788</v>
      </c>
      <c r="F994" s="230" t="s">
        <v>789</v>
      </c>
      <c r="G994" s="231" t="s">
        <v>124</v>
      </c>
      <c r="H994" s="232">
        <v>80</v>
      </c>
      <c r="I994" s="233"/>
      <c r="J994" s="234">
        <f>ROUND(I994*H994,2)</f>
        <v>0</v>
      </c>
      <c r="K994" s="230" t="s">
        <v>125</v>
      </c>
      <c r="L994" s="38"/>
      <c r="M994" s="235" t="s">
        <v>1</v>
      </c>
      <c r="N994" s="236" t="s">
        <v>40</v>
      </c>
      <c r="O994" s="70"/>
      <c r="P994" s="187">
        <f>O994*H994</f>
        <v>0</v>
      </c>
      <c r="Q994" s="187">
        <v>0</v>
      </c>
      <c r="R994" s="187">
        <f>Q994*H994</f>
        <v>0</v>
      </c>
      <c r="S994" s="187">
        <v>0</v>
      </c>
      <c r="T994" s="188">
        <f>S994*H994</f>
        <v>0</v>
      </c>
      <c r="U994" s="33"/>
      <c r="V994" s="33"/>
      <c r="W994" s="33"/>
      <c r="X994" s="33"/>
      <c r="Y994" s="33"/>
      <c r="Z994" s="33"/>
      <c r="AA994" s="33"/>
      <c r="AB994" s="33"/>
      <c r="AC994" s="33"/>
      <c r="AD994" s="33"/>
      <c r="AE994" s="33"/>
      <c r="AR994" s="189" t="s">
        <v>127</v>
      </c>
      <c r="AT994" s="189" t="s">
        <v>553</v>
      </c>
      <c r="AU994" s="189" t="s">
        <v>83</v>
      </c>
      <c r="AY994" s="16" t="s">
        <v>120</v>
      </c>
      <c r="BE994" s="190">
        <f>IF(N994="základní",J994,0)</f>
        <v>0</v>
      </c>
      <c r="BF994" s="190">
        <f>IF(N994="snížená",J994,0)</f>
        <v>0</v>
      </c>
      <c r="BG994" s="190">
        <f>IF(N994="zákl. přenesená",J994,0)</f>
        <v>0</v>
      </c>
      <c r="BH994" s="190">
        <f>IF(N994="sníž. přenesená",J994,0)</f>
        <v>0</v>
      </c>
      <c r="BI994" s="190">
        <f>IF(N994="nulová",J994,0)</f>
        <v>0</v>
      </c>
      <c r="BJ994" s="16" t="s">
        <v>83</v>
      </c>
      <c r="BK994" s="190">
        <f>ROUND(I994*H994,2)</f>
        <v>0</v>
      </c>
      <c r="BL994" s="16" t="s">
        <v>127</v>
      </c>
      <c r="BM994" s="189" t="s">
        <v>790</v>
      </c>
    </row>
    <row r="995" spans="1:65" s="2" customFormat="1" ht="29.25">
      <c r="A995" s="33"/>
      <c r="B995" s="34"/>
      <c r="C995" s="35"/>
      <c r="D995" s="191" t="s">
        <v>129</v>
      </c>
      <c r="E995" s="35"/>
      <c r="F995" s="192" t="s">
        <v>791</v>
      </c>
      <c r="G995" s="35"/>
      <c r="H995" s="35"/>
      <c r="I995" s="193"/>
      <c r="J995" s="35"/>
      <c r="K995" s="35"/>
      <c r="L995" s="38"/>
      <c r="M995" s="194"/>
      <c r="N995" s="195"/>
      <c r="O995" s="70"/>
      <c r="P995" s="70"/>
      <c r="Q995" s="70"/>
      <c r="R995" s="70"/>
      <c r="S995" s="70"/>
      <c r="T995" s="71"/>
      <c r="U995" s="33"/>
      <c r="V995" s="33"/>
      <c r="W995" s="33"/>
      <c r="X995" s="33"/>
      <c r="Y995" s="33"/>
      <c r="Z995" s="33"/>
      <c r="AA995" s="33"/>
      <c r="AB995" s="33"/>
      <c r="AC995" s="33"/>
      <c r="AD995" s="33"/>
      <c r="AE995" s="33"/>
      <c r="AT995" s="16" t="s">
        <v>129</v>
      </c>
      <c r="AU995" s="16" t="s">
        <v>83</v>
      </c>
    </row>
    <row r="996" spans="1:65" s="13" customFormat="1" ht="11.25">
      <c r="B996" s="206"/>
      <c r="C996" s="207"/>
      <c r="D996" s="191" t="s">
        <v>130</v>
      </c>
      <c r="E996" s="208" t="s">
        <v>1</v>
      </c>
      <c r="F996" s="209" t="s">
        <v>376</v>
      </c>
      <c r="G996" s="207"/>
      <c r="H996" s="210">
        <v>80</v>
      </c>
      <c r="I996" s="211"/>
      <c r="J996" s="207"/>
      <c r="K996" s="207"/>
      <c r="L996" s="212"/>
      <c r="M996" s="213"/>
      <c r="N996" s="214"/>
      <c r="O996" s="214"/>
      <c r="P996" s="214"/>
      <c r="Q996" s="214"/>
      <c r="R996" s="214"/>
      <c r="S996" s="214"/>
      <c r="T996" s="215"/>
      <c r="AT996" s="216" t="s">
        <v>130</v>
      </c>
      <c r="AU996" s="216" t="s">
        <v>83</v>
      </c>
      <c r="AV996" s="13" t="s">
        <v>85</v>
      </c>
      <c r="AW996" s="13" t="s">
        <v>31</v>
      </c>
      <c r="AX996" s="13" t="s">
        <v>75</v>
      </c>
      <c r="AY996" s="216" t="s">
        <v>120</v>
      </c>
    </row>
    <row r="997" spans="1:65" s="14" customFormat="1" ht="11.25">
      <c r="B997" s="217"/>
      <c r="C997" s="218"/>
      <c r="D997" s="191" t="s">
        <v>130</v>
      </c>
      <c r="E997" s="219" t="s">
        <v>1</v>
      </c>
      <c r="F997" s="220" t="s">
        <v>137</v>
      </c>
      <c r="G997" s="218"/>
      <c r="H997" s="221">
        <v>80</v>
      </c>
      <c r="I997" s="222"/>
      <c r="J997" s="218"/>
      <c r="K997" s="218"/>
      <c r="L997" s="223"/>
      <c r="M997" s="224"/>
      <c r="N997" s="225"/>
      <c r="O997" s="225"/>
      <c r="P997" s="225"/>
      <c r="Q997" s="225"/>
      <c r="R997" s="225"/>
      <c r="S997" s="225"/>
      <c r="T997" s="226"/>
      <c r="AT997" s="227" t="s">
        <v>130</v>
      </c>
      <c r="AU997" s="227" t="s">
        <v>83</v>
      </c>
      <c r="AV997" s="14" t="s">
        <v>127</v>
      </c>
      <c r="AW997" s="14" t="s">
        <v>31</v>
      </c>
      <c r="AX997" s="14" t="s">
        <v>83</v>
      </c>
      <c r="AY997" s="227" t="s">
        <v>120</v>
      </c>
    </row>
    <row r="998" spans="1:65" s="2" customFormat="1" ht="16.5" customHeight="1">
      <c r="A998" s="33"/>
      <c r="B998" s="34"/>
      <c r="C998" s="228" t="s">
        <v>792</v>
      </c>
      <c r="D998" s="228" t="s">
        <v>553</v>
      </c>
      <c r="E998" s="229" t="s">
        <v>793</v>
      </c>
      <c r="F998" s="230" t="s">
        <v>794</v>
      </c>
      <c r="G998" s="231" t="s">
        <v>124</v>
      </c>
      <c r="H998" s="232">
        <v>4</v>
      </c>
      <c r="I998" s="233"/>
      <c r="J998" s="234">
        <f>ROUND(I998*H998,2)</f>
        <v>0</v>
      </c>
      <c r="K998" s="230" t="s">
        <v>125</v>
      </c>
      <c r="L998" s="38"/>
      <c r="M998" s="235" t="s">
        <v>1</v>
      </c>
      <c r="N998" s="236" t="s">
        <v>40</v>
      </c>
      <c r="O998" s="70"/>
      <c r="P998" s="187">
        <f>O998*H998</f>
        <v>0</v>
      </c>
      <c r="Q998" s="187">
        <v>0</v>
      </c>
      <c r="R998" s="187">
        <f>Q998*H998</f>
        <v>0</v>
      </c>
      <c r="S998" s="187">
        <v>0</v>
      </c>
      <c r="T998" s="188">
        <f>S998*H998</f>
        <v>0</v>
      </c>
      <c r="U998" s="33"/>
      <c r="V998" s="33"/>
      <c r="W998" s="33"/>
      <c r="X998" s="33"/>
      <c r="Y998" s="33"/>
      <c r="Z998" s="33"/>
      <c r="AA998" s="33"/>
      <c r="AB998" s="33"/>
      <c r="AC998" s="33"/>
      <c r="AD998" s="33"/>
      <c r="AE998" s="33"/>
      <c r="AR998" s="189" t="s">
        <v>127</v>
      </c>
      <c r="AT998" s="189" t="s">
        <v>553</v>
      </c>
      <c r="AU998" s="189" t="s">
        <v>83</v>
      </c>
      <c r="AY998" s="16" t="s">
        <v>120</v>
      </c>
      <c r="BE998" s="190">
        <f>IF(N998="základní",J998,0)</f>
        <v>0</v>
      </c>
      <c r="BF998" s="190">
        <f>IF(N998="snížená",J998,0)</f>
        <v>0</v>
      </c>
      <c r="BG998" s="190">
        <f>IF(N998="zákl. přenesená",J998,0)</f>
        <v>0</v>
      </c>
      <c r="BH998" s="190">
        <f>IF(N998="sníž. přenesená",J998,0)</f>
        <v>0</v>
      </c>
      <c r="BI998" s="190">
        <f>IF(N998="nulová",J998,0)</f>
        <v>0</v>
      </c>
      <c r="BJ998" s="16" t="s">
        <v>83</v>
      </c>
      <c r="BK998" s="190">
        <f>ROUND(I998*H998,2)</f>
        <v>0</v>
      </c>
      <c r="BL998" s="16" t="s">
        <v>127</v>
      </c>
      <c r="BM998" s="189" t="s">
        <v>795</v>
      </c>
    </row>
    <row r="999" spans="1:65" s="2" customFormat="1" ht="29.25">
      <c r="A999" s="33"/>
      <c r="B999" s="34"/>
      <c r="C999" s="35"/>
      <c r="D999" s="191" t="s">
        <v>129</v>
      </c>
      <c r="E999" s="35"/>
      <c r="F999" s="192" t="s">
        <v>796</v>
      </c>
      <c r="G999" s="35"/>
      <c r="H999" s="35"/>
      <c r="I999" s="193"/>
      <c r="J999" s="35"/>
      <c r="K999" s="35"/>
      <c r="L999" s="38"/>
      <c r="M999" s="194"/>
      <c r="N999" s="195"/>
      <c r="O999" s="70"/>
      <c r="P999" s="70"/>
      <c r="Q999" s="70"/>
      <c r="R999" s="70"/>
      <c r="S999" s="70"/>
      <c r="T999" s="71"/>
      <c r="U999" s="33"/>
      <c r="V999" s="33"/>
      <c r="W999" s="33"/>
      <c r="X999" s="33"/>
      <c r="Y999" s="33"/>
      <c r="Z999" s="33"/>
      <c r="AA999" s="33"/>
      <c r="AB999" s="33"/>
      <c r="AC999" s="33"/>
      <c r="AD999" s="33"/>
      <c r="AE999" s="33"/>
      <c r="AT999" s="16" t="s">
        <v>129</v>
      </c>
      <c r="AU999" s="16" t="s">
        <v>83</v>
      </c>
    </row>
    <row r="1000" spans="1:65" s="13" customFormat="1" ht="11.25">
      <c r="B1000" s="206"/>
      <c r="C1000" s="207"/>
      <c r="D1000" s="191" t="s">
        <v>130</v>
      </c>
      <c r="E1000" s="208" t="s">
        <v>1</v>
      </c>
      <c r="F1000" s="209" t="s">
        <v>127</v>
      </c>
      <c r="G1000" s="207"/>
      <c r="H1000" s="210">
        <v>4</v>
      </c>
      <c r="I1000" s="211"/>
      <c r="J1000" s="207"/>
      <c r="K1000" s="207"/>
      <c r="L1000" s="212"/>
      <c r="M1000" s="213"/>
      <c r="N1000" s="214"/>
      <c r="O1000" s="214"/>
      <c r="P1000" s="214"/>
      <c r="Q1000" s="214"/>
      <c r="R1000" s="214"/>
      <c r="S1000" s="214"/>
      <c r="T1000" s="215"/>
      <c r="AT1000" s="216" t="s">
        <v>130</v>
      </c>
      <c r="AU1000" s="216" t="s">
        <v>83</v>
      </c>
      <c r="AV1000" s="13" t="s">
        <v>85</v>
      </c>
      <c r="AW1000" s="13" t="s">
        <v>31</v>
      </c>
      <c r="AX1000" s="13" t="s">
        <v>75</v>
      </c>
      <c r="AY1000" s="216" t="s">
        <v>120</v>
      </c>
    </row>
    <row r="1001" spans="1:65" s="14" customFormat="1" ht="11.25">
      <c r="B1001" s="217"/>
      <c r="C1001" s="218"/>
      <c r="D1001" s="191" t="s">
        <v>130</v>
      </c>
      <c r="E1001" s="219" t="s">
        <v>1</v>
      </c>
      <c r="F1001" s="220" t="s">
        <v>137</v>
      </c>
      <c r="G1001" s="218"/>
      <c r="H1001" s="221">
        <v>4</v>
      </c>
      <c r="I1001" s="222"/>
      <c r="J1001" s="218"/>
      <c r="K1001" s="218"/>
      <c r="L1001" s="223"/>
      <c r="M1001" s="224"/>
      <c r="N1001" s="225"/>
      <c r="O1001" s="225"/>
      <c r="P1001" s="225"/>
      <c r="Q1001" s="225"/>
      <c r="R1001" s="225"/>
      <c r="S1001" s="225"/>
      <c r="T1001" s="226"/>
      <c r="AT1001" s="227" t="s">
        <v>130</v>
      </c>
      <c r="AU1001" s="227" t="s">
        <v>83</v>
      </c>
      <c r="AV1001" s="14" t="s">
        <v>127</v>
      </c>
      <c r="AW1001" s="14" t="s">
        <v>31</v>
      </c>
      <c r="AX1001" s="14" t="s">
        <v>83</v>
      </c>
      <c r="AY1001" s="227" t="s">
        <v>120</v>
      </c>
    </row>
    <row r="1002" spans="1:65" s="2" customFormat="1" ht="24.2" customHeight="1">
      <c r="A1002" s="33"/>
      <c r="B1002" s="34"/>
      <c r="C1002" s="228" t="s">
        <v>797</v>
      </c>
      <c r="D1002" s="228" t="s">
        <v>553</v>
      </c>
      <c r="E1002" s="229" t="s">
        <v>798</v>
      </c>
      <c r="F1002" s="230" t="s">
        <v>799</v>
      </c>
      <c r="G1002" s="231" t="s">
        <v>800</v>
      </c>
      <c r="H1002" s="232">
        <v>568</v>
      </c>
      <c r="I1002" s="233"/>
      <c r="J1002" s="234">
        <f>ROUND(I1002*H1002,2)</f>
        <v>0</v>
      </c>
      <c r="K1002" s="230" t="s">
        <v>125</v>
      </c>
      <c r="L1002" s="38"/>
      <c r="M1002" s="235" t="s">
        <v>1</v>
      </c>
      <c r="N1002" s="236" t="s">
        <v>40</v>
      </c>
      <c r="O1002" s="70"/>
      <c r="P1002" s="187">
        <f>O1002*H1002</f>
        <v>0</v>
      </c>
      <c r="Q1002" s="187">
        <v>0</v>
      </c>
      <c r="R1002" s="187">
        <f>Q1002*H1002</f>
        <v>0</v>
      </c>
      <c r="S1002" s="187">
        <v>0</v>
      </c>
      <c r="T1002" s="188">
        <f>S1002*H1002</f>
        <v>0</v>
      </c>
      <c r="U1002" s="33"/>
      <c r="V1002" s="33"/>
      <c r="W1002" s="33"/>
      <c r="X1002" s="33"/>
      <c r="Y1002" s="33"/>
      <c r="Z1002" s="33"/>
      <c r="AA1002" s="33"/>
      <c r="AB1002" s="33"/>
      <c r="AC1002" s="33"/>
      <c r="AD1002" s="33"/>
      <c r="AE1002" s="33"/>
      <c r="AR1002" s="189" t="s">
        <v>127</v>
      </c>
      <c r="AT1002" s="189" t="s">
        <v>553</v>
      </c>
      <c r="AU1002" s="189" t="s">
        <v>83</v>
      </c>
      <c r="AY1002" s="16" t="s">
        <v>120</v>
      </c>
      <c r="BE1002" s="190">
        <f>IF(N1002="základní",J1002,0)</f>
        <v>0</v>
      </c>
      <c r="BF1002" s="190">
        <f>IF(N1002="snížená",J1002,0)</f>
        <v>0</v>
      </c>
      <c r="BG1002" s="190">
        <f>IF(N1002="zákl. přenesená",J1002,0)</f>
        <v>0</v>
      </c>
      <c r="BH1002" s="190">
        <f>IF(N1002="sníž. přenesená",J1002,0)</f>
        <v>0</v>
      </c>
      <c r="BI1002" s="190">
        <f>IF(N1002="nulová",J1002,0)</f>
        <v>0</v>
      </c>
      <c r="BJ1002" s="16" t="s">
        <v>83</v>
      </c>
      <c r="BK1002" s="190">
        <f>ROUND(I1002*H1002,2)</f>
        <v>0</v>
      </c>
      <c r="BL1002" s="16" t="s">
        <v>127</v>
      </c>
      <c r="BM1002" s="189" t="s">
        <v>801</v>
      </c>
    </row>
    <row r="1003" spans="1:65" s="2" customFormat="1" ht="68.25">
      <c r="A1003" s="33"/>
      <c r="B1003" s="34"/>
      <c r="C1003" s="35"/>
      <c r="D1003" s="191" t="s">
        <v>129</v>
      </c>
      <c r="E1003" s="35"/>
      <c r="F1003" s="192" t="s">
        <v>802</v>
      </c>
      <c r="G1003" s="35"/>
      <c r="H1003" s="35"/>
      <c r="I1003" s="193"/>
      <c r="J1003" s="35"/>
      <c r="K1003" s="35"/>
      <c r="L1003" s="38"/>
      <c r="M1003" s="194"/>
      <c r="N1003" s="195"/>
      <c r="O1003" s="70"/>
      <c r="P1003" s="70"/>
      <c r="Q1003" s="70"/>
      <c r="R1003" s="70"/>
      <c r="S1003" s="70"/>
      <c r="T1003" s="71"/>
      <c r="U1003" s="33"/>
      <c r="V1003" s="33"/>
      <c r="W1003" s="33"/>
      <c r="X1003" s="33"/>
      <c r="Y1003" s="33"/>
      <c r="Z1003" s="33"/>
      <c r="AA1003" s="33"/>
      <c r="AB1003" s="33"/>
      <c r="AC1003" s="33"/>
      <c r="AD1003" s="33"/>
      <c r="AE1003" s="33"/>
      <c r="AT1003" s="16" t="s">
        <v>129</v>
      </c>
      <c r="AU1003" s="16" t="s">
        <v>83</v>
      </c>
    </row>
    <row r="1004" spans="1:65" s="13" customFormat="1" ht="11.25">
      <c r="B1004" s="206"/>
      <c r="C1004" s="207"/>
      <c r="D1004" s="191" t="s">
        <v>130</v>
      </c>
      <c r="E1004" s="208" t="s">
        <v>1</v>
      </c>
      <c r="F1004" s="209" t="s">
        <v>803</v>
      </c>
      <c r="G1004" s="207"/>
      <c r="H1004" s="210">
        <v>143.167</v>
      </c>
      <c r="I1004" s="211"/>
      <c r="J1004" s="207"/>
      <c r="K1004" s="207"/>
      <c r="L1004" s="212"/>
      <c r="M1004" s="213"/>
      <c r="N1004" s="214"/>
      <c r="O1004" s="214"/>
      <c r="P1004" s="214"/>
      <c r="Q1004" s="214"/>
      <c r="R1004" s="214"/>
      <c r="S1004" s="214"/>
      <c r="T1004" s="215"/>
      <c r="AT1004" s="216" t="s">
        <v>130</v>
      </c>
      <c r="AU1004" s="216" t="s">
        <v>83</v>
      </c>
      <c r="AV1004" s="13" t="s">
        <v>85</v>
      </c>
      <c r="AW1004" s="13" t="s">
        <v>31</v>
      </c>
      <c r="AX1004" s="13" t="s">
        <v>75</v>
      </c>
      <c r="AY1004" s="216" t="s">
        <v>120</v>
      </c>
    </row>
    <row r="1005" spans="1:65" s="13" customFormat="1" ht="11.25">
      <c r="B1005" s="206"/>
      <c r="C1005" s="207"/>
      <c r="D1005" s="191" t="s">
        <v>130</v>
      </c>
      <c r="E1005" s="208" t="s">
        <v>1</v>
      </c>
      <c r="F1005" s="209" t="s">
        <v>804</v>
      </c>
      <c r="G1005" s="207"/>
      <c r="H1005" s="210">
        <v>2.8330000000000002</v>
      </c>
      <c r="I1005" s="211"/>
      <c r="J1005" s="207"/>
      <c r="K1005" s="207"/>
      <c r="L1005" s="212"/>
      <c r="M1005" s="213"/>
      <c r="N1005" s="214"/>
      <c r="O1005" s="214"/>
      <c r="P1005" s="214"/>
      <c r="Q1005" s="214"/>
      <c r="R1005" s="214"/>
      <c r="S1005" s="214"/>
      <c r="T1005" s="215"/>
      <c r="AT1005" s="216" t="s">
        <v>130</v>
      </c>
      <c r="AU1005" s="216" t="s">
        <v>83</v>
      </c>
      <c r="AV1005" s="13" t="s">
        <v>85</v>
      </c>
      <c r="AW1005" s="13" t="s">
        <v>31</v>
      </c>
      <c r="AX1005" s="13" t="s">
        <v>75</v>
      </c>
      <c r="AY1005" s="216" t="s">
        <v>120</v>
      </c>
    </row>
    <row r="1006" spans="1:65" s="13" customFormat="1" ht="11.25">
      <c r="B1006" s="206"/>
      <c r="C1006" s="207"/>
      <c r="D1006" s="191" t="s">
        <v>130</v>
      </c>
      <c r="E1006" s="208" t="s">
        <v>1</v>
      </c>
      <c r="F1006" s="209" t="s">
        <v>805</v>
      </c>
      <c r="G1006" s="207"/>
      <c r="H1006" s="210">
        <v>32.5</v>
      </c>
      <c r="I1006" s="211"/>
      <c r="J1006" s="207"/>
      <c r="K1006" s="207"/>
      <c r="L1006" s="212"/>
      <c r="M1006" s="213"/>
      <c r="N1006" s="214"/>
      <c r="O1006" s="214"/>
      <c r="P1006" s="214"/>
      <c r="Q1006" s="214"/>
      <c r="R1006" s="214"/>
      <c r="S1006" s="214"/>
      <c r="T1006" s="215"/>
      <c r="AT1006" s="216" t="s">
        <v>130</v>
      </c>
      <c r="AU1006" s="216" t="s">
        <v>83</v>
      </c>
      <c r="AV1006" s="13" t="s">
        <v>85</v>
      </c>
      <c r="AW1006" s="13" t="s">
        <v>31</v>
      </c>
      <c r="AX1006" s="13" t="s">
        <v>75</v>
      </c>
      <c r="AY1006" s="216" t="s">
        <v>120</v>
      </c>
    </row>
    <row r="1007" spans="1:65" s="13" customFormat="1" ht="11.25">
      <c r="B1007" s="206"/>
      <c r="C1007" s="207"/>
      <c r="D1007" s="191" t="s">
        <v>130</v>
      </c>
      <c r="E1007" s="208" t="s">
        <v>1</v>
      </c>
      <c r="F1007" s="209" t="s">
        <v>806</v>
      </c>
      <c r="G1007" s="207"/>
      <c r="H1007" s="210">
        <v>3.5</v>
      </c>
      <c r="I1007" s="211"/>
      <c r="J1007" s="207"/>
      <c r="K1007" s="207"/>
      <c r="L1007" s="212"/>
      <c r="M1007" s="213"/>
      <c r="N1007" s="214"/>
      <c r="O1007" s="214"/>
      <c r="P1007" s="214"/>
      <c r="Q1007" s="214"/>
      <c r="R1007" s="214"/>
      <c r="S1007" s="214"/>
      <c r="T1007" s="215"/>
      <c r="AT1007" s="216" t="s">
        <v>130</v>
      </c>
      <c r="AU1007" s="216" t="s">
        <v>83</v>
      </c>
      <c r="AV1007" s="13" t="s">
        <v>85</v>
      </c>
      <c r="AW1007" s="13" t="s">
        <v>31</v>
      </c>
      <c r="AX1007" s="13" t="s">
        <v>75</v>
      </c>
      <c r="AY1007" s="216" t="s">
        <v>120</v>
      </c>
    </row>
    <row r="1008" spans="1:65" s="13" customFormat="1" ht="11.25">
      <c r="B1008" s="206"/>
      <c r="C1008" s="207"/>
      <c r="D1008" s="191" t="s">
        <v>130</v>
      </c>
      <c r="E1008" s="208" t="s">
        <v>1</v>
      </c>
      <c r="F1008" s="209" t="s">
        <v>807</v>
      </c>
      <c r="G1008" s="207"/>
      <c r="H1008" s="210">
        <v>193.333</v>
      </c>
      <c r="I1008" s="211"/>
      <c r="J1008" s="207"/>
      <c r="K1008" s="207"/>
      <c r="L1008" s="212"/>
      <c r="M1008" s="213"/>
      <c r="N1008" s="214"/>
      <c r="O1008" s="214"/>
      <c r="P1008" s="214"/>
      <c r="Q1008" s="214"/>
      <c r="R1008" s="214"/>
      <c r="S1008" s="214"/>
      <c r="T1008" s="215"/>
      <c r="AT1008" s="216" t="s">
        <v>130</v>
      </c>
      <c r="AU1008" s="216" t="s">
        <v>83</v>
      </c>
      <c r="AV1008" s="13" t="s">
        <v>85</v>
      </c>
      <c r="AW1008" s="13" t="s">
        <v>31</v>
      </c>
      <c r="AX1008" s="13" t="s">
        <v>75</v>
      </c>
      <c r="AY1008" s="216" t="s">
        <v>120</v>
      </c>
    </row>
    <row r="1009" spans="2:51" s="13" customFormat="1" ht="11.25">
      <c r="B1009" s="206"/>
      <c r="C1009" s="207"/>
      <c r="D1009" s="191" t="s">
        <v>130</v>
      </c>
      <c r="E1009" s="208" t="s">
        <v>1</v>
      </c>
      <c r="F1009" s="209" t="s">
        <v>808</v>
      </c>
      <c r="G1009" s="207"/>
      <c r="H1009" s="210">
        <v>2.6669999999999998</v>
      </c>
      <c r="I1009" s="211"/>
      <c r="J1009" s="207"/>
      <c r="K1009" s="207"/>
      <c r="L1009" s="212"/>
      <c r="M1009" s="213"/>
      <c r="N1009" s="214"/>
      <c r="O1009" s="214"/>
      <c r="P1009" s="214"/>
      <c r="Q1009" s="214"/>
      <c r="R1009" s="214"/>
      <c r="S1009" s="214"/>
      <c r="T1009" s="215"/>
      <c r="AT1009" s="216" t="s">
        <v>130</v>
      </c>
      <c r="AU1009" s="216" t="s">
        <v>83</v>
      </c>
      <c r="AV1009" s="13" t="s">
        <v>85</v>
      </c>
      <c r="AW1009" s="13" t="s">
        <v>31</v>
      </c>
      <c r="AX1009" s="13" t="s">
        <v>75</v>
      </c>
      <c r="AY1009" s="216" t="s">
        <v>120</v>
      </c>
    </row>
    <row r="1010" spans="2:51" s="13" customFormat="1" ht="11.25">
      <c r="B1010" s="206"/>
      <c r="C1010" s="207"/>
      <c r="D1010" s="191" t="s">
        <v>130</v>
      </c>
      <c r="E1010" s="208" t="s">
        <v>1</v>
      </c>
      <c r="F1010" s="209" t="s">
        <v>809</v>
      </c>
      <c r="G1010" s="207"/>
      <c r="H1010" s="210">
        <v>108.333</v>
      </c>
      <c r="I1010" s="211"/>
      <c r="J1010" s="207"/>
      <c r="K1010" s="207"/>
      <c r="L1010" s="212"/>
      <c r="M1010" s="213"/>
      <c r="N1010" s="214"/>
      <c r="O1010" s="214"/>
      <c r="P1010" s="214"/>
      <c r="Q1010" s="214"/>
      <c r="R1010" s="214"/>
      <c r="S1010" s="214"/>
      <c r="T1010" s="215"/>
      <c r="AT1010" s="216" t="s">
        <v>130</v>
      </c>
      <c r="AU1010" s="216" t="s">
        <v>83</v>
      </c>
      <c r="AV1010" s="13" t="s">
        <v>85</v>
      </c>
      <c r="AW1010" s="13" t="s">
        <v>31</v>
      </c>
      <c r="AX1010" s="13" t="s">
        <v>75</v>
      </c>
      <c r="AY1010" s="216" t="s">
        <v>120</v>
      </c>
    </row>
    <row r="1011" spans="2:51" s="13" customFormat="1" ht="11.25">
      <c r="B1011" s="206"/>
      <c r="C1011" s="207"/>
      <c r="D1011" s="191" t="s">
        <v>130</v>
      </c>
      <c r="E1011" s="208" t="s">
        <v>1</v>
      </c>
      <c r="F1011" s="209" t="s">
        <v>810</v>
      </c>
      <c r="G1011" s="207"/>
      <c r="H1011" s="210">
        <v>3.6669999999999998</v>
      </c>
      <c r="I1011" s="211"/>
      <c r="J1011" s="207"/>
      <c r="K1011" s="207"/>
      <c r="L1011" s="212"/>
      <c r="M1011" s="213"/>
      <c r="N1011" s="214"/>
      <c r="O1011" s="214"/>
      <c r="P1011" s="214"/>
      <c r="Q1011" s="214"/>
      <c r="R1011" s="214"/>
      <c r="S1011" s="214"/>
      <c r="T1011" s="215"/>
      <c r="AT1011" s="216" t="s">
        <v>130</v>
      </c>
      <c r="AU1011" s="216" t="s">
        <v>83</v>
      </c>
      <c r="AV1011" s="13" t="s">
        <v>85</v>
      </c>
      <c r="AW1011" s="13" t="s">
        <v>31</v>
      </c>
      <c r="AX1011" s="13" t="s">
        <v>75</v>
      </c>
      <c r="AY1011" s="216" t="s">
        <v>120</v>
      </c>
    </row>
    <row r="1012" spans="2:51" s="13" customFormat="1" ht="11.25">
      <c r="B1012" s="206"/>
      <c r="C1012" s="207"/>
      <c r="D1012" s="191" t="s">
        <v>130</v>
      </c>
      <c r="E1012" s="208" t="s">
        <v>1</v>
      </c>
      <c r="F1012" s="209" t="s">
        <v>811</v>
      </c>
      <c r="G1012" s="207"/>
      <c r="H1012" s="210">
        <v>12.5</v>
      </c>
      <c r="I1012" s="211"/>
      <c r="J1012" s="207"/>
      <c r="K1012" s="207"/>
      <c r="L1012" s="212"/>
      <c r="M1012" s="213"/>
      <c r="N1012" s="214"/>
      <c r="O1012" s="214"/>
      <c r="P1012" s="214"/>
      <c r="Q1012" s="214"/>
      <c r="R1012" s="214"/>
      <c r="S1012" s="214"/>
      <c r="T1012" s="215"/>
      <c r="AT1012" s="216" t="s">
        <v>130</v>
      </c>
      <c r="AU1012" s="216" t="s">
        <v>83</v>
      </c>
      <c r="AV1012" s="13" t="s">
        <v>85</v>
      </c>
      <c r="AW1012" s="13" t="s">
        <v>31</v>
      </c>
      <c r="AX1012" s="13" t="s">
        <v>75</v>
      </c>
      <c r="AY1012" s="216" t="s">
        <v>120</v>
      </c>
    </row>
    <row r="1013" spans="2:51" s="13" customFormat="1" ht="11.25">
      <c r="B1013" s="206"/>
      <c r="C1013" s="207"/>
      <c r="D1013" s="191" t="s">
        <v>130</v>
      </c>
      <c r="E1013" s="208" t="s">
        <v>1</v>
      </c>
      <c r="F1013" s="209" t="s">
        <v>806</v>
      </c>
      <c r="G1013" s="207"/>
      <c r="H1013" s="210">
        <v>3.5</v>
      </c>
      <c r="I1013" s="211"/>
      <c r="J1013" s="207"/>
      <c r="K1013" s="207"/>
      <c r="L1013" s="212"/>
      <c r="M1013" s="213"/>
      <c r="N1013" s="214"/>
      <c r="O1013" s="214"/>
      <c r="P1013" s="214"/>
      <c r="Q1013" s="214"/>
      <c r="R1013" s="214"/>
      <c r="S1013" s="214"/>
      <c r="T1013" s="215"/>
      <c r="AT1013" s="216" t="s">
        <v>130</v>
      </c>
      <c r="AU1013" s="216" t="s">
        <v>83</v>
      </c>
      <c r="AV1013" s="13" t="s">
        <v>85</v>
      </c>
      <c r="AW1013" s="13" t="s">
        <v>31</v>
      </c>
      <c r="AX1013" s="13" t="s">
        <v>75</v>
      </c>
      <c r="AY1013" s="216" t="s">
        <v>120</v>
      </c>
    </row>
    <row r="1014" spans="2:51" s="13" customFormat="1" ht="11.25">
      <c r="B1014" s="206"/>
      <c r="C1014" s="207"/>
      <c r="D1014" s="191" t="s">
        <v>130</v>
      </c>
      <c r="E1014" s="208" t="s">
        <v>1</v>
      </c>
      <c r="F1014" s="209" t="s">
        <v>812</v>
      </c>
      <c r="G1014" s="207"/>
      <c r="H1014" s="210">
        <v>42.5</v>
      </c>
      <c r="I1014" s="211"/>
      <c r="J1014" s="207"/>
      <c r="K1014" s="207"/>
      <c r="L1014" s="212"/>
      <c r="M1014" s="213"/>
      <c r="N1014" s="214"/>
      <c r="O1014" s="214"/>
      <c r="P1014" s="214"/>
      <c r="Q1014" s="214"/>
      <c r="R1014" s="214"/>
      <c r="S1014" s="214"/>
      <c r="T1014" s="215"/>
      <c r="AT1014" s="216" t="s">
        <v>130</v>
      </c>
      <c r="AU1014" s="216" t="s">
        <v>83</v>
      </c>
      <c r="AV1014" s="13" t="s">
        <v>85</v>
      </c>
      <c r="AW1014" s="13" t="s">
        <v>31</v>
      </c>
      <c r="AX1014" s="13" t="s">
        <v>75</v>
      </c>
      <c r="AY1014" s="216" t="s">
        <v>120</v>
      </c>
    </row>
    <row r="1015" spans="2:51" s="13" customFormat="1" ht="11.25">
      <c r="B1015" s="206"/>
      <c r="C1015" s="207"/>
      <c r="D1015" s="191" t="s">
        <v>130</v>
      </c>
      <c r="E1015" s="208" t="s">
        <v>1</v>
      </c>
      <c r="F1015" s="209" t="s">
        <v>806</v>
      </c>
      <c r="G1015" s="207"/>
      <c r="H1015" s="210">
        <v>3.5</v>
      </c>
      <c r="I1015" s="211"/>
      <c r="J1015" s="207"/>
      <c r="K1015" s="207"/>
      <c r="L1015" s="212"/>
      <c r="M1015" s="213"/>
      <c r="N1015" s="214"/>
      <c r="O1015" s="214"/>
      <c r="P1015" s="214"/>
      <c r="Q1015" s="214"/>
      <c r="R1015" s="214"/>
      <c r="S1015" s="214"/>
      <c r="T1015" s="215"/>
      <c r="AT1015" s="216" t="s">
        <v>130</v>
      </c>
      <c r="AU1015" s="216" t="s">
        <v>83</v>
      </c>
      <c r="AV1015" s="13" t="s">
        <v>85</v>
      </c>
      <c r="AW1015" s="13" t="s">
        <v>31</v>
      </c>
      <c r="AX1015" s="13" t="s">
        <v>75</v>
      </c>
      <c r="AY1015" s="216" t="s">
        <v>120</v>
      </c>
    </row>
    <row r="1016" spans="2:51" s="12" customFormat="1" ht="11.25">
      <c r="B1016" s="196"/>
      <c r="C1016" s="197"/>
      <c r="D1016" s="191" t="s">
        <v>130</v>
      </c>
      <c r="E1016" s="198" t="s">
        <v>1</v>
      </c>
      <c r="F1016" s="199" t="s">
        <v>149</v>
      </c>
      <c r="G1016" s="197"/>
      <c r="H1016" s="198" t="s">
        <v>1</v>
      </c>
      <c r="I1016" s="200"/>
      <c r="J1016" s="197"/>
      <c r="K1016" s="197"/>
      <c r="L1016" s="201"/>
      <c r="M1016" s="202"/>
      <c r="N1016" s="203"/>
      <c r="O1016" s="203"/>
      <c r="P1016" s="203"/>
      <c r="Q1016" s="203"/>
      <c r="R1016" s="203"/>
      <c r="S1016" s="203"/>
      <c r="T1016" s="204"/>
      <c r="AT1016" s="205" t="s">
        <v>130</v>
      </c>
      <c r="AU1016" s="205" t="s">
        <v>83</v>
      </c>
      <c r="AV1016" s="12" t="s">
        <v>83</v>
      </c>
      <c r="AW1016" s="12" t="s">
        <v>31</v>
      </c>
      <c r="AX1016" s="12" t="s">
        <v>75</v>
      </c>
      <c r="AY1016" s="205" t="s">
        <v>120</v>
      </c>
    </row>
    <row r="1017" spans="2:51" s="13" customFormat="1" ht="11.25">
      <c r="B1017" s="206"/>
      <c r="C1017" s="207"/>
      <c r="D1017" s="191" t="s">
        <v>130</v>
      </c>
      <c r="E1017" s="208" t="s">
        <v>1</v>
      </c>
      <c r="F1017" s="209" t="s">
        <v>813</v>
      </c>
      <c r="G1017" s="207"/>
      <c r="H1017" s="210">
        <v>4</v>
      </c>
      <c r="I1017" s="211"/>
      <c r="J1017" s="207"/>
      <c r="K1017" s="207"/>
      <c r="L1017" s="212"/>
      <c r="M1017" s="213"/>
      <c r="N1017" s="214"/>
      <c r="O1017" s="214"/>
      <c r="P1017" s="214"/>
      <c r="Q1017" s="214"/>
      <c r="R1017" s="214"/>
      <c r="S1017" s="214"/>
      <c r="T1017" s="215"/>
      <c r="AT1017" s="216" t="s">
        <v>130</v>
      </c>
      <c r="AU1017" s="216" t="s">
        <v>83</v>
      </c>
      <c r="AV1017" s="13" t="s">
        <v>85</v>
      </c>
      <c r="AW1017" s="13" t="s">
        <v>31</v>
      </c>
      <c r="AX1017" s="13" t="s">
        <v>75</v>
      </c>
      <c r="AY1017" s="216" t="s">
        <v>120</v>
      </c>
    </row>
    <row r="1018" spans="2:51" s="13" customFormat="1" ht="11.25">
      <c r="B1018" s="206"/>
      <c r="C1018" s="207"/>
      <c r="D1018" s="191" t="s">
        <v>130</v>
      </c>
      <c r="E1018" s="208" t="s">
        <v>1</v>
      </c>
      <c r="F1018" s="209" t="s">
        <v>814</v>
      </c>
      <c r="G1018" s="207"/>
      <c r="H1018" s="210">
        <v>23.75</v>
      </c>
      <c r="I1018" s="211"/>
      <c r="J1018" s="207"/>
      <c r="K1018" s="207"/>
      <c r="L1018" s="212"/>
      <c r="M1018" s="213"/>
      <c r="N1018" s="214"/>
      <c r="O1018" s="214"/>
      <c r="P1018" s="214"/>
      <c r="Q1018" s="214"/>
      <c r="R1018" s="214"/>
      <c r="S1018" s="214"/>
      <c r="T1018" s="215"/>
      <c r="AT1018" s="216" t="s">
        <v>130</v>
      </c>
      <c r="AU1018" s="216" t="s">
        <v>83</v>
      </c>
      <c r="AV1018" s="13" t="s">
        <v>85</v>
      </c>
      <c r="AW1018" s="13" t="s">
        <v>31</v>
      </c>
      <c r="AX1018" s="13" t="s">
        <v>75</v>
      </c>
      <c r="AY1018" s="216" t="s">
        <v>120</v>
      </c>
    </row>
    <row r="1019" spans="2:51" s="13" customFormat="1" ht="11.25">
      <c r="B1019" s="206"/>
      <c r="C1019" s="207"/>
      <c r="D1019" s="191" t="s">
        <v>130</v>
      </c>
      <c r="E1019" s="208" t="s">
        <v>1</v>
      </c>
      <c r="F1019" s="209" t="s">
        <v>815</v>
      </c>
      <c r="G1019" s="207"/>
      <c r="H1019" s="210">
        <v>2.25</v>
      </c>
      <c r="I1019" s="211"/>
      <c r="J1019" s="207"/>
      <c r="K1019" s="207"/>
      <c r="L1019" s="212"/>
      <c r="M1019" s="213"/>
      <c r="N1019" s="214"/>
      <c r="O1019" s="214"/>
      <c r="P1019" s="214"/>
      <c r="Q1019" s="214"/>
      <c r="R1019" s="214"/>
      <c r="S1019" s="214"/>
      <c r="T1019" s="215"/>
      <c r="AT1019" s="216" t="s">
        <v>130</v>
      </c>
      <c r="AU1019" s="216" t="s">
        <v>83</v>
      </c>
      <c r="AV1019" s="13" t="s">
        <v>85</v>
      </c>
      <c r="AW1019" s="13" t="s">
        <v>31</v>
      </c>
      <c r="AX1019" s="13" t="s">
        <v>75</v>
      </c>
      <c r="AY1019" s="216" t="s">
        <v>120</v>
      </c>
    </row>
    <row r="1020" spans="2:51" s="13" customFormat="1" ht="11.25">
      <c r="B1020" s="206"/>
      <c r="C1020" s="207"/>
      <c r="D1020" s="191" t="s">
        <v>130</v>
      </c>
      <c r="E1020" s="208" t="s">
        <v>1</v>
      </c>
      <c r="F1020" s="209" t="s">
        <v>816</v>
      </c>
      <c r="G1020" s="207"/>
      <c r="H1020" s="210">
        <v>66.582999999999998</v>
      </c>
      <c r="I1020" s="211"/>
      <c r="J1020" s="207"/>
      <c r="K1020" s="207"/>
      <c r="L1020" s="212"/>
      <c r="M1020" s="213"/>
      <c r="N1020" s="214"/>
      <c r="O1020" s="214"/>
      <c r="P1020" s="214"/>
      <c r="Q1020" s="214"/>
      <c r="R1020" s="214"/>
      <c r="S1020" s="214"/>
      <c r="T1020" s="215"/>
      <c r="AT1020" s="216" t="s">
        <v>130</v>
      </c>
      <c r="AU1020" s="216" t="s">
        <v>83</v>
      </c>
      <c r="AV1020" s="13" t="s">
        <v>85</v>
      </c>
      <c r="AW1020" s="13" t="s">
        <v>31</v>
      </c>
      <c r="AX1020" s="13" t="s">
        <v>75</v>
      </c>
      <c r="AY1020" s="216" t="s">
        <v>120</v>
      </c>
    </row>
    <row r="1021" spans="2:51" s="13" customFormat="1" ht="11.25">
      <c r="B1021" s="206"/>
      <c r="C1021" s="207"/>
      <c r="D1021" s="191" t="s">
        <v>130</v>
      </c>
      <c r="E1021" s="208" t="s">
        <v>1</v>
      </c>
      <c r="F1021" s="209" t="s">
        <v>817</v>
      </c>
      <c r="G1021" s="207"/>
      <c r="H1021" s="210">
        <v>3.4169999999999998</v>
      </c>
      <c r="I1021" s="211"/>
      <c r="J1021" s="207"/>
      <c r="K1021" s="207"/>
      <c r="L1021" s="212"/>
      <c r="M1021" s="213"/>
      <c r="N1021" s="214"/>
      <c r="O1021" s="214"/>
      <c r="P1021" s="214"/>
      <c r="Q1021" s="214"/>
      <c r="R1021" s="214"/>
      <c r="S1021" s="214"/>
      <c r="T1021" s="215"/>
      <c r="AT1021" s="216" t="s">
        <v>130</v>
      </c>
      <c r="AU1021" s="216" t="s">
        <v>83</v>
      </c>
      <c r="AV1021" s="13" t="s">
        <v>85</v>
      </c>
      <c r="AW1021" s="13" t="s">
        <v>31</v>
      </c>
      <c r="AX1021" s="13" t="s">
        <v>75</v>
      </c>
      <c r="AY1021" s="216" t="s">
        <v>120</v>
      </c>
    </row>
    <row r="1022" spans="2:51" s="12" customFormat="1" ht="11.25">
      <c r="B1022" s="196"/>
      <c r="C1022" s="197"/>
      <c r="D1022" s="191" t="s">
        <v>130</v>
      </c>
      <c r="E1022" s="198" t="s">
        <v>1</v>
      </c>
      <c r="F1022" s="199" t="s">
        <v>818</v>
      </c>
      <c r="G1022" s="197"/>
      <c r="H1022" s="198" t="s">
        <v>1</v>
      </c>
      <c r="I1022" s="200"/>
      <c r="J1022" s="197"/>
      <c r="K1022" s="197"/>
      <c r="L1022" s="201"/>
      <c r="M1022" s="202"/>
      <c r="N1022" s="203"/>
      <c r="O1022" s="203"/>
      <c r="P1022" s="203"/>
      <c r="Q1022" s="203"/>
      <c r="R1022" s="203"/>
      <c r="S1022" s="203"/>
      <c r="T1022" s="204"/>
      <c r="AT1022" s="205" t="s">
        <v>130</v>
      </c>
      <c r="AU1022" s="205" t="s">
        <v>83</v>
      </c>
      <c r="AV1022" s="12" t="s">
        <v>83</v>
      </c>
      <c r="AW1022" s="12" t="s">
        <v>31</v>
      </c>
      <c r="AX1022" s="12" t="s">
        <v>75</v>
      </c>
      <c r="AY1022" s="205" t="s">
        <v>120</v>
      </c>
    </row>
    <row r="1023" spans="2:51" s="13" customFormat="1" ht="11.25">
      <c r="B1023" s="206"/>
      <c r="C1023" s="207"/>
      <c r="D1023" s="191" t="s">
        <v>130</v>
      </c>
      <c r="E1023" s="208" t="s">
        <v>1</v>
      </c>
      <c r="F1023" s="209" t="s">
        <v>819</v>
      </c>
      <c r="G1023" s="207"/>
      <c r="H1023" s="210">
        <v>-84</v>
      </c>
      <c r="I1023" s="211"/>
      <c r="J1023" s="207"/>
      <c r="K1023" s="207"/>
      <c r="L1023" s="212"/>
      <c r="M1023" s="213"/>
      <c r="N1023" s="214"/>
      <c r="O1023" s="214"/>
      <c r="P1023" s="214"/>
      <c r="Q1023" s="214"/>
      <c r="R1023" s="214"/>
      <c r="S1023" s="214"/>
      <c r="T1023" s="215"/>
      <c r="AT1023" s="216" t="s">
        <v>130</v>
      </c>
      <c r="AU1023" s="216" t="s">
        <v>83</v>
      </c>
      <c r="AV1023" s="13" t="s">
        <v>85</v>
      </c>
      <c r="AW1023" s="13" t="s">
        <v>31</v>
      </c>
      <c r="AX1023" s="13" t="s">
        <v>75</v>
      </c>
      <c r="AY1023" s="216" t="s">
        <v>120</v>
      </c>
    </row>
    <row r="1024" spans="2:51" s="14" customFormat="1" ht="11.25">
      <c r="B1024" s="217"/>
      <c r="C1024" s="218"/>
      <c r="D1024" s="191" t="s">
        <v>130</v>
      </c>
      <c r="E1024" s="219" t="s">
        <v>1</v>
      </c>
      <c r="F1024" s="220" t="s">
        <v>137</v>
      </c>
      <c r="G1024" s="218"/>
      <c r="H1024" s="221">
        <v>568</v>
      </c>
      <c r="I1024" s="222"/>
      <c r="J1024" s="218"/>
      <c r="K1024" s="218"/>
      <c r="L1024" s="223"/>
      <c r="M1024" s="224"/>
      <c r="N1024" s="225"/>
      <c r="O1024" s="225"/>
      <c r="P1024" s="225"/>
      <c r="Q1024" s="225"/>
      <c r="R1024" s="225"/>
      <c r="S1024" s="225"/>
      <c r="T1024" s="226"/>
      <c r="AT1024" s="227" t="s">
        <v>130</v>
      </c>
      <c r="AU1024" s="227" t="s">
        <v>83</v>
      </c>
      <c r="AV1024" s="14" t="s">
        <v>127</v>
      </c>
      <c r="AW1024" s="14" t="s">
        <v>31</v>
      </c>
      <c r="AX1024" s="14" t="s">
        <v>83</v>
      </c>
      <c r="AY1024" s="227" t="s">
        <v>120</v>
      </c>
    </row>
    <row r="1025" spans="1:65" s="2" customFormat="1" ht="24.2" customHeight="1">
      <c r="A1025" s="33"/>
      <c r="B1025" s="34"/>
      <c r="C1025" s="228" t="s">
        <v>820</v>
      </c>
      <c r="D1025" s="228" t="s">
        <v>553</v>
      </c>
      <c r="E1025" s="229" t="s">
        <v>821</v>
      </c>
      <c r="F1025" s="230" t="s">
        <v>822</v>
      </c>
      <c r="G1025" s="231" t="s">
        <v>800</v>
      </c>
      <c r="H1025" s="232">
        <v>84</v>
      </c>
      <c r="I1025" s="233"/>
      <c r="J1025" s="234">
        <f>ROUND(I1025*H1025,2)</f>
        <v>0</v>
      </c>
      <c r="K1025" s="230" t="s">
        <v>125</v>
      </c>
      <c r="L1025" s="38"/>
      <c r="M1025" s="235" t="s">
        <v>1</v>
      </c>
      <c r="N1025" s="236" t="s">
        <v>40</v>
      </c>
      <c r="O1025" s="70"/>
      <c r="P1025" s="187">
        <f>O1025*H1025</f>
        <v>0</v>
      </c>
      <c r="Q1025" s="187">
        <v>0</v>
      </c>
      <c r="R1025" s="187">
        <f>Q1025*H1025</f>
        <v>0</v>
      </c>
      <c r="S1025" s="187">
        <v>0</v>
      </c>
      <c r="T1025" s="188">
        <f>S1025*H1025</f>
        <v>0</v>
      </c>
      <c r="U1025" s="33"/>
      <c r="V1025" s="33"/>
      <c r="W1025" s="33"/>
      <c r="X1025" s="33"/>
      <c r="Y1025" s="33"/>
      <c r="Z1025" s="33"/>
      <c r="AA1025" s="33"/>
      <c r="AB1025" s="33"/>
      <c r="AC1025" s="33"/>
      <c r="AD1025" s="33"/>
      <c r="AE1025" s="33"/>
      <c r="AR1025" s="189" t="s">
        <v>127</v>
      </c>
      <c r="AT1025" s="189" t="s">
        <v>553</v>
      </c>
      <c r="AU1025" s="189" t="s">
        <v>83</v>
      </c>
      <c r="AY1025" s="16" t="s">
        <v>120</v>
      </c>
      <c r="BE1025" s="190">
        <f>IF(N1025="základní",J1025,0)</f>
        <v>0</v>
      </c>
      <c r="BF1025" s="190">
        <f>IF(N1025="snížená",J1025,0)</f>
        <v>0</v>
      </c>
      <c r="BG1025" s="190">
        <f>IF(N1025="zákl. přenesená",J1025,0)</f>
        <v>0</v>
      </c>
      <c r="BH1025" s="190">
        <f>IF(N1025="sníž. přenesená",J1025,0)</f>
        <v>0</v>
      </c>
      <c r="BI1025" s="190">
        <f>IF(N1025="nulová",J1025,0)</f>
        <v>0</v>
      </c>
      <c r="BJ1025" s="16" t="s">
        <v>83</v>
      </c>
      <c r="BK1025" s="190">
        <f>ROUND(I1025*H1025,2)</f>
        <v>0</v>
      </c>
      <c r="BL1025" s="16" t="s">
        <v>127</v>
      </c>
      <c r="BM1025" s="189" t="s">
        <v>823</v>
      </c>
    </row>
    <row r="1026" spans="1:65" s="2" customFormat="1" ht="58.5">
      <c r="A1026" s="33"/>
      <c r="B1026" s="34"/>
      <c r="C1026" s="35"/>
      <c r="D1026" s="191" t="s">
        <v>129</v>
      </c>
      <c r="E1026" s="35"/>
      <c r="F1026" s="192" t="s">
        <v>824</v>
      </c>
      <c r="G1026" s="35"/>
      <c r="H1026" s="35"/>
      <c r="I1026" s="193"/>
      <c r="J1026" s="35"/>
      <c r="K1026" s="35"/>
      <c r="L1026" s="38"/>
      <c r="M1026" s="194"/>
      <c r="N1026" s="195"/>
      <c r="O1026" s="70"/>
      <c r="P1026" s="70"/>
      <c r="Q1026" s="70"/>
      <c r="R1026" s="70"/>
      <c r="S1026" s="70"/>
      <c r="T1026" s="71"/>
      <c r="U1026" s="33"/>
      <c r="V1026" s="33"/>
      <c r="W1026" s="33"/>
      <c r="X1026" s="33"/>
      <c r="Y1026" s="33"/>
      <c r="Z1026" s="33"/>
      <c r="AA1026" s="33"/>
      <c r="AB1026" s="33"/>
      <c r="AC1026" s="33"/>
      <c r="AD1026" s="33"/>
      <c r="AE1026" s="33"/>
      <c r="AT1026" s="16" t="s">
        <v>129</v>
      </c>
      <c r="AU1026" s="16" t="s">
        <v>83</v>
      </c>
    </row>
    <row r="1027" spans="1:65" s="13" customFormat="1" ht="11.25">
      <c r="B1027" s="206"/>
      <c r="C1027" s="207"/>
      <c r="D1027" s="191" t="s">
        <v>130</v>
      </c>
      <c r="E1027" s="208" t="s">
        <v>1</v>
      </c>
      <c r="F1027" s="209" t="s">
        <v>825</v>
      </c>
      <c r="G1027" s="207"/>
      <c r="H1027" s="210">
        <v>71.584000000000003</v>
      </c>
      <c r="I1027" s="211"/>
      <c r="J1027" s="207"/>
      <c r="K1027" s="207"/>
      <c r="L1027" s="212"/>
      <c r="M1027" s="213"/>
      <c r="N1027" s="214"/>
      <c r="O1027" s="214"/>
      <c r="P1027" s="214"/>
      <c r="Q1027" s="214"/>
      <c r="R1027" s="214"/>
      <c r="S1027" s="214"/>
      <c r="T1027" s="215"/>
      <c r="AT1027" s="216" t="s">
        <v>130</v>
      </c>
      <c r="AU1027" s="216" t="s">
        <v>83</v>
      </c>
      <c r="AV1027" s="13" t="s">
        <v>85</v>
      </c>
      <c r="AW1027" s="13" t="s">
        <v>31</v>
      </c>
      <c r="AX1027" s="13" t="s">
        <v>75</v>
      </c>
      <c r="AY1027" s="216" t="s">
        <v>120</v>
      </c>
    </row>
    <row r="1028" spans="1:65" s="13" customFormat="1" ht="11.25">
      <c r="B1028" s="206"/>
      <c r="C1028" s="207"/>
      <c r="D1028" s="191" t="s">
        <v>130</v>
      </c>
      <c r="E1028" s="208" t="s">
        <v>1</v>
      </c>
      <c r="F1028" s="209" t="s">
        <v>826</v>
      </c>
      <c r="G1028" s="207"/>
      <c r="H1028" s="210">
        <v>0.41599999999999998</v>
      </c>
      <c r="I1028" s="211"/>
      <c r="J1028" s="207"/>
      <c r="K1028" s="207"/>
      <c r="L1028" s="212"/>
      <c r="M1028" s="213"/>
      <c r="N1028" s="214"/>
      <c r="O1028" s="214"/>
      <c r="P1028" s="214"/>
      <c r="Q1028" s="214"/>
      <c r="R1028" s="214"/>
      <c r="S1028" s="214"/>
      <c r="T1028" s="215"/>
      <c r="AT1028" s="216" t="s">
        <v>130</v>
      </c>
      <c r="AU1028" s="216" t="s">
        <v>83</v>
      </c>
      <c r="AV1028" s="13" t="s">
        <v>85</v>
      </c>
      <c r="AW1028" s="13" t="s">
        <v>31</v>
      </c>
      <c r="AX1028" s="13" t="s">
        <v>75</v>
      </c>
      <c r="AY1028" s="216" t="s">
        <v>120</v>
      </c>
    </row>
    <row r="1029" spans="1:65" s="13" customFormat="1" ht="11.25">
      <c r="B1029" s="206"/>
      <c r="C1029" s="207"/>
      <c r="D1029" s="191" t="s">
        <v>130</v>
      </c>
      <c r="E1029" s="208" t="s">
        <v>1</v>
      </c>
      <c r="F1029" s="209" t="s">
        <v>827</v>
      </c>
      <c r="G1029" s="207"/>
      <c r="H1029" s="210">
        <v>3.88</v>
      </c>
      <c r="I1029" s="211"/>
      <c r="J1029" s="207"/>
      <c r="K1029" s="207"/>
      <c r="L1029" s="212"/>
      <c r="M1029" s="213"/>
      <c r="N1029" s="214"/>
      <c r="O1029" s="214"/>
      <c r="P1029" s="214"/>
      <c r="Q1029" s="214"/>
      <c r="R1029" s="214"/>
      <c r="S1029" s="214"/>
      <c r="T1029" s="215"/>
      <c r="AT1029" s="216" t="s">
        <v>130</v>
      </c>
      <c r="AU1029" s="216" t="s">
        <v>83</v>
      </c>
      <c r="AV1029" s="13" t="s">
        <v>85</v>
      </c>
      <c r="AW1029" s="13" t="s">
        <v>31</v>
      </c>
      <c r="AX1029" s="13" t="s">
        <v>75</v>
      </c>
      <c r="AY1029" s="216" t="s">
        <v>120</v>
      </c>
    </row>
    <row r="1030" spans="1:65" s="13" customFormat="1" ht="11.25">
      <c r="B1030" s="206"/>
      <c r="C1030" s="207"/>
      <c r="D1030" s="191" t="s">
        <v>130</v>
      </c>
      <c r="E1030" s="208" t="s">
        <v>1</v>
      </c>
      <c r="F1030" s="209" t="s">
        <v>828</v>
      </c>
      <c r="G1030" s="207"/>
      <c r="H1030" s="210">
        <v>0.12</v>
      </c>
      <c r="I1030" s="211"/>
      <c r="J1030" s="207"/>
      <c r="K1030" s="207"/>
      <c r="L1030" s="212"/>
      <c r="M1030" s="213"/>
      <c r="N1030" s="214"/>
      <c r="O1030" s="214"/>
      <c r="P1030" s="214"/>
      <c r="Q1030" s="214"/>
      <c r="R1030" s="214"/>
      <c r="S1030" s="214"/>
      <c r="T1030" s="215"/>
      <c r="AT1030" s="216" t="s">
        <v>130</v>
      </c>
      <c r="AU1030" s="216" t="s">
        <v>83</v>
      </c>
      <c r="AV1030" s="13" t="s">
        <v>85</v>
      </c>
      <c r="AW1030" s="13" t="s">
        <v>31</v>
      </c>
      <c r="AX1030" s="13" t="s">
        <v>75</v>
      </c>
      <c r="AY1030" s="216" t="s">
        <v>120</v>
      </c>
    </row>
    <row r="1031" spans="1:65" s="13" customFormat="1" ht="11.25">
      <c r="B1031" s="206"/>
      <c r="C1031" s="207"/>
      <c r="D1031" s="191" t="s">
        <v>130</v>
      </c>
      <c r="E1031" s="208" t="s">
        <v>1</v>
      </c>
      <c r="F1031" s="209" t="s">
        <v>829</v>
      </c>
      <c r="G1031" s="207"/>
      <c r="H1031" s="210">
        <v>0.80800000000000005</v>
      </c>
      <c r="I1031" s="211"/>
      <c r="J1031" s="207"/>
      <c r="K1031" s="207"/>
      <c r="L1031" s="212"/>
      <c r="M1031" s="213"/>
      <c r="N1031" s="214"/>
      <c r="O1031" s="214"/>
      <c r="P1031" s="214"/>
      <c r="Q1031" s="214"/>
      <c r="R1031" s="214"/>
      <c r="S1031" s="214"/>
      <c r="T1031" s="215"/>
      <c r="AT1031" s="216" t="s">
        <v>130</v>
      </c>
      <c r="AU1031" s="216" t="s">
        <v>83</v>
      </c>
      <c r="AV1031" s="13" t="s">
        <v>85</v>
      </c>
      <c r="AW1031" s="13" t="s">
        <v>31</v>
      </c>
      <c r="AX1031" s="13" t="s">
        <v>75</v>
      </c>
      <c r="AY1031" s="216" t="s">
        <v>120</v>
      </c>
    </row>
    <row r="1032" spans="1:65" s="13" customFormat="1" ht="11.25">
      <c r="B1032" s="206"/>
      <c r="C1032" s="207"/>
      <c r="D1032" s="191" t="s">
        <v>130</v>
      </c>
      <c r="E1032" s="208" t="s">
        <v>1</v>
      </c>
      <c r="F1032" s="209" t="s">
        <v>830</v>
      </c>
      <c r="G1032" s="207"/>
      <c r="H1032" s="210">
        <v>1.1919999999999999</v>
      </c>
      <c r="I1032" s="211"/>
      <c r="J1032" s="207"/>
      <c r="K1032" s="207"/>
      <c r="L1032" s="212"/>
      <c r="M1032" s="213"/>
      <c r="N1032" s="214"/>
      <c r="O1032" s="214"/>
      <c r="P1032" s="214"/>
      <c r="Q1032" s="214"/>
      <c r="R1032" s="214"/>
      <c r="S1032" s="214"/>
      <c r="T1032" s="215"/>
      <c r="AT1032" s="216" t="s">
        <v>130</v>
      </c>
      <c r="AU1032" s="216" t="s">
        <v>83</v>
      </c>
      <c r="AV1032" s="13" t="s">
        <v>85</v>
      </c>
      <c r="AW1032" s="13" t="s">
        <v>31</v>
      </c>
      <c r="AX1032" s="13" t="s">
        <v>75</v>
      </c>
      <c r="AY1032" s="216" t="s">
        <v>120</v>
      </c>
    </row>
    <row r="1033" spans="1:65" s="13" customFormat="1" ht="11.25">
      <c r="B1033" s="206"/>
      <c r="C1033" s="207"/>
      <c r="D1033" s="191" t="s">
        <v>130</v>
      </c>
      <c r="E1033" s="208" t="s">
        <v>1</v>
      </c>
      <c r="F1033" s="209" t="s">
        <v>831</v>
      </c>
      <c r="G1033" s="207"/>
      <c r="H1033" s="210">
        <v>2.8220000000000001</v>
      </c>
      <c r="I1033" s="211"/>
      <c r="J1033" s="207"/>
      <c r="K1033" s="207"/>
      <c r="L1033" s="212"/>
      <c r="M1033" s="213"/>
      <c r="N1033" s="214"/>
      <c r="O1033" s="214"/>
      <c r="P1033" s="214"/>
      <c r="Q1033" s="214"/>
      <c r="R1033" s="214"/>
      <c r="S1033" s="214"/>
      <c r="T1033" s="215"/>
      <c r="AT1033" s="216" t="s">
        <v>130</v>
      </c>
      <c r="AU1033" s="216" t="s">
        <v>83</v>
      </c>
      <c r="AV1033" s="13" t="s">
        <v>85</v>
      </c>
      <c r="AW1033" s="13" t="s">
        <v>31</v>
      </c>
      <c r="AX1033" s="13" t="s">
        <v>75</v>
      </c>
      <c r="AY1033" s="216" t="s">
        <v>120</v>
      </c>
    </row>
    <row r="1034" spans="1:65" s="13" customFormat="1" ht="11.25">
      <c r="B1034" s="206"/>
      <c r="C1034" s="207"/>
      <c r="D1034" s="191" t="s">
        <v>130</v>
      </c>
      <c r="E1034" s="208" t="s">
        <v>1</v>
      </c>
      <c r="F1034" s="209" t="s">
        <v>832</v>
      </c>
      <c r="G1034" s="207"/>
      <c r="H1034" s="210">
        <v>1.1779999999999999</v>
      </c>
      <c r="I1034" s="211"/>
      <c r="J1034" s="207"/>
      <c r="K1034" s="207"/>
      <c r="L1034" s="212"/>
      <c r="M1034" s="213"/>
      <c r="N1034" s="214"/>
      <c r="O1034" s="214"/>
      <c r="P1034" s="214"/>
      <c r="Q1034" s="214"/>
      <c r="R1034" s="214"/>
      <c r="S1034" s="214"/>
      <c r="T1034" s="215"/>
      <c r="AT1034" s="216" t="s">
        <v>130</v>
      </c>
      <c r="AU1034" s="216" t="s">
        <v>83</v>
      </c>
      <c r="AV1034" s="13" t="s">
        <v>85</v>
      </c>
      <c r="AW1034" s="13" t="s">
        <v>31</v>
      </c>
      <c r="AX1034" s="13" t="s">
        <v>75</v>
      </c>
      <c r="AY1034" s="216" t="s">
        <v>120</v>
      </c>
    </row>
    <row r="1035" spans="1:65" s="13" customFormat="1" ht="11.25">
      <c r="B1035" s="206"/>
      <c r="C1035" s="207"/>
      <c r="D1035" s="191" t="s">
        <v>130</v>
      </c>
      <c r="E1035" s="208" t="s">
        <v>1</v>
      </c>
      <c r="F1035" s="209" t="s">
        <v>833</v>
      </c>
      <c r="G1035" s="207"/>
      <c r="H1035" s="210">
        <v>1.48</v>
      </c>
      <c r="I1035" s="211"/>
      <c r="J1035" s="207"/>
      <c r="K1035" s="207"/>
      <c r="L1035" s="212"/>
      <c r="M1035" s="213"/>
      <c r="N1035" s="214"/>
      <c r="O1035" s="214"/>
      <c r="P1035" s="214"/>
      <c r="Q1035" s="214"/>
      <c r="R1035" s="214"/>
      <c r="S1035" s="214"/>
      <c r="T1035" s="215"/>
      <c r="AT1035" s="216" t="s">
        <v>130</v>
      </c>
      <c r="AU1035" s="216" t="s">
        <v>83</v>
      </c>
      <c r="AV1035" s="13" t="s">
        <v>85</v>
      </c>
      <c r="AW1035" s="13" t="s">
        <v>31</v>
      </c>
      <c r="AX1035" s="13" t="s">
        <v>75</v>
      </c>
      <c r="AY1035" s="216" t="s">
        <v>120</v>
      </c>
    </row>
    <row r="1036" spans="1:65" s="13" customFormat="1" ht="11.25">
      <c r="B1036" s="206"/>
      <c r="C1036" s="207"/>
      <c r="D1036" s="191" t="s">
        <v>130</v>
      </c>
      <c r="E1036" s="208" t="s">
        <v>1</v>
      </c>
      <c r="F1036" s="209" t="s">
        <v>834</v>
      </c>
      <c r="G1036" s="207"/>
      <c r="H1036" s="210">
        <v>0.52</v>
      </c>
      <c r="I1036" s="211"/>
      <c r="J1036" s="207"/>
      <c r="K1036" s="207"/>
      <c r="L1036" s="212"/>
      <c r="M1036" s="213"/>
      <c r="N1036" s="214"/>
      <c r="O1036" s="214"/>
      <c r="P1036" s="214"/>
      <c r="Q1036" s="214"/>
      <c r="R1036" s="214"/>
      <c r="S1036" s="214"/>
      <c r="T1036" s="215"/>
      <c r="AT1036" s="216" t="s">
        <v>130</v>
      </c>
      <c r="AU1036" s="216" t="s">
        <v>83</v>
      </c>
      <c r="AV1036" s="13" t="s">
        <v>85</v>
      </c>
      <c r="AW1036" s="13" t="s">
        <v>31</v>
      </c>
      <c r="AX1036" s="13" t="s">
        <v>75</v>
      </c>
      <c r="AY1036" s="216" t="s">
        <v>120</v>
      </c>
    </row>
    <row r="1037" spans="1:65" s="14" customFormat="1" ht="11.25">
      <c r="B1037" s="217"/>
      <c r="C1037" s="218"/>
      <c r="D1037" s="191" t="s">
        <v>130</v>
      </c>
      <c r="E1037" s="219" t="s">
        <v>1</v>
      </c>
      <c r="F1037" s="220" t="s">
        <v>137</v>
      </c>
      <c r="G1037" s="218"/>
      <c r="H1037" s="221">
        <v>84</v>
      </c>
      <c r="I1037" s="222"/>
      <c r="J1037" s="218"/>
      <c r="K1037" s="218"/>
      <c r="L1037" s="223"/>
      <c r="M1037" s="224"/>
      <c r="N1037" s="225"/>
      <c r="O1037" s="225"/>
      <c r="P1037" s="225"/>
      <c r="Q1037" s="225"/>
      <c r="R1037" s="225"/>
      <c r="S1037" s="225"/>
      <c r="T1037" s="226"/>
      <c r="AT1037" s="227" t="s">
        <v>130</v>
      </c>
      <c r="AU1037" s="227" t="s">
        <v>83</v>
      </c>
      <c r="AV1037" s="14" t="s">
        <v>127</v>
      </c>
      <c r="AW1037" s="14" t="s">
        <v>31</v>
      </c>
      <c r="AX1037" s="14" t="s">
        <v>83</v>
      </c>
      <c r="AY1037" s="227" t="s">
        <v>120</v>
      </c>
    </row>
    <row r="1038" spans="1:65" s="2" customFormat="1" ht="37.9" customHeight="1">
      <c r="A1038" s="33"/>
      <c r="B1038" s="34"/>
      <c r="C1038" s="228" t="s">
        <v>835</v>
      </c>
      <c r="D1038" s="228" t="s">
        <v>553</v>
      </c>
      <c r="E1038" s="229" t="s">
        <v>836</v>
      </c>
      <c r="F1038" s="230" t="s">
        <v>837</v>
      </c>
      <c r="G1038" s="231" t="s">
        <v>141</v>
      </c>
      <c r="H1038" s="232">
        <v>19582</v>
      </c>
      <c r="I1038" s="233"/>
      <c r="J1038" s="234">
        <f>ROUND(I1038*H1038,2)</f>
        <v>0</v>
      </c>
      <c r="K1038" s="230" t="s">
        <v>125</v>
      </c>
      <c r="L1038" s="38"/>
      <c r="M1038" s="235" t="s">
        <v>1</v>
      </c>
      <c r="N1038" s="236" t="s">
        <v>40</v>
      </c>
      <c r="O1038" s="70"/>
      <c r="P1038" s="187">
        <f>O1038*H1038</f>
        <v>0</v>
      </c>
      <c r="Q1038" s="187">
        <v>0</v>
      </c>
      <c r="R1038" s="187">
        <f>Q1038*H1038</f>
        <v>0</v>
      </c>
      <c r="S1038" s="187">
        <v>0</v>
      </c>
      <c r="T1038" s="188">
        <f>S1038*H1038</f>
        <v>0</v>
      </c>
      <c r="U1038" s="33"/>
      <c r="V1038" s="33"/>
      <c r="W1038" s="33"/>
      <c r="X1038" s="33"/>
      <c r="Y1038" s="33"/>
      <c r="Z1038" s="33"/>
      <c r="AA1038" s="33"/>
      <c r="AB1038" s="33"/>
      <c r="AC1038" s="33"/>
      <c r="AD1038" s="33"/>
      <c r="AE1038" s="33"/>
      <c r="AR1038" s="189" t="s">
        <v>127</v>
      </c>
      <c r="AT1038" s="189" t="s">
        <v>553</v>
      </c>
      <c r="AU1038" s="189" t="s">
        <v>83</v>
      </c>
      <c r="AY1038" s="16" t="s">
        <v>120</v>
      </c>
      <c r="BE1038" s="190">
        <f>IF(N1038="základní",J1038,0)</f>
        <v>0</v>
      </c>
      <c r="BF1038" s="190">
        <f>IF(N1038="snížená",J1038,0)</f>
        <v>0</v>
      </c>
      <c r="BG1038" s="190">
        <f>IF(N1038="zákl. přenesená",J1038,0)</f>
        <v>0</v>
      </c>
      <c r="BH1038" s="190">
        <f>IF(N1038="sníž. přenesená",J1038,0)</f>
        <v>0</v>
      </c>
      <c r="BI1038" s="190">
        <f>IF(N1038="nulová",J1038,0)</f>
        <v>0</v>
      </c>
      <c r="BJ1038" s="16" t="s">
        <v>83</v>
      </c>
      <c r="BK1038" s="190">
        <f>ROUND(I1038*H1038,2)</f>
        <v>0</v>
      </c>
      <c r="BL1038" s="16" t="s">
        <v>127</v>
      </c>
      <c r="BM1038" s="189" t="s">
        <v>838</v>
      </c>
    </row>
    <row r="1039" spans="1:65" s="2" customFormat="1" ht="58.5">
      <c r="A1039" s="33"/>
      <c r="B1039" s="34"/>
      <c r="C1039" s="35"/>
      <c r="D1039" s="191" t="s">
        <v>129</v>
      </c>
      <c r="E1039" s="35"/>
      <c r="F1039" s="192" t="s">
        <v>839</v>
      </c>
      <c r="G1039" s="35"/>
      <c r="H1039" s="35"/>
      <c r="I1039" s="193"/>
      <c r="J1039" s="35"/>
      <c r="K1039" s="35"/>
      <c r="L1039" s="38"/>
      <c r="M1039" s="194"/>
      <c r="N1039" s="195"/>
      <c r="O1039" s="70"/>
      <c r="P1039" s="70"/>
      <c r="Q1039" s="70"/>
      <c r="R1039" s="70"/>
      <c r="S1039" s="70"/>
      <c r="T1039" s="71"/>
      <c r="U1039" s="33"/>
      <c r="V1039" s="33"/>
      <c r="W1039" s="33"/>
      <c r="X1039" s="33"/>
      <c r="Y1039" s="33"/>
      <c r="Z1039" s="33"/>
      <c r="AA1039" s="33"/>
      <c r="AB1039" s="33"/>
      <c r="AC1039" s="33"/>
      <c r="AD1039" s="33"/>
      <c r="AE1039" s="33"/>
      <c r="AT1039" s="16" t="s">
        <v>129</v>
      </c>
      <c r="AU1039" s="16" t="s">
        <v>83</v>
      </c>
    </row>
    <row r="1040" spans="1:65" s="13" customFormat="1" ht="11.25">
      <c r="B1040" s="206"/>
      <c r="C1040" s="207"/>
      <c r="D1040" s="191" t="s">
        <v>130</v>
      </c>
      <c r="E1040" s="208" t="s">
        <v>1</v>
      </c>
      <c r="F1040" s="209" t="s">
        <v>840</v>
      </c>
      <c r="G1040" s="207"/>
      <c r="H1040" s="210">
        <v>3414</v>
      </c>
      <c r="I1040" s="211"/>
      <c r="J1040" s="207"/>
      <c r="K1040" s="207"/>
      <c r="L1040" s="212"/>
      <c r="M1040" s="213"/>
      <c r="N1040" s="214"/>
      <c r="O1040" s="214"/>
      <c r="P1040" s="214"/>
      <c r="Q1040" s="214"/>
      <c r="R1040" s="214"/>
      <c r="S1040" s="214"/>
      <c r="T1040" s="215"/>
      <c r="AT1040" s="216" t="s">
        <v>130</v>
      </c>
      <c r="AU1040" s="216" t="s">
        <v>83</v>
      </c>
      <c r="AV1040" s="13" t="s">
        <v>85</v>
      </c>
      <c r="AW1040" s="13" t="s">
        <v>31</v>
      </c>
      <c r="AX1040" s="13" t="s">
        <v>75</v>
      </c>
      <c r="AY1040" s="216" t="s">
        <v>120</v>
      </c>
    </row>
    <row r="1041" spans="1:65" s="13" customFormat="1" ht="11.25">
      <c r="B1041" s="206"/>
      <c r="C1041" s="207"/>
      <c r="D1041" s="191" t="s">
        <v>130</v>
      </c>
      <c r="E1041" s="208" t="s">
        <v>1</v>
      </c>
      <c r="F1041" s="209" t="s">
        <v>841</v>
      </c>
      <c r="G1041" s="207"/>
      <c r="H1041" s="210">
        <v>180</v>
      </c>
      <c r="I1041" s="211"/>
      <c r="J1041" s="207"/>
      <c r="K1041" s="207"/>
      <c r="L1041" s="212"/>
      <c r="M1041" s="213"/>
      <c r="N1041" s="214"/>
      <c r="O1041" s="214"/>
      <c r="P1041" s="214"/>
      <c r="Q1041" s="214"/>
      <c r="R1041" s="214"/>
      <c r="S1041" s="214"/>
      <c r="T1041" s="215"/>
      <c r="AT1041" s="216" t="s">
        <v>130</v>
      </c>
      <c r="AU1041" s="216" t="s">
        <v>83</v>
      </c>
      <c r="AV1041" s="13" t="s">
        <v>85</v>
      </c>
      <c r="AW1041" s="13" t="s">
        <v>31</v>
      </c>
      <c r="AX1041" s="13" t="s">
        <v>75</v>
      </c>
      <c r="AY1041" s="216" t="s">
        <v>120</v>
      </c>
    </row>
    <row r="1042" spans="1:65" s="13" customFormat="1" ht="11.25">
      <c r="B1042" s="206"/>
      <c r="C1042" s="207"/>
      <c r="D1042" s="191" t="s">
        <v>130</v>
      </c>
      <c r="E1042" s="208" t="s">
        <v>1</v>
      </c>
      <c r="F1042" s="209" t="s">
        <v>842</v>
      </c>
      <c r="G1042" s="207"/>
      <c r="H1042" s="210">
        <v>6460</v>
      </c>
      <c r="I1042" s="211"/>
      <c r="J1042" s="207"/>
      <c r="K1042" s="207"/>
      <c r="L1042" s="212"/>
      <c r="M1042" s="213"/>
      <c r="N1042" s="214"/>
      <c r="O1042" s="214"/>
      <c r="P1042" s="214"/>
      <c r="Q1042" s="214"/>
      <c r="R1042" s="214"/>
      <c r="S1042" s="214"/>
      <c r="T1042" s="215"/>
      <c r="AT1042" s="216" t="s">
        <v>130</v>
      </c>
      <c r="AU1042" s="216" t="s">
        <v>83</v>
      </c>
      <c r="AV1042" s="13" t="s">
        <v>85</v>
      </c>
      <c r="AW1042" s="13" t="s">
        <v>31</v>
      </c>
      <c r="AX1042" s="13" t="s">
        <v>75</v>
      </c>
      <c r="AY1042" s="216" t="s">
        <v>120</v>
      </c>
    </row>
    <row r="1043" spans="1:65" s="13" customFormat="1" ht="11.25">
      <c r="B1043" s="206"/>
      <c r="C1043" s="207"/>
      <c r="D1043" s="191" t="s">
        <v>130</v>
      </c>
      <c r="E1043" s="208" t="s">
        <v>1</v>
      </c>
      <c r="F1043" s="209" t="s">
        <v>843</v>
      </c>
      <c r="G1043" s="207"/>
      <c r="H1043" s="210">
        <v>6500</v>
      </c>
      <c r="I1043" s="211"/>
      <c r="J1043" s="207"/>
      <c r="K1043" s="207"/>
      <c r="L1043" s="212"/>
      <c r="M1043" s="213"/>
      <c r="N1043" s="214"/>
      <c r="O1043" s="214"/>
      <c r="P1043" s="214"/>
      <c r="Q1043" s="214"/>
      <c r="R1043" s="214"/>
      <c r="S1043" s="214"/>
      <c r="T1043" s="215"/>
      <c r="AT1043" s="216" t="s">
        <v>130</v>
      </c>
      <c r="AU1043" s="216" t="s">
        <v>83</v>
      </c>
      <c r="AV1043" s="13" t="s">
        <v>85</v>
      </c>
      <c r="AW1043" s="13" t="s">
        <v>31</v>
      </c>
      <c r="AX1043" s="13" t="s">
        <v>75</v>
      </c>
      <c r="AY1043" s="216" t="s">
        <v>120</v>
      </c>
    </row>
    <row r="1044" spans="1:65" s="13" customFormat="1" ht="11.25">
      <c r="B1044" s="206"/>
      <c r="C1044" s="207"/>
      <c r="D1044" s="191" t="s">
        <v>130</v>
      </c>
      <c r="E1044" s="208" t="s">
        <v>1</v>
      </c>
      <c r="F1044" s="209" t="s">
        <v>844</v>
      </c>
      <c r="G1044" s="207"/>
      <c r="H1044" s="210">
        <v>3028</v>
      </c>
      <c r="I1044" s="211"/>
      <c r="J1044" s="207"/>
      <c r="K1044" s="207"/>
      <c r="L1044" s="212"/>
      <c r="M1044" s="213"/>
      <c r="N1044" s="214"/>
      <c r="O1044" s="214"/>
      <c r="P1044" s="214"/>
      <c r="Q1044" s="214"/>
      <c r="R1044" s="214"/>
      <c r="S1044" s="214"/>
      <c r="T1044" s="215"/>
      <c r="AT1044" s="216" t="s">
        <v>130</v>
      </c>
      <c r="AU1044" s="216" t="s">
        <v>83</v>
      </c>
      <c r="AV1044" s="13" t="s">
        <v>85</v>
      </c>
      <c r="AW1044" s="13" t="s">
        <v>31</v>
      </c>
      <c r="AX1044" s="13" t="s">
        <v>75</v>
      </c>
      <c r="AY1044" s="216" t="s">
        <v>120</v>
      </c>
    </row>
    <row r="1045" spans="1:65" s="14" customFormat="1" ht="11.25">
      <c r="B1045" s="217"/>
      <c r="C1045" s="218"/>
      <c r="D1045" s="191" t="s">
        <v>130</v>
      </c>
      <c r="E1045" s="219" t="s">
        <v>1</v>
      </c>
      <c r="F1045" s="220" t="s">
        <v>137</v>
      </c>
      <c r="G1045" s="218"/>
      <c r="H1045" s="221">
        <v>19582</v>
      </c>
      <c r="I1045" s="222"/>
      <c r="J1045" s="218"/>
      <c r="K1045" s="218"/>
      <c r="L1045" s="223"/>
      <c r="M1045" s="224"/>
      <c r="N1045" s="225"/>
      <c r="O1045" s="225"/>
      <c r="P1045" s="225"/>
      <c r="Q1045" s="225"/>
      <c r="R1045" s="225"/>
      <c r="S1045" s="225"/>
      <c r="T1045" s="226"/>
      <c r="AT1045" s="227" t="s">
        <v>130</v>
      </c>
      <c r="AU1045" s="227" t="s">
        <v>83</v>
      </c>
      <c r="AV1045" s="14" t="s">
        <v>127</v>
      </c>
      <c r="AW1045" s="14" t="s">
        <v>31</v>
      </c>
      <c r="AX1045" s="14" t="s">
        <v>83</v>
      </c>
      <c r="AY1045" s="227" t="s">
        <v>120</v>
      </c>
    </row>
    <row r="1046" spans="1:65" s="2" customFormat="1" ht="37.9" customHeight="1">
      <c r="A1046" s="33"/>
      <c r="B1046" s="34"/>
      <c r="C1046" s="228" t="s">
        <v>845</v>
      </c>
      <c r="D1046" s="228" t="s">
        <v>553</v>
      </c>
      <c r="E1046" s="229" t="s">
        <v>846</v>
      </c>
      <c r="F1046" s="230" t="s">
        <v>847</v>
      </c>
      <c r="G1046" s="231" t="s">
        <v>141</v>
      </c>
      <c r="H1046" s="232">
        <v>19582</v>
      </c>
      <c r="I1046" s="233"/>
      <c r="J1046" s="234">
        <f>ROUND(I1046*H1046,2)</f>
        <v>0</v>
      </c>
      <c r="K1046" s="230" t="s">
        <v>125</v>
      </c>
      <c r="L1046" s="38"/>
      <c r="M1046" s="235" t="s">
        <v>1</v>
      </c>
      <c r="N1046" s="236" t="s">
        <v>40</v>
      </c>
      <c r="O1046" s="70"/>
      <c r="P1046" s="187">
        <f>O1046*H1046</f>
        <v>0</v>
      </c>
      <c r="Q1046" s="187">
        <v>0</v>
      </c>
      <c r="R1046" s="187">
        <f>Q1046*H1046</f>
        <v>0</v>
      </c>
      <c r="S1046" s="187">
        <v>0</v>
      </c>
      <c r="T1046" s="188">
        <f>S1046*H1046</f>
        <v>0</v>
      </c>
      <c r="U1046" s="33"/>
      <c r="V1046" s="33"/>
      <c r="W1046" s="33"/>
      <c r="X1046" s="33"/>
      <c r="Y1046" s="33"/>
      <c r="Z1046" s="33"/>
      <c r="AA1046" s="33"/>
      <c r="AB1046" s="33"/>
      <c r="AC1046" s="33"/>
      <c r="AD1046" s="33"/>
      <c r="AE1046" s="33"/>
      <c r="AR1046" s="189" t="s">
        <v>127</v>
      </c>
      <c r="AT1046" s="189" t="s">
        <v>553</v>
      </c>
      <c r="AU1046" s="189" t="s">
        <v>83</v>
      </c>
      <c r="AY1046" s="16" t="s">
        <v>120</v>
      </c>
      <c r="BE1046" s="190">
        <f>IF(N1046="základní",J1046,0)</f>
        <v>0</v>
      </c>
      <c r="BF1046" s="190">
        <f>IF(N1046="snížená",J1046,0)</f>
        <v>0</v>
      </c>
      <c r="BG1046" s="190">
        <f>IF(N1046="zákl. přenesená",J1046,0)</f>
        <v>0</v>
      </c>
      <c r="BH1046" s="190">
        <f>IF(N1046="sníž. přenesená",J1046,0)</f>
        <v>0</v>
      </c>
      <c r="BI1046" s="190">
        <f>IF(N1046="nulová",J1046,0)</f>
        <v>0</v>
      </c>
      <c r="BJ1046" s="16" t="s">
        <v>83</v>
      </c>
      <c r="BK1046" s="190">
        <f>ROUND(I1046*H1046,2)</f>
        <v>0</v>
      </c>
      <c r="BL1046" s="16" t="s">
        <v>127</v>
      </c>
      <c r="BM1046" s="189" t="s">
        <v>848</v>
      </c>
    </row>
    <row r="1047" spans="1:65" s="2" customFormat="1" ht="58.5">
      <c r="A1047" s="33"/>
      <c r="B1047" s="34"/>
      <c r="C1047" s="35"/>
      <c r="D1047" s="191" t="s">
        <v>129</v>
      </c>
      <c r="E1047" s="35"/>
      <c r="F1047" s="192" t="s">
        <v>849</v>
      </c>
      <c r="G1047" s="35"/>
      <c r="H1047" s="35"/>
      <c r="I1047" s="193"/>
      <c r="J1047" s="35"/>
      <c r="K1047" s="35"/>
      <c r="L1047" s="38"/>
      <c r="M1047" s="194"/>
      <c r="N1047" s="195"/>
      <c r="O1047" s="70"/>
      <c r="P1047" s="70"/>
      <c r="Q1047" s="70"/>
      <c r="R1047" s="70"/>
      <c r="S1047" s="70"/>
      <c r="T1047" s="71"/>
      <c r="U1047" s="33"/>
      <c r="V1047" s="33"/>
      <c r="W1047" s="33"/>
      <c r="X1047" s="33"/>
      <c r="Y1047" s="33"/>
      <c r="Z1047" s="33"/>
      <c r="AA1047" s="33"/>
      <c r="AB1047" s="33"/>
      <c r="AC1047" s="33"/>
      <c r="AD1047" s="33"/>
      <c r="AE1047" s="33"/>
      <c r="AT1047" s="16" t="s">
        <v>129</v>
      </c>
      <c r="AU1047" s="16" t="s">
        <v>83</v>
      </c>
    </row>
    <row r="1048" spans="1:65" s="13" customFormat="1" ht="11.25">
      <c r="B1048" s="206"/>
      <c r="C1048" s="207"/>
      <c r="D1048" s="191" t="s">
        <v>130</v>
      </c>
      <c r="E1048" s="208" t="s">
        <v>1</v>
      </c>
      <c r="F1048" s="209" t="s">
        <v>840</v>
      </c>
      <c r="G1048" s="207"/>
      <c r="H1048" s="210">
        <v>3414</v>
      </c>
      <c r="I1048" s="211"/>
      <c r="J1048" s="207"/>
      <c r="K1048" s="207"/>
      <c r="L1048" s="212"/>
      <c r="M1048" s="213"/>
      <c r="N1048" s="214"/>
      <c r="O1048" s="214"/>
      <c r="P1048" s="214"/>
      <c r="Q1048" s="214"/>
      <c r="R1048" s="214"/>
      <c r="S1048" s="214"/>
      <c r="T1048" s="215"/>
      <c r="AT1048" s="216" t="s">
        <v>130</v>
      </c>
      <c r="AU1048" s="216" t="s">
        <v>83</v>
      </c>
      <c r="AV1048" s="13" t="s">
        <v>85</v>
      </c>
      <c r="AW1048" s="13" t="s">
        <v>31</v>
      </c>
      <c r="AX1048" s="13" t="s">
        <v>75</v>
      </c>
      <c r="AY1048" s="216" t="s">
        <v>120</v>
      </c>
    </row>
    <row r="1049" spans="1:65" s="13" customFormat="1" ht="11.25">
      <c r="B1049" s="206"/>
      <c r="C1049" s="207"/>
      <c r="D1049" s="191" t="s">
        <v>130</v>
      </c>
      <c r="E1049" s="208" t="s">
        <v>1</v>
      </c>
      <c r="F1049" s="209" t="s">
        <v>841</v>
      </c>
      <c r="G1049" s="207"/>
      <c r="H1049" s="210">
        <v>180</v>
      </c>
      <c r="I1049" s="211"/>
      <c r="J1049" s="207"/>
      <c r="K1049" s="207"/>
      <c r="L1049" s="212"/>
      <c r="M1049" s="213"/>
      <c r="N1049" s="214"/>
      <c r="O1049" s="214"/>
      <c r="P1049" s="214"/>
      <c r="Q1049" s="214"/>
      <c r="R1049" s="214"/>
      <c r="S1049" s="214"/>
      <c r="T1049" s="215"/>
      <c r="AT1049" s="216" t="s">
        <v>130</v>
      </c>
      <c r="AU1049" s="216" t="s">
        <v>83</v>
      </c>
      <c r="AV1049" s="13" t="s">
        <v>85</v>
      </c>
      <c r="AW1049" s="13" t="s">
        <v>31</v>
      </c>
      <c r="AX1049" s="13" t="s">
        <v>75</v>
      </c>
      <c r="AY1049" s="216" t="s">
        <v>120</v>
      </c>
    </row>
    <row r="1050" spans="1:65" s="13" customFormat="1" ht="11.25">
      <c r="B1050" s="206"/>
      <c r="C1050" s="207"/>
      <c r="D1050" s="191" t="s">
        <v>130</v>
      </c>
      <c r="E1050" s="208" t="s">
        <v>1</v>
      </c>
      <c r="F1050" s="209" t="s">
        <v>842</v>
      </c>
      <c r="G1050" s="207"/>
      <c r="H1050" s="210">
        <v>6460</v>
      </c>
      <c r="I1050" s="211"/>
      <c r="J1050" s="207"/>
      <c r="K1050" s="207"/>
      <c r="L1050" s="212"/>
      <c r="M1050" s="213"/>
      <c r="N1050" s="214"/>
      <c r="O1050" s="214"/>
      <c r="P1050" s="214"/>
      <c r="Q1050" s="214"/>
      <c r="R1050" s="214"/>
      <c r="S1050" s="214"/>
      <c r="T1050" s="215"/>
      <c r="AT1050" s="216" t="s">
        <v>130</v>
      </c>
      <c r="AU1050" s="216" t="s">
        <v>83</v>
      </c>
      <c r="AV1050" s="13" t="s">
        <v>85</v>
      </c>
      <c r="AW1050" s="13" t="s">
        <v>31</v>
      </c>
      <c r="AX1050" s="13" t="s">
        <v>75</v>
      </c>
      <c r="AY1050" s="216" t="s">
        <v>120</v>
      </c>
    </row>
    <row r="1051" spans="1:65" s="13" customFormat="1" ht="11.25">
      <c r="B1051" s="206"/>
      <c r="C1051" s="207"/>
      <c r="D1051" s="191" t="s">
        <v>130</v>
      </c>
      <c r="E1051" s="208" t="s">
        <v>1</v>
      </c>
      <c r="F1051" s="209" t="s">
        <v>843</v>
      </c>
      <c r="G1051" s="207"/>
      <c r="H1051" s="210">
        <v>6500</v>
      </c>
      <c r="I1051" s="211"/>
      <c r="J1051" s="207"/>
      <c r="K1051" s="207"/>
      <c r="L1051" s="212"/>
      <c r="M1051" s="213"/>
      <c r="N1051" s="214"/>
      <c r="O1051" s="214"/>
      <c r="P1051" s="214"/>
      <c r="Q1051" s="214"/>
      <c r="R1051" s="214"/>
      <c r="S1051" s="214"/>
      <c r="T1051" s="215"/>
      <c r="AT1051" s="216" t="s">
        <v>130</v>
      </c>
      <c r="AU1051" s="216" t="s">
        <v>83</v>
      </c>
      <c r="AV1051" s="13" t="s">
        <v>85</v>
      </c>
      <c r="AW1051" s="13" t="s">
        <v>31</v>
      </c>
      <c r="AX1051" s="13" t="s">
        <v>75</v>
      </c>
      <c r="AY1051" s="216" t="s">
        <v>120</v>
      </c>
    </row>
    <row r="1052" spans="1:65" s="13" customFormat="1" ht="11.25">
      <c r="B1052" s="206"/>
      <c r="C1052" s="207"/>
      <c r="D1052" s="191" t="s">
        <v>130</v>
      </c>
      <c r="E1052" s="208" t="s">
        <v>1</v>
      </c>
      <c r="F1052" s="209" t="s">
        <v>844</v>
      </c>
      <c r="G1052" s="207"/>
      <c r="H1052" s="210">
        <v>3028</v>
      </c>
      <c r="I1052" s="211"/>
      <c r="J1052" s="207"/>
      <c r="K1052" s="207"/>
      <c r="L1052" s="212"/>
      <c r="M1052" s="213"/>
      <c r="N1052" s="214"/>
      <c r="O1052" s="214"/>
      <c r="P1052" s="214"/>
      <c r="Q1052" s="214"/>
      <c r="R1052" s="214"/>
      <c r="S1052" s="214"/>
      <c r="T1052" s="215"/>
      <c r="AT1052" s="216" t="s">
        <v>130</v>
      </c>
      <c r="AU1052" s="216" t="s">
        <v>83</v>
      </c>
      <c r="AV1052" s="13" t="s">
        <v>85</v>
      </c>
      <c r="AW1052" s="13" t="s">
        <v>31</v>
      </c>
      <c r="AX1052" s="13" t="s">
        <v>75</v>
      </c>
      <c r="AY1052" s="216" t="s">
        <v>120</v>
      </c>
    </row>
    <row r="1053" spans="1:65" s="14" customFormat="1" ht="11.25">
      <c r="B1053" s="217"/>
      <c r="C1053" s="218"/>
      <c r="D1053" s="191" t="s">
        <v>130</v>
      </c>
      <c r="E1053" s="219" t="s">
        <v>1</v>
      </c>
      <c r="F1053" s="220" t="s">
        <v>137</v>
      </c>
      <c r="G1053" s="218"/>
      <c r="H1053" s="221">
        <v>19582</v>
      </c>
      <c r="I1053" s="222"/>
      <c r="J1053" s="218"/>
      <c r="K1053" s="218"/>
      <c r="L1053" s="223"/>
      <c r="M1053" s="224"/>
      <c r="N1053" s="225"/>
      <c r="O1053" s="225"/>
      <c r="P1053" s="225"/>
      <c r="Q1053" s="225"/>
      <c r="R1053" s="225"/>
      <c r="S1053" s="225"/>
      <c r="T1053" s="226"/>
      <c r="AT1053" s="227" t="s">
        <v>130</v>
      </c>
      <c r="AU1053" s="227" t="s">
        <v>83</v>
      </c>
      <c r="AV1053" s="14" t="s">
        <v>127</v>
      </c>
      <c r="AW1053" s="14" t="s">
        <v>31</v>
      </c>
      <c r="AX1053" s="14" t="s">
        <v>83</v>
      </c>
      <c r="AY1053" s="227" t="s">
        <v>120</v>
      </c>
    </row>
    <row r="1054" spans="1:65" s="2" customFormat="1" ht="37.9" customHeight="1">
      <c r="A1054" s="33"/>
      <c r="B1054" s="34"/>
      <c r="C1054" s="228" t="s">
        <v>850</v>
      </c>
      <c r="D1054" s="228" t="s">
        <v>553</v>
      </c>
      <c r="E1054" s="229" t="s">
        <v>851</v>
      </c>
      <c r="F1054" s="230" t="s">
        <v>852</v>
      </c>
      <c r="G1054" s="231" t="s">
        <v>141</v>
      </c>
      <c r="H1054" s="232">
        <v>1930</v>
      </c>
      <c r="I1054" s="233"/>
      <c r="J1054" s="234">
        <f>ROUND(I1054*H1054,2)</f>
        <v>0</v>
      </c>
      <c r="K1054" s="230" t="s">
        <v>125</v>
      </c>
      <c r="L1054" s="38"/>
      <c r="M1054" s="235" t="s">
        <v>1</v>
      </c>
      <c r="N1054" s="236" t="s">
        <v>40</v>
      </c>
      <c r="O1054" s="70"/>
      <c r="P1054" s="187">
        <f>O1054*H1054</f>
        <v>0</v>
      </c>
      <c r="Q1054" s="187">
        <v>0</v>
      </c>
      <c r="R1054" s="187">
        <f>Q1054*H1054</f>
        <v>0</v>
      </c>
      <c r="S1054" s="187">
        <v>0</v>
      </c>
      <c r="T1054" s="188">
        <f>S1054*H1054</f>
        <v>0</v>
      </c>
      <c r="U1054" s="33"/>
      <c r="V1054" s="33"/>
      <c r="W1054" s="33"/>
      <c r="X1054" s="33"/>
      <c r="Y1054" s="33"/>
      <c r="Z1054" s="33"/>
      <c r="AA1054" s="33"/>
      <c r="AB1054" s="33"/>
      <c r="AC1054" s="33"/>
      <c r="AD1054" s="33"/>
      <c r="AE1054" s="33"/>
      <c r="AR1054" s="189" t="s">
        <v>127</v>
      </c>
      <c r="AT1054" s="189" t="s">
        <v>553</v>
      </c>
      <c r="AU1054" s="189" t="s">
        <v>83</v>
      </c>
      <c r="AY1054" s="16" t="s">
        <v>120</v>
      </c>
      <c r="BE1054" s="190">
        <f>IF(N1054="základní",J1054,0)</f>
        <v>0</v>
      </c>
      <c r="BF1054" s="190">
        <f>IF(N1054="snížená",J1054,0)</f>
        <v>0</v>
      </c>
      <c r="BG1054" s="190">
        <f>IF(N1054="zákl. přenesená",J1054,0)</f>
        <v>0</v>
      </c>
      <c r="BH1054" s="190">
        <f>IF(N1054="sníž. přenesená",J1054,0)</f>
        <v>0</v>
      </c>
      <c r="BI1054" s="190">
        <f>IF(N1054="nulová",J1054,0)</f>
        <v>0</v>
      </c>
      <c r="BJ1054" s="16" t="s">
        <v>83</v>
      </c>
      <c r="BK1054" s="190">
        <f>ROUND(I1054*H1054,2)</f>
        <v>0</v>
      </c>
      <c r="BL1054" s="16" t="s">
        <v>127</v>
      </c>
      <c r="BM1054" s="189" t="s">
        <v>853</v>
      </c>
    </row>
    <row r="1055" spans="1:65" s="2" customFormat="1" ht="58.5">
      <c r="A1055" s="33"/>
      <c r="B1055" s="34"/>
      <c r="C1055" s="35"/>
      <c r="D1055" s="191" t="s">
        <v>129</v>
      </c>
      <c r="E1055" s="35"/>
      <c r="F1055" s="192" t="s">
        <v>854</v>
      </c>
      <c r="G1055" s="35"/>
      <c r="H1055" s="35"/>
      <c r="I1055" s="193"/>
      <c r="J1055" s="35"/>
      <c r="K1055" s="35"/>
      <c r="L1055" s="38"/>
      <c r="M1055" s="194"/>
      <c r="N1055" s="195"/>
      <c r="O1055" s="70"/>
      <c r="P1055" s="70"/>
      <c r="Q1055" s="70"/>
      <c r="R1055" s="70"/>
      <c r="S1055" s="70"/>
      <c r="T1055" s="71"/>
      <c r="U1055" s="33"/>
      <c r="V1055" s="33"/>
      <c r="W1055" s="33"/>
      <c r="X1055" s="33"/>
      <c r="Y1055" s="33"/>
      <c r="Z1055" s="33"/>
      <c r="AA1055" s="33"/>
      <c r="AB1055" s="33"/>
      <c r="AC1055" s="33"/>
      <c r="AD1055" s="33"/>
      <c r="AE1055" s="33"/>
      <c r="AT1055" s="16" t="s">
        <v>129</v>
      </c>
      <c r="AU1055" s="16" t="s">
        <v>83</v>
      </c>
    </row>
    <row r="1056" spans="1:65" s="12" customFormat="1" ht="11.25">
      <c r="B1056" s="196"/>
      <c r="C1056" s="197"/>
      <c r="D1056" s="191" t="s">
        <v>130</v>
      </c>
      <c r="E1056" s="198" t="s">
        <v>1</v>
      </c>
      <c r="F1056" s="199" t="s">
        <v>855</v>
      </c>
      <c r="G1056" s="197"/>
      <c r="H1056" s="198" t="s">
        <v>1</v>
      </c>
      <c r="I1056" s="200"/>
      <c r="J1056" s="197"/>
      <c r="K1056" s="197"/>
      <c r="L1056" s="201"/>
      <c r="M1056" s="202"/>
      <c r="N1056" s="203"/>
      <c r="O1056" s="203"/>
      <c r="P1056" s="203"/>
      <c r="Q1056" s="203"/>
      <c r="R1056" s="203"/>
      <c r="S1056" s="203"/>
      <c r="T1056" s="204"/>
      <c r="AT1056" s="205" t="s">
        <v>130</v>
      </c>
      <c r="AU1056" s="205" t="s">
        <v>83</v>
      </c>
      <c r="AV1056" s="12" t="s">
        <v>83</v>
      </c>
      <c r="AW1056" s="12" t="s">
        <v>31</v>
      </c>
      <c r="AX1056" s="12" t="s">
        <v>75</v>
      </c>
      <c r="AY1056" s="205" t="s">
        <v>120</v>
      </c>
    </row>
    <row r="1057" spans="1:65" s="13" customFormat="1" ht="11.25">
      <c r="B1057" s="206"/>
      <c r="C1057" s="207"/>
      <c r="D1057" s="191" t="s">
        <v>130</v>
      </c>
      <c r="E1057" s="208" t="s">
        <v>1</v>
      </c>
      <c r="F1057" s="209" t="s">
        <v>856</v>
      </c>
      <c r="G1057" s="207"/>
      <c r="H1057" s="210">
        <v>400</v>
      </c>
      <c r="I1057" s="211"/>
      <c r="J1057" s="207"/>
      <c r="K1057" s="207"/>
      <c r="L1057" s="212"/>
      <c r="M1057" s="213"/>
      <c r="N1057" s="214"/>
      <c r="O1057" s="214"/>
      <c r="P1057" s="214"/>
      <c r="Q1057" s="214"/>
      <c r="R1057" s="214"/>
      <c r="S1057" s="214"/>
      <c r="T1057" s="215"/>
      <c r="AT1057" s="216" t="s">
        <v>130</v>
      </c>
      <c r="AU1057" s="216" t="s">
        <v>83</v>
      </c>
      <c r="AV1057" s="13" t="s">
        <v>85</v>
      </c>
      <c r="AW1057" s="13" t="s">
        <v>31</v>
      </c>
      <c r="AX1057" s="13" t="s">
        <v>75</v>
      </c>
      <c r="AY1057" s="216" t="s">
        <v>120</v>
      </c>
    </row>
    <row r="1058" spans="1:65" s="13" customFormat="1" ht="11.25">
      <c r="B1058" s="206"/>
      <c r="C1058" s="207"/>
      <c r="D1058" s="191" t="s">
        <v>130</v>
      </c>
      <c r="E1058" s="208" t="s">
        <v>1</v>
      </c>
      <c r="F1058" s="209" t="s">
        <v>857</v>
      </c>
      <c r="G1058" s="207"/>
      <c r="H1058" s="210">
        <v>1010</v>
      </c>
      <c r="I1058" s="211"/>
      <c r="J1058" s="207"/>
      <c r="K1058" s="207"/>
      <c r="L1058" s="212"/>
      <c r="M1058" s="213"/>
      <c r="N1058" s="214"/>
      <c r="O1058" s="214"/>
      <c r="P1058" s="214"/>
      <c r="Q1058" s="214"/>
      <c r="R1058" s="214"/>
      <c r="S1058" s="214"/>
      <c r="T1058" s="215"/>
      <c r="AT1058" s="216" t="s">
        <v>130</v>
      </c>
      <c r="AU1058" s="216" t="s">
        <v>83</v>
      </c>
      <c r="AV1058" s="13" t="s">
        <v>85</v>
      </c>
      <c r="AW1058" s="13" t="s">
        <v>31</v>
      </c>
      <c r="AX1058" s="13" t="s">
        <v>75</v>
      </c>
      <c r="AY1058" s="216" t="s">
        <v>120</v>
      </c>
    </row>
    <row r="1059" spans="1:65" s="12" customFormat="1" ht="11.25">
      <c r="B1059" s="196"/>
      <c r="C1059" s="197"/>
      <c r="D1059" s="191" t="s">
        <v>130</v>
      </c>
      <c r="E1059" s="198" t="s">
        <v>1</v>
      </c>
      <c r="F1059" s="199" t="s">
        <v>858</v>
      </c>
      <c r="G1059" s="197"/>
      <c r="H1059" s="198" t="s">
        <v>1</v>
      </c>
      <c r="I1059" s="200"/>
      <c r="J1059" s="197"/>
      <c r="K1059" s="197"/>
      <c r="L1059" s="201"/>
      <c r="M1059" s="202"/>
      <c r="N1059" s="203"/>
      <c r="O1059" s="203"/>
      <c r="P1059" s="203"/>
      <c r="Q1059" s="203"/>
      <c r="R1059" s="203"/>
      <c r="S1059" s="203"/>
      <c r="T1059" s="204"/>
      <c r="AT1059" s="205" t="s">
        <v>130</v>
      </c>
      <c r="AU1059" s="205" t="s">
        <v>83</v>
      </c>
      <c r="AV1059" s="12" t="s">
        <v>83</v>
      </c>
      <c r="AW1059" s="12" t="s">
        <v>31</v>
      </c>
      <c r="AX1059" s="12" t="s">
        <v>75</v>
      </c>
      <c r="AY1059" s="205" t="s">
        <v>120</v>
      </c>
    </row>
    <row r="1060" spans="1:65" s="13" customFormat="1" ht="11.25">
      <c r="B1060" s="206"/>
      <c r="C1060" s="207"/>
      <c r="D1060" s="191" t="s">
        <v>130</v>
      </c>
      <c r="E1060" s="208" t="s">
        <v>1</v>
      </c>
      <c r="F1060" s="209" t="s">
        <v>859</v>
      </c>
      <c r="G1060" s="207"/>
      <c r="H1060" s="210">
        <v>520</v>
      </c>
      <c r="I1060" s="211"/>
      <c r="J1060" s="207"/>
      <c r="K1060" s="207"/>
      <c r="L1060" s="212"/>
      <c r="M1060" s="213"/>
      <c r="N1060" s="214"/>
      <c r="O1060" s="214"/>
      <c r="P1060" s="214"/>
      <c r="Q1060" s="214"/>
      <c r="R1060" s="214"/>
      <c r="S1060" s="214"/>
      <c r="T1060" s="215"/>
      <c r="AT1060" s="216" t="s">
        <v>130</v>
      </c>
      <c r="AU1060" s="216" t="s">
        <v>83</v>
      </c>
      <c r="AV1060" s="13" t="s">
        <v>85</v>
      </c>
      <c r="AW1060" s="13" t="s">
        <v>31</v>
      </c>
      <c r="AX1060" s="13" t="s">
        <v>75</v>
      </c>
      <c r="AY1060" s="216" t="s">
        <v>120</v>
      </c>
    </row>
    <row r="1061" spans="1:65" s="14" customFormat="1" ht="11.25">
      <c r="B1061" s="217"/>
      <c r="C1061" s="218"/>
      <c r="D1061" s="191" t="s">
        <v>130</v>
      </c>
      <c r="E1061" s="219" t="s">
        <v>1</v>
      </c>
      <c r="F1061" s="220" t="s">
        <v>137</v>
      </c>
      <c r="G1061" s="218"/>
      <c r="H1061" s="221">
        <v>1930</v>
      </c>
      <c r="I1061" s="222"/>
      <c r="J1061" s="218"/>
      <c r="K1061" s="218"/>
      <c r="L1061" s="223"/>
      <c r="M1061" s="224"/>
      <c r="N1061" s="225"/>
      <c r="O1061" s="225"/>
      <c r="P1061" s="225"/>
      <c r="Q1061" s="225"/>
      <c r="R1061" s="225"/>
      <c r="S1061" s="225"/>
      <c r="T1061" s="226"/>
      <c r="AT1061" s="227" t="s">
        <v>130</v>
      </c>
      <c r="AU1061" s="227" t="s">
        <v>83</v>
      </c>
      <c r="AV1061" s="14" t="s">
        <v>127</v>
      </c>
      <c r="AW1061" s="14" t="s">
        <v>31</v>
      </c>
      <c r="AX1061" s="14" t="s">
        <v>83</v>
      </c>
      <c r="AY1061" s="227" t="s">
        <v>120</v>
      </c>
    </row>
    <row r="1062" spans="1:65" s="2" customFormat="1" ht="37.9" customHeight="1">
      <c r="A1062" s="33"/>
      <c r="B1062" s="34"/>
      <c r="C1062" s="228" t="s">
        <v>860</v>
      </c>
      <c r="D1062" s="228" t="s">
        <v>553</v>
      </c>
      <c r="E1062" s="229" t="s">
        <v>861</v>
      </c>
      <c r="F1062" s="230" t="s">
        <v>862</v>
      </c>
      <c r="G1062" s="231" t="s">
        <v>141</v>
      </c>
      <c r="H1062" s="232">
        <v>1930</v>
      </c>
      <c r="I1062" s="233"/>
      <c r="J1062" s="234">
        <f>ROUND(I1062*H1062,2)</f>
        <v>0</v>
      </c>
      <c r="K1062" s="230" t="s">
        <v>125</v>
      </c>
      <c r="L1062" s="38"/>
      <c r="M1062" s="235" t="s">
        <v>1</v>
      </c>
      <c r="N1062" s="236" t="s">
        <v>40</v>
      </c>
      <c r="O1062" s="70"/>
      <c r="P1062" s="187">
        <f>O1062*H1062</f>
        <v>0</v>
      </c>
      <c r="Q1062" s="187">
        <v>0</v>
      </c>
      <c r="R1062" s="187">
        <f>Q1062*H1062</f>
        <v>0</v>
      </c>
      <c r="S1062" s="187">
        <v>0</v>
      </c>
      <c r="T1062" s="188">
        <f>S1062*H1062</f>
        <v>0</v>
      </c>
      <c r="U1062" s="33"/>
      <c r="V1062" s="33"/>
      <c r="W1062" s="33"/>
      <c r="X1062" s="33"/>
      <c r="Y1062" s="33"/>
      <c r="Z1062" s="33"/>
      <c r="AA1062" s="33"/>
      <c r="AB1062" s="33"/>
      <c r="AC1062" s="33"/>
      <c r="AD1062" s="33"/>
      <c r="AE1062" s="33"/>
      <c r="AR1062" s="189" t="s">
        <v>127</v>
      </c>
      <c r="AT1062" s="189" t="s">
        <v>553</v>
      </c>
      <c r="AU1062" s="189" t="s">
        <v>83</v>
      </c>
      <c r="AY1062" s="16" t="s">
        <v>120</v>
      </c>
      <c r="BE1062" s="190">
        <f>IF(N1062="základní",J1062,0)</f>
        <v>0</v>
      </c>
      <c r="BF1062" s="190">
        <f>IF(N1062="snížená",J1062,0)</f>
        <v>0</v>
      </c>
      <c r="BG1062" s="190">
        <f>IF(N1062="zákl. přenesená",J1062,0)</f>
        <v>0</v>
      </c>
      <c r="BH1062" s="190">
        <f>IF(N1062="sníž. přenesená",J1062,0)</f>
        <v>0</v>
      </c>
      <c r="BI1062" s="190">
        <f>IF(N1062="nulová",J1062,0)</f>
        <v>0</v>
      </c>
      <c r="BJ1062" s="16" t="s">
        <v>83</v>
      </c>
      <c r="BK1062" s="190">
        <f>ROUND(I1062*H1062,2)</f>
        <v>0</v>
      </c>
      <c r="BL1062" s="16" t="s">
        <v>127</v>
      </c>
      <c r="BM1062" s="189" t="s">
        <v>863</v>
      </c>
    </row>
    <row r="1063" spans="1:65" s="2" customFormat="1" ht="58.5">
      <c r="A1063" s="33"/>
      <c r="B1063" s="34"/>
      <c r="C1063" s="35"/>
      <c r="D1063" s="191" t="s">
        <v>129</v>
      </c>
      <c r="E1063" s="35"/>
      <c r="F1063" s="192" t="s">
        <v>864</v>
      </c>
      <c r="G1063" s="35"/>
      <c r="H1063" s="35"/>
      <c r="I1063" s="193"/>
      <c r="J1063" s="35"/>
      <c r="K1063" s="35"/>
      <c r="L1063" s="38"/>
      <c r="M1063" s="194"/>
      <c r="N1063" s="195"/>
      <c r="O1063" s="70"/>
      <c r="P1063" s="70"/>
      <c r="Q1063" s="70"/>
      <c r="R1063" s="70"/>
      <c r="S1063" s="70"/>
      <c r="T1063" s="71"/>
      <c r="U1063" s="33"/>
      <c r="V1063" s="33"/>
      <c r="W1063" s="33"/>
      <c r="X1063" s="33"/>
      <c r="Y1063" s="33"/>
      <c r="Z1063" s="33"/>
      <c r="AA1063" s="33"/>
      <c r="AB1063" s="33"/>
      <c r="AC1063" s="33"/>
      <c r="AD1063" s="33"/>
      <c r="AE1063" s="33"/>
      <c r="AT1063" s="16" t="s">
        <v>129</v>
      </c>
      <c r="AU1063" s="16" t="s">
        <v>83</v>
      </c>
    </row>
    <row r="1064" spans="1:65" s="12" customFormat="1" ht="11.25">
      <c r="B1064" s="196"/>
      <c r="C1064" s="197"/>
      <c r="D1064" s="191" t="s">
        <v>130</v>
      </c>
      <c r="E1064" s="198" t="s">
        <v>1</v>
      </c>
      <c r="F1064" s="199" t="s">
        <v>855</v>
      </c>
      <c r="G1064" s="197"/>
      <c r="H1064" s="198" t="s">
        <v>1</v>
      </c>
      <c r="I1064" s="200"/>
      <c r="J1064" s="197"/>
      <c r="K1064" s="197"/>
      <c r="L1064" s="201"/>
      <c r="M1064" s="202"/>
      <c r="N1064" s="203"/>
      <c r="O1064" s="203"/>
      <c r="P1064" s="203"/>
      <c r="Q1064" s="203"/>
      <c r="R1064" s="203"/>
      <c r="S1064" s="203"/>
      <c r="T1064" s="204"/>
      <c r="AT1064" s="205" t="s">
        <v>130</v>
      </c>
      <c r="AU1064" s="205" t="s">
        <v>83</v>
      </c>
      <c r="AV1064" s="12" t="s">
        <v>83</v>
      </c>
      <c r="AW1064" s="12" t="s">
        <v>31</v>
      </c>
      <c r="AX1064" s="12" t="s">
        <v>75</v>
      </c>
      <c r="AY1064" s="205" t="s">
        <v>120</v>
      </c>
    </row>
    <row r="1065" spans="1:65" s="13" customFormat="1" ht="11.25">
      <c r="B1065" s="206"/>
      <c r="C1065" s="207"/>
      <c r="D1065" s="191" t="s">
        <v>130</v>
      </c>
      <c r="E1065" s="208" t="s">
        <v>1</v>
      </c>
      <c r="F1065" s="209" t="s">
        <v>856</v>
      </c>
      <c r="G1065" s="207"/>
      <c r="H1065" s="210">
        <v>400</v>
      </c>
      <c r="I1065" s="211"/>
      <c r="J1065" s="207"/>
      <c r="K1065" s="207"/>
      <c r="L1065" s="212"/>
      <c r="M1065" s="213"/>
      <c r="N1065" s="214"/>
      <c r="O1065" s="214"/>
      <c r="P1065" s="214"/>
      <c r="Q1065" s="214"/>
      <c r="R1065" s="214"/>
      <c r="S1065" s="214"/>
      <c r="T1065" s="215"/>
      <c r="AT1065" s="216" t="s">
        <v>130</v>
      </c>
      <c r="AU1065" s="216" t="s">
        <v>83</v>
      </c>
      <c r="AV1065" s="13" t="s">
        <v>85</v>
      </c>
      <c r="AW1065" s="13" t="s">
        <v>31</v>
      </c>
      <c r="AX1065" s="13" t="s">
        <v>75</v>
      </c>
      <c r="AY1065" s="216" t="s">
        <v>120</v>
      </c>
    </row>
    <row r="1066" spans="1:65" s="13" customFormat="1" ht="11.25">
      <c r="B1066" s="206"/>
      <c r="C1066" s="207"/>
      <c r="D1066" s="191" t="s">
        <v>130</v>
      </c>
      <c r="E1066" s="208" t="s">
        <v>1</v>
      </c>
      <c r="F1066" s="209" t="s">
        <v>857</v>
      </c>
      <c r="G1066" s="207"/>
      <c r="H1066" s="210">
        <v>1010</v>
      </c>
      <c r="I1066" s="211"/>
      <c r="J1066" s="207"/>
      <c r="K1066" s="207"/>
      <c r="L1066" s="212"/>
      <c r="M1066" s="213"/>
      <c r="N1066" s="214"/>
      <c r="O1066" s="214"/>
      <c r="P1066" s="214"/>
      <c r="Q1066" s="214"/>
      <c r="R1066" s="214"/>
      <c r="S1066" s="214"/>
      <c r="T1066" s="215"/>
      <c r="AT1066" s="216" t="s">
        <v>130</v>
      </c>
      <c r="AU1066" s="216" t="s">
        <v>83</v>
      </c>
      <c r="AV1066" s="13" t="s">
        <v>85</v>
      </c>
      <c r="AW1066" s="13" t="s">
        <v>31</v>
      </c>
      <c r="AX1066" s="13" t="s">
        <v>75</v>
      </c>
      <c r="AY1066" s="216" t="s">
        <v>120</v>
      </c>
    </row>
    <row r="1067" spans="1:65" s="12" customFormat="1" ht="11.25">
      <c r="B1067" s="196"/>
      <c r="C1067" s="197"/>
      <c r="D1067" s="191" t="s">
        <v>130</v>
      </c>
      <c r="E1067" s="198" t="s">
        <v>1</v>
      </c>
      <c r="F1067" s="199" t="s">
        <v>858</v>
      </c>
      <c r="G1067" s="197"/>
      <c r="H1067" s="198" t="s">
        <v>1</v>
      </c>
      <c r="I1067" s="200"/>
      <c r="J1067" s="197"/>
      <c r="K1067" s="197"/>
      <c r="L1067" s="201"/>
      <c r="M1067" s="202"/>
      <c r="N1067" s="203"/>
      <c r="O1067" s="203"/>
      <c r="P1067" s="203"/>
      <c r="Q1067" s="203"/>
      <c r="R1067" s="203"/>
      <c r="S1067" s="203"/>
      <c r="T1067" s="204"/>
      <c r="AT1067" s="205" t="s">
        <v>130</v>
      </c>
      <c r="AU1067" s="205" t="s">
        <v>83</v>
      </c>
      <c r="AV1067" s="12" t="s">
        <v>83</v>
      </c>
      <c r="AW1067" s="12" t="s">
        <v>31</v>
      </c>
      <c r="AX1067" s="12" t="s">
        <v>75</v>
      </c>
      <c r="AY1067" s="205" t="s">
        <v>120</v>
      </c>
    </row>
    <row r="1068" spans="1:65" s="13" customFormat="1" ht="11.25">
      <c r="B1068" s="206"/>
      <c r="C1068" s="207"/>
      <c r="D1068" s="191" t="s">
        <v>130</v>
      </c>
      <c r="E1068" s="208" t="s">
        <v>1</v>
      </c>
      <c r="F1068" s="209" t="s">
        <v>859</v>
      </c>
      <c r="G1068" s="207"/>
      <c r="H1068" s="210">
        <v>520</v>
      </c>
      <c r="I1068" s="211"/>
      <c r="J1068" s="207"/>
      <c r="K1068" s="207"/>
      <c r="L1068" s="212"/>
      <c r="M1068" s="213"/>
      <c r="N1068" s="214"/>
      <c r="O1068" s="214"/>
      <c r="P1068" s="214"/>
      <c r="Q1068" s="214"/>
      <c r="R1068" s="214"/>
      <c r="S1068" s="214"/>
      <c r="T1068" s="215"/>
      <c r="AT1068" s="216" t="s">
        <v>130</v>
      </c>
      <c r="AU1068" s="216" t="s">
        <v>83</v>
      </c>
      <c r="AV1068" s="13" t="s">
        <v>85</v>
      </c>
      <c r="AW1068" s="13" t="s">
        <v>31</v>
      </c>
      <c r="AX1068" s="13" t="s">
        <v>75</v>
      </c>
      <c r="AY1068" s="216" t="s">
        <v>120</v>
      </c>
    </row>
    <row r="1069" spans="1:65" s="14" customFormat="1" ht="11.25">
      <c r="B1069" s="217"/>
      <c r="C1069" s="218"/>
      <c r="D1069" s="191" t="s">
        <v>130</v>
      </c>
      <c r="E1069" s="219" t="s">
        <v>1</v>
      </c>
      <c r="F1069" s="220" t="s">
        <v>137</v>
      </c>
      <c r="G1069" s="218"/>
      <c r="H1069" s="221">
        <v>1930</v>
      </c>
      <c r="I1069" s="222"/>
      <c r="J1069" s="218"/>
      <c r="K1069" s="218"/>
      <c r="L1069" s="223"/>
      <c r="M1069" s="224"/>
      <c r="N1069" s="225"/>
      <c r="O1069" s="225"/>
      <c r="P1069" s="225"/>
      <c r="Q1069" s="225"/>
      <c r="R1069" s="225"/>
      <c r="S1069" s="225"/>
      <c r="T1069" s="226"/>
      <c r="AT1069" s="227" t="s">
        <v>130</v>
      </c>
      <c r="AU1069" s="227" t="s">
        <v>83</v>
      </c>
      <c r="AV1069" s="14" t="s">
        <v>127</v>
      </c>
      <c r="AW1069" s="14" t="s">
        <v>31</v>
      </c>
      <c r="AX1069" s="14" t="s">
        <v>83</v>
      </c>
      <c r="AY1069" s="227" t="s">
        <v>120</v>
      </c>
    </row>
    <row r="1070" spans="1:65" s="2" customFormat="1" ht="16.5" customHeight="1">
      <c r="A1070" s="33"/>
      <c r="B1070" s="34"/>
      <c r="C1070" s="228" t="s">
        <v>865</v>
      </c>
      <c r="D1070" s="228" t="s">
        <v>553</v>
      </c>
      <c r="E1070" s="229" t="s">
        <v>866</v>
      </c>
      <c r="F1070" s="230" t="s">
        <v>867</v>
      </c>
      <c r="G1070" s="231" t="s">
        <v>124</v>
      </c>
      <c r="H1070" s="232">
        <v>32</v>
      </c>
      <c r="I1070" s="233"/>
      <c r="J1070" s="234">
        <f>ROUND(I1070*H1070,2)</f>
        <v>0</v>
      </c>
      <c r="K1070" s="230" t="s">
        <v>125</v>
      </c>
      <c r="L1070" s="38"/>
      <c r="M1070" s="235" t="s">
        <v>1</v>
      </c>
      <c r="N1070" s="236" t="s">
        <v>40</v>
      </c>
      <c r="O1070" s="70"/>
      <c r="P1070" s="187">
        <f>O1070*H1070</f>
        <v>0</v>
      </c>
      <c r="Q1070" s="187">
        <v>0</v>
      </c>
      <c r="R1070" s="187">
        <f>Q1070*H1070</f>
        <v>0</v>
      </c>
      <c r="S1070" s="187">
        <v>0</v>
      </c>
      <c r="T1070" s="188">
        <f>S1070*H1070</f>
        <v>0</v>
      </c>
      <c r="U1070" s="33"/>
      <c r="V1070" s="33"/>
      <c r="W1070" s="33"/>
      <c r="X1070" s="33"/>
      <c r="Y1070" s="33"/>
      <c r="Z1070" s="33"/>
      <c r="AA1070" s="33"/>
      <c r="AB1070" s="33"/>
      <c r="AC1070" s="33"/>
      <c r="AD1070" s="33"/>
      <c r="AE1070" s="33"/>
      <c r="AR1070" s="189" t="s">
        <v>127</v>
      </c>
      <c r="AT1070" s="189" t="s">
        <v>553</v>
      </c>
      <c r="AU1070" s="189" t="s">
        <v>83</v>
      </c>
      <c r="AY1070" s="16" t="s">
        <v>120</v>
      </c>
      <c r="BE1070" s="190">
        <f>IF(N1070="základní",J1070,0)</f>
        <v>0</v>
      </c>
      <c r="BF1070" s="190">
        <f>IF(N1070="snížená",J1070,0)</f>
        <v>0</v>
      </c>
      <c r="BG1070" s="190">
        <f>IF(N1070="zákl. přenesená",J1070,0)</f>
        <v>0</v>
      </c>
      <c r="BH1070" s="190">
        <f>IF(N1070="sníž. přenesená",J1070,0)</f>
        <v>0</v>
      </c>
      <c r="BI1070" s="190">
        <f>IF(N1070="nulová",J1070,0)</f>
        <v>0</v>
      </c>
      <c r="BJ1070" s="16" t="s">
        <v>83</v>
      </c>
      <c r="BK1070" s="190">
        <f>ROUND(I1070*H1070,2)</f>
        <v>0</v>
      </c>
      <c r="BL1070" s="16" t="s">
        <v>127</v>
      </c>
      <c r="BM1070" s="189" t="s">
        <v>868</v>
      </c>
    </row>
    <row r="1071" spans="1:65" s="2" customFormat="1" ht="29.25">
      <c r="A1071" s="33"/>
      <c r="B1071" s="34"/>
      <c r="C1071" s="35"/>
      <c r="D1071" s="191" t="s">
        <v>129</v>
      </c>
      <c r="E1071" s="35"/>
      <c r="F1071" s="192" t="s">
        <v>869</v>
      </c>
      <c r="G1071" s="35"/>
      <c r="H1071" s="35"/>
      <c r="I1071" s="193"/>
      <c r="J1071" s="35"/>
      <c r="K1071" s="35"/>
      <c r="L1071" s="38"/>
      <c r="M1071" s="194"/>
      <c r="N1071" s="195"/>
      <c r="O1071" s="70"/>
      <c r="P1071" s="70"/>
      <c r="Q1071" s="70"/>
      <c r="R1071" s="70"/>
      <c r="S1071" s="70"/>
      <c r="T1071" s="71"/>
      <c r="U1071" s="33"/>
      <c r="V1071" s="33"/>
      <c r="W1071" s="33"/>
      <c r="X1071" s="33"/>
      <c r="Y1071" s="33"/>
      <c r="Z1071" s="33"/>
      <c r="AA1071" s="33"/>
      <c r="AB1071" s="33"/>
      <c r="AC1071" s="33"/>
      <c r="AD1071" s="33"/>
      <c r="AE1071" s="33"/>
      <c r="AT1071" s="16" t="s">
        <v>129</v>
      </c>
      <c r="AU1071" s="16" t="s">
        <v>83</v>
      </c>
    </row>
    <row r="1072" spans="1:65" s="13" customFormat="1" ht="11.25">
      <c r="B1072" s="206"/>
      <c r="C1072" s="207"/>
      <c r="D1072" s="191" t="s">
        <v>130</v>
      </c>
      <c r="E1072" s="208" t="s">
        <v>1</v>
      </c>
      <c r="F1072" s="209" t="s">
        <v>870</v>
      </c>
      <c r="G1072" s="207"/>
      <c r="H1072" s="210">
        <v>12</v>
      </c>
      <c r="I1072" s="211"/>
      <c r="J1072" s="207"/>
      <c r="K1072" s="207"/>
      <c r="L1072" s="212"/>
      <c r="M1072" s="213"/>
      <c r="N1072" s="214"/>
      <c r="O1072" s="214"/>
      <c r="P1072" s="214"/>
      <c r="Q1072" s="214"/>
      <c r="R1072" s="214"/>
      <c r="S1072" s="214"/>
      <c r="T1072" s="215"/>
      <c r="AT1072" s="216" t="s">
        <v>130</v>
      </c>
      <c r="AU1072" s="216" t="s">
        <v>83</v>
      </c>
      <c r="AV1072" s="13" t="s">
        <v>85</v>
      </c>
      <c r="AW1072" s="13" t="s">
        <v>31</v>
      </c>
      <c r="AX1072" s="13" t="s">
        <v>75</v>
      </c>
      <c r="AY1072" s="216" t="s">
        <v>120</v>
      </c>
    </row>
    <row r="1073" spans="1:65" s="13" customFormat="1" ht="11.25">
      <c r="B1073" s="206"/>
      <c r="C1073" s="207"/>
      <c r="D1073" s="191" t="s">
        <v>130</v>
      </c>
      <c r="E1073" s="208" t="s">
        <v>1</v>
      </c>
      <c r="F1073" s="209" t="s">
        <v>871</v>
      </c>
      <c r="G1073" s="207"/>
      <c r="H1073" s="210">
        <v>6</v>
      </c>
      <c r="I1073" s="211"/>
      <c r="J1073" s="207"/>
      <c r="K1073" s="207"/>
      <c r="L1073" s="212"/>
      <c r="M1073" s="213"/>
      <c r="N1073" s="214"/>
      <c r="O1073" s="214"/>
      <c r="P1073" s="214"/>
      <c r="Q1073" s="214"/>
      <c r="R1073" s="214"/>
      <c r="S1073" s="214"/>
      <c r="T1073" s="215"/>
      <c r="AT1073" s="216" t="s">
        <v>130</v>
      </c>
      <c r="AU1073" s="216" t="s">
        <v>83</v>
      </c>
      <c r="AV1073" s="13" t="s">
        <v>85</v>
      </c>
      <c r="AW1073" s="13" t="s">
        <v>31</v>
      </c>
      <c r="AX1073" s="13" t="s">
        <v>75</v>
      </c>
      <c r="AY1073" s="216" t="s">
        <v>120</v>
      </c>
    </row>
    <row r="1074" spans="1:65" s="13" customFormat="1" ht="11.25">
      <c r="B1074" s="206"/>
      <c r="C1074" s="207"/>
      <c r="D1074" s="191" t="s">
        <v>130</v>
      </c>
      <c r="E1074" s="208" t="s">
        <v>1</v>
      </c>
      <c r="F1074" s="209" t="s">
        <v>135</v>
      </c>
      <c r="G1074" s="207"/>
      <c r="H1074" s="210">
        <v>6</v>
      </c>
      <c r="I1074" s="211"/>
      <c r="J1074" s="207"/>
      <c r="K1074" s="207"/>
      <c r="L1074" s="212"/>
      <c r="M1074" s="213"/>
      <c r="N1074" s="214"/>
      <c r="O1074" s="214"/>
      <c r="P1074" s="214"/>
      <c r="Q1074" s="214"/>
      <c r="R1074" s="214"/>
      <c r="S1074" s="214"/>
      <c r="T1074" s="215"/>
      <c r="AT1074" s="216" t="s">
        <v>130</v>
      </c>
      <c r="AU1074" s="216" t="s">
        <v>83</v>
      </c>
      <c r="AV1074" s="13" t="s">
        <v>85</v>
      </c>
      <c r="AW1074" s="13" t="s">
        <v>31</v>
      </c>
      <c r="AX1074" s="13" t="s">
        <v>75</v>
      </c>
      <c r="AY1074" s="216" t="s">
        <v>120</v>
      </c>
    </row>
    <row r="1075" spans="1:65" s="13" customFormat="1" ht="11.25">
      <c r="B1075" s="206"/>
      <c r="C1075" s="207"/>
      <c r="D1075" s="191" t="s">
        <v>130</v>
      </c>
      <c r="E1075" s="208" t="s">
        <v>1</v>
      </c>
      <c r="F1075" s="209" t="s">
        <v>126</v>
      </c>
      <c r="G1075" s="207"/>
      <c r="H1075" s="210">
        <v>8</v>
      </c>
      <c r="I1075" s="211"/>
      <c r="J1075" s="207"/>
      <c r="K1075" s="207"/>
      <c r="L1075" s="212"/>
      <c r="M1075" s="213"/>
      <c r="N1075" s="214"/>
      <c r="O1075" s="214"/>
      <c r="P1075" s="214"/>
      <c r="Q1075" s="214"/>
      <c r="R1075" s="214"/>
      <c r="S1075" s="214"/>
      <c r="T1075" s="215"/>
      <c r="AT1075" s="216" t="s">
        <v>130</v>
      </c>
      <c r="AU1075" s="216" t="s">
        <v>83</v>
      </c>
      <c r="AV1075" s="13" t="s">
        <v>85</v>
      </c>
      <c r="AW1075" s="13" t="s">
        <v>31</v>
      </c>
      <c r="AX1075" s="13" t="s">
        <v>75</v>
      </c>
      <c r="AY1075" s="216" t="s">
        <v>120</v>
      </c>
    </row>
    <row r="1076" spans="1:65" s="14" customFormat="1" ht="11.25">
      <c r="B1076" s="217"/>
      <c r="C1076" s="218"/>
      <c r="D1076" s="191" t="s">
        <v>130</v>
      </c>
      <c r="E1076" s="219" t="s">
        <v>1</v>
      </c>
      <c r="F1076" s="220" t="s">
        <v>137</v>
      </c>
      <c r="G1076" s="218"/>
      <c r="H1076" s="221">
        <v>32</v>
      </c>
      <c r="I1076" s="222"/>
      <c r="J1076" s="218"/>
      <c r="K1076" s="218"/>
      <c r="L1076" s="223"/>
      <c r="M1076" s="224"/>
      <c r="N1076" s="225"/>
      <c r="O1076" s="225"/>
      <c r="P1076" s="225"/>
      <c r="Q1076" s="225"/>
      <c r="R1076" s="225"/>
      <c r="S1076" s="225"/>
      <c r="T1076" s="226"/>
      <c r="AT1076" s="227" t="s">
        <v>130</v>
      </c>
      <c r="AU1076" s="227" t="s">
        <v>83</v>
      </c>
      <c r="AV1076" s="14" t="s">
        <v>127</v>
      </c>
      <c r="AW1076" s="14" t="s">
        <v>31</v>
      </c>
      <c r="AX1076" s="14" t="s">
        <v>83</v>
      </c>
      <c r="AY1076" s="227" t="s">
        <v>120</v>
      </c>
    </row>
    <row r="1077" spans="1:65" s="2" customFormat="1" ht="16.5" customHeight="1">
      <c r="A1077" s="33"/>
      <c r="B1077" s="34"/>
      <c r="C1077" s="228" t="s">
        <v>872</v>
      </c>
      <c r="D1077" s="228" t="s">
        <v>553</v>
      </c>
      <c r="E1077" s="229" t="s">
        <v>873</v>
      </c>
      <c r="F1077" s="230" t="s">
        <v>874</v>
      </c>
      <c r="G1077" s="231" t="s">
        <v>141</v>
      </c>
      <c r="H1077" s="232">
        <v>51.4</v>
      </c>
      <c r="I1077" s="233"/>
      <c r="J1077" s="234">
        <f>ROUND(I1077*H1077,2)</f>
        <v>0</v>
      </c>
      <c r="K1077" s="230" t="s">
        <v>125</v>
      </c>
      <c r="L1077" s="38"/>
      <c r="M1077" s="235" t="s">
        <v>1</v>
      </c>
      <c r="N1077" s="236" t="s">
        <v>40</v>
      </c>
      <c r="O1077" s="70"/>
      <c r="P1077" s="187">
        <f>O1077*H1077</f>
        <v>0</v>
      </c>
      <c r="Q1077" s="187">
        <v>0</v>
      </c>
      <c r="R1077" s="187">
        <f>Q1077*H1077</f>
        <v>0</v>
      </c>
      <c r="S1077" s="187">
        <v>0</v>
      </c>
      <c r="T1077" s="188">
        <f>S1077*H1077</f>
        <v>0</v>
      </c>
      <c r="U1077" s="33"/>
      <c r="V1077" s="33"/>
      <c r="W1077" s="33"/>
      <c r="X1077" s="33"/>
      <c r="Y1077" s="33"/>
      <c r="Z1077" s="33"/>
      <c r="AA1077" s="33"/>
      <c r="AB1077" s="33"/>
      <c r="AC1077" s="33"/>
      <c r="AD1077" s="33"/>
      <c r="AE1077" s="33"/>
      <c r="AR1077" s="189" t="s">
        <v>127</v>
      </c>
      <c r="AT1077" s="189" t="s">
        <v>553</v>
      </c>
      <c r="AU1077" s="189" t="s">
        <v>83</v>
      </c>
      <c r="AY1077" s="16" t="s">
        <v>120</v>
      </c>
      <c r="BE1077" s="190">
        <f>IF(N1077="základní",J1077,0)</f>
        <v>0</v>
      </c>
      <c r="BF1077" s="190">
        <f>IF(N1077="snížená",J1077,0)</f>
        <v>0</v>
      </c>
      <c r="BG1077" s="190">
        <f>IF(N1077="zákl. přenesená",J1077,0)</f>
        <v>0</v>
      </c>
      <c r="BH1077" s="190">
        <f>IF(N1077="sníž. přenesená",J1077,0)</f>
        <v>0</v>
      </c>
      <c r="BI1077" s="190">
        <f>IF(N1077="nulová",J1077,0)</f>
        <v>0</v>
      </c>
      <c r="BJ1077" s="16" t="s">
        <v>83</v>
      </c>
      <c r="BK1077" s="190">
        <f>ROUND(I1077*H1077,2)</f>
        <v>0</v>
      </c>
      <c r="BL1077" s="16" t="s">
        <v>127</v>
      </c>
      <c r="BM1077" s="189" t="s">
        <v>875</v>
      </c>
    </row>
    <row r="1078" spans="1:65" s="2" customFormat="1" ht="58.5">
      <c r="A1078" s="33"/>
      <c r="B1078" s="34"/>
      <c r="C1078" s="35"/>
      <c r="D1078" s="191" t="s">
        <v>129</v>
      </c>
      <c r="E1078" s="35"/>
      <c r="F1078" s="192" t="s">
        <v>876</v>
      </c>
      <c r="G1078" s="35"/>
      <c r="H1078" s="35"/>
      <c r="I1078" s="193"/>
      <c r="J1078" s="35"/>
      <c r="K1078" s="35"/>
      <c r="L1078" s="38"/>
      <c r="M1078" s="194"/>
      <c r="N1078" s="195"/>
      <c r="O1078" s="70"/>
      <c r="P1078" s="70"/>
      <c r="Q1078" s="70"/>
      <c r="R1078" s="70"/>
      <c r="S1078" s="70"/>
      <c r="T1078" s="71"/>
      <c r="U1078" s="33"/>
      <c r="V1078" s="33"/>
      <c r="W1078" s="33"/>
      <c r="X1078" s="33"/>
      <c r="Y1078" s="33"/>
      <c r="Z1078" s="33"/>
      <c r="AA1078" s="33"/>
      <c r="AB1078" s="33"/>
      <c r="AC1078" s="33"/>
      <c r="AD1078" s="33"/>
      <c r="AE1078" s="33"/>
      <c r="AT1078" s="16" t="s">
        <v>129</v>
      </c>
      <c r="AU1078" s="16" t="s">
        <v>83</v>
      </c>
    </row>
    <row r="1079" spans="1:65" s="12" customFormat="1" ht="11.25">
      <c r="B1079" s="196"/>
      <c r="C1079" s="197"/>
      <c r="D1079" s="191" t="s">
        <v>130</v>
      </c>
      <c r="E1079" s="198" t="s">
        <v>1</v>
      </c>
      <c r="F1079" s="199" t="s">
        <v>180</v>
      </c>
      <c r="G1079" s="197"/>
      <c r="H1079" s="198" t="s">
        <v>1</v>
      </c>
      <c r="I1079" s="200"/>
      <c r="J1079" s="197"/>
      <c r="K1079" s="197"/>
      <c r="L1079" s="201"/>
      <c r="M1079" s="202"/>
      <c r="N1079" s="203"/>
      <c r="O1079" s="203"/>
      <c r="P1079" s="203"/>
      <c r="Q1079" s="203"/>
      <c r="R1079" s="203"/>
      <c r="S1079" s="203"/>
      <c r="T1079" s="204"/>
      <c r="AT1079" s="205" t="s">
        <v>130</v>
      </c>
      <c r="AU1079" s="205" t="s">
        <v>83</v>
      </c>
      <c r="AV1079" s="12" t="s">
        <v>83</v>
      </c>
      <c r="AW1079" s="12" t="s">
        <v>31</v>
      </c>
      <c r="AX1079" s="12" t="s">
        <v>75</v>
      </c>
      <c r="AY1079" s="205" t="s">
        <v>120</v>
      </c>
    </row>
    <row r="1080" spans="1:65" s="13" customFormat="1" ht="11.25">
      <c r="B1080" s="206"/>
      <c r="C1080" s="207"/>
      <c r="D1080" s="191" t="s">
        <v>130</v>
      </c>
      <c r="E1080" s="208" t="s">
        <v>1</v>
      </c>
      <c r="F1080" s="209" t="s">
        <v>877</v>
      </c>
      <c r="G1080" s="207"/>
      <c r="H1080" s="210">
        <v>9</v>
      </c>
      <c r="I1080" s="211"/>
      <c r="J1080" s="207"/>
      <c r="K1080" s="207"/>
      <c r="L1080" s="212"/>
      <c r="M1080" s="213"/>
      <c r="N1080" s="214"/>
      <c r="O1080" s="214"/>
      <c r="P1080" s="214"/>
      <c r="Q1080" s="214"/>
      <c r="R1080" s="214"/>
      <c r="S1080" s="214"/>
      <c r="T1080" s="215"/>
      <c r="AT1080" s="216" t="s">
        <v>130</v>
      </c>
      <c r="AU1080" s="216" t="s">
        <v>83</v>
      </c>
      <c r="AV1080" s="13" t="s">
        <v>85</v>
      </c>
      <c r="AW1080" s="13" t="s">
        <v>31</v>
      </c>
      <c r="AX1080" s="13" t="s">
        <v>75</v>
      </c>
      <c r="AY1080" s="216" t="s">
        <v>120</v>
      </c>
    </row>
    <row r="1081" spans="1:65" s="12" customFormat="1" ht="11.25">
      <c r="B1081" s="196"/>
      <c r="C1081" s="197"/>
      <c r="D1081" s="191" t="s">
        <v>130</v>
      </c>
      <c r="E1081" s="198" t="s">
        <v>1</v>
      </c>
      <c r="F1081" s="199" t="s">
        <v>184</v>
      </c>
      <c r="G1081" s="197"/>
      <c r="H1081" s="198" t="s">
        <v>1</v>
      </c>
      <c r="I1081" s="200"/>
      <c r="J1081" s="197"/>
      <c r="K1081" s="197"/>
      <c r="L1081" s="201"/>
      <c r="M1081" s="202"/>
      <c r="N1081" s="203"/>
      <c r="O1081" s="203"/>
      <c r="P1081" s="203"/>
      <c r="Q1081" s="203"/>
      <c r="R1081" s="203"/>
      <c r="S1081" s="203"/>
      <c r="T1081" s="204"/>
      <c r="AT1081" s="205" t="s">
        <v>130</v>
      </c>
      <c r="AU1081" s="205" t="s">
        <v>83</v>
      </c>
      <c r="AV1081" s="12" t="s">
        <v>83</v>
      </c>
      <c r="AW1081" s="12" t="s">
        <v>31</v>
      </c>
      <c r="AX1081" s="12" t="s">
        <v>75</v>
      </c>
      <c r="AY1081" s="205" t="s">
        <v>120</v>
      </c>
    </row>
    <row r="1082" spans="1:65" s="13" customFormat="1" ht="11.25">
      <c r="B1082" s="206"/>
      <c r="C1082" s="207"/>
      <c r="D1082" s="191" t="s">
        <v>130</v>
      </c>
      <c r="E1082" s="208" t="s">
        <v>1</v>
      </c>
      <c r="F1082" s="209" t="s">
        <v>878</v>
      </c>
      <c r="G1082" s="207"/>
      <c r="H1082" s="210">
        <v>7.2</v>
      </c>
      <c r="I1082" s="211"/>
      <c r="J1082" s="207"/>
      <c r="K1082" s="207"/>
      <c r="L1082" s="212"/>
      <c r="M1082" s="213"/>
      <c r="N1082" s="214"/>
      <c r="O1082" s="214"/>
      <c r="P1082" s="214"/>
      <c r="Q1082" s="214"/>
      <c r="R1082" s="214"/>
      <c r="S1082" s="214"/>
      <c r="T1082" s="215"/>
      <c r="AT1082" s="216" t="s">
        <v>130</v>
      </c>
      <c r="AU1082" s="216" t="s">
        <v>83</v>
      </c>
      <c r="AV1082" s="13" t="s">
        <v>85</v>
      </c>
      <c r="AW1082" s="13" t="s">
        <v>31</v>
      </c>
      <c r="AX1082" s="13" t="s">
        <v>75</v>
      </c>
      <c r="AY1082" s="216" t="s">
        <v>120</v>
      </c>
    </row>
    <row r="1083" spans="1:65" s="12" customFormat="1" ht="11.25">
      <c r="B1083" s="196"/>
      <c r="C1083" s="197"/>
      <c r="D1083" s="191" t="s">
        <v>130</v>
      </c>
      <c r="E1083" s="198" t="s">
        <v>1</v>
      </c>
      <c r="F1083" s="199" t="s">
        <v>185</v>
      </c>
      <c r="G1083" s="197"/>
      <c r="H1083" s="198" t="s">
        <v>1</v>
      </c>
      <c r="I1083" s="200"/>
      <c r="J1083" s="197"/>
      <c r="K1083" s="197"/>
      <c r="L1083" s="201"/>
      <c r="M1083" s="202"/>
      <c r="N1083" s="203"/>
      <c r="O1083" s="203"/>
      <c r="P1083" s="203"/>
      <c r="Q1083" s="203"/>
      <c r="R1083" s="203"/>
      <c r="S1083" s="203"/>
      <c r="T1083" s="204"/>
      <c r="AT1083" s="205" t="s">
        <v>130</v>
      </c>
      <c r="AU1083" s="205" t="s">
        <v>83</v>
      </c>
      <c r="AV1083" s="12" t="s">
        <v>83</v>
      </c>
      <c r="AW1083" s="12" t="s">
        <v>31</v>
      </c>
      <c r="AX1083" s="12" t="s">
        <v>75</v>
      </c>
      <c r="AY1083" s="205" t="s">
        <v>120</v>
      </c>
    </row>
    <row r="1084" spans="1:65" s="13" customFormat="1" ht="11.25">
      <c r="B1084" s="206"/>
      <c r="C1084" s="207"/>
      <c r="D1084" s="191" t="s">
        <v>130</v>
      </c>
      <c r="E1084" s="208" t="s">
        <v>1</v>
      </c>
      <c r="F1084" s="209" t="s">
        <v>878</v>
      </c>
      <c r="G1084" s="207"/>
      <c r="H1084" s="210">
        <v>7.2</v>
      </c>
      <c r="I1084" s="211"/>
      <c r="J1084" s="207"/>
      <c r="K1084" s="207"/>
      <c r="L1084" s="212"/>
      <c r="M1084" s="213"/>
      <c r="N1084" s="214"/>
      <c r="O1084" s="214"/>
      <c r="P1084" s="214"/>
      <c r="Q1084" s="214"/>
      <c r="R1084" s="214"/>
      <c r="S1084" s="214"/>
      <c r="T1084" s="215"/>
      <c r="AT1084" s="216" t="s">
        <v>130</v>
      </c>
      <c r="AU1084" s="216" t="s">
        <v>83</v>
      </c>
      <c r="AV1084" s="13" t="s">
        <v>85</v>
      </c>
      <c r="AW1084" s="13" t="s">
        <v>31</v>
      </c>
      <c r="AX1084" s="13" t="s">
        <v>75</v>
      </c>
      <c r="AY1084" s="216" t="s">
        <v>120</v>
      </c>
    </row>
    <row r="1085" spans="1:65" s="12" customFormat="1" ht="11.25">
      <c r="B1085" s="196"/>
      <c r="C1085" s="197"/>
      <c r="D1085" s="191" t="s">
        <v>130</v>
      </c>
      <c r="E1085" s="198" t="s">
        <v>1</v>
      </c>
      <c r="F1085" s="199" t="s">
        <v>186</v>
      </c>
      <c r="G1085" s="197"/>
      <c r="H1085" s="198" t="s">
        <v>1</v>
      </c>
      <c r="I1085" s="200"/>
      <c r="J1085" s="197"/>
      <c r="K1085" s="197"/>
      <c r="L1085" s="201"/>
      <c r="M1085" s="202"/>
      <c r="N1085" s="203"/>
      <c r="O1085" s="203"/>
      <c r="P1085" s="203"/>
      <c r="Q1085" s="203"/>
      <c r="R1085" s="203"/>
      <c r="S1085" s="203"/>
      <c r="T1085" s="204"/>
      <c r="AT1085" s="205" t="s">
        <v>130</v>
      </c>
      <c r="AU1085" s="205" t="s">
        <v>83</v>
      </c>
      <c r="AV1085" s="12" t="s">
        <v>83</v>
      </c>
      <c r="AW1085" s="12" t="s">
        <v>31</v>
      </c>
      <c r="AX1085" s="12" t="s">
        <v>75</v>
      </c>
      <c r="AY1085" s="205" t="s">
        <v>120</v>
      </c>
    </row>
    <row r="1086" spans="1:65" s="13" customFormat="1" ht="11.25">
      <c r="B1086" s="206"/>
      <c r="C1086" s="207"/>
      <c r="D1086" s="191" t="s">
        <v>130</v>
      </c>
      <c r="E1086" s="208" t="s">
        <v>1</v>
      </c>
      <c r="F1086" s="209" t="s">
        <v>878</v>
      </c>
      <c r="G1086" s="207"/>
      <c r="H1086" s="210">
        <v>7.2</v>
      </c>
      <c r="I1086" s="211"/>
      <c r="J1086" s="207"/>
      <c r="K1086" s="207"/>
      <c r="L1086" s="212"/>
      <c r="M1086" s="213"/>
      <c r="N1086" s="214"/>
      <c r="O1086" s="214"/>
      <c r="P1086" s="214"/>
      <c r="Q1086" s="214"/>
      <c r="R1086" s="214"/>
      <c r="S1086" s="214"/>
      <c r="T1086" s="215"/>
      <c r="AT1086" s="216" t="s">
        <v>130</v>
      </c>
      <c r="AU1086" s="216" t="s">
        <v>83</v>
      </c>
      <c r="AV1086" s="13" t="s">
        <v>85</v>
      </c>
      <c r="AW1086" s="13" t="s">
        <v>31</v>
      </c>
      <c r="AX1086" s="13" t="s">
        <v>75</v>
      </c>
      <c r="AY1086" s="216" t="s">
        <v>120</v>
      </c>
    </row>
    <row r="1087" spans="1:65" s="12" customFormat="1" ht="11.25">
      <c r="B1087" s="196"/>
      <c r="C1087" s="197"/>
      <c r="D1087" s="191" t="s">
        <v>130</v>
      </c>
      <c r="E1087" s="198" t="s">
        <v>1</v>
      </c>
      <c r="F1087" s="199" t="s">
        <v>187</v>
      </c>
      <c r="G1087" s="197"/>
      <c r="H1087" s="198" t="s">
        <v>1</v>
      </c>
      <c r="I1087" s="200"/>
      <c r="J1087" s="197"/>
      <c r="K1087" s="197"/>
      <c r="L1087" s="201"/>
      <c r="M1087" s="202"/>
      <c r="N1087" s="203"/>
      <c r="O1087" s="203"/>
      <c r="P1087" s="203"/>
      <c r="Q1087" s="203"/>
      <c r="R1087" s="203"/>
      <c r="S1087" s="203"/>
      <c r="T1087" s="204"/>
      <c r="AT1087" s="205" t="s">
        <v>130</v>
      </c>
      <c r="AU1087" s="205" t="s">
        <v>83</v>
      </c>
      <c r="AV1087" s="12" t="s">
        <v>83</v>
      </c>
      <c r="AW1087" s="12" t="s">
        <v>31</v>
      </c>
      <c r="AX1087" s="12" t="s">
        <v>75</v>
      </c>
      <c r="AY1087" s="205" t="s">
        <v>120</v>
      </c>
    </row>
    <row r="1088" spans="1:65" s="13" customFormat="1" ht="11.25">
      <c r="B1088" s="206"/>
      <c r="C1088" s="207"/>
      <c r="D1088" s="191" t="s">
        <v>130</v>
      </c>
      <c r="E1088" s="208" t="s">
        <v>1</v>
      </c>
      <c r="F1088" s="209" t="s">
        <v>878</v>
      </c>
      <c r="G1088" s="207"/>
      <c r="H1088" s="210">
        <v>7.2</v>
      </c>
      <c r="I1088" s="211"/>
      <c r="J1088" s="207"/>
      <c r="K1088" s="207"/>
      <c r="L1088" s="212"/>
      <c r="M1088" s="213"/>
      <c r="N1088" s="214"/>
      <c r="O1088" s="214"/>
      <c r="P1088" s="214"/>
      <c r="Q1088" s="214"/>
      <c r="R1088" s="214"/>
      <c r="S1088" s="214"/>
      <c r="T1088" s="215"/>
      <c r="AT1088" s="216" t="s">
        <v>130</v>
      </c>
      <c r="AU1088" s="216" t="s">
        <v>83</v>
      </c>
      <c r="AV1088" s="13" t="s">
        <v>85</v>
      </c>
      <c r="AW1088" s="13" t="s">
        <v>31</v>
      </c>
      <c r="AX1088" s="13" t="s">
        <v>75</v>
      </c>
      <c r="AY1088" s="216" t="s">
        <v>120</v>
      </c>
    </row>
    <row r="1089" spans="1:65" s="12" customFormat="1" ht="11.25">
      <c r="B1089" s="196"/>
      <c r="C1089" s="197"/>
      <c r="D1089" s="191" t="s">
        <v>130</v>
      </c>
      <c r="E1089" s="198" t="s">
        <v>1</v>
      </c>
      <c r="F1089" s="199" t="s">
        <v>188</v>
      </c>
      <c r="G1089" s="197"/>
      <c r="H1089" s="198" t="s">
        <v>1</v>
      </c>
      <c r="I1089" s="200"/>
      <c r="J1089" s="197"/>
      <c r="K1089" s="197"/>
      <c r="L1089" s="201"/>
      <c r="M1089" s="202"/>
      <c r="N1089" s="203"/>
      <c r="O1089" s="203"/>
      <c r="P1089" s="203"/>
      <c r="Q1089" s="203"/>
      <c r="R1089" s="203"/>
      <c r="S1089" s="203"/>
      <c r="T1089" s="204"/>
      <c r="AT1089" s="205" t="s">
        <v>130</v>
      </c>
      <c r="AU1089" s="205" t="s">
        <v>83</v>
      </c>
      <c r="AV1089" s="12" t="s">
        <v>83</v>
      </c>
      <c r="AW1089" s="12" t="s">
        <v>31</v>
      </c>
      <c r="AX1089" s="12" t="s">
        <v>75</v>
      </c>
      <c r="AY1089" s="205" t="s">
        <v>120</v>
      </c>
    </row>
    <row r="1090" spans="1:65" s="13" customFormat="1" ht="11.25">
      <c r="B1090" s="206"/>
      <c r="C1090" s="207"/>
      <c r="D1090" s="191" t="s">
        <v>130</v>
      </c>
      <c r="E1090" s="208" t="s">
        <v>1</v>
      </c>
      <c r="F1090" s="209" t="s">
        <v>879</v>
      </c>
      <c r="G1090" s="207"/>
      <c r="H1090" s="210">
        <v>3.6</v>
      </c>
      <c r="I1090" s="211"/>
      <c r="J1090" s="207"/>
      <c r="K1090" s="207"/>
      <c r="L1090" s="212"/>
      <c r="M1090" s="213"/>
      <c r="N1090" s="214"/>
      <c r="O1090" s="214"/>
      <c r="P1090" s="214"/>
      <c r="Q1090" s="214"/>
      <c r="R1090" s="214"/>
      <c r="S1090" s="214"/>
      <c r="T1090" s="215"/>
      <c r="AT1090" s="216" t="s">
        <v>130</v>
      </c>
      <c r="AU1090" s="216" t="s">
        <v>83</v>
      </c>
      <c r="AV1090" s="13" t="s">
        <v>85</v>
      </c>
      <c r="AW1090" s="13" t="s">
        <v>31</v>
      </c>
      <c r="AX1090" s="13" t="s">
        <v>75</v>
      </c>
      <c r="AY1090" s="216" t="s">
        <v>120</v>
      </c>
    </row>
    <row r="1091" spans="1:65" s="12" customFormat="1" ht="11.25">
      <c r="B1091" s="196"/>
      <c r="C1091" s="197"/>
      <c r="D1091" s="191" t="s">
        <v>130</v>
      </c>
      <c r="E1091" s="198" t="s">
        <v>1</v>
      </c>
      <c r="F1091" s="199" t="s">
        <v>193</v>
      </c>
      <c r="G1091" s="197"/>
      <c r="H1091" s="198" t="s">
        <v>1</v>
      </c>
      <c r="I1091" s="200"/>
      <c r="J1091" s="197"/>
      <c r="K1091" s="197"/>
      <c r="L1091" s="201"/>
      <c r="M1091" s="202"/>
      <c r="N1091" s="203"/>
      <c r="O1091" s="203"/>
      <c r="P1091" s="203"/>
      <c r="Q1091" s="203"/>
      <c r="R1091" s="203"/>
      <c r="S1091" s="203"/>
      <c r="T1091" s="204"/>
      <c r="AT1091" s="205" t="s">
        <v>130</v>
      </c>
      <c r="AU1091" s="205" t="s">
        <v>83</v>
      </c>
      <c r="AV1091" s="12" t="s">
        <v>83</v>
      </c>
      <c r="AW1091" s="12" t="s">
        <v>31</v>
      </c>
      <c r="AX1091" s="12" t="s">
        <v>75</v>
      </c>
      <c r="AY1091" s="205" t="s">
        <v>120</v>
      </c>
    </row>
    <row r="1092" spans="1:65" s="13" customFormat="1" ht="11.25">
      <c r="B1092" s="206"/>
      <c r="C1092" s="207"/>
      <c r="D1092" s="191" t="s">
        <v>130</v>
      </c>
      <c r="E1092" s="208" t="s">
        <v>1</v>
      </c>
      <c r="F1092" s="209" t="s">
        <v>880</v>
      </c>
      <c r="G1092" s="207"/>
      <c r="H1092" s="210">
        <v>10</v>
      </c>
      <c r="I1092" s="211"/>
      <c r="J1092" s="207"/>
      <c r="K1092" s="207"/>
      <c r="L1092" s="212"/>
      <c r="M1092" s="213"/>
      <c r="N1092" s="214"/>
      <c r="O1092" s="214"/>
      <c r="P1092" s="214"/>
      <c r="Q1092" s="214"/>
      <c r="R1092" s="214"/>
      <c r="S1092" s="214"/>
      <c r="T1092" s="215"/>
      <c r="AT1092" s="216" t="s">
        <v>130</v>
      </c>
      <c r="AU1092" s="216" t="s">
        <v>83</v>
      </c>
      <c r="AV1092" s="13" t="s">
        <v>85</v>
      </c>
      <c r="AW1092" s="13" t="s">
        <v>31</v>
      </c>
      <c r="AX1092" s="13" t="s">
        <v>75</v>
      </c>
      <c r="AY1092" s="216" t="s">
        <v>120</v>
      </c>
    </row>
    <row r="1093" spans="1:65" s="14" customFormat="1" ht="11.25">
      <c r="B1093" s="217"/>
      <c r="C1093" s="218"/>
      <c r="D1093" s="191" t="s">
        <v>130</v>
      </c>
      <c r="E1093" s="219" t="s">
        <v>1</v>
      </c>
      <c r="F1093" s="220" t="s">
        <v>137</v>
      </c>
      <c r="G1093" s="218"/>
      <c r="H1093" s="221">
        <v>51.4</v>
      </c>
      <c r="I1093" s="222"/>
      <c r="J1093" s="218"/>
      <c r="K1093" s="218"/>
      <c r="L1093" s="223"/>
      <c r="M1093" s="224"/>
      <c r="N1093" s="225"/>
      <c r="O1093" s="225"/>
      <c r="P1093" s="225"/>
      <c r="Q1093" s="225"/>
      <c r="R1093" s="225"/>
      <c r="S1093" s="225"/>
      <c r="T1093" s="226"/>
      <c r="AT1093" s="227" t="s">
        <v>130</v>
      </c>
      <c r="AU1093" s="227" t="s">
        <v>83</v>
      </c>
      <c r="AV1093" s="14" t="s">
        <v>127</v>
      </c>
      <c r="AW1093" s="14" t="s">
        <v>31</v>
      </c>
      <c r="AX1093" s="14" t="s">
        <v>83</v>
      </c>
      <c r="AY1093" s="227" t="s">
        <v>120</v>
      </c>
    </row>
    <row r="1094" spans="1:65" s="2" customFormat="1" ht="16.5" customHeight="1">
      <c r="A1094" s="33"/>
      <c r="B1094" s="34"/>
      <c r="C1094" s="228" t="s">
        <v>881</v>
      </c>
      <c r="D1094" s="228" t="s">
        <v>553</v>
      </c>
      <c r="E1094" s="229" t="s">
        <v>882</v>
      </c>
      <c r="F1094" s="230" t="s">
        <v>883</v>
      </c>
      <c r="G1094" s="231" t="s">
        <v>124</v>
      </c>
      <c r="H1094" s="232">
        <v>1</v>
      </c>
      <c r="I1094" s="233"/>
      <c r="J1094" s="234">
        <f>ROUND(I1094*H1094,2)</f>
        <v>0</v>
      </c>
      <c r="K1094" s="230" t="s">
        <v>125</v>
      </c>
      <c r="L1094" s="38"/>
      <c r="M1094" s="235" t="s">
        <v>1</v>
      </c>
      <c r="N1094" s="236" t="s">
        <v>40</v>
      </c>
      <c r="O1094" s="70"/>
      <c r="P1094" s="187">
        <f>O1094*H1094</f>
        <v>0</v>
      </c>
      <c r="Q1094" s="187">
        <v>0</v>
      </c>
      <c r="R1094" s="187">
        <f>Q1094*H1094</f>
        <v>0</v>
      </c>
      <c r="S1094" s="187">
        <v>0</v>
      </c>
      <c r="T1094" s="188">
        <f>S1094*H1094</f>
        <v>0</v>
      </c>
      <c r="U1094" s="33"/>
      <c r="V1094" s="33"/>
      <c r="W1094" s="33"/>
      <c r="X1094" s="33"/>
      <c r="Y1094" s="33"/>
      <c r="Z1094" s="33"/>
      <c r="AA1094" s="33"/>
      <c r="AB1094" s="33"/>
      <c r="AC1094" s="33"/>
      <c r="AD1094" s="33"/>
      <c r="AE1094" s="33"/>
      <c r="AR1094" s="189" t="s">
        <v>127</v>
      </c>
      <c r="AT1094" s="189" t="s">
        <v>553</v>
      </c>
      <c r="AU1094" s="189" t="s">
        <v>83</v>
      </c>
      <c r="AY1094" s="16" t="s">
        <v>120</v>
      </c>
      <c r="BE1094" s="190">
        <f>IF(N1094="základní",J1094,0)</f>
        <v>0</v>
      </c>
      <c r="BF1094" s="190">
        <f>IF(N1094="snížená",J1094,0)</f>
        <v>0</v>
      </c>
      <c r="BG1094" s="190">
        <f>IF(N1094="zákl. přenesená",J1094,0)</f>
        <v>0</v>
      </c>
      <c r="BH1094" s="190">
        <f>IF(N1094="sníž. přenesená",J1094,0)</f>
        <v>0</v>
      </c>
      <c r="BI1094" s="190">
        <f>IF(N1094="nulová",J1094,0)</f>
        <v>0</v>
      </c>
      <c r="BJ1094" s="16" t="s">
        <v>83</v>
      </c>
      <c r="BK1094" s="190">
        <f>ROUND(I1094*H1094,2)</f>
        <v>0</v>
      </c>
      <c r="BL1094" s="16" t="s">
        <v>127</v>
      </c>
      <c r="BM1094" s="189" t="s">
        <v>884</v>
      </c>
    </row>
    <row r="1095" spans="1:65" s="2" customFormat="1" ht="48.75">
      <c r="A1095" s="33"/>
      <c r="B1095" s="34"/>
      <c r="C1095" s="35"/>
      <c r="D1095" s="191" t="s">
        <v>129</v>
      </c>
      <c r="E1095" s="35"/>
      <c r="F1095" s="192" t="s">
        <v>885</v>
      </c>
      <c r="G1095" s="35"/>
      <c r="H1095" s="35"/>
      <c r="I1095" s="193"/>
      <c r="J1095" s="35"/>
      <c r="K1095" s="35"/>
      <c r="L1095" s="38"/>
      <c r="M1095" s="194"/>
      <c r="N1095" s="195"/>
      <c r="O1095" s="70"/>
      <c r="P1095" s="70"/>
      <c r="Q1095" s="70"/>
      <c r="R1095" s="70"/>
      <c r="S1095" s="70"/>
      <c r="T1095" s="71"/>
      <c r="U1095" s="33"/>
      <c r="V1095" s="33"/>
      <c r="W1095" s="33"/>
      <c r="X1095" s="33"/>
      <c r="Y1095" s="33"/>
      <c r="Z1095" s="33"/>
      <c r="AA1095" s="33"/>
      <c r="AB1095" s="33"/>
      <c r="AC1095" s="33"/>
      <c r="AD1095" s="33"/>
      <c r="AE1095" s="33"/>
      <c r="AT1095" s="16" t="s">
        <v>129</v>
      </c>
      <c r="AU1095" s="16" t="s">
        <v>83</v>
      </c>
    </row>
    <row r="1096" spans="1:65" s="12" customFormat="1" ht="11.25">
      <c r="B1096" s="196"/>
      <c r="C1096" s="197"/>
      <c r="D1096" s="191" t="s">
        <v>130</v>
      </c>
      <c r="E1096" s="198" t="s">
        <v>1</v>
      </c>
      <c r="F1096" s="199" t="s">
        <v>886</v>
      </c>
      <c r="G1096" s="197"/>
      <c r="H1096" s="198" t="s">
        <v>1</v>
      </c>
      <c r="I1096" s="200"/>
      <c r="J1096" s="197"/>
      <c r="K1096" s="197"/>
      <c r="L1096" s="201"/>
      <c r="M1096" s="202"/>
      <c r="N1096" s="203"/>
      <c r="O1096" s="203"/>
      <c r="P1096" s="203"/>
      <c r="Q1096" s="203"/>
      <c r="R1096" s="203"/>
      <c r="S1096" s="203"/>
      <c r="T1096" s="204"/>
      <c r="AT1096" s="205" t="s">
        <v>130</v>
      </c>
      <c r="AU1096" s="205" t="s">
        <v>83</v>
      </c>
      <c r="AV1096" s="12" t="s">
        <v>83</v>
      </c>
      <c r="AW1096" s="12" t="s">
        <v>31</v>
      </c>
      <c r="AX1096" s="12" t="s">
        <v>75</v>
      </c>
      <c r="AY1096" s="205" t="s">
        <v>120</v>
      </c>
    </row>
    <row r="1097" spans="1:65" s="13" customFormat="1" ht="11.25">
      <c r="B1097" s="206"/>
      <c r="C1097" s="207"/>
      <c r="D1097" s="191" t="s">
        <v>130</v>
      </c>
      <c r="E1097" s="208" t="s">
        <v>1</v>
      </c>
      <c r="F1097" s="209" t="s">
        <v>83</v>
      </c>
      <c r="G1097" s="207"/>
      <c r="H1097" s="210">
        <v>1</v>
      </c>
      <c r="I1097" s="211"/>
      <c r="J1097" s="207"/>
      <c r="K1097" s="207"/>
      <c r="L1097" s="212"/>
      <c r="M1097" s="213"/>
      <c r="N1097" s="214"/>
      <c r="O1097" s="214"/>
      <c r="P1097" s="214"/>
      <c r="Q1097" s="214"/>
      <c r="R1097" s="214"/>
      <c r="S1097" s="214"/>
      <c r="T1097" s="215"/>
      <c r="AT1097" s="216" t="s">
        <v>130</v>
      </c>
      <c r="AU1097" s="216" t="s">
        <v>83</v>
      </c>
      <c r="AV1097" s="13" t="s">
        <v>85</v>
      </c>
      <c r="AW1097" s="13" t="s">
        <v>31</v>
      </c>
      <c r="AX1097" s="13" t="s">
        <v>75</v>
      </c>
      <c r="AY1097" s="216" t="s">
        <v>120</v>
      </c>
    </row>
    <row r="1098" spans="1:65" s="14" customFormat="1" ht="11.25">
      <c r="B1098" s="217"/>
      <c r="C1098" s="218"/>
      <c r="D1098" s="191" t="s">
        <v>130</v>
      </c>
      <c r="E1098" s="219" t="s">
        <v>1</v>
      </c>
      <c r="F1098" s="220" t="s">
        <v>137</v>
      </c>
      <c r="G1098" s="218"/>
      <c r="H1098" s="221">
        <v>1</v>
      </c>
      <c r="I1098" s="222"/>
      <c r="J1098" s="218"/>
      <c r="K1098" s="218"/>
      <c r="L1098" s="223"/>
      <c r="M1098" s="224"/>
      <c r="N1098" s="225"/>
      <c r="O1098" s="225"/>
      <c r="P1098" s="225"/>
      <c r="Q1098" s="225"/>
      <c r="R1098" s="225"/>
      <c r="S1098" s="225"/>
      <c r="T1098" s="226"/>
      <c r="AT1098" s="227" t="s">
        <v>130</v>
      </c>
      <c r="AU1098" s="227" t="s">
        <v>83</v>
      </c>
      <c r="AV1098" s="14" t="s">
        <v>127</v>
      </c>
      <c r="AW1098" s="14" t="s">
        <v>31</v>
      </c>
      <c r="AX1098" s="14" t="s">
        <v>83</v>
      </c>
      <c r="AY1098" s="227" t="s">
        <v>120</v>
      </c>
    </row>
    <row r="1099" spans="1:65" s="2" customFormat="1" ht="16.5" customHeight="1">
      <c r="A1099" s="33"/>
      <c r="B1099" s="34"/>
      <c r="C1099" s="228" t="s">
        <v>887</v>
      </c>
      <c r="D1099" s="228" t="s">
        <v>553</v>
      </c>
      <c r="E1099" s="229" t="s">
        <v>888</v>
      </c>
      <c r="F1099" s="230" t="s">
        <v>889</v>
      </c>
      <c r="G1099" s="231" t="s">
        <v>124</v>
      </c>
      <c r="H1099" s="232">
        <v>1</v>
      </c>
      <c r="I1099" s="233"/>
      <c r="J1099" s="234">
        <f>ROUND(I1099*H1099,2)</f>
        <v>0</v>
      </c>
      <c r="K1099" s="230" t="s">
        <v>125</v>
      </c>
      <c r="L1099" s="38"/>
      <c r="M1099" s="235" t="s">
        <v>1</v>
      </c>
      <c r="N1099" s="236" t="s">
        <v>40</v>
      </c>
      <c r="O1099" s="70"/>
      <c r="P1099" s="187">
        <f>O1099*H1099</f>
        <v>0</v>
      </c>
      <c r="Q1099" s="187">
        <v>0</v>
      </c>
      <c r="R1099" s="187">
        <f>Q1099*H1099</f>
        <v>0</v>
      </c>
      <c r="S1099" s="187">
        <v>0</v>
      </c>
      <c r="T1099" s="188">
        <f>S1099*H1099</f>
        <v>0</v>
      </c>
      <c r="U1099" s="33"/>
      <c r="V1099" s="33"/>
      <c r="W1099" s="33"/>
      <c r="X1099" s="33"/>
      <c r="Y1099" s="33"/>
      <c r="Z1099" s="33"/>
      <c r="AA1099" s="33"/>
      <c r="AB1099" s="33"/>
      <c r="AC1099" s="33"/>
      <c r="AD1099" s="33"/>
      <c r="AE1099" s="33"/>
      <c r="AR1099" s="189" t="s">
        <v>127</v>
      </c>
      <c r="AT1099" s="189" t="s">
        <v>553</v>
      </c>
      <c r="AU1099" s="189" t="s">
        <v>83</v>
      </c>
      <c r="AY1099" s="16" t="s">
        <v>120</v>
      </c>
      <c r="BE1099" s="190">
        <f>IF(N1099="základní",J1099,0)</f>
        <v>0</v>
      </c>
      <c r="BF1099" s="190">
        <f>IF(N1099="snížená",J1099,0)</f>
        <v>0</v>
      </c>
      <c r="BG1099" s="190">
        <f>IF(N1099="zákl. přenesená",J1099,0)</f>
        <v>0</v>
      </c>
      <c r="BH1099" s="190">
        <f>IF(N1099="sníž. přenesená",J1099,0)</f>
        <v>0</v>
      </c>
      <c r="BI1099" s="190">
        <f>IF(N1099="nulová",J1099,0)</f>
        <v>0</v>
      </c>
      <c r="BJ1099" s="16" t="s">
        <v>83</v>
      </c>
      <c r="BK1099" s="190">
        <f>ROUND(I1099*H1099,2)</f>
        <v>0</v>
      </c>
      <c r="BL1099" s="16" t="s">
        <v>127</v>
      </c>
      <c r="BM1099" s="189" t="s">
        <v>890</v>
      </c>
    </row>
    <row r="1100" spans="1:65" s="2" customFormat="1" ht="48.75">
      <c r="A1100" s="33"/>
      <c r="B1100" s="34"/>
      <c r="C1100" s="35"/>
      <c r="D1100" s="191" t="s">
        <v>129</v>
      </c>
      <c r="E1100" s="35"/>
      <c r="F1100" s="192" t="s">
        <v>891</v>
      </c>
      <c r="G1100" s="35"/>
      <c r="H1100" s="35"/>
      <c r="I1100" s="193"/>
      <c r="J1100" s="35"/>
      <c r="K1100" s="35"/>
      <c r="L1100" s="38"/>
      <c r="M1100" s="194"/>
      <c r="N1100" s="195"/>
      <c r="O1100" s="70"/>
      <c r="P1100" s="70"/>
      <c r="Q1100" s="70"/>
      <c r="R1100" s="70"/>
      <c r="S1100" s="70"/>
      <c r="T1100" s="71"/>
      <c r="U1100" s="33"/>
      <c r="V1100" s="33"/>
      <c r="W1100" s="33"/>
      <c r="X1100" s="33"/>
      <c r="Y1100" s="33"/>
      <c r="Z1100" s="33"/>
      <c r="AA1100" s="33"/>
      <c r="AB1100" s="33"/>
      <c r="AC1100" s="33"/>
      <c r="AD1100" s="33"/>
      <c r="AE1100" s="33"/>
      <c r="AT1100" s="16" t="s">
        <v>129</v>
      </c>
      <c r="AU1100" s="16" t="s">
        <v>83</v>
      </c>
    </row>
    <row r="1101" spans="1:65" s="12" customFormat="1" ht="11.25">
      <c r="B1101" s="196"/>
      <c r="C1101" s="197"/>
      <c r="D1101" s="191" t="s">
        <v>130</v>
      </c>
      <c r="E1101" s="198" t="s">
        <v>1</v>
      </c>
      <c r="F1101" s="199" t="s">
        <v>886</v>
      </c>
      <c r="G1101" s="197"/>
      <c r="H1101" s="198" t="s">
        <v>1</v>
      </c>
      <c r="I1101" s="200"/>
      <c r="J1101" s="197"/>
      <c r="K1101" s="197"/>
      <c r="L1101" s="201"/>
      <c r="M1101" s="202"/>
      <c r="N1101" s="203"/>
      <c r="O1101" s="203"/>
      <c r="P1101" s="203"/>
      <c r="Q1101" s="203"/>
      <c r="R1101" s="203"/>
      <c r="S1101" s="203"/>
      <c r="T1101" s="204"/>
      <c r="AT1101" s="205" t="s">
        <v>130</v>
      </c>
      <c r="AU1101" s="205" t="s">
        <v>83</v>
      </c>
      <c r="AV1101" s="12" t="s">
        <v>83</v>
      </c>
      <c r="AW1101" s="12" t="s">
        <v>31</v>
      </c>
      <c r="AX1101" s="12" t="s">
        <v>75</v>
      </c>
      <c r="AY1101" s="205" t="s">
        <v>120</v>
      </c>
    </row>
    <row r="1102" spans="1:65" s="13" customFormat="1" ht="11.25">
      <c r="B1102" s="206"/>
      <c r="C1102" s="207"/>
      <c r="D1102" s="191" t="s">
        <v>130</v>
      </c>
      <c r="E1102" s="208" t="s">
        <v>1</v>
      </c>
      <c r="F1102" s="209" t="s">
        <v>83</v>
      </c>
      <c r="G1102" s="207"/>
      <c r="H1102" s="210">
        <v>1</v>
      </c>
      <c r="I1102" s="211"/>
      <c r="J1102" s="207"/>
      <c r="K1102" s="207"/>
      <c r="L1102" s="212"/>
      <c r="M1102" s="213"/>
      <c r="N1102" s="214"/>
      <c r="O1102" s="214"/>
      <c r="P1102" s="214"/>
      <c r="Q1102" s="214"/>
      <c r="R1102" s="214"/>
      <c r="S1102" s="214"/>
      <c r="T1102" s="215"/>
      <c r="AT1102" s="216" t="s">
        <v>130</v>
      </c>
      <c r="AU1102" s="216" t="s">
        <v>83</v>
      </c>
      <c r="AV1102" s="13" t="s">
        <v>85</v>
      </c>
      <c r="AW1102" s="13" t="s">
        <v>31</v>
      </c>
      <c r="AX1102" s="13" t="s">
        <v>75</v>
      </c>
      <c r="AY1102" s="216" t="s">
        <v>120</v>
      </c>
    </row>
    <row r="1103" spans="1:65" s="14" customFormat="1" ht="11.25">
      <c r="B1103" s="217"/>
      <c r="C1103" s="218"/>
      <c r="D1103" s="191" t="s">
        <v>130</v>
      </c>
      <c r="E1103" s="219" t="s">
        <v>1</v>
      </c>
      <c r="F1103" s="220" t="s">
        <v>137</v>
      </c>
      <c r="G1103" s="218"/>
      <c r="H1103" s="221">
        <v>1</v>
      </c>
      <c r="I1103" s="222"/>
      <c r="J1103" s="218"/>
      <c r="K1103" s="218"/>
      <c r="L1103" s="223"/>
      <c r="M1103" s="224"/>
      <c r="N1103" s="225"/>
      <c r="O1103" s="225"/>
      <c r="P1103" s="225"/>
      <c r="Q1103" s="225"/>
      <c r="R1103" s="225"/>
      <c r="S1103" s="225"/>
      <c r="T1103" s="226"/>
      <c r="AT1103" s="227" t="s">
        <v>130</v>
      </c>
      <c r="AU1103" s="227" t="s">
        <v>83</v>
      </c>
      <c r="AV1103" s="14" t="s">
        <v>127</v>
      </c>
      <c r="AW1103" s="14" t="s">
        <v>31</v>
      </c>
      <c r="AX1103" s="14" t="s">
        <v>83</v>
      </c>
      <c r="AY1103" s="227" t="s">
        <v>120</v>
      </c>
    </row>
    <row r="1104" spans="1:65" s="2" customFormat="1" ht="24.2" customHeight="1">
      <c r="A1104" s="33"/>
      <c r="B1104" s="34"/>
      <c r="C1104" s="228" t="s">
        <v>892</v>
      </c>
      <c r="D1104" s="228" t="s">
        <v>553</v>
      </c>
      <c r="E1104" s="229" t="s">
        <v>893</v>
      </c>
      <c r="F1104" s="230" t="s">
        <v>894</v>
      </c>
      <c r="G1104" s="231" t="s">
        <v>141</v>
      </c>
      <c r="H1104" s="232">
        <v>81.599999999999994</v>
      </c>
      <c r="I1104" s="233"/>
      <c r="J1104" s="234">
        <f>ROUND(I1104*H1104,2)</f>
        <v>0</v>
      </c>
      <c r="K1104" s="230" t="s">
        <v>125</v>
      </c>
      <c r="L1104" s="38"/>
      <c r="M1104" s="235" t="s">
        <v>1</v>
      </c>
      <c r="N1104" s="236" t="s">
        <v>40</v>
      </c>
      <c r="O1104" s="70"/>
      <c r="P1104" s="187">
        <f>O1104*H1104</f>
        <v>0</v>
      </c>
      <c r="Q1104" s="187">
        <v>0</v>
      </c>
      <c r="R1104" s="187">
        <f>Q1104*H1104</f>
        <v>0</v>
      </c>
      <c r="S1104" s="187">
        <v>0</v>
      </c>
      <c r="T1104" s="188">
        <f>S1104*H1104</f>
        <v>0</v>
      </c>
      <c r="U1104" s="33"/>
      <c r="V1104" s="33"/>
      <c r="W1104" s="33"/>
      <c r="X1104" s="33"/>
      <c r="Y1104" s="33"/>
      <c r="Z1104" s="33"/>
      <c r="AA1104" s="33"/>
      <c r="AB1104" s="33"/>
      <c r="AC1104" s="33"/>
      <c r="AD1104" s="33"/>
      <c r="AE1104" s="33"/>
      <c r="AR1104" s="189" t="s">
        <v>127</v>
      </c>
      <c r="AT1104" s="189" t="s">
        <v>553</v>
      </c>
      <c r="AU1104" s="189" t="s">
        <v>83</v>
      </c>
      <c r="AY1104" s="16" t="s">
        <v>120</v>
      </c>
      <c r="BE1104" s="190">
        <f>IF(N1104="základní",J1104,0)</f>
        <v>0</v>
      </c>
      <c r="BF1104" s="190">
        <f>IF(N1104="snížená",J1104,0)</f>
        <v>0</v>
      </c>
      <c r="BG1104" s="190">
        <f>IF(N1104="zákl. přenesená",J1104,0)</f>
        <v>0</v>
      </c>
      <c r="BH1104" s="190">
        <f>IF(N1104="sníž. přenesená",J1104,0)</f>
        <v>0</v>
      </c>
      <c r="BI1104" s="190">
        <f>IF(N1104="nulová",J1104,0)</f>
        <v>0</v>
      </c>
      <c r="BJ1104" s="16" t="s">
        <v>83</v>
      </c>
      <c r="BK1104" s="190">
        <f>ROUND(I1104*H1104,2)</f>
        <v>0</v>
      </c>
      <c r="BL1104" s="16" t="s">
        <v>127</v>
      </c>
      <c r="BM1104" s="189" t="s">
        <v>895</v>
      </c>
    </row>
    <row r="1105" spans="1:65" s="2" customFormat="1" ht="29.25">
      <c r="A1105" s="33"/>
      <c r="B1105" s="34"/>
      <c r="C1105" s="35"/>
      <c r="D1105" s="191" t="s">
        <v>129</v>
      </c>
      <c r="E1105" s="35"/>
      <c r="F1105" s="192" t="s">
        <v>896</v>
      </c>
      <c r="G1105" s="35"/>
      <c r="H1105" s="35"/>
      <c r="I1105" s="193"/>
      <c r="J1105" s="35"/>
      <c r="K1105" s="35"/>
      <c r="L1105" s="38"/>
      <c r="M1105" s="194"/>
      <c r="N1105" s="195"/>
      <c r="O1105" s="70"/>
      <c r="P1105" s="70"/>
      <c r="Q1105" s="70"/>
      <c r="R1105" s="70"/>
      <c r="S1105" s="70"/>
      <c r="T1105" s="71"/>
      <c r="U1105" s="33"/>
      <c r="V1105" s="33"/>
      <c r="W1105" s="33"/>
      <c r="X1105" s="33"/>
      <c r="Y1105" s="33"/>
      <c r="Z1105" s="33"/>
      <c r="AA1105" s="33"/>
      <c r="AB1105" s="33"/>
      <c r="AC1105" s="33"/>
      <c r="AD1105" s="33"/>
      <c r="AE1105" s="33"/>
      <c r="AT1105" s="16" t="s">
        <v>129</v>
      </c>
      <c r="AU1105" s="16" t="s">
        <v>83</v>
      </c>
    </row>
    <row r="1106" spans="1:65" s="12" customFormat="1" ht="11.25">
      <c r="B1106" s="196"/>
      <c r="C1106" s="197"/>
      <c r="D1106" s="191" t="s">
        <v>130</v>
      </c>
      <c r="E1106" s="198" t="s">
        <v>1</v>
      </c>
      <c r="F1106" s="199" t="s">
        <v>338</v>
      </c>
      <c r="G1106" s="197"/>
      <c r="H1106" s="198" t="s">
        <v>1</v>
      </c>
      <c r="I1106" s="200"/>
      <c r="J1106" s="197"/>
      <c r="K1106" s="197"/>
      <c r="L1106" s="201"/>
      <c r="M1106" s="202"/>
      <c r="N1106" s="203"/>
      <c r="O1106" s="203"/>
      <c r="P1106" s="203"/>
      <c r="Q1106" s="203"/>
      <c r="R1106" s="203"/>
      <c r="S1106" s="203"/>
      <c r="T1106" s="204"/>
      <c r="AT1106" s="205" t="s">
        <v>130</v>
      </c>
      <c r="AU1106" s="205" t="s">
        <v>83</v>
      </c>
      <c r="AV1106" s="12" t="s">
        <v>83</v>
      </c>
      <c r="AW1106" s="12" t="s">
        <v>31</v>
      </c>
      <c r="AX1106" s="12" t="s">
        <v>75</v>
      </c>
      <c r="AY1106" s="205" t="s">
        <v>120</v>
      </c>
    </row>
    <row r="1107" spans="1:65" s="13" customFormat="1" ht="11.25">
      <c r="B1107" s="206"/>
      <c r="C1107" s="207"/>
      <c r="D1107" s="191" t="s">
        <v>130</v>
      </c>
      <c r="E1107" s="208" t="s">
        <v>1</v>
      </c>
      <c r="F1107" s="209" t="s">
        <v>150</v>
      </c>
      <c r="G1107" s="207"/>
      <c r="H1107" s="210">
        <v>10</v>
      </c>
      <c r="I1107" s="211"/>
      <c r="J1107" s="207"/>
      <c r="K1107" s="207"/>
      <c r="L1107" s="212"/>
      <c r="M1107" s="213"/>
      <c r="N1107" s="214"/>
      <c r="O1107" s="214"/>
      <c r="P1107" s="214"/>
      <c r="Q1107" s="214"/>
      <c r="R1107" s="214"/>
      <c r="S1107" s="214"/>
      <c r="T1107" s="215"/>
      <c r="AT1107" s="216" t="s">
        <v>130</v>
      </c>
      <c r="AU1107" s="216" t="s">
        <v>83</v>
      </c>
      <c r="AV1107" s="13" t="s">
        <v>85</v>
      </c>
      <c r="AW1107" s="13" t="s">
        <v>31</v>
      </c>
      <c r="AX1107" s="13" t="s">
        <v>75</v>
      </c>
      <c r="AY1107" s="216" t="s">
        <v>120</v>
      </c>
    </row>
    <row r="1108" spans="1:65" s="12" customFormat="1" ht="11.25">
      <c r="B1108" s="196"/>
      <c r="C1108" s="197"/>
      <c r="D1108" s="191" t="s">
        <v>130</v>
      </c>
      <c r="E1108" s="198" t="s">
        <v>1</v>
      </c>
      <c r="F1108" s="199" t="s">
        <v>304</v>
      </c>
      <c r="G1108" s="197"/>
      <c r="H1108" s="198" t="s">
        <v>1</v>
      </c>
      <c r="I1108" s="200"/>
      <c r="J1108" s="197"/>
      <c r="K1108" s="197"/>
      <c r="L1108" s="201"/>
      <c r="M1108" s="202"/>
      <c r="N1108" s="203"/>
      <c r="O1108" s="203"/>
      <c r="P1108" s="203"/>
      <c r="Q1108" s="203"/>
      <c r="R1108" s="203"/>
      <c r="S1108" s="203"/>
      <c r="T1108" s="204"/>
      <c r="AT1108" s="205" t="s">
        <v>130</v>
      </c>
      <c r="AU1108" s="205" t="s">
        <v>83</v>
      </c>
      <c r="AV1108" s="12" t="s">
        <v>83</v>
      </c>
      <c r="AW1108" s="12" t="s">
        <v>31</v>
      </c>
      <c r="AX1108" s="12" t="s">
        <v>75</v>
      </c>
      <c r="AY1108" s="205" t="s">
        <v>120</v>
      </c>
    </row>
    <row r="1109" spans="1:65" s="13" customFormat="1" ht="11.25">
      <c r="B1109" s="206"/>
      <c r="C1109" s="207"/>
      <c r="D1109" s="191" t="s">
        <v>130</v>
      </c>
      <c r="E1109" s="208" t="s">
        <v>1</v>
      </c>
      <c r="F1109" s="209" t="s">
        <v>897</v>
      </c>
      <c r="G1109" s="207"/>
      <c r="H1109" s="210">
        <v>8</v>
      </c>
      <c r="I1109" s="211"/>
      <c r="J1109" s="207"/>
      <c r="K1109" s="207"/>
      <c r="L1109" s="212"/>
      <c r="M1109" s="213"/>
      <c r="N1109" s="214"/>
      <c r="O1109" s="214"/>
      <c r="P1109" s="214"/>
      <c r="Q1109" s="214"/>
      <c r="R1109" s="214"/>
      <c r="S1109" s="214"/>
      <c r="T1109" s="215"/>
      <c r="AT1109" s="216" t="s">
        <v>130</v>
      </c>
      <c r="AU1109" s="216" t="s">
        <v>83</v>
      </c>
      <c r="AV1109" s="13" t="s">
        <v>85</v>
      </c>
      <c r="AW1109" s="13" t="s">
        <v>31</v>
      </c>
      <c r="AX1109" s="13" t="s">
        <v>75</v>
      </c>
      <c r="AY1109" s="216" t="s">
        <v>120</v>
      </c>
    </row>
    <row r="1110" spans="1:65" s="12" customFormat="1" ht="11.25">
      <c r="B1110" s="196"/>
      <c r="C1110" s="197"/>
      <c r="D1110" s="191" t="s">
        <v>130</v>
      </c>
      <c r="E1110" s="198" t="s">
        <v>1</v>
      </c>
      <c r="F1110" s="199" t="s">
        <v>175</v>
      </c>
      <c r="G1110" s="197"/>
      <c r="H1110" s="198" t="s">
        <v>1</v>
      </c>
      <c r="I1110" s="200"/>
      <c r="J1110" s="197"/>
      <c r="K1110" s="197"/>
      <c r="L1110" s="201"/>
      <c r="M1110" s="202"/>
      <c r="N1110" s="203"/>
      <c r="O1110" s="203"/>
      <c r="P1110" s="203"/>
      <c r="Q1110" s="203"/>
      <c r="R1110" s="203"/>
      <c r="S1110" s="203"/>
      <c r="T1110" s="204"/>
      <c r="AT1110" s="205" t="s">
        <v>130</v>
      </c>
      <c r="AU1110" s="205" t="s">
        <v>83</v>
      </c>
      <c r="AV1110" s="12" t="s">
        <v>83</v>
      </c>
      <c r="AW1110" s="12" t="s">
        <v>31</v>
      </c>
      <c r="AX1110" s="12" t="s">
        <v>75</v>
      </c>
      <c r="AY1110" s="205" t="s">
        <v>120</v>
      </c>
    </row>
    <row r="1111" spans="1:65" s="13" customFormat="1" ht="11.25">
      <c r="B1111" s="206"/>
      <c r="C1111" s="207"/>
      <c r="D1111" s="191" t="s">
        <v>130</v>
      </c>
      <c r="E1111" s="208" t="s">
        <v>1</v>
      </c>
      <c r="F1111" s="209" t="s">
        <v>898</v>
      </c>
      <c r="G1111" s="207"/>
      <c r="H1111" s="210">
        <v>21.6</v>
      </c>
      <c r="I1111" s="211"/>
      <c r="J1111" s="207"/>
      <c r="K1111" s="207"/>
      <c r="L1111" s="212"/>
      <c r="M1111" s="213"/>
      <c r="N1111" s="214"/>
      <c r="O1111" s="214"/>
      <c r="P1111" s="214"/>
      <c r="Q1111" s="214"/>
      <c r="R1111" s="214"/>
      <c r="S1111" s="214"/>
      <c r="T1111" s="215"/>
      <c r="AT1111" s="216" t="s">
        <v>130</v>
      </c>
      <c r="AU1111" s="216" t="s">
        <v>83</v>
      </c>
      <c r="AV1111" s="13" t="s">
        <v>85</v>
      </c>
      <c r="AW1111" s="13" t="s">
        <v>31</v>
      </c>
      <c r="AX1111" s="13" t="s">
        <v>75</v>
      </c>
      <c r="AY1111" s="216" t="s">
        <v>120</v>
      </c>
    </row>
    <row r="1112" spans="1:65" s="12" customFormat="1" ht="11.25">
      <c r="B1112" s="196"/>
      <c r="C1112" s="197"/>
      <c r="D1112" s="191" t="s">
        <v>130</v>
      </c>
      <c r="E1112" s="198" t="s">
        <v>1</v>
      </c>
      <c r="F1112" s="199" t="s">
        <v>136</v>
      </c>
      <c r="G1112" s="197"/>
      <c r="H1112" s="198" t="s">
        <v>1</v>
      </c>
      <c r="I1112" s="200"/>
      <c r="J1112" s="197"/>
      <c r="K1112" s="197"/>
      <c r="L1112" s="201"/>
      <c r="M1112" s="202"/>
      <c r="N1112" s="203"/>
      <c r="O1112" s="203"/>
      <c r="P1112" s="203"/>
      <c r="Q1112" s="203"/>
      <c r="R1112" s="203"/>
      <c r="S1112" s="203"/>
      <c r="T1112" s="204"/>
      <c r="AT1112" s="205" t="s">
        <v>130</v>
      </c>
      <c r="AU1112" s="205" t="s">
        <v>83</v>
      </c>
      <c r="AV1112" s="12" t="s">
        <v>83</v>
      </c>
      <c r="AW1112" s="12" t="s">
        <v>31</v>
      </c>
      <c r="AX1112" s="12" t="s">
        <v>75</v>
      </c>
      <c r="AY1112" s="205" t="s">
        <v>120</v>
      </c>
    </row>
    <row r="1113" spans="1:65" s="13" customFormat="1" ht="11.25">
      <c r="B1113" s="206"/>
      <c r="C1113" s="207"/>
      <c r="D1113" s="191" t="s">
        <v>130</v>
      </c>
      <c r="E1113" s="208" t="s">
        <v>1</v>
      </c>
      <c r="F1113" s="209" t="s">
        <v>150</v>
      </c>
      <c r="G1113" s="207"/>
      <c r="H1113" s="210">
        <v>10</v>
      </c>
      <c r="I1113" s="211"/>
      <c r="J1113" s="207"/>
      <c r="K1113" s="207"/>
      <c r="L1113" s="212"/>
      <c r="M1113" s="213"/>
      <c r="N1113" s="214"/>
      <c r="O1113" s="214"/>
      <c r="P1113" s="214"/>
      <c r="Q1113" s="214"/>
      <c r="R1113" s="214"/>
      <c r="S1113" s="214"/>
      <c r="T1113" s="215"/>
      <c r="AT1113" s="216" t="s">
        <v>130</v>
      </c>
      <c r="AU1113" s="216" t="s">
        <v>83</v>
      </c>
      <c r="AV1113" s="13" t="s">
        <v>85</v>
      </c>
      <c r="AW1113" s="13" t="s">
        <v>31</v>
      </c>
      <c r="AX1113" s="13" t="s">
        <v>75</v>
      </c>
      <c r="AY1113" s="216" t="s">
        <v>120</v>
      </c>
    </row>
    <row r="1114" spans="1:65" s="12" customFormat="1" ht="11.25">
      <c r="B1114" s="196"/>
      <c r="C1114" s="197"/>
      <c r="D1114" s="191" t="s">
        <v>130</v>
      </c>
      <c r="E1114" s="198" t="s">
        <v>1</v>
      </c>
      <c r="F1114" s="199" t="s">
        <v>343</v>
      </c>
      <c r="G1114" s="197"/>
      <c r="H1114" s="198" t="s">
        <v>1</v>
      </c>
      <c r="I1114" s="200"/>
      <c r="J1114" s="197"/>
      <c r="K1114" s="197"/>
      <c r="L1114" s="201"/>
      <c r="M1114" s="202"/>
      <c r="N1114" s="203"/>
      <c r="O1114" s="203"/>
      <c r="P1114" s="203"/>
      <c r="Q1114" s="203"/>
      <c r="R1114" s="203"/>
      <c r="S1114" s="203"/>
      <c r="T1114" s="204"/>
      <c r="AT1114" s="205" t="s">
        <v>130</v>
      </c>
      <c r="AU1114" s="205" t="s">
        <v>83</v>
      </c>
      <c r="AV1114" s="12" t="s">
        <v>83</v>
      </c>
      <c r="AW1114" s="12" t="s">
        <v>31</v>
      </c>
      <c r="AX1114" s="12" t="s">
        <v>75</v>
      </c>
      <c r="AY1114" s="205" t="s">
        <v>120</v>
      </c>
    </row>
    <row r="1115" spans="1:65" s="13" customFormat="1" ht="11.25">
      <c r="B1115" s="206"/>
      <c r="C1115" s="207"/>
      <c r="D1115" s="191" t="s">
        <v>130</v>
      </c>
      <c r="E1115" s="208" t="s">
        <v>1</v>
      </c>
      <c r="F1115" s="209" t="s">
        <v>311</v>
      </c>
      <c r="G1115" s="207"/>
      <c r="H1115" s="210">
        <v>18</v>
      </c>
      <c r="I1115" s="211"/>
      <c r="J1115" s="207"/>
      <c r="K1115" s="207"/>
      <c r="L1115" s="212"/>
      <c r="M1115" s="213"/>
      <c r="N1115" s="214"/>
      <c r="O1115" s="214"/>
      <c r="P1115" s="214"/>
      <c r="Q1115" s="214"/>
      <c r="R1115" s="214"/>
      <c r="S1115" s="214"/>
      <c r="T1115" s="215"/>
      <c r="AT1115" s="216" t="s">
        <v>130</v>
      </c>
      <c r="AU1115" s="216" t="s">
        <v>83</v>
      </c>
      <c r="AV1115" s="13" t="s">
        <v>85</v>
      </c>
      <c r="AW1115" s="13" t="s">
        <v>31</v>
      </c>
      <c r="AX1115" s="13" t="s">
        <v>75</v>
      </c>
      <c r="AY1115" s="216" t="s">
        <v>120</v>
      </c>
    </row>
    <row r="1116" spans="1:65" s="12" customFormat="1" ht="11.25">
      <c r="B1116" s="196"/>
      <c r="C1116" s="197"/>
      <c r="D1116" s="191" t="s">
        <v>130</v>
      </c>
      <c r="E1116" s="198" t="s">
        <v>1</v>
      </c>
      <c r="F1116" s="199" t="s">
        <v>345</v>
      </c>
      <c r="G1116" s="197"/>
      <c r="H1116" s="198" t="s">
        <v>1</v>
      </c>
      <c r="I1116" s="200"/>
      <c r="J1116" s="197"/>
      <c r="K1116" s="197"/>
      <c r="L1116" s="201"/>
      <c r="M1116" s="202"/>
      <c r="N1116" s="203"/>
      <c r="O1116" s="203"/>
      <c r="P1116" s="203"/>
      <c r="Q1116" s="203"/>
      <c r="R1116" s="203"/>
      <c r="S1116" s="203"/>
      <c r="T1116" s="204"/>
      <c r="AT1116" s="205" t="s">
        <v>130</v>
      </c>
      <c r="AU1116" s="205" t="s">
        <v>83</v>
      </c>
      <c r="AV1116" s="12" t="s">
        <v>83</v>
      </c>
      <c r="AW1116" s="12" t="s">
        <v>31</v>
      </c>
      <c r="AX1116" s="12" t="s">
        <v>75</v>
      </c>
      <c r="AY1116" s="205" t="s">
        <v>120</v>
      </c>
    </row>
    <row r="1117" spans="1:65" s="13" customFormat="1" ht="11.25">
      <c r="B1117" s="206"/>
      <c r="C1117" s="207"/>
      <c r="D1117" s="191" t="s">
        <v>130</v>
      </c>
      <c r="E1117" s="208" t="s">
        <v>1</v>
      </c>
      <c r="F1117" s="209" t="s">
        <v>899</v>
      </c>
      <c r="G1117" s="207"/>
      <c r="H1117" s="210">
        <v>14</v>
      </c>
      <c r="I1117" s="211"/>
      <c r="J1117" s="207"/>
      <c r="K1117" s="207"/>
      <c r="L1117" s="212"/>
      <c r="M1117" s="213"/>
      <c r="N1117" s="214"/>
      <c r="O1117" s="214"/>
      <c r="P1117" s="214"/>
      <c r="Q1117" s="214"/>
      <c r="R1117" s="214"/>
      <c r="S1117" s="214"/>
      <c r="T1117" s="215"/>
      <c r="AT1117" s="216" t="s">
        <v>130</v>
      </c>
      <c r="AU1117" s="216" t="s">
        <v>83</v>
      </c>
      <c r="AV1117" s="13" t="s">
        <v>85</v>
      </c>
      <c r="AW1117" s="13" t="s">
        <v>31</v>
      </c>
      <c r="AX1117" s="13" t="s">
        <v>75</v>
      </c>
      <c r="AY1117" s="216" t="s">
        <v>120</v>
      </c>
    </row>
    <row r="1118" spans="1:65" s="14" customFormat="1" ht="11.25">
      <c r="B1118" s="217"/>
      <c r="C1118" s="218"/>
      <c r="D1118" s="191" t="s">
        <v>130</v>
      </c>
      <c r="E1118" s="219" t="s">
        <v>1</v>
      </c>
      <c r="F1118" s="220" t="s">
        <v>137</v>
      </c>
      <c r="G1118" s="218"/>
      <c r="H1118" s="221">
        <v>81.599999999999994</v>
      </c>
      <c r="I1118" s="222"/>
      <c r="J1118" s="218"/>
      <c r="K1118" s="218"/>
      <c r="L1118" s="223"/>
      <c r="M1118" s="224"/>
      <c r="N1118" s="225"/>
      <c r="O1118" s="225"/>
      <c r="P1118" s="225"/>
      <c r="Q1118" s="225"/>
      <c r="R1118" s="225"/>
      <c r="S1118" s="225"/>
      <c r="T1118" s="226"/>
      <c r="AT1118" s="227" t="s">
        <v>130</v>
      </c>
      <c r="AU1118" s="227" t="s">
        <v>83</v>
      </c>
      <c r="AV1118" s="14" t="s">
        <v>127</v>
      </c>
      <c r="AW1118" s="14" t="s">
        <v>31</v>
      </c>
      <c r="AX1118" s="14" t="s">
        <v>83</v>
      </c>
      <c r="AY1118" s="227" t="s">
        <v>120</v>
      </c>
    </row>
    <row r="1119" spans="1:65" s="2" customFormat="1" ht="24.2" customHeight="1">
      <c r="A1119" s="33"/>
      <c r="B1119" s="34"/>
      <c r="C1119" s="228" t="s">
        <v>900</v>
      </c>
      <c r="D1119" s="228" t="s">
        <v>553</v>
      </c>
      <c r="E1119" s="229" t="s">
        <v>901</v>
      </c>
      <c r="F1119" s="230" t="s">
        <v>902</v>
      </c>
      <c r="G1119" s="231" t="s">
        <v>141</v>
      </c>
      <c r="H1119" s="232">
        <v>23.95</v>
      </c>
      <c r="I1119" s="233"/>
      <c r="J1119" s="234">
        <f>ROUND(I1119*H1119,2)</f>
        <v>0</v>
      </c>
      <c r="K1119" s="230" t="s">
        <v>125</v>
      </c>
      <c r="L1119" s="38"/>
      <c r="M1119" s="235" t="s">
        <v>1</v>
      </c>
      <c r="N1119" s="236" t="s">
        <v>40</v>
      </c>
      <c r="O1119" s="70"/>
      <c r="P1119" s="187">
        <f>O1119*H1119</f>
        <v>0</v>
      </c>
      <c r="Q1119" s="187">
        <v>0</v>
      </c>
      <c r="R1119" s="187">
        <f>Q1119*H1119</f>
        <v>0</v>
      </c>
      <c r="S1119" s="187">
        <v>0</v>
      </c>
      <c r="T1119" s="188">
        <f>S1119*H1119</f>
        <v>0</v>
      </c>
      <c r="U1119" s="33"/>
      <c r="V1119" s="33"/>
      <c r="W1119" s="33"/>
      <c r="X1119" s="33"/>
      <c r="Y1119" s="33"/>
      <c r="Z1119" s="33"/>
      <c r="AA1119" s="33"/>
      <c r="AB1119" s="33"/>
      <c r="AC1119" s="33"/>
      <c r="AD1119" s="33"/>
      <c r="AE1119" s="33"/>
      <c r="AR1119" s="189" t="s">
        <v>127</v>
      </c>
      <c r="AT1119" s="189" t="s">
        <v>553</v>
      </c>
      <c r="AU1119" s="189" t="s">
        <v>83</v>
      </c>
      <c r="AY1119" s="16" t="s">
        <v>120</v>
      </c>
      <c r="BE1119" s="190">
        <f>IF(N1119="základní",J1119,0)</f>
        <v>0</v>
      </c>
      <c r="BF1119" s="190">
        <f>IF(N1119="snížená",J1119,0)</f>
        <v>0</v>
      </c>
      <c r="BG1119" s="190">
        <f>IF(N1119="zákl. přenesená",J1119,0)</f>
        <v>0</v>
      </c>
      <c r="BH1119" s="190">
        <f>IF(N1119="sníž. přenesená",J1119,0)</f>
        <v>0</v>
      </c>
      <c r="BI1119" s="190">
        <f>IF(N1119="nulová",J1119,0)</f>
        <v>0</v>
      </c>
      <c r="BJ1119" s="16" t="s">
        <v>83</v>
      </c>
      <c r="BK1119" s="190">
        <f>ROUND(I1119*H1119,2)</f>
        <v>0</v>
      </c>
      <c r="BL1119" s="16" t="s">
        <v>127</v>
      </c>
      <c r="BM1119" s="189" t="s">
        <v>903</v>
      </c>
    </row>
    <row r="1120" spans="1:65" s="2" customFormat="1" ht="29.25">
      <c r="A1120" s="33"/>
      <c r="B1120" s="34"/>
      <c r="C1120" s="35"/>
      <c r="D1120" s="191" t="s">
        <v>129</v>
      </c>
      <c r="E1120" s="35"/>
      <c r="F1120" s="192" t="s">
        <v>904</v>
      </c>
      <c r="G1120" s="35"/>
      <c r="H1120" s="35"/>
      <c r="I1120" s="193"/>
      <c r="J1120" s="35"/>
      <c r="K1120" s="35"/>
      <c r="L1120" s="38"/>
      <c r="M1120" s="194"/>
      <c r="N1120" s="195"/>
      <c r="O1120" s="70"/>
      <c r="P1120" s="70"/>
      <c r="Q1120" s="70"/>
      <c r="R1120" s="70"/>
      <c r="S1120" s="70"/>
      <c r="T1120" s="71"/>
      <c r="U1120" s="33"/>
      <c r="V1120" s="33"/>
      <c r="W1120" s="33"/>
      <c r="X1120" s="33"/>
      <c r="Y1120" s="33"/>
      <c r="Z1120" s="33"/>
      <c r="AA1120" s="33"/>
      <c r="AB1120" s="33"/>
      <c r="AC1120" s="33"/>
      <c r="AD1120" s="33"/>
      <c r="AE1120" s="33"/>
      <c r="AT1120" s="16" t="s">
        <v>129</v>
      </c>
      <c r="AU1120" s="16" t="s">
        <v>83</v>
      </c>
    </row>
    <row r="1121" spans="1:65" s="12" customFormat="1" ht="11.25">
      <c r="B1121" s="196"/>
      <c r="C1121" s="197"/>
      <c r="D1121" s="191" t="s">
        <v>130</v>
      </c>
      <c r="E1121" s="198" t="s">
        <v>1</v>
      </c>
      <c r="F1121" s="199" t="s">
        <v>132</v>
      </c>
      <c r="G1121" s="197"/>
      <c r="H1121" s="198" t="s">
        <v>1</v>
      </c>
      <c r="I1121" s="200"/>
      <c r="J1121" s="197"/>
      <c r="K1121" s="197"/>
      <c r="L1121" s="201"/>
      <c r="M1121" s="202"/>
      <c r="N1121" s="203"/>
      <c r="O1121" s="203"/>
      <c r="P1121" s="203"/>
      <c r="Q1121" s="203"/>
      <c r="R1121" s="203"/>
      <c r="S1121" s="203"/>
      <c r="T1121" s="204"/>
      <c r="AT1121" s="205" t="s">
        <v>130</v>
      </c>
      <c r="AU1121" s="205" t="s">
        <v>83</v>
      </c>
      <c r="AV1121" s="12" t="s">
        <v>83</v>
      </c>
      <c r="AW1121" s="12" t="s">
        <v>31</v>
      </c>
      <c r="AX1121" s="12" t="s">
        <v>75</v>
      </c>
      <c r="AY1121" s="205" t="s">
        <v>120</v>
      </c>
    </row>
    <row r="1122" spans="1:65" s="13" customFormat="1" ht="11.25">
      <c r="B1122" s="206"/>
      <c r="C1122" s="207"/>
      <c r="D1122" s="191" t="s">
        <v>130</v>
      </c>
      <c r="E1122" s="208" t="s">
        <v>1</v>
      </c>
      <c r="F1122" s="209" t="s">
        <v>155</v>
      </c>
      <c r="G1122" s="207"/>
      <c r="H1122" s="210">
        <v>3</v>
      </c>
      <c r="I1122" s="211"/>
      <c r="J1122" s="207"/>
      <c r="K1122" s="207"/>
      <c r="L1122" s="212"/>
      <c r="M1122" s="213"/>
      <c r="N1122" s="214"/>
      <c r="O1122" s="214"/>
      <c r="P1122" s="214"/>
      <c r="Q1122" s="214"/>
      <c r="R1122" s="214"/>
      <c r="S1122" s="214"/>
      <c r="T1122" s="215"/>
      <c r="AT1122" s="216" t="s">
        <v>130</v>
      </c>
      <c r="AU1122" s="216" t="s">
        <v>83</v>
      </c>
      <c r="AV1122" s="13" t="s">
        <v>85</v>
      </c>
      <c r="AW1122" s="13" t="s">
        <v>31</v>
      </c>
      <c r="AX1122" s="13" t="s">
        <v>75</v>
      </c>
      <c r="AY1122" s="216" t="s">
        <v>120</v>
      </c>
    </row>
    <row r="1123" spans="1:65" s="12" customFormat="1" ht="11.25">
      <c r="B1123" s="196"/>
      <c r="C1123" s="197"/>
      <c r="D1123" s="191" t="s">
        <v>130</v>
      </c>
      <c r="E1123" s="198" t="s">
        <v>1</v>
      </c>
      <c r="F1123" s="199" t="s">
        <v>134</v>
      </c>
      <c r="G1123" s="197"/>
      <c r="H1123" s="198" t="s">
        <v>1</v>
      </c>
      <c r="I1123" s="200"/>
      <c r="J1123" s="197"/>
      <c r="K1123" s="197"/>
      <c r="L1123" s="201"/>
      <c r="M1123" s="202"/>
      <c r="N1123" s="203"/>
      <c r="O1123" s="203"/>
      <c r="P1123" s="203"/>
      <c r="Q1123" s="203"/>
      <c r="R1123" s="203"/>
      <c r="S1123" s="203"/>
      <c r="T1123" s="204"/>
      <c r="AT1123" s="205" t="s">
        <v>130</v>
      </c>
      <c r="AU1123" s="205" t="s">
        <v>83</v>
      </c>
      <c r="AV1123" s="12" t="s">
        <v>83</v>
      </c>
      <c r="AW1123" s="12" t="s">
        <v>31</v>
      </c>
      <c r="AX1123" s="12" t="s">
        <v>75</v>
      </c>
      <c r="AY1123" s="205" t="s">
        <v>120</v>
      </c>
    </row>
    <row r="1124" spans="1:65" s="13" customFormat="1" ht="11.25">
      <c r="B1124" s="206"/>
      <c r="C1124" s="207"/>
      <c r="D1124" s="191" t="s">
        <v>130</v>
      </c>
      <c r="E1124" s="208" t="s">
        <v>1</v>
      </c>
      <c r="F1124" s="209" t="s">
        <v>905</v>
      </c>
      <c r="G1124" s="207"/>
      <c r="H1124" s="210">
        <v>1.75</v>
      </c>
      <c r="I1124" s="211"/>
      <c r="J1124" s="207"/>
      <c r="K1124" s="207"/>
      <c r="L1124" s="212"/>
      <c r="M1124" s="213"/>
      <c r="N1124" s="214"/>
      <c r="O1124" s="214"/>
      <c r="P1124" s="214"/>
      <c r="Q1124" s="214"/>
      <c r="R1124" s="214"/>
      <c r="S1124" s="214"/>
      <c r="T1124" s="215"/>
      <c r="AT1124" s="216" t="s">
        <v>130</v>
      </c>
      <c r="AU1124" s="216" t="s">
        <v>83</v>
      </c>
      <c r="AV1124" s="13" t="s">
        <v>85</v>
      </c>
      <c r="AW1124" s="13" t="s">
        <v>31</v>
      </c>
      <c r="AX1124" s="13" t="s">
        <v>75</v>
      </c>
      <c r="AY1124" s="216" t="s">
        <v>120</v>
      </c>
    </row>
    <row r="1125" spans="1:65" s="12" customFormat="1" ht="11.25">
      <c r="B1125" s="196"/>
      <c r="C1125" s="197"/>
      <c r="D1125" s="191" t="s">
        <v>130</v>
      </c>
      <c r="E1125" s="198" t="s">
        <v>1</v>
      </c>
      <c r="F1125" s="199" t="s">
        <v>485</v>
      </c>
      <c r="G1125" s="197"/>
      <c r="H1125" s="198" t="s">
        <v>1</v>
      </c>
      <c r="I1125" s="200"/>
      <c r="J1125" s="197"/>
      <c r="K1125" s="197"/>
      <c r="L1125" s="201"/>
      <c r="M1125" s="202"/>
      <c r="N1125" s="203"/>
      <c r="O1125" s="203"/>
      <c r="P1125" s="203"/>
      <c r="Q1125" s="203"/>
      <c r="R1125" s="203"/>
      <c r="S1125" s="203"/>
      <c r="T1125" s="204"/>
      <c r="AT1125" s="205" t="s">
        <v>130</v>
      </c>
      <c r="AU1125" s="205" t="s">
        <v>83</v>
      </c>
      <c r="AV1125" s="12" t="s">
        <v>83</v>
      </c>
      <c r="AW1125" s="12" t="s">
        <v>31</v>
      </c>
      <c r="AX1125" s="12" t="s">
        <v>75</v>
      </c>
      <c r="AY1125" s="205" t="s">
        <v>120</v>
      </c>
    </row>
    <row r="1126" spans="1:65" s="13" customFormat="1" ht="11.25">
      <c r="B1126" s="206"/>
      <c r="C1126" s="207"/>
      <c r="D1126" s="191" t="s">
        <v>130</v>
      </c>
      <c r="E1126" s="208" t="s">
        <v>1</v>
      </c>
      <c r="F1126" s="209" t="s">
        <v>135</v>
      </c>
      <c r="G1126" s="207"/>
      <c r="H1126" s="210">
        <v>6</v>
      </c>
      <c r="I1126" s="211"/>
      <c r="J1126" s="207"/>
      <c r="K1126" s="207"/>
      <c r="L1126" s="212"/>
      <c r="M1126" s="213"/>
      <c r="N1126" s="214"/>
      <c r="O1126" s="214"/>
      <c r="P1126" s="214"/>
      <c r="Q1126" s="214"/>
      <c r="R1126" s="214"/>
      <c r="S1126" s="214"/>
      <c r="T1126" s="215"/>
      <c r="AT1126" s="216" t="s">
        <v>130</v>
      </c>
      <c r="AU1126" s="216" t="s">
        <v>83</v>
      </c>
      <c r="AV1126" s="13" t="s">
        <v>85</v>
      </c>
      <c r="AW1126" s="13" t="s">
        <v>31</v>
      </c>
      <c r="AX1126" s="13" t="s">
        <v>75</v>
      </c>
      <c r="AY1126" s="216" t="s">
        <v>120</v>
      </c>
    </row>
    <row r="1127" spans="1:65" s="12" customFormat="1" ht="11.25">
      <c r="B1127" s="196"/>
      <c r="C1127" s="197"/>
      <c r="D1127" s="191" t="s">
        <v>130</v>
      </c>
      <c r="E1127" s="198" t="s">
        <v>1</v>
      </c>
      <c r="F1127" s="199" t="s">
        <v>456</v>
      </c>
      <c r="G1127" s="197"/>
      <c r="H1127" s="198" t="s">
        <v>1</v>
      </c>
      <c r="I1127" s="200"/>
      <c r="J1127" s="197"/>
      <c r="K1127" s="197"/>
      <c r="L1127" s="201"/>
      <c r="M1127" s="202"/>
      <c r="N1127" s="203"/>
      <c r="O1127" s="203"/>
      <c r="P1127" s="203"/>
      <c r="Q1127" s="203"/>
      <c r="R1127" s="203"/>
      <c r="S1127" s="203"/>
      <c r="T1127" s="204"/>
      <c r="AT1127" s="205" t="s">
        <v>130</v>
      </c>
      <c r="AU1127" s="205" t="s">
        <v>83</v>
      </c>
      <c r="AV1127" s="12" t="s">
        <v>83</v>
      </c>
      <c r="AW1127" s="12" t="s">
        <v>31</v>
      </c>
      <c r="AX1127" s="12" t="s">
        <v>75</v>
      </c>
      <c r="AY1127" s="205" t="s">
        <v>120</v>
      </c>
    </row>
    <row r="1128" spans="1:65" s="13" customFormat="1" ht="11.25">
      <c r="B1128" s="206"/>
      <c r="C1128" s="207"/>
      <c r="D1128" s="191" t="s">
        <v>130</v>
      </c>
      <c r="E1128" s="208" t="s">
        <v>1</v>
      </c>
      <c r="F1128" s="209" t="s">
        <v>906</v>
      </c>
      <c r="G1128" s="207"/>
      <c r="H1128" s="210">
        <v>7.2</v>
      </c>
      <c r="I1128" s="211"/>
      <c r="J1128" s="207"/>
      <c r="K1128" s="207"/>
      <c r="L1128" s="212"/>
      <c r="M1128" s="213"/>
      <c r="N1128" s="214"/>
      <c r="O1128" s="214"/>
      <c r="P1128" s="214"/>
      <c r="Q1128" s="214"/>
      <c r="R1128" s="214"/>
      <c r="S1128" s="214"/>
      <c r="T1128" s="215"/>
      <c r="AT1128" s="216" t="s">
        <v>130</v>
      </c>
      <c r="AU1128" s="216" t="s">
        <v>83</v>
      </c>
      <c r="AV1128" s="13" t="s">
        <v>85</v>
      </c>
      <c r="AW1128" s="13" t="s">
        <v>31</v>
      </c>
      <c r="AX1128" s="13" t="s">
        <v>75</v>
      </c>
      <c r="AY1128" s="216" t="s">
        <v>120</v>
      </c>
    </row>
    <row r="1129" spans="1:65" s="12" customFormat="1" ht="11.25">
      <c r="B1129" s="196"/>
      <c r="C1129" s="197"/>
      <c r="D1129" s="191" t="s">
        <v>130</v>
      </c>
      <c r="E1129" s="198" t="s">
        <v>1</v>
      </c>
      <c r="F1129" s="199" t="s">
        <v>268</v>
      </c>
      <c r="G1129" s="197"/>
      <c r="H1129" s="198" t="s">
        <v>1</v>
      </c>
      <c r="I1129" s="200"/>
      <c r="J1129" s="197"/>
      <c r="K1129" s="197"/>
      <c r="L1129" s="201"/>
      <c r="M1129" s="202"/>
      <c r="N1129" s="203"/>
      <c r="O1129" s="203"/>
      <c r="P1129" s="203"/>
      <c r="Q1129" s="203"/>
      <c r="R1129" s="203"/>
      <c r="S1129" s="203"/>
      <c r="T1129" s="204"/>
      <c r="AT1129" s="205" t="s">
        <v>130</v>
      </c>
      <c r="AU1129" s="205" t="s">
        <v>83</v>
      </c>
      <c r="AV1129" s="12" t="s">
        <v>83</v>
      </c>
      <c r="AW1129" s="12" t="s">
        <v>31</v>
      </c>
      <c r="AX1129" s="12" t="s">
        <v>75</v>
      </c>
      <c r="AY1129" s="205" t="s">
        <v>120</v>
      </c>
    </row>
    <row r="1130" spans="1:65" s="13" customFormat="1" ht="11.25">
      <c r="B1130" s="206"/>
      <c r="C1130" s="207"/>
      <c r="D1130" s="191" t="s">
        <v>130</v>
      </c>
      <c r="E1130" s="208" t="s">
        <v>1</v>
      </c>
      <c r="F1130" s="209" t="s">
        <v>135</v>
      </c>
      <c r="G1130" s="207"/>
      <c r="H1130" s="210">
        <v>6</v>
      </c>
      <c r="I1130" s="211"/>
      <c r="J1130" s="207"/>
      <c r="K1130" s="207"/>
      <c r="L1130" s="212"/>
      <c r="M1130" s="213"/>
      <c r="N1130" s="214"/>
      <c r="O1130" s="214"/>
      <c r="P1130" s="214"/>
      <c r="Q1130" s="214"/>
      <c r="R1130" s="214"/>
      <c r="S1130" s="214"/>
      <c r="T1130" s="215"/>
      <c r="AT1130" s="216" t="s">
        <v>130</v>
      </c>
      <c r="AU1130" s="216" t="s">
        <v>83</v>
      </c>
      <c r="AV1130" s="13" t="s">
        <v>85</v>
      </c>
      <c r="AW1130" s="13" t="s">
        <v>31</v>
      </c>
      <c r="AX1130" s="13" t="s">
        <v>75</v>
      </c>
      <c r="AY1130" s="216" t="s">
        <v>120</v>
      </c>
    </row>
    <row r="1131" spans="1:65" s="14" customFormat="1" ht="11.25">
      <c r="B1131" s="217"/>
      <c r="C1131" s="218"/>
      <c r="D1131" s="191" t="s">
        <v>130</v>
      </c>
      <c r="E1131" s="219" t="s">
        <v>1</v>
      </c>
      <c r="F1131" s="220" t="s">
        <v>137</v>
      </c>
      <c r="G1131" s="218"/>
      <c r="H1131" s="221">
        <v>23.95</v>
      </c>
      <c r="I1131" s="222"/>
      <c r="J1131" s="218"/>
      <c r="K1131" s="218"/>
      <c r="L1131" s="223"/>
      <c r="M1131" s="224"/>
      <c r="N1131" s="225"/>
      <c r="O1131" s="225"/>
      <c r="P1131" s="225"/>
      <c r="Q1131" s="225"/>
      <c r="R1131" s="225"/>
      <c r="S1131" s="225"/>
      <c r="T1131" s="226"/>
      <c r="AT1131" s="227" t="s">
        <v>130</v>
      </c>
      <c r="AU1131" s="227" t="s">
        <v>83</v>
      </c>
      <c r="AV1131" s="14" t="s">
        <v>127</v>
      </c>
      <c r="AW1131" s="14" t="s">
        <v>31</v>
      </c>
      <c r="AX1131" s="14" t="s">
        <v>83</v>
      </c>
      <c r="AY1131" s="227" t="s">
        <v>120</v>
      </c>
    </row>
    <row r="1132" spans="1:65" s="2" customFormat="1" ht="37.9" customHeight="1">
      <c r="A1132" s="33"/>
      <c r="B1132" s="34"/>
      <c r="C1132" s="228" t="s">
        <v>907</v>
      </c>
      <c r="D1132" s="228" t="s">
        <v>553</v>
      </c>
      <c r="E1132" s="229" t="s">
        <v>908</v>
      </c>
      <c r="F1132" s="230" t="s">
        <v>909</v>
      </c>
      <c r="G1132" s="231" t="s">
        <v>141</v>
      </c>
      <c r="H1132" s="232">
        <v>9.6</v>
      </c>
      <c r="I1132" s="233"/>
      <c r="J1132" s="234">
        <f>ROUND(I1132*H1132,2)</f>
        <v>0</v>
      </c>
      <c r="K1132" s="230" t="s">
        <v>125</v>
      </c>
      <c r="L1132" s="38"/>
      <c r="M1132" s="235" t="s">
        <v>1</v>
      </c>
      <c r="N1132" s="236" t="s">
        <v>40</v>
      </c>
      <c r="O1132" s="70"/>
      <c r="P1132" s="187">
        <f>O1132*H1132</f>
        <v>0</v>
      </c>
      <c r="Q1132" s="187">
        <v>0</v>
      </c>
      <c r="R1132" s="187">
        <f>Q1132*H1132</f>
        <v>0</v>
      </c>
      <c r="S1132" s="187">
        <v>0</v>
      </c>
      <c r="T1132" s="188">
        <f>S1132*H1132</f>
        <v>0</v>
      </c>
      <c r="U1132" s="33"/>
      <c r="V1132" s="33"/>
      <c r="W1132" s="33"/>
      <c r="X1132" s="33"/>
      <c r="Y1132" s="33"/>
      <c r="Z1132" s="33"/>
      <c r="AA1132" s="33"/>
      <c r="AB1132" s="33"/>
      <c r="AC1132" s="33"/>
      <c r="AD1132" s="33"/>
      <c r="AE1132" s="33"/>
      <c r="AR1132" s="189" t="s">
        <v>127</v>
      </c>
      <c r="AT1132" s="189" t="s">
        <v>553</v>
      </c>
      <c r="AU1132" s="189" t="s">
        <v>83</v>
      </c>
      <c r="AY1132" s="16" t="s">
        <v>120</v>
      </c>
      <c r="BE1132" s="190">
        <f>IF(N1132="základní",J1132,0)</f>
        <v>0</v>
      </c>
      <c r="BF1132" s="190">
        <f>IF(N1132="snížená",J1132,0)</f>
        <v>0</v>
      </c>
      <c r="BG1132" s="190">
        <f>IF(N1132="zákl. přenesená",J1132,0)</f>
        <v>0</v>
      </c>
      <c r="BH1132" s="190">
        <f>IF(N1132="sníž. přenesená",J1132,0)</f>
        <v>0</v>
      </c>
      <c r="BI1132" s="190">
        <f>IF(N1132="nulová",J1132,0)</f>
        <v>0</v>
      </c>
      <c r="BJ1132" s="16" t="s">
        <v>83</v>
      </c>
      <c r="BK1132" s="190">
        <f>ROUND(I1132*H1132,2)</f>
        <v>0</v>
      </c>
      <c r="BL1132" s="16" t="s">
        <v>127</v>
      </c>
      <c r="BM1132" s="189" t="s">
        <v>910</v>
      </c>
    </row>
    <row r="1133" spans="1:65" s="2" customFormat="1" ht="39">
      <c r="A1133" s="33"/>
      <c r="B1133" s="34"/>
      <c r="C1133" s="35"/>
      <c r="D1133" s="191" t="s">
        <v>129</v>
      </c>
      <c r="E1133" s="35"/>
      <c r="F1133" s="192" t="s">
        <v>911</v>
      </c>
      <c r="G1133" s="35"/>
      <c r="H1133" s="35"/>
      <c r="I1133" s="193"/>
      <c r="J1133" s="35"/>
      <c r="K1133" s="35"/>
      <c r="L1133" s="38"/>
      <c r="M1133" s="194"/>
      <c r="N1133" s="195"/>
      <c r="O1133" s="70"/>
      <c r="P1133" s="70"/>
      <c r="Q1133" s="70"/>
      <c r="R1133" s="70"/>
      <c r="S1133" s="70"/>
      <c r="T1133" s="71"/>
      <c r="U1133" s="33"/>
      <c r="V1133" s="33"/>
      <c r="W1133" s="33"/>
      <c r="X1133" s="33"/>
      <c r="Y1133" s="33"/>
      <c r="Z1133" s="33"/>
      <c r="AA1133" s="33"/>
      <c r="AB1133" s="33"/>
      <c r="AC1133" s="33"/>
      <c r="AD1133" s="33"/>
      <c r="AE1133" s="33"/>
      <c r="AT1133" s="16" t="s">
        <v>129</v>
      </c>
      <c r="AU1133" s="16" t="s">
        <v>83</v>
      </c>
    </row>
    <row r="1134" spans="1:65" s="12" customFormat="1" ht="11.25">
      <c r="B1134" s="196"/>
      <c r="C1134" s="197"/>
      <c r="D1134" s="191" t="s">
        <v>130</v>
      </c>
      <c r="E1134" s="198" t="s">
        <v>1</v>
      </c>
      <c r="F1134" s="199" t="s">
        <v>174</v>
      </c>
      <c r="G1134" s="197"/>
      <c r="H1134" s="198" t="s">
        <v>1</v>
      </c>
      <c r="I1134" s="200"/>
      <c r="J1134" s="197"/>
      <c r="K1134" s="197"/>
      <c r="L1134" s="201"/>
      <c r="M1134" s="202"/>
      <c r="N1134" s="203"/>
      <c r="O1134" s="203"/>
      <c r="P1134" s="203"/>
      <c r="Q1134" s="203"/>
      <c r="R1134" s="203"/>
      <c r="S1134" s="203"/>
      <c r="T1134" s="204"/>
      <c r="AT1134" s="205" t="s">
        <v>130</v>
      </c>
      <c r="AU1134" s="205" t="s">
        <v>83</v>
      </c>
      <c r="AV1134" s="12" t="s">
        <v>83</v>
      </c>
      <c r="AW1134" s="12" t="s">
        <v>31</v>
      </c>
      <c r="AX1134" s="12" t="s">
        <v>75</v>
      </c>
      <c r="AY1134" s="205" t="s">
        <v>120</v>
      </c>
    </row>
    <row r="1135" spans="1:65" s="13" customFormat="1" ht="11.25">
      <c r="B1135" s="206"/>
      <c r="C1135" s="207"/>
      <c r="D1135" s="191" t="s">
        <v>130</v>
      </c>
      <c r="E1135" s="208" t="s">
        <v>1</v>
      </c>
      <c r="F1135" s="209" t="s">
        <v>439</v>
      </c>
      <c r="G1135" s="207"/>
      <c r="H1135" s="210">
        <v>9.6</v>
      </c>
      <c r="I1135" s="211"/>
      <c r="J1135" s="207"/>
      <c r="K1135" s="207"/>
      <c r="L1135" s="212"/>
      <c r="M1135" s="213"/>
      <c r="N1135" s="214"/>
      <c r="O1135" s="214"/>
      <c r="P1135" s="214"/>
      <c r="Q1135" s="214"/>
      <c r="R1135" s="214"/>
      <c r="S1135" s="214"/>
      <c r="T1135" s="215"/>
      <c r="AT1135" s="216" t="s">
        <v>130</v>
      </c>
      <c r="AU1135" s="216" t="s">
        <v>83</v>
      </c>
      <c r="AV1135" s="13" t="s">
        <v>85</v>
      </c>
      <c r="AW1135" s="13" t="s">
        <v>31</v>
      </c>
      <c r="AX1135" s="13" t="s">
        <v>75</v>
      </c>
      <c r="AY1135" s="216" t="s">
        <v>120</v>
      </c>
    </row>
    <row r="1136" spans="1:65" s="14" customFormat="1" ht="11.25">
      <c r="B1136" s="217"/>
      <c r="C1136" s="218"/>
      <c r="D1136" s="191" t="s">
        <v>130</v>
      </c>
      <c r="E1136" s="219" t="s">
        <v>1</v>
      </c>
      <c r="F1136" s="220" t="s">
        <v>137</v>
      </c>
      <c r="G1136" s="218"/>
      <c r="H1136" s="221">
        <v>9.6</v>
      </c>
      <c r="I1136" s="222"/>
      <c r="J1136" s="218"/>
      <c r="K1136" s="218"/>
      <c r="L1136" s="223"/>
      <c r="M1136" s="224"/>
      <c r="N1136" s="225"/>
      <c r="O1136" s="225"/>
      <c r="P1136" s="225"/>
      <c r="Q1136" s="225"/>
      <c r="R1136" s="225"/>
      <c r="S1136" s="225"/>
      <c r="T1136" s="226"/>
      <c r="AT1136" s="227" t="s">
        <v>130</v>
      </c>
      <c r="AU1136" s="227" t="s">
        <v>83</v>
      </c>
      <c r="AV1136" s="14" t="s">
        <v>127</v>
      </c>
      <c r="AW1136" s="14" t="s">
        <v>31</v>
      </c>
      <c r="AX1136" s="14" t="s">
        <v>83</v>
      </c>
      <c r="AY1136" s="227" t="s">
        <v>120</v>
      </c>
    </row>
    <row r="1137" spans="1:65" s="2" customFormat="1" ht="37.9" customHeight="1">
      <c r="A1137" s="33"/>
      <c r="B1137" s="34"/>
      <c r="C1137" s="228" t="s">
        <v>912</v>
      </c>
      <c r="D1137" s="228" t="s">
        <v>553</v>
      </c>
      <c r="E1137" s="229" t="s">
        <v>913</v>
      </c>
      <c r="F1137" s="230" t="s">
        <v>914</v>
      </c>
      <c r="G1137" s="231" t="s">
        <v>141</v>
      </c>
      <c r="H1137" s="232">
        <v>9.6</v>
      </c>
      <c r="I1137" s="233"/>
      <c r="J1137" s="234">
        <f>ROUND(I1137*H1137,2)</f>
        <v>0</v>
      </c>
      <c r="K1137" s="230" t="s">
        <v>125</v>
      </c>
      <c r="L1137" s="38"/>
      <c r="M1137" s="235" t="s">
        <v>1</v>
      </c>
      <c r="N1137" s="236" t="s">
        <v>40</v>
      </c>
      <c r="O1137" s="70"/>
      <c r="P1137" s="187">
        <f>O1137*H1137</f>
        <v>0</v>
      </c>
      <c r="Q1137" s="187">
        <v>0</v>
      </c>
      <c r="R1137" s="187">
        <f>Q1137*H1137</f>
        <v>0</v>
      </c>
      <c r="S1137" s="187">
        <v>0</v>
      </c>
      <c r="T1137" s="188">
        <f>S1137*H1137</f>
        <v>0</v>
      </c>
      <c r="U1137" s="33"/>
      <c r="V1137" s="33"/>
      <c r="W1137" s="33"/>
      <c r="X1137" s="33"/>
      <c r="Y1137" s="33"/>
      <c r="Z1137" s="33"/>
      <c r="AA1137" s="33"/>
      <c r="AB1137" s="33"/>
      <c r="AC1137" s="33"/>
      <c r="AD1137" s="33"/>
      <c r="AE1137" s="33"/>
      <c r="AR1137" s="189" t="s">
        <v>127</v>
      </c>
      <c r="AT1137" s="189" t="s">
        <v>553</v>
      </c>
      <c r="AU1137" s="189" t="s">
        <v>83</v>
      </c>
      <c r="AY1137" s="16" t="s">
        <v>120</v>
      </c>
      <c r="BE1137" s="190">
        <f>IF(N1137="základní",J1137,0)</f>
        <v>0</v>
      </c>
      <c r="BF1137" s="190">
        <f>IF(N1137="snížená",J1137,0)</f>
        <v>0</v>
      </c>
      <c r="BG1137" s="190">
        <f>IF(N1137="zákl. přenesená",J1137,0)</f>
        <v>0</v>
      </c>
      <c r="BH1137" s="190">
        <f>IF(N1137="sníž. přenesená",J1137,0)</f>
        <v>0</v>
      </c>
      <c r="BI1137" s="190">
        <f>IF(N1137="nulová",J1137,0)</f>
        <v>0</v>
      </c>
      <c r="BJ1137" s="16" t="s">
        <v>83</v>
      </c>
      <c r="BK1137" s="190">
        <f>ROUND(I1137*H1137,2)</f>
        <v>0</v>
      </c>
      <c r="BL1137" s="16" t="s">
        <v>127</v>
      </c>
      <c r="BM1137" s="189" t="s">
        <v>915</v>
      </c>
    </row>
    <row r="1138" spans="1:65" s="2" customFormat="1" ht="39">
      <c r="A1138" s="33"/>
      <c r="B1138" s="34"/>
      <c r="C1138" s="35"/>
      <c r="D1138" s="191" t="s">
        <v>129</v>
      </c>
      <c r="E1138" s="35"/>
      <c r="F1138" s="192" t="s">
        <v>916</v>
      </c>
      <c r="G1138" s="35"/>
      <c r="H1138" s="35"/>
      <c r="I1138" s="193"/>
      <c r="J1138" s="35"/>
      <c r="K1138" s="35"/>
      <c r="L1138" s="38"/>
      <c r="M1138" s="194"/>
      <c r="N1138" s="195"/>
      <c r="O1138" s="70"/>
      <c r="P1138" s="70"/>
      <c r="Q1138" s="70"/>
      <c r="R1138" s="70"/>
      <c r="S1138" s="70"/>
      <c r="T1138" s="71"/>
      <c r="U1138" s="33"/>
      <c r="V1138" s="33"/>
      <c r="W1138" s="33"/>
      <c r="X1138" s="33"/>
      <c r="Y1138" s="33"/>
      <c r="Z1138" s="33"/>
      <c r="AA1138" s="33"/>
      <c r="AB1138" s="33"/>
      <c r="AC1138" s="33"/>
      <c r="AD1138" s="33"/>
      <c r="AE1138" s="33"/>
      <c r="AT1138" s="16" t="s">
        <v>129</v>
      </c>
      <c r="AU1138" s="16" t="s">
        <v>83</v>
      </c>
    </row>
    <row r="1139" spans="1:65" s="12" customFormat="1" ht="11.25">
      <c r="B1139" s="196"/>
      <c r="C1139" s="197"/>
      <c r="D1139" s="191" t="s">
        <v>130</v>
      </c>
      <c r="E1139" s="198" t="s">
        <v>1</v>
      </c>
      <c r="F1139" s="199" t="s">
        <v>174</v>
      </c>
      <c r="G1139" s="197"/>
      <c r="H1139" s="198" t="s">
        <v>1</v>
      </c>
      <c r="I1139" s="200"/>
      <c r="J1139" s="197"/>
      <c r="K1139" s="197"/>
      <c r="L1139" s="201"/>
      <c r="M1139" s="202"/>
      <c r="N1139" s="203"/>
      <c r="O1139" s="203"/>
      <c r="P1139" s="203"/>
      <c r="Q1139" s="203"/>
      <c r="R1139" s="203"/>
      <c r="S1139" s="203"/>
      <c r="T1139" s="204"/>
      <c r="AT1139" s="205" t="s">
        <v>130</v>
      </c>
      <c r="AU1139" s="205" t="s">
        <v>83</v>
      </c>
      <c r="AV1139" s="12" t="s">
        <v>83</v>
      </c>
      <c r="AW1139" s="12" t="s">
        <v>31</v>
      </c>
      <c r="AX1139" s="12" t="s">
        <v>75</v>
      </c>
      <c r="AY1139" s="205" t="s">
        <v>120</v>
      </c>
    </row>
    <row r="1140" spans="1:65" s="13" customFormat="1" ht="11.25">
      <c r="B1140" s="206"/>
      <c r="C1140" s="207"/>
      <c r="D1140" s="191" t="s">
        <v>130</v>
      </c>
      <c r="E1140" s="208" t="s">
        <v>1</v>
      </c>
      <c r="F1140" s="209" t="s">
        <v>439</v>
      </c>
      <c r="G1140" s="207"/>
      <c r="H1140" s="210">
        <v>9.6</v>
      </c>
      <c r="I1140" s="211"/>
      <c r="J1140" s="207"/>
      <c r="K1140" s="207"/>
      <c r="L1140" s="212"/>
      <c r="M1140" s="213"/>
      <c r="N1140" s="214"/>
      <c r="O1140" s="214"/>
      <c r="P1140" s="214"/>
      <c r="Q1140" s="214"/>
      <c r="R1140" s="214"/>
      <c r="S1140" s="214"/>
      <c r="T1140" s="215"/>
      <c r="AT1140" s="216" t="s">
        <v>130</v>
      </c>
      <c r="AU1140" s="216" t="s">
        <v>83</v>
      </c>
      <c r="AV1140" s="13" t="s">
        <v>85</v>
      </c>
      <c r="AW1140" s="13" t="s">
        <v>31</v>
      </c>
      <c r="AX1140" s="13" t="s">
        <v>75</v>
      </c>
      <c r="AY1140" s="216" t="s">
        <v>120</v>
      </c>
    </row>
    <row r="1141" spans="1:65" s="14" customFormat="1" ht="11.25">
      <c r="B1141" s="217"/>
      <c r="C1141" s="218"/>
      <c r="D1141" s="191" t="s">
        <v>130</v>
      </c>
      <c r="E1141" s="219" t="s">
        <v>1</v>
      </c>
      <c r="F1141" s="220" t="s">
        <v>137</v>
      </c>
      <c r="G1141" s="218"/>
      <c r="H1141" s="221">
        <v>9.6</v>
      </c>
      <c r="I1141" s="222"/>
      <c r="J1141" s="218"/>
      <c r="K1141" s="218"/>
      <c r="L1141" s="223"/>
      <c r="M1141" s="224"/>
      <c r="N1141" s="225"/>
      <c r="O1141" s="225"/>
      <c r="P1141" s="225"/>
      <c r="Q1141" s="225"/>
      <c r="R1141" s="225"/>
      <c r="S1141" s="225"/>
      <c r="T1141" s="226"/>
      <c r="AT1141" s="227" t="s">
        <v>130</v>
      </c>
      <c r="AU1141" s="227" t="s">
        <v>83</v>
      </c>
      <c r="AV1141" s="14" t="s">
        <v>127</v>
      </c>
      <c r="AW1141" s="14" t="s">
        <v>31</v>
      </c>
      <c r="AX1141" s="14" t="s">
        <v>83</v>
      </c>
      <c r="AY1141" s="227" t="s">
        <v>120</v>
      </c>
    </row>
    <row r="1142" spans="1:65" s="2" customFormat="1" ht="24.2" customHeight="1">
      <c r="A1142" s="33"/>
      <c r="B1142" s="34"/>
      <c r="C1142" s="228" t="s">
        <v>917</v>
      </c>
      <c r="D1142" s="228" t="s">
        <v>553</v>
      </c>
      <c r="E1142" s="229" t="s">
        <v>918</v>
      </c>
      <c r="F1142" s="230" t="s">
        <v>919</v>
      </c>
      <c r="G1142" s="231" t="s">
        <v>141</v>
      </c>
      <c r="H1142" s="232">
        <v>28.8</v>
      </c>
      <c r="I1142" s="233"/>
      <c r="J1142" s="234">
        <f>ROUND(I1142*H1142,2)</f>
        <v>0</v>
      </c>
      <c r="K1142" s="230" t="s">
        <v>125</v>
      </c>
      <c r="L1142" s="38"/>
      <c r="M1142" s="235" t="s">
        <v>1</v>
      </c>
      <c r="N1142" s="236" t="s">
        <v>40</v>
      </c>
      <c r="O1142" s="70"/>
      <c r="P1142" s="187">
        <f>O1142*H1142</f>
        <v>0</v>
      </c>
      <c r="Q1142" s="187">
        <v>0</v>
      </c>
      <c r="R1142" s="187">
        <f>Q1142*H1142</f>
        <v>0</v>
      </c>
      <c r="S1142" s="187">
        <v>0</v>
      </c>
      <c r="T1142" s="188">
        <f>S1142*H1142</f>
        <v>0</v>
      </c>
      <c r="U1142" s="33"/>
      <c r="V1142" s="33"/>
      <c r="W1142" s="33"/>
      <c r="X1142" s="33"/>
      <c r="Y1142" s="33"/>
      <c r="Z1142" s="33"/>
      <c r="AA1142" s="33"/>
      <c r="AB1142" s="33"/>
      <c r="AC1142" s="33"/>
      <c r="AD1142" s="33"/>
      <c r="AE1142" s="33"/>
      <c r="AR1142" s="189" t="s">
        <v>127</v>
      </c>
      <c r="AT1142" s="189" t="s">
        <v>553</v>
      </c>
      <c r="AU1142" s="189" t="s">
        <v>83</v>
      </c>
      <c r="AY1142" s="16" t="s">
        <v>120</v>
      </c>
      <c r="BE1142" s="190">
        <f>IF(N1142="základní",J1142,0)</f>
        <v>0</v>
      </c>
      <c r="BF1142" s="190">
        <f>IF(N1142="snížená",J1142,0)</f>
        <v>0</v>
      </c>
      <c r="BG1142" s="190">
        <f>IF(N1142="zákl. přenesená",J1142,0)</f>
        <v>0</v>
      </c>
      <c r="BH1142" s="190">
        <f>IF(N1142="sníž. přenesená",J1142,0)</f>
        <v>0</v>
      </c>
      <c r="BI1142" s="190">
        <f>IF(N1142="nulová",J1142,0)</f>
        <v>0</v>
      </c>
      <c r="BJ1142" s="16" t="s">
        <v>83</v>
      </c>
      <c r="BK1142" s="190">
        <f>ROUND(I1142*H1142,2)</f>
        <v>0</v>
      </c>
      <c r="BL1142" s="16" t="s">
        <v>127</v>
      </c>
      <c r="BM1142" s="189" t="s">
        <v>920</v>
      </c>
    </row>
    <row r="1143" spans="1:65" s="2" customFormat="1" ht="39">
      <c r="A1143" s="33"/>
      <c r="B1143" s="34"/>
      <c r="C1143" s="35"/>
      <c r="D1143" s="191" t="s">
        <v>129</v>
      </c>
      <c r="E1143" s="35"/>
      <c r="F1143" s="192" t="s">
        <v>921</v>
      </c>
      <c r="G1143" s="35"/>
      <c r="H1143" s="35"/>
      <c r="I1143" s="193"/>
      <c r="J1143" s="35"/>
      <c r="K1143" s="35"/>
      <c r="L1143" s="38"/>
      <c r="M1143" s="194"/>
      <c r="N1143" s="195"/>
      <c r="O1143" s="70"/>
      <c r="P1143" s="70"/>
      <c r="Q1143" s="70"/>
      <c r="R1143" s="70"/>
      <c r="S1143" s="70"/>
      <c r="T1143" s="71"/>
      <c r="U1143" s="33"/>
      <c r="V1143" s="33"/>
      <c r="W1143" s="33"/>
      <c r="X1143" s="33"/>
      <c r="Y1143" s="33"/>
      <c r="Z1143" s="33"/>
      <c r="AA1143" s="33"/>
      <c r="AB1143" s="33"/>
      <c r="AC1143" s="33"/>
      <c r="AD1143" s="33"/>
      <c r="AE1143" s="33"/>
      <c r="AT1143" s="16" t="s">
        <v>129</v>
      </c>
      <c r="AU1143" s="16" t="s">
        <v>83</v>
      </c>
    </row>
    <row r="1144" spans="1:65" s="12" customFormat="1" ht="11.25">
      <c r="B1144" s="196"/>
      <c r="C1144" s="197"/>
      <c r="D1144" s="191" t="s">
        <v>130</v>
      </c>
      <c r="E1144" s="198" t="s">
        <v>1</v>
      </c>
      <c r="F1144" s="199" t="s">
        <v>175</v>
      </c>
      <c r="G1144" s="197"/>
      <c r="H1144" s="198" t="s">
        <v>1</v>
      </c>
      <c r="I1144" s="200"/>
      <c r="J1144" s="197"/>
      <c r="K1144" s="197"/>
      <c r="L1144" s="201"/>
      <c r="M1144" s="202"/>
      <c r="N1144" s="203"/>
      <c r="O1144" s="203"/>
      <c r="P1144" s="203"/>
      <c r="Q1144" s="203"/>
      <c r="R1144" s="203"/>
      <c r="S1144" s="203"/>
      <c r="T1144" s="204"/>
      <c r="AT1144" s="205" t="s">
        <v>130</v>
      </c>
      <c r="AU1144" s="205" t="s">
        <v>83</v>
      </c>
      <c r="AV1144" s="12" t="s">
        <v>83</v>
      </c>
      <c r="AW1144" s="12" t="s">
        <v>31</v>
      </c>
      <c r="AX1144" s="12" t="s">
        <v>75</v>
      </c>
      <c r="AY1144" s="205" t="s">
        <v>120</v>
      </c>
    </row>
    <row r="1145" spans="1:65" s="13" customFormat="1" ht="11.25">
      <c r="B1145" s="206"/>
      <c r="C1145" s="207"/>
      <c r="D1145" s="191" t="s">
        <v>130</v>
      </c>
      <c r="E1145" s="208" t="s">
        <v>1</v>
      </c>
      <c r="F1145" s="209" t="s">
        <v>922</v>
      </c>
      <c r="G1145" s="207"/>
      <c r="H1145" s="210">
        <v>10.8</v>
      </c>
      <c r="I1145" s="211"/>
      <c r="J1145" s="207"/>
      <c r="K1145" s="207"/>
      <c r="L1145" s="212"/>
      <c r="M1145" s="213"/>
      <c r="N1145" s="214"/>
      <c r="O1145" s="214"/>
      <c r="P1145" s="214"/>
      <c r="Q1145" s="214"/>
      <c r="R1145" s="214"/>
      <c r="S1145" s="214"/>
      <c r="T1145" s="215"/>
      <c r="AT1145" s="216" t="s">
        <v>130</v>
      </c>
      <c r="AU1145" s="216" t="s">
        <v>83</v>
      </c>
      <c r="AV1145" s="13" t="s">
        <v>85</v>
      </c>
      <c r="AW1145" s="13" t="s">
        <v>31</v>
      </c>
      <c r="AX1145" s="13" t="s">
        <v>75</v>
      </c>
      <c r="AY1145" s="216" t="s">
        <v>120</v>
      </c>
    </row>
    <row r="1146" spans="1:65" s="12" customFormat="1" ht="11.25">
      <c r="B1146" s="196"/>
      <c r="C1146" s="197"/>
      <c r="D1146" s="191" t="s">
        <v>130</v>
      </c>
      <c r="E1146" s="198" t="s">
        <v>1</v>
      </c>
      <c r="F1146" s="199" t="s">
        <v>343</v>
      </c>
      <c r="G1146" s="197"/>
      <c r="H1146" s="198" t="s">
        <v>1</v>
      </c>
      <c r="I1146" s="200"/>
      <c r="J1146" s="197"/>
      <c r="K1146" s="197"/>
      <c r="L1146" s="201"/>
      <c r="M1146" s="202"/>
      <c r="N1146" s="203"/>
      <c r="O1146" s="203"/>
      <c r="P1146" s="203"/>
      <c r="Q1146" s="203"/>
      <c r="R1146" s="203"/>
      <c r="S1146" s="203"/>
      <c r="T1146" s="204"/>
      <c r="AT1146" s="205" t="s">
        <v>130</v>
      </c>
      <c r="AU1146" s="205" t="s">
        <v>83</v>
      </c>
      <c r="AV1146" s="12" t="s">
        <v>83</v>
      </c>
      <c r="AW1146" s="12" t="s">
        <v>31</v>
      </c>
      <c r="AX1146" s="12" t="s">
        <v>75</v>
      </c>
      <c r="AY1146" s="205" t="s">
        <v>120</v>
      </c>
    </row>
    <row r="1147" spans="1:65" s="13" customFormat="1" ht="11.25">
      <c r="B1147" s="206"/>
      <c r="C1147" s="207"/>
      <c r="D1147" s="191" t="s">
        <v>130</v>
      </c>
      <c r="E1147" s="208" t="s">
        <v>1</v>
      </c>
      <c r="F1147" s="209" t="s">
        <v>922</v>
      </c>
      <c r="G1147" s="207"/>
      <c r="H1147" s="210">
        <v>10.8</v>
      </c>
      <c r="I1147" s="211"/>
      <c r="J1147" s="207"/>
      <c r="K1147" s="207"/>
      <c r="L1147" s="212"/>
      <c r="M1147" s="213"/>
      <c r="N1147" s="214"/>
      <c r="O1147" s="214"/>
      <c r="P1147" s="214"/>
      <c r="Q1147" s="214"/>
      <c r="R1147" s="214"/>
      <c r="S1147" s="214"/>
      <c r="T1147" s="215"/>
      <c r="AT1147" s="216" t="s">
        <v>130</v>
      </c>
      <c r="AU1147" s="216" t="s">
        <v>83</v>
      </c>
      <c r="AV1147" s="13" t="s">
        <v>85</v>
      </c>
      <c r="AW1147" s="13" t="s">
        <v>31</v>
      </c>
      <c r="AX1147" s="13" t="s">
        <v>75</v>
      </c>
      <c r="AY1147" s="216" t="s">
        <v>120</v>
      </c>
    </row>
    <row r="1148" spans="1:65" s="12" customFormat="1" ht="11.25">
      <c r="B1148" s="196"/>
      <c r="C1148" s="197"/>
      <c r="D1148" s="191" t="s">
        <v>130</v>
      </c>
      <c r="E1148" s="198" t="s">
        <v>1</v>
      </c>
      <c r="F1148" s="199" t="s">
        <v>345</v>
      </c>
      <c r="G1148" s="197"/>
      <c r="H1148" s="198" t="s">
        <v>1</v>
      </c>
      <c r="I1148" s="200"/>
      <c r="J1148" s="197"/>
      <c r="K1148" s="197"/>
      <c r="L1148" s="201"/>
      <c r="M1148" s="202"/>
      <c r="N1148" s="203"/>
      <c r="O1148" s="203"/>
      <c r="P1148" s="203"/>
      <c r="Q1148" s="203"/>
      <c r="R1148" s="203"/>
      <c r="S1148" s="203"/>
      <c r="T1148" s="204"/>
      <c r="AT1148" s="205" t="s">
        <v>130</v>
      </c>
      <c r="AU1148" s="205" t="s">
        <v>83</v>
      </c>
      <c r="AV1148" s="12" t="s">
        <v>83</v>
      </c>
      <c r="AW1148" s="12" t="s">
        <v>31</v>
      </c>
      <c r="AX1148" s="12" t="s">
        <v>75</v>
      </c>
      <c r="AY1148" s="205" t="s">
        <v>120</v>
      </c>
    </row>
    <row r="1149" spans="1:65" s="13" customFormat="1" ht="11.25">
      <c r="B1149" s="206"/>
      <c r="C1149" s="207"/>
      <c r="D1149" s="191" t="s">
        <v>130</v>
      </c>
      <c r="E1149" s="208" t="s">
        <v>1</v>
      </c>
      <c r="F1149" s="209" t="s">
        <v>906</v>
      </c>
      <c r="G1149" s="207"/>
      <c r="H1149" s="210">
        <v>7.2</v>
      </c>
      <c r="I1149" s="211"/>
      <c r="J1149" s="207"/>
      <c r="K1149" s="207"/>
      <c r="L1149" s="212"/>
      <c r="M1149" s="213"/>
      <c r="N1149" s="214"/>
      <c r="O1149" s="214"/>
      <c r="P1149" s="214"/>
      <c r="Q1149" s="214"/>
      <c r="R1149" s="214"/>
      <c r="S1149" s="214"/>
      <c r="T1149" s="215"/>
      <c r="AT1149" s="216" t="s">
        <v>130</v>
      </c>
      <c r="AU1149" s="216" t="s">
        <v>83</v>
      </c>
      <c r="AV1149" s="13" t="s">
        <v>85</v>
      </c>
      <c r="AW1149" s="13" t="s">
        <v>31</v>
      </c>
      <c r="AX1149" s="13" t="s">
        <v>75</v>
      </c>
      <c r="AY1149" s="216" t="s">
        <v>120</v>
      </c>
    </row>
    <row r="1150" spans="1:65" s="14" customFormat="1" ht="11.25">
      <c r="B1150" s="217"/>
      <c r="C1150" s="218"/>
      <c r="D1150" s="191" t="s">
        <v>130</v>
      </c>
      <c r="E1150" s="219" t="s">
        <v>1</v>
      </c>
      <c r="F1150" s="220" t="s">
        <v>137</v>
      </c>
      <c r="G1150" s="218"/>
      <c r="H1150" s="221">
        <v>28.8</v>
      </c>
      <c r="I1150" s="222"/>
      <c r="J1150" s="218"/>
      <c r="K1150" s="218"/>
      <c r="L1150" s="223"/>
      <c r="M1150" s="224"/>
      <c r="N1150" s="225"/>
      <c r="O1150" s="225"/>
      <c r="P1150" s="225"/>
      <c r="Q1150" s="225"/>
      <c r="R1150" s="225"/>
      <c r="S1150" s="225"/>
      <c r="T1150" s="226"/>
      <c r="AT1150" s="227" t="s">
        <v>130</v>
      </c>
      <c r="AU1150" s="227" t="s">
        <v>83</v>
      </c>
      <c r="AV1150" s="14" t="s">
        <v>127</v>
      </c>
      <c r="AW1150" s="14" t="s">
        <v>31</v>
      </c>
      <c r="AX1150" s="14" t="s">
        <v>83</v>
      </c>
      <c r="AY1150" s="227" t="s">
        <v>120</v>
      </c>
    </row>
    <row r="1151" spans="1:65" s="2" customFormat="1" ht="24.2" customHeight="1">
      <c r="A1151" s="33"/>
      <c r="B1151" s="34"/>
      <c r="C1151" s="228" t="s">
        <v>923</v>
      </c>
      <c r="D1151" s="228" t="s">
        <v>553</v>
      </c>
      <c r="E1151" s="229" t="s">
        <v>924</v>
      </c>
      <c r="F1151" s="230" t="s">
        <v>925</v>
      </c>
      <c r="G1151" s="231" t="s">
        <v>141</v>
      </c>
      <c r="H1151" s="232">
        <v>49.2</v>
      </c>
      <c r="I1151" s="233"/>
      <c r="J1151" s="234">
        <f>ROUND(I1151*H1151,2)</f>
        <v>0</v>
      </c>
      <c r="K1151" s="230" t="s">
        <v>125</v>
      </c>
      <c r="L1151" s="38"/>
      <c r="M1151" s="235" t="s">
        <v>1</v>
      </c>
      <c r="N1151" s="236" t="s">
        <v>40</v>
      </c>
      <c r="O1151" s="70"/>
      <c r="P1151" s="187">
        <f>O1151*H1151</f>
        <v>0</v>
      </c>
      <c r="Q1151" s="187">
        <v>0</v>
      </c>
      <c r="R1151" s="187">
        <f>Q1151*H1151</f>
        <v>0</v>
      </c>
      <c r="S1151" s="187">
        <v>0</v>
      </c>
      <c r="T1151" s="188">
        <f>S1151*H1151</f>
        <v>0</v>
      </c>
      <c r="U1151" s="33"/>
      <c r="V1151" s="33"/>
      <c r="W1151" s="33"/>
      <c r="X1151" s="33"/>
      <c r="Y1151" s="33"/>
      <c r="Z1151" s="33"/>
      <c r="AA1151" s="33"/>
      <c r="AB1151" s="33"/>
      <c r="AC1151" s="33"/>
      <c r="AD1151" s="33"/>
      <c r="AE1151" s="33"/>
      <c r="AR1151" s="189" t="s">
        <v>127</v>
      </c>
      <c r="AT1151" s="189" t="s">
        <v>553</v>
      </c>
      <c r="AU1151" s="189" t="s">
        <v>83</v>
      </c>
      <c r="AY1151" s="16" t="s">
        <v>120</v>
      </c>
      <c r="BE1151" s="190">
        <f>IF(N1151="základní",J1151,0)</f>
        <v>0</v>
      </c>
      <c r="BF1151" s="190">
        <f>IF(N1151="snížená",J1151,0)</f>
        <v>0</v>
      </c>
      <c r="BG1151" s="190">
        <f>IF(N1151="zákl. přenesená",J1151,0)</f>
        <v>0</v>
      </c>
      <c r="BH1151" s="190">
        <f>IF(N1151="sníž. přenesená",J1151,0)</f>
        <v>0</v>
      </c>
      <c r="BI1151" s="190">
        <f>IF(N1151="nulová",J1151,0)</f>
        <v>0</v>
      </c>
      <c r="BJ1151" s="16" t="s">
        <v>83</v>
      </c>
      <c r="BK1151" s="190">
        <f>ROUND(I1151*H1151,2)</f>
        <v>0</v>
      </c>
      <c r="BL1151" s="16" t="s">
        <v>127</v>
      </c>
      <c r="BM1151" s="189" t="s">
        <v>926</v>
      </c>
    </row>
    <row r="1152" spans="1:65" s="2" customFormat="1" ht="39">
      <c r="A1152" s="33"/>
      <c r="B1152" s="34"/>
      <c r="C1152" s="35"/>
      <c r="D1152" s="191" t="s">
        <v>129</v>
      </c>
      <c r="E1152" s="35"/>
      <c r="F1152" s="192" t="s">
        <v>927</v>
      </c>
      <c r="G1152" s="35"/>
      <c r="H1152" s="35"/>
      <c r="I1152" s="193"/>
      <c r="J1152" s="35"/>
      <c r="K1152" s="35"/>
      <c r="L1152" s="38"/>
      <c r="M1152" s="194"/>
      <c r="N1152" s="195"/>
      <c r="O1152" s="70"/>
      <c r="P1152" s="70"/>
      <c r="Q1152" s="70"/>
      <c r="R1152" s="70"/>
      <c r="S1152" s="70"/>
      <c r="T1152" s="71"/>
      <c r="U1152" s="33"/>
      <c r="V1152" s="33"/>
      <c r="W1152" s="33"/>
      <c r="X1152" s="33"/>
      <c r="Y1152" s="33"/>
      <c r="Z1152" s="33"/>
      <c r="AA1152" s="33"/>
      <c r="AB1152" s="33"/>
      <c r="AC1152" s="33"/>
      <c r="AD1152" s="33"/>
      <c r="AE1152" s="33"/>
      <c r="AT1152" s="16" t="s">
        <v>129</v>
      </c>
      <c r="AU1152" s="16" t="s">
        <v>83</v>
      </c>
    </row>
    <row r="1153" spans="2:51" s="12" customFormat="1" ht="11.25">
      <c r="B1153" s="196"/>
      <c r="C1153" s="197"/>
      <c r="D1153" s="191" t="s">
        <v>130</v>
      </c>
      <c r="E1153" s="198" t="s">
        <v>1</v>
      </c>
      <c r="F1153" s="199" t="s">
        <v>395</v>
      </c>
      <c r="G1153" s="197"/>
      <c r="H1153" s="198" t="s">
        <v>1</v>
      </c>
      <c r="I1153" s="200"/>
      <c r="J1153" s="197"/>
      <c r="K1153" s="197"/>
      <c r="L1153" s="201"/>
      <c r="M1153" s="202"/>
      <c r="N1153" s="203"/>
      <c r="O1153" s="203"/>
      <c r="P1153" s="203"/>
      <c r="Q1153" s="203"/>
      <c r="R1153" s="203"/>
      <c r="S1153" s="203"/>
      <c r="T1153" s="204"/>
      <c r="AT1153" s="205" t="s">
        <v>130</v>
      </c>
      <c r="AU1153" s="205" t="s">
        <v>83</v>
      </c>
      <c r="AV1153" s="12" t="s">
        <v>83</v>
      </c>
      <c r="AW1153" s="12" t="s">
        <v>31</v>
      </c>
      <c r="AX1153" s="12" t="s">
        <v>75</v>
      </c>
      <c r="AY1153" s="205" t="s">
        <v>120</v>
      </c>
    </row>
    <row r="1154" spans="2:51" s="13" customFormat="1" ht="11.25">
      <c r="B1154" s="206"/>
      <c r="C1154" s="207"/>
      <c r="D1154" s="191" t="s">
        <v>130</v>
      </c>
      <c r="E1154" s="208" t="s">
        <v>1</v>
      </c>
      <c r="F1154" s="209" t="s">
        <v>928</v>
      </c>
      <c r="G1154" s="207"/>
      <c r="H1154" s="210">
        <v>4.5</v>
      </c>
      <c r="I1154" s="211"/>
      <c r="J1154" s="207"/>
      <c r="K1154" s="207"/>
      <c r="L1154" s="212"/>
      <c r="M1154" s="213"/>
      <c r="N1154" s="214"/>
      <c r="O1154" s="214"/>
      <c r="P1154" s="214"/>
      <c r="Q1154" s="214"/>
      <c r="R1154" s="214"/>
      <c r="S1154" s="214"/>
      <c r="T1154" s="215"/>
      <c r="AT1154" s="216" t="s">
        <v>130</v>
      </c>
      <c r="AU1154" s="216" t="s">
        <v>83</v>
      </c>
      <c r="AV1154" s="13" t="s">
        <v>85</v>
      </c>
      <c r="AW1154" s="13" t="s">
        <v>31</v>
      </c>
      <c r="AX1154" s="13" t="s">
        <v>75</v>
      </c>
      <c r="AY1154" s="216" t="s">
        <v>120</v>
      </c>
    </row>
    <row r="1155" spans="2:51" s="12" customFormat="1" ht="11.25">
      <c r="B1155" s="196"/>
      <c r="C1155" s="197"/>
      <c r="D1155" s="191" t="s">
        <v>130</v>
      </c>
      <c r="E1155" s="198" t="s">
        <v>1</v>
      </c>
      <c r="F1155" s="199" t="s">
        <v>396</v>
      </c>
      <c r="G1155" s="197"/>
      <c r="H1155" s="198" t="s">
        <v>1</v>
      </c>
      <c r="I1155" s="200"/>
      <c r="J1155" s="197"/>
      <c r="K1155" s="197"/>
      <c r="L1155" s="201"/>
      <c r="M1155" s="202"/>
      <c r="N1155" s="203"/>
      <c r="O1155" s="203"/>
      <c r="P1155" s="203"/>
      <c r="Q1155" s="203"/>
      <c r="R1155" s="203"/>
      <c r="S1155" s="203"/>
      <c r="T1155" s="204"/>
      <c r="AT1155" s="205" t="s">
        <v>130</v>
      </c>
      <c r="AU1155" s="205" t="s">
        <v>83</v>
      </c>
      <c r="AV1155" s="12" t="s">
        <v>83</v>
      </c>
      <c r="AW1155" s="12" t="s">
        <v>31</v>
      </c>
      <c r="AX1155" s="12" t="s">
        <v>75</v>
      </c>
      <c r="AY1155" s="205" t="s">
        <v>120</v>
      </c>
    </row>
    <row r="1156" spans="2:51" s="13" customFormat="1" ht="11.25">
      <c r="B1156" s="206"/>
      <c r="C1156" s="207"/>
      <c r="D1156" s="191" t="s">
        <v>130</v>
      </c>
      <c r="E1156" s="208" t="s">
        <v>1</v>
      </c>
      <c r="F1156" s="209" t="s">
        <v>135</v>
      </c>
      <c r="G1156" s="207"/>
      <c r="H1156" s="210">
        <v>6</v>
      </c>
      <c r="I1156" s="211"/>
      <c r="J1156" s="207"/>
      <c r="K1156" s="207"/>
      <c r="L1156" s="212"/>
      <c r="M1156" s="213"/>
      <c r="N1156" s="214"/>
      <c r="O1156" s="214"/>
      <c r="P1156" s="214"/>
      <c r="Q1156" s="214"/>
      <c r="R1156" s="214"/>
      <c r="S1156" s="214"/>
      <c r="T1156" s="215"/>
      <c r="AT1156" s="216" t="s">
        <v>130</v>
      </c>
      <c r="AU1156" s="216" t="s">
        <v>83</v>
      </c>
      <c r="AV1156" s="13" t="s">
        <v>85</v>
      </c>
      <c r="AW1156" s="13" t="s">
        <v>31</v>
      </c>
      <c r="AX1156" s="13" t="s">
        <v>75</v>
      </c>
      <c r="AY1156" s="216" t="s">
        <v>120</v>
      </c>
    </row>
    <row r="1157" spans="2:51" s="12" customFormat="1" ht="11.25">
      <c r="B1157" s="196"/>
      <c r="C1157" s="197"/>
      <c r="D1157" s="191" t="s">
        <v>130</v>
      </c>
      <c r="E1157" s="198" t="s">
        <v>1</v>
      </c>
      <c r="F1157" s="199" t="s">
        <v>397</v>
      </c>
      <c r="G1157" s="197"/>
      <c r="H1157" s="198" t="s">
        <v>1</v>
      </c>
      <c r="I1157" s="200"/>
      <c r="J1157" s="197"/>
      <c r="K1157" s="197"/>
      <c r="L1157" s="201"/>
      <c r="M1157" s="202"/>
      <c r="N1157" s="203"/>
      <c r="O1157" s="203"/>
      <c r="P1157" s="203"/>
      <c r="Q1157" s="203"/>
      <c r="R1157" s="203"/>
      <c r="S1157" s="203"/>
      <c r="T1157" s="204"/>
      <c r="AT1157" s="205" t="s">
        <v>130</v>
      </c>
      <c r="AU1157" s="205" t="s">
        <v>83</v>
      </c>
      <c r="AV1157" s="12" t="s">
        <v>83</v>
      </c>
      <c r="AW1157" s="12" t="s">
        <v>31</v>
      </c>
      <c r="AX1157" s="12" t="s">
        <v>75</v>
      </c>
      <c r="AY1157" s="205" t="s">
        <v>120</v>
      </c>
    </row>
    <row r="1158" spans="2:51" s="13" customFormat="1" ht="11.25">
      <c r="B1158" s="206"/>
      <c r="C1158" s="207"/>
      <c r="D1158" s="191" t="s">
        <v>130</v>
      </c>
      <c r="E1158" s="208" t="s">
        <v>1</v>
      </c>
      <c r="F1158" s="209" t="s">
        <v>928</v>
      </c>
      <c r="G1158" s="207"/>
      <c r="H1158" s="210">
        <v>4.5</v>
      </c>
      <c r="I1158" s="211"/>
      <c r="J1158" s="207"/>
      <c r="K1158" s="207"/>
      <c r="L1158" s="212"/>
      <c r="M1158" s="213"/>
      <c r="N1158" s="214"/>
      <c r="O1158" s="214"/>
      <c r="P1158" s="214"/>
      <c r="Q1158" s="214"/>
      <c r="R1158" s="214"/>
      <c r="S1158" s="214"/>
      <c r="T1158" s="215"/>
      <c r="AT1158" s="216" t="s">
        <v>130</v>
      </c>
      <c r="AU1158" s="216" t="s">
        <v>83</v>
      </c>
      <c r="AV1158" s="13" t="s">
        <v>85</v>
      </c>
      <c r="AW1158" s="13" t="s">
        <v>31</v>
      </c>
      <c r="AX1158" s="13" t="s">
        <v>75</v>
      </c>
      <c r="AY1158" s="216" t="s">
        <v>120</v>
      </c>
    </row>
    <row r="1159" spans="2:51" s="12" customFormat="1" ht="11.25">
      <c r="B1159" s="196"/>
      <c r="C1159" s="197"/>
      <c r="D1159" s="191" t="s">
        <v>130</v>
      </c>
      <c r="E1159" s="198" t="s">
        <v>1</v>
      </c>
      <c r="F1159" s="199" t="s">
        <v>398</v>
      </c>
      <c r="G1159" s="197"/>
      <c r="H1159" s="198" t="s">
        <v>1</v>
      </c>
      <c r="I1159" s="200"/>
      <c r="J1159" s="197"/>
      <c r="K1159" s="197"/>
      <c r="L1159" s="201"/>
      <c r="M1159" s="202"/>
      <c r="N1159" s="203"/>
      <c r="O1159" s="203"/>
      <c r="P1159" s="203"/>
      <c r="Q1159" s="203"/>
      <c r="R1159" s="203"/>
      <c r="S1159" s="203"/>
      <c r="T1159" s="204"/>
      <c r="AT1159" s="205" t="s">
        <v>130</v>
      </c>
      <c r="AU1159" s="205" t="s">
        <v>83</v>
      </c>
      <c r="AV1159" s="12" t="s">
        <v>83</v>
      </c>
      <c r="AW1159" s="12" t="s">
        <v>31</v>
      </c>
      <c r="AX1159" s="12" t="s">
        <v>75</v>
      </c>
      <c r="AY1159" s="205" t="s">
        <v>120</v>
      </c>
    </row>
    <row r="1160" spans="2:51" s="13" customFormat="1" ht="11.25">
      <c r="B1160" s="206"/>
      <c r="C1160" s="207"/>
      <c r="D1160" s="191" t="s">
        <v>130</v>
      </c>
      <c r="E1160" s="208" t="s">
        <v>1</v>
      </c>
      <c r="F1160" s="209" t="s">
        <v>135</v>
      </c>
      <c r="G1160" s="207"/>
      <c r="H1160" s="210">
        <v>6</v>
      </c>
      <c r="I1160" s="211"/>
      <c r="J1160" s="207"/>
      <c r="K1160" s="207"/>
      <c r="L1160" s="212"/>
      <c r="M1160" s="213"/>
      <c r="N1160" s="214"/>
      <c r="O1160" s="214"/>
      <c r="P1160" s="214"/>
      <c r="Q1160" s="214"/>
      <c r="R1160" s="214"/>
      <c r="S1160" s="214"/>
      <c r="T1160" s="215"/>
      <c r="AT1160" s="216" t="s">
        <v>130</v>
      </c>
      <c r="AU1160" s="216" t="s">
        <v>83</v>
      </c>
      <c r="AV1160" s="13" t="s">
        <v>85</v>
      </c>
      <c r="AW1160" s="13" t="s">
        <v>31</v>
      </c>
      <c r="AX1160" s="13" t="s">
        <v>75</v>
      </c>
      <c r="AY1160" s="216" t="s">
        <v>120</v>
      </c>
    </row>
    <row r="1161" spans="2:51" s="12" customFormat="1" ht="11.25">
      <c r="B1161" s="196"/>
      <c r="C1161" s="197"/>
      <c r="D1161" s="191" t="s">
        <v>130</v>
      </c>
      <c r="E1161" s="198" t="s">
        <v>1</v>
      </c>
      <c r="F1161" s="199" t="s">
        <v>399</v>
      </c>
      <c r="G1161" s="197"/>
      <c r="H1161" s="198" t="s">
        <v>1</v>
      </c>
      <c r="I1161" s="200"/>
      <c r="J1161" s="197"/>
      <c r="K1161" s="197"/>
      <c r="L1161" s="201"/>
      <c r="M1161" s="202"/>
      <c r="N1161" s="203"/>
      <c r="O1161" s="203"/>
      <c r="P1161" s="203"/>
      <c r="Q1161" s="203"/>
      <c r="R1161" s="203"/>
      <c r="S1161" s="203"/>
      <c r="T1161" s="204"/>
      <c r="AT1161" s="205" t="s">
        <v>130</v>
      </c>
      <c r="AU1161" s="205" t="s">
        <v>83</v>
      </c>
      <c r="AV1161" s="12" t="s">
        <v>83</v>
      </c>
      <c r="AW1161" s="12" t="s">
        <v>31</v>
      </c>
      <c r="AX1161" s="12" t="s">
        <v>75</v>
      </c>
      <c r="AY1161" s="205" t="s">
        <v>120</v>
      </c>
    </row>
    <row r="1162" spans="2:51" s="13" customFormat="1" ht="11.25">
      <c r="B1162" s="206"/>
      <c r="C1162" s="207"/>
      <c r="D1162" s="191" t="s">
        <v>130</v>
      </c>
      <c r="E1162" s="208" t="s">
        <v>1</v>
      </c>
      <c r="F1162" s="209" t="s">
        <v>155</v>
      </c>
      <c r="G1162" s="207"/>
      <c r="H1162" s="210">
        <v>3</v>
      </c>
      <c r="I1162" s="211"/>
      <c r="J1162" s="207"/>
      <c r="K1162" s="207"/>
      <c r="L1162" s="212"/>
      <c r="M1162" s="213"/>
      <c r="N1162" s="214"/>
      <c r="O1162" s="214"/>
      <c r="P1162" s="214"/>
      <c r="Q1162" s="214"/>
      <c r="R1162" s="214"/>
      <c r="S1162" s="214"/>
      <c r="T1162" s="215"/>
      <c r="AT1162" s="216" t="s">
        <v>130</v>
      </c>
      <c r="AU1162" s="216" t="s">
        <v>83</v>
      </c>
      <c r="AV1162" s="13" t="s">
        <v>85</v>
      </c>
      <c r="AW1162" s="13" t="s">
        <v>31</v>
      </c>
      <c r="AX1162" s="13" t="s">
        <v>75</v>
      </c>
      <c r="AY1162" s="216" t="s">
        <v>120</v>
      </c>
    </row>
    <row r="1163" spans="2:51" s="12" customFormat="1" ht="11.25">
      <c r="B1163" s="196"/>
      <c r="C1163" s="197"/>
      <c r="D1163" s="191" t="s">
        <v>130</v>
      </c>
      <c r="E1163" s="198" t="s">
        <v>1</v>
      </c>
      <c r="F1163" s="199" t="s">
        <v>929</v>
      </c>
      <c r="G1163" s="197"/>
      <c r="H1163" s="198" t="s">
        <v>1</v>
      </c>
      <c r="I1163" s="200"/>
      <c r="J1163" s="197"/>
      <c r="K1163" s="197"/>
      <c r="L1163" s="201"/>
      <c r="M1163" s="202"/>
      <c r="N1163" s="203"/>
      <c r="O1163" s="203"/>
      <c r="P1163" s="203"/>
      <c r="Q1163" s="203"/>
      <c r="R1163" s="203"/>
      <c r="S1163" s="203"/>
      <c r="T1163" s="204"/>
      <c r="AT1163" s="205" t="s">
        <v>130</v>
      </c>
      <c r="AU1163" s="205" t="s">
        <v>83</v>
      </c>
      <c r="AV1163" s="12" t="s">
        <v>83</v>
      </c>
      <c r="AW1163" s="12" t="s">
        <v>31</v>
      </c>
      <c r="AX1163" s="12" t="s">
        <v>75</v>
      </c>
      <c r="AY1163" s="205" t="s">
        <v>120</v>
      </c>
    </row>
    <row r="1164" spans="2:51" s="13" customFormat="1" ht="11.25">
      <c r="B1164" s="206"/>
      <c r="C1164" s="207"/>
      <c r="D1164" s="191" t="s">
        <v>130</v>
      </c>
      <c r="E1164" s="208" t="s">
        <v>1</v>
      </c>
      <c r="F1164" s="209" t="s">
        <v>135</v>
      </c>
      <c r="G1164" s="207"/>
      <c r="H1164" s="210">
        <v>6</v>
      </c>
      <c r="I1164" s="211"/>
      <c r="J1164" s="207"/>
      <c r="K1164" s="207"/>
      <c r="L1164" s="212"/>
      <c r="M1164" s="213"/>
      <c r="N1164" s="214"/>
      <c r="O1164" s="214"/>
      <c r="P1164" s="214"/>
      <c r="Q1164" s="214"/>
      <c r="R1164" s="214"/>
      <c r="S1164" s="214"/>
      <c r="T1164" s="215"/>
      <c r="AT1164" s="216" t="s">
        <v>130</v>
      </c>
      <c r="AU1164" s="216" t="s">
        <v>83</v>
      </c>
      <c r="AV1164" s="13" t="s">
        <v>85</v>
      </c>
      <c r="AW1164" s="13" t="s">
        <v>31</v>
      </c>
      <c r="AX1164" s="13" t="s">
        <v>75</v>
      </c>
      <c r="AY1164" s="216" t="s">
        <v>120</v>
      </c>
    </row>
    <row r="1165" spans="2:51" s="12" customFormat="1" ht="11.25">
      <c r="B1165" s="196"/>
      <c r="C1165" s="197"/>
      <c r="D1165" s="191" t="s">
        <v>130</v>
      </c>
      <c r="E1165" s="198" t="s">
        <v>1</v>
      </c>
      <c r="F1165" s="199" t="s">
        <v>930</v>
      </c>
      <c r="G1165" s="197"/>
      <c r="H1165" s="198" t="s">
        <v>1</v>
      </c>
      <c r="I1165" s="200"/>
      <c r="J1165" s="197"/>
      <c r="K1165" s="197"/>
      <c r="L1165" s="201"/>
      <c r="M1165" s="202"/>
      <c r="N1165" s="203"/>
      <c r="O1165" s="203"/>
      <c r="P1165" s="203"/>
      <c r="Q1165" s="203"/>
      <c r="R1165" s="203"/>
      <c r="S1165" s="203"/>
      <c r="T1165" s="204"/>
      <c r="AT1165" s="205" t="s">
        <v>130</v>
      </c>
      <c r="AU1165" s="205" t="s">
        <v>83</v>
      </c>
      <c r="AV1165" s="12" t="s">
        <v>83</v>
      </c>
      <c r="AW1165" s="12" t="s">
        <v>31</v>
      </c>
      <c r="AX1165" s="12" t="s">
        <v>75</v>
      </c>
      <c r="AY1165" s="205" t="s">
        <v>120</v>
      </c>
    </row>
    <row r="1166" spans="2:51" s="13" customFormat="1" ht="11.25">
      <c r="B1166" s="206"/>
      <c r="C1166" s="207"/>
      <c r="D1166" s="191" t="s">
        <v>130</v>
      </c>
      <c r="E1166" s="208" t="s">
        <v>1</v>
      </c>
      <c r="F1166" s="209" t="s">
        <v>906</v>
      </c>
      <c r="G1166" s="207"/>
      <c r="H1166" s="210">
        <v>7.2</v>
      </c>
      <c r="I1166" s="211"/>
      <c r="J1166" s="207"/>
      <c r="K1166" s="207"/>
      <c r="L1166" s="212"/>
      <c r="M1166" s="213"/>
      <c r="N1166" s="214"/>
      <c r="O1166" s="214"/>
      <c r="P1166" s="214"/>
      <c r="Q1166" s="214"/>
      <c r="R1166" s="214"/>
      <c r="S1166" s="214"/>
      <c r="T1166" s="215"/>
      <c r="AT1166" s="216" t="s">
        <v>130</v>
      </c>
      <c r="AU1166" s="216" t="s">
        <v>83</v>
      </c>
      <c r="AV1166" s="13" t="s">
        <v>85</v>
      </c>
      <c r="AW1166" s="13" t="s">
        <v>31</v>
      </c>
      <c r="AX1166" s="13" t="s">
        <v>75</v>
      </c>
      <c r="AY1166" s="216" t="s">
        <v>120</v>
      </c>
    </row>
    <row r="1167" spans="2:51" s="12" customFormat="1" ht="11.25">
      <c r="B1167" s="196"/>
      <c r="C1167" s="197"/>
      <c r="D1167" s="191" t="s">
        <v>130</v>
      </c>
      <c r="E1167" s="198" t="s">
        <v>1</v>
      </c>
      <c r="F1167" s="199" t="s">
        <v>931</v>
      </c>
      <c r="G1167" s="197"/>
      <c r="H1167" s="198" t="s">
        <v>1</v>
      </c>
      <c r="I1167" s="200"/>
      <c r="J1167" s="197"/>
      <c r="K1167" s="197"/>
      <c r="L1167" s="201"/>
      <c r="M1167" s="202"/>
      <c r="N1167" s="203"/>
      <c r="O1167" s="203"/>
      <c r="P1167" s="203"/>
      <c r="Q1167" s="203"/>
      <c r="R1167" s="203"/>
      <c r="S1167" s="203"/>
      <c r="T1167" s="204"/>
      <c r="AT1167" s="205" t="s">
        <v>130</v>
      </c>
      <c r="AU1167" s="205" t="s">
        <v>83</v>
      </c>
      <c r="AV1167" s="12" t="s">
        <v>83</v>
      </c>
      <c r="AW1167" s="12" t="s">
        <v>31</v>
      </c>
      <c r="AX1167" s="12" t="s">
        <v>75</v>
      </c>
      <c r="AY1167" s="205" t="s">
        <v>120</v>
      </c>
    </row>
    <row r="1168" spans="2:51" s="13" customFormat="1" ht="11.25">
      <c r="B1168" s="206"/>
      <c r="C1168" s="207"/>
      <c r="D1168" s="191" t="s">
        <v>130</v>
      </c>
      <c r="E1168" s="208" t="s">
        <v>1</v>
      </c>
      <c r="F1168" s="209" t="s">
        <v>135</v>
      </c>
      <c r="G1168" s="207"/>
      <c r="H1168" s="210">
        <v>6</v>
      </c>
      <c r="I1168" s="211"/>
      <c r="J1168" s="207"/>
      <c r="K1168" s="207"/>
      <c r="L1168" s="212"/>
      <c r="M1168" s="213"/>
      <c r="N1168" s="214"/>
      <c r="O1168" s="214"/>
      <c r="P1168" s="214"/>
      <c r="Q1168" s="214"/>
      <c r="R1168" s="214"/>
      <c r="S1168" s="214"/>
      <c r="T1168" s="215"/>
      <c r="AT1168" s="216" t="s">
        <v>130</v>
      </c>
      <c r="AU1168" s="216" t="s">
        <v>83</v>
      </c>
      <c r="AV1168" s="13" t="s">
        <v>85</v>
      </c>
      <c r="AW1168" s="13" t="s">
        <v>31</v>
      </c>
      <c r="AX1168" s="13" t="s">
        <v>75</v>
      </c>
      <c r="AY1168" s="216" t="s">
        <v>120</v>
      </c>
    </row>
    <row r="1169" spans="1:65" s="12" customFormat="1" ht="11.25">
      <c r="B1169" s="196"/>
      <c r="C1169" s="197"/>
      <c r="D1169" s="191" t="s">
        <v>130</v>
      </c>
      <c r="E1169" s="198" t="s">
        <v>1</v>
      </c>
      <c r="F1169" s="199" t="s">
        <v>932</v>
      </c>
      <c r="G1169" s="197"/>
      <c r="H1169" s="198" t="s">
        <v>1</v>
      </c>
      <c r="I1169" s="200"/>
      <c r="J1169" s="197"/>
      <c r="K1169" s="197"/>
      <c r="L1169" s="201"/>
      <c r="M1169" s="202"/>
      <c r="N1169" s="203"/>
      <c r="O1169" s="203"/>
      <c r="P1169" s="203"/>
      <c r="Q1169" s="203"/>
      <c r="R1169" s="203"/>
      <c r="S1169" s="203"/>
      <c r="T1169" s="204"/>
      <c r="AT1169" s="205" t="s">
        <v>130</v>
      </c>
      <c r="AU1169" s="205" t="s">
        <v>83</v>
      </c>
      <c r="AV1169" s="12" t="s">
        <v>83</v>
      </c>
      <c r="AW1169" s="12" t="s">
        <v>31</v>
      </c>
      <c r="AX1169" s="12" t="s">
        <v>75</v>
      </c>
      <c r="AY1169" s="205" t="s">
        <v>120</v>
      </c>
    </row>
    <row r="1170" spans="1:65" s="13" customFormat="1" ht="11.25">
      <c r="B1170" s="206"/>
      <c r="C1170" s="207"/>
      <c r="D1170" s="191" t="s">
        <v>130</v>
      </c>
      <c r="E1170" s="208" t="s">
        <v>1</v>
      </c>
      <c r="F1170" s="209" t="s">
        <v>135</v>
      </c>
      <c r="G1170" s="207"/>
      <c r="H1170" s="210">
        <v>6</v>
      </c>
      <c r="I1170" s="211"/>
      <c r="J1170" s="207"/>
      <c r="K1170" s="207"/>
      <c r="L1170" s="212"/>
      <c r="M1170" s="213"/>
      <c r="N1170" s="214"/>
      <c r="O1170" s="214"/>
      <c r="P1170" s="214"/>
      <c r="Q1170" s="214"/>
      <c r="R1170" s="214"/>
      <c r="S1170" s="214"/>
      <c r="T1170" s="215"/>
      <c r="AT1170" s="216" t="s">
        <v>130</v>
      </c>
      <c r="AU1170" s="216" t="s">
        <v>83</v>
      </c>
      <c r="AV1170" s="13" t="s">
        <v>85</v>
      </c>
      <c r="AW1170" s="13" t="s">
        <v>31</v>
      </c>
      <c r="AX1170" s="13" t="s">
        <v>75</v>
      </c>
      <c r="AY1170" s="216" t="s">
        <v>120</v>
      </c>
    </row>
    <row r="1171" spans="1:65" s="14" customFormat="1" ht="11.25">
      <c r="B1171" s="217"/>
      <c r="C1171" s="218"/>
      <c r="D1171" s="191" t="s">
        <v>130</v>
      </c>
      <c r="E1171" s="219" t="s">
        <v>1</v>
      </c>
      <c r="F1171" s="220" t="s">
        <v>137</v>
      </c>
      <c r="G1171" s="218"/>
      <c r="H1171" s="221">
        <v>49.2</v>
      </c>
      <c r="I1171" s="222"/>
      <c r="J1171" s="218"/>
      <c r="K1171" s="218"/>
      <c r="L1171" s="223"/>
      <c r="M1171" s="224"/>
      <c r="N1171" s="225"/>
      <c r="O1171" s="225"/>
      <c r="P1171" s="225"/>
      <c r="Q1171" s="225"/>
      <c r="R1171" s="225"/>
      <c r="S1171" s="225"/>
      <c r="T1171" s="226"/>
      <c r="AT1171" s="227" t="s">
        <v>130</v>
      </c>
      <c r="AU1171" s="227" t="s">
        <v>83</v>
      </c>
      <c r="AV1171" s="14" t="s">
        <v>127</v>
      </c>
      <c r="AW1171" s="14" t="s">
        <v>31</v>
      </c>
      <c r="AX1171" s="14" t="s">
        <v>83</v>
      </c>
      <c r="AY1171" s="227" t="s">
        <v>120</v>
      </c>
    </row>
    <row r="1172" spans="1:65" s="2" customFormat="1" ht="21.75" customHeight="1">
      <c r="A1172" s="33"/>
      <c r="B1172" s="34"/>
      <c r="C1172" s="228" t="s">
        <v>933</v>
      </c>
      <c r="D1172" s="228" t="s">
        <v>553</v>
      </c>
      <c r="E1172" s="229" t="s">
        <v>934</v>
      </c>
      <c r="F1172" s="230" t="s">
        <v>935</v>
      </c>
      <c r="G1172" s="231" t="s">
        <v>141</v>
      </c>
      <c r="H1172" s="232">
        <v>88.8</v>
      </c>
      <c r="I1172" s="233"/>
      <c r="J1172" s="234">
        <f>ROUND(I1172*H1172,2)</f>
        <v>0</v>
      </c>
      <c r="K1172" s="230" t="s">
        <v>125</v>
      </c>
      <c r="L1172" s="38"/>
      <c r="M1172" s="235" t="s">
        <v>1</v>
      </c>
      <c r="N1172" s="236" t="s">
        <v>40</v>
      </c>
      <c r="O1172" s="70"/>
      <c r="P1172" s="187">
        <f>O1172*H1172</f>
        <v>0</v>
      </c>
      <c r="Q1172" s="187">
        <v>0</v>
      </c>
      <c r="R1172" s="187">
        <f>Q1172*H1172</f>
        <v>0</v>
      </c>
      <c r="S1172" s="187">
        <v>0</v>
      </c>
      <c r="T1172" s="188">
        <f>S1172*H1172</f>
        <v>0</v>
      </c>
      <c r="U1172" s="33"/>
      <c r="V1172" s="33"/>
      <c r="W1172" s="33"/>
      <c r="X1172" s="33"/>
      <c r="Y1172" s="33"/>
      <c r="Z1172" s="33"/>
      <c r="AA1172" s="33"/>
      <c r="AB1172" s="33"/>
      <c r="AC1172" s="33"/>
      <c r="AD1172" s="33"/>
      <c r="AE1172" s="33"/>
      <c r="AR1172" s="189" t="s">
        <v>127</v>
      </c>
      <c r="AT1172" s="189" t="s">
        <v>553</v>
      </c>
      <c r="AU1172" s="189" t="s">
        <v>83</v>
      </c>
      <c r="AY1172" s="16" t="s">
        <v>120</v>
      </c>
      <c r="BE1172" s="190">
        <f>IF(N1172="základní",J1172,0)</f>
        <v>0</v>
      </c>
      <c r="BF1172" s="190">
        <f>IF(N1172="snížená",J1172,0)</f>
        <v>0</v>
      </c>
      <c r="BG1172" s="190">
        <f>IF(N1172="zákl. přenesená",J1172,0)</f>
        <v>0</v>
      </c>
      <c r="BH1172" s="190">
        <f>IF(N1172="sníž. přenesená",J1172,0)</f>
        <v>0</v>
      </c>
      <c r="BI1172" s="190">
        <f>IF(N1172="nulová",J1172,0)</f>
        <v>0</v>
      </c>
      <c r="BJ1172" s="16" t="s">
        <v>83</v>
      </c>
      <c r="BK1172" s="190">
        <f>ROUND(I1172*H1172,2)</f>
        <v>0</v>
      </c>
      <c r="BL1172" s="16" t="s">
        <v>127</v>
      </c>
      <c r="BM1172" s="189" t="s">
        <v>936</v>
      </c>
    </row>
    <row r="1173" spans="1:65" s="2" customFormat="1" ht="19.5">
      <c r="A1173" s="33"/>
      <c r="B1173" s="34"/>
      <c r="C1173" s="35"/>
      <c r="D1173" s="191" t="s">
        <v>129</v>
      </c>
      <c r="E1173" s="35"/>
      <c r="F1173" s="192" t="s">
        <v>937</v>
      </c>
      <c r="G1173" s="35"/>
      <c r="H1173" s="35"/>
      <c r="I1173" s="193"/>
      <c r="J1173" s="35"/>
      <c r="K1173" s="35"/>
      <c r="L1173" s="38"/>
      <c r="M1173" s="194"/>
      <c r="N1173" s="195"/>
      <c r="O1173" s="70"/>
      <c r="P1173" s="70"/>
      <c r="Q1173" s="70"/>
      <c r="R1173" s="70"/>
      <c r="S1173" s="70"/>
      <c r="T1173" s="71"/>
      <c r="U1173" s="33"/>
      <c r="V1173" s="33"/>
      <c r="W1173" s="33"/>
      <c r="X1173" s="33"/>
      <c r="Y1173" s="33"/>
      <c r="Z1173" s="33"/>
      <c r="AA1173" s="33"/>
      <c r="AB1173" s="33"/>
      <c r="AC1173" s="33"/>
      <c r="AD1173" s="33"/>
      <c r="AE1173" s="33"/>
      <c r="AT1173" s="16" t="s">
        <v>129</v>
      </c>
      <c r="AU1173" s="16" t="s">
        <v>83</v>
      </c>
    </row>
    <row r="1174" spans="1:65" s="12" customFormat="1" ht="11.25">
      <c r="B1174" s="196"/>
      <c r="C1174" s="197"/>
      <c r="D1174" s="191" t="s">
        <v>130</v>
      </c>
      <c r="E1174" s="198" t="s">
        <v>1</v>
      </c>
      <c r="F1174" s="199" t="s">
        <v>452</v>
      </c>
      <c r="G1174" s="197"/>
      <c r="H1174" s="198" t="s">
        <v>1</v>
      </c>
      <c r="I1174" s="200"/>
      <c r="J1174" s="197"/>
      <c r="K1174" s="197"/>
      <c r="L1174" s="201"/>
      <c r="M1174" s="202"/>
      <c r="N1174" s="203"/>
      <c r="O1174" s="203"/>
      <c r="P1174" s="203"/>
      <c r="Q1174" s="203"/>
      <c r="R1174" s="203"/>
      <c r="S1174" s="203"/>
      <c r="T1174" s="204"/>
      <c r="AT1174" s="205" t="s">
        <v>130</v>
      </c>
      <c r="AU1174" s="205" t="s">
        <v>83</v>
      </c>
      <c r="AV1174" s="12" t="s">
        <v>83</v>
      </c>
      <c r="AW1174" s="12" t="s">
        <v>31</v>
      </c>
      <c r="AX1174" s="12" t="s">
        <v>75</v>
      </c>
      <c r="AY1174" s="205" t="s">
        <v>120</v>
      </c>
    </row>
    <row r="1175" spans="1:65" s="13" customFormat="1" ht="11.25">
      <c r="B1175" s="206"/>
      <c r="C1175" s="207"/>
      <c r="D1175" s="191" t="s">
        <v>130</v>
      </c>
      <c r="E1175" s="208" t="s">
        <v>1</v>
      </c>
      <c r="F1175" s="209" t="s">
        <v>938</v>
      </c>
      <c r="G1175" s="207"/>
      <c r="H1175" s="210">
        <v>19.2</v>
      </c>
      <c r="I1175" s="211"/>
      <c r="J1175" s="207"/>
      <c r="K1175" s="207"/>
      <c r="L1175" s="212"/>
      <c r="M1175" s="213"/>
      <c r="N1175" s="214"/>
      <c r="O1175" s="214"/>
      <c r="P1175" s="214"/>
      <c r="Q1175" s="214"/>
      <c r="R1175" s="214"/>
      <c r="S1175" s="214"/>
      <c r="T1175" s="215"/>
      <c r="AT1175" s="216" t="s">
        <v>130</v>
      </c>
      <c r="AU1175" s="216" t="s">
        <v>83</v>
      </c>
      <c r="AV1175" s="13" t="s">
        <v>85</v>
      </c>
      <c r="AW1175" s="13" t="s">
        <v>31</v>
      </c>
      <c r="AX1175" s="13" t="s">
        <v>75</v>
      </c>
      <c r="AY1175" s="216" t="s">
        <v>120</v>
      </c>
    </row>
    <row r="1176" spans="1:65" s="12" customFormat="1" ht="11.25">
      <c r="B1176" s="196"/>
      <c r="C1176" s="197"/>
      <c r="D1176" s="191" t="s">
        <v>130</v>
      </c>
      <c r="E1176" s="198" t="s">
        <v>1</v>
      </c>
      <c r="F1176" s="199" t="s">
        <v>454</v>
      </c>
      <c r="G1176" s="197"/>
      <c r="H1176" s="198" t="s">
        <v>1</v>
      </c>
      <c r="I1176" s="200"/>
      <c r="J1176" s="197"/>
      <c r="K1176" s="197"/>
      <c r="L1176" s="201"/>
      <c r="M1176" s="202"/>
      <c r="N1176" s="203"/>
      <c r="O1176" s="203"/>
      <c r="P1176" s="203"/>
      <c r="Q1176" s="203"/>
      <c r="R1176" s="203"/>
      <c r="S1176" s="203"/>
      <c r="T1176" s="204"/>
      <c r="AT1176" s="205" t="s">
        <v>130</v>
      </c>
      <c r="AU1176" s="205" t="s">
        <v>83</v>
      </c>
      <c r="AV1176" s="12" t="s">
        <v>83</v>
      </c>
      <c r="AW1176" s="12" t="s">
        <v>31</v>
      </c>
      <c r="AX1176" s="12" t="s">
        <v>75</v>
      </c>
      <c r="AY1176" s="205" t="s">
        <v>120</v>
      </c>
    </row>
    <row r="1177" spans="1:65" s="13" customFormat="1" ht="11.25">
      <c r="B1177" s="206"/>
      <c r="C1177" s="207"/>
      <c r="D1177" s="191" t="s">
        <v>130</v>
      </c>
      <c r="E1177" s="208" t="s">
        <v>1</v>
      </c>
      <c r="F1177" s="209" t="s">
        <v>898</v>
      </c>
      <c r="G1177" s="207"/>
      <c r="H1177" s="210">
        <v>21.6</v>
      </c>
      <c r="I1177" s="211"/>
      <c r="J1177" s="207"/>
      <c r="K1177" s="207"/>
      <c r="L1177" s="212"/>
      <c r="M1177" s="213"/>
      <c r="N1177" s="214"/>
      <c r="O1177" s="214"/>
      <c r="P1177" s="214"/>
      <c r="Q1177" s="214"/>
      <c r="R1177" s="214"/>
      <c r="S1177" s="214"/>
      <c r="T1177" s="215"/>
      <c r="AT1177" s="216" t="s">
        <v>130</v>
      </c>
      <c r="AU1177" s="216" t="s">
        <v>83</v>
      </c>
      <c r="AV1177" s="13" t="s">
        <v>85</v>
      </c>
      <c r="AW1177" s="13" t="s">
        <v>31</v>
      </c>
      <c r="AX1177" s="13" t="s">
        <v>75</v>
      </c>
      <c r="AY1177" s="216" t="s">
        <v>120</v>
      </c>
    </row>
    <row r="1178" spans="1:65" s="12" customFormat="1" ht="11.25">
      <c r="B1178" s="196"/>
      <c r="C1178" s="197"/>
      <c r="D1178" s="191" t="s">
        <v>130</v>
      </c>
      <c r="E1178" s="198" t="s">
        <v>1</v>
      </c>
      <c r="F1178" s="199" t="s">
        <v>939</v>
      </c>
      <c r="G1178" s="197"/>
      <c r="H1178" s="198" t="s">
        <v>1</v>
      </c>
      <c r="I1178" s="200"/>
      <c r="J1178" s="197"/>
      <c r="K1178" s="197"/>
      <c r="L1178" s="201"/>
      <c r="M1178" s="202"/>
      <c r="N1178" s="203"/>
      <c r="O1178" s="203"/>
      <c r="P1178" s="203"/>
      <c r="Q1178" s="203"/>
      <c r="R1178" s="203"/>
      <c r="S1178" s="203"/>
      <c r="T1178" s="204"/>
      <c r="AT1178" s="205" t="s">
        <v>130</v>
      </c>
      <c r="AU1178" s="205" t="s">
        <v>83</v>
      </c>
      <c r="AV1178" s="12" t="s">
        <v>83</v>
      </c>
      <c r="AW1178" s="12" t="s">
        <v>31</v>
      </c>
      <c r="AX1178" s="12" t="s">
        <v>75</v>
      </c>
      <c r="AY1178" s="205" t="s">
        <v>120</v>
      </c>
    </row>
    <row r="1179" spans="1:65" s="13" customFormat="1" ht="11.25">
      <c r="B1179" s="206"/>
      <c r="C1179" s="207"/>
      <c r="D1179" s="191" t="s">
        <v>130</v>
      </c>
      <c r="E1179" s="208" t="s">
        <v>1</v>
      </c>
      <c r="F1179" s="209" t="s">
        <v>940</v>
      </c>
      <c r="G1179" s="207"/>
      <c r="H1179" s="210">
        <v>6</v>
      </c>
      <c r="I1179" s="211"/>
      <c r="J1179" s="207"/>
      <c r="K1179" s="207"/>
      <c r="L1179" s="212"/>
      <c r="M1179" s="213"/>
      <c r="N1179" s="214"/>
      <c r="O1179" s="214"/>
      <c r="P1179" s="214"/>
      <c r="Q1179" s="214"/>
      <c r="R1179" s="214"/>
      <c r="S1179" s="214"/>
      <c r="T1179" s="215"/>
      <c r="AT1179" s="216" t="s">
        <v>130</v>
      </c>
      <c r="AU1179" s="216" t="s">
        <v>83</v>
      </c>
      <c r="AV1179" s="13" t="s">
        <v>85</v>
      </c>
      <c r="AW1179" s="13" t="s">
        <v>31</v>
      </c>
      <c r="AX1179" s="13" t="s">
        <v>75</v>
      </c>
      <c r="AY1179" s="216" t="s">
        <v>120</v>
      </c>
    </row>
    <row r="1180" spans="1:65" s="12" customFormat="1" ht="11.25">
      <c r="B1180" s="196"/>
      <c r="C1180" s="197"/>
      <c r="D1180" s="191" t="s">
        <v>130</v>
      </c>
      <c r="E1180" s="198" t="s">
        <v>1</v>
      </c>
      <c r="F1180" s="199" t="s">
        <v>941</v>
      </c>
      <c r="G1180" s="197"/>
      <c r="H1180" s="198" t="s">
        <v>1</v>
      </c>
      <c r="I1180" s="200"/>
      <c r="J1180" s="197"/>
      <c r="K1180" s="197"/>
      <c r="L1180" s="201"/>
      <c r="M1180" s="202"/>
      <c r="N1180" s="203"/>
      <c r="O1180" s="203"/>
      <c r="P1180" s="203"/>
      <c r="Q1180" s="203"/>
      <c r="R1180" s="203"/>
      <c r="S1180" s="203"/>
      <c r="T1180" s="204"/>
      <c r="AT1180" s="205" t="s">
        <v>130</v>
      </c>
      <c r="AU1180" s="205" t="s">
        <v>83</v>
      </c>
      <c r="AV1180" s="12" t="s">
        <v>83</v>
      </c>
      <c r="AW1180" s="12" t="s">
        <v>31</v>
      </c>
      <c r="AX1180" s="12" t="s">
        <v>75</v>
      </c>
      <c r="AY1180" s="205" t="s">
        <v>120</v>
      </c>
    </row>
    <row r="1181" spans="1:65" s="13" customFormat="1" ht="11.25">
      <c r="B1181" s="206"/>
      <c r="C1181" s="207"/>
      <c r="D1181" s="191" t="s">
        <v>130</v>
      </c>
      <c r="E1181" s="208" t="s">
        <v>1</v>
      </c>
      <c r="F1181" s="209" t="s">
        <v>150</v>
      </c>
      <c r="G1181" s="207"/>
      <c r="H1181" s="210">
        <v>10</v>
      </c>
      <c r="I1181" s="211"/>
      <c r="J1181" s="207"/>
      <c r="K1181" s="207"/>
      <c r="L1181" s="212"/>
      <c r="M1181" s="213"/>
      <c r="N1181" s="214"/>
      <c r="O1181" s="214"/>
      <c r="P1181" s="214"/>
      <c r="Q1181" s="214"/>
      <c r="R1181" s="214"/>
      <c r="S1181" s="214"/>
      <c r="T1181" s="215"/>
      <c r="AT1181" s="216" t="s">
        <v>130</v>
      </c>
      <c r="AU1181" s="216" t="s">
        <v>83</v>
      </c>
      <c r="AV1181" s="13" t="s">
        <v>85</v>
      </c>
      <c r="AW1181" s="13" t="s">
        <v>31</v>
      </c>
      <c r="AX1181" s="13" t="s">
        <v>75</v>
      </c>
      <c r="AY1181" s="216" t="s">
        <v>120</v>
      </c>
    </row>
    <row r="1182" spans="1:65" s="12" customFormat="1" ht="11.25">
      <c r="B1182" s="196"/>
      <c r="C1182" s="197"/>
      <c r="D1182" s="191" t="s">
        <v>130</v>
      </c>
      <c r="E1182" s="198" t="s">
        <v>1</v>
      </c>
      <c r="F1182" s="199" t="s">
        <v>458</v>
      </c>
      <c r="G1182" s="197"/>
      <c r="H1182" s="198" t="s">
        <v>1</v>
      </c>
      <c r="I1182" s="200"/>
      <c r="J1182" s="197"/>
      <c r="K1182" s="197"/>
      <c r="L1182" s="201"/>
      <c r="M1182" s="202"/>
      <c r="N1182" s="203"/>
      <c r="O1182" s="203"/>
      <c r="P1182" s="203"/>
      <c r="Q1182" s="203"/>
      <c r="R1182" s="203"/>
      <c r="S1182" s="203"/>
      <c r="T1182" s="204"/>
      <c r="AT1182" s="205" t="s">
        <v>130</v>
      </c>
      <c r="AU1182" s="205" t="s">
        <v>83</v>
      </c>
      <c r="AV1182" s="12" t="s">
        <v>83</v>
      </c>
      <c r="AW1182" s="12" t="s">
        <v>31</v>
      </c>
      <c r="AX1182" s="12" t="s">
        <v>75</v>
      </c>
      <c r="AY1182" s="205" t="s">
        <v>120</v>
      </c>
    </row>
    <row r="1183" spans="1:65" s="13" customFormat="1" ht="11.25">
      <c r="B1183" s="206"/>
      <c r="C1183" s="207"/>
      <c r="D1183" s="191" t="s">
        <v>130</v>
      </c>
      <c r="E1183" s="208" t="s">
        <v>1</v>
      </c>
      <c r="F1183" s="209" t="s">
        <v>311</v>
      </c>
      <c r="G1183" s="207"/>
      <c r="H1183" s="210">
        <v>18</v>
      </c>
      <c r="I1183" s="211"/>
      <c r="J1183" s="207"/>
      <c r="K1183" s="207"/>
      <c r="L1183" s="212"/>
      <c r="M1183" s="213"/>
      <c r="N1183" s="214"/>
      <c r="O1183" s="214"/>
      <c r="P1183" s="214"/>
      <c r="Q1183" s="214"/>
      <c r="R1183" s="214"/>
      <c r="S1183" s="214"/>
      <c r="T1183" s="215"/>
      <c r="AT1183" s="216" t="s">
        <v>130</v>
      </c>
      <c r="AU1183" s="216" t="s">
        <v>83</v>
      </c>
      <c r="AV1183" s="13" t="s">
        <v>85</v>
      </c>
      <c r="AW1183" s="13" t="s">
        <v>31</v>
      </c>
      <c r="AX1183" s="13" t="s">
        <v>75</v>
      </c>
      <c r="AY1183" s="216" t="s">
        <v>120</v>
      </c>
    </row>
    <row r="1184" spans="1:65" s="12" customFormat="1" ht="11.25">
      <c r="B1184" s="196"/>
      <c r="C1184" s="197"/>
      <c r="D1184" s="191" t="s">
        <v>130</v>
      </c>
      <c r="E1184" s="198" t="s">
        <v>1</v>
      </c>
      <c r="F1184" s="199" t="s">
        <v>460</v>
      </c>
      <c r="G1184" s="197"/>
      <c r="H1184" s="198" t="s">
        <v>1</v>
      </c>
      <c r="I1184" s="200"/>
      <c r="J1184" s="197"/>
      <c r="K1184" s="197"/>
      <c r="L1184" s="201"/>
      <c r="M1184" s="202"/>
      <c r="N1184" s="203"/>
      <c r="O1184" s="203"/>
      <c r="P1184" s="203"/>
      <c r="Q1184" s="203"/>
      <c r="R1184" s="203"/>
      <c r="S1184" s="203"/>
      <c r="T1184" s="204"/>
      <c r="AT1184" s="205" t="s">
        <v>130</v>
      </c>
      <c r="AU1184" s="205" t="s">
        <v>83</v>
      </c>
      <c r="AV1184" s="12" t="s">
        <v>83</v>
      </c>
      <c r="AW1184" s="12" t="s">
        <v>31</v>
      </c>
      <c r="AX1184" s="12" t="s">
        <v>75</v>
      </c>
      <c r="AY1184" s="205" t="s">
        <v>120</v>
      </c>
    </row>
    <row r="1185" spans="1:65" s="13" customFormat="1" ht="11.25">
      <c r="B1185" s="206"/>
      <c r="C1185" s="207"/>
      <c r="D1185" s="191" t="s">
        <v>130</v>
      </c>
      <c r="E1185" s="208" t="s">
        <v>1</v>
      </c>
      <c r="F1185" s="209" t="s">
        <v>899</v>
      </c>
      <c r="G1185" s="207"/>
      <c r="H1185" s="210">
        <v>14</v>
      </c>
      <c r="I1185" s="211"/>
      <c r="J1185" s="207"/>
      <c r="K1185" s="207"/>
      <c r="L1185" s="212"/>
      <c r="M1185" s="213"/>
      <c r="N1185" s="214"/>
      <c r="O1185" s="214"/>
      <c r="P1185" s="214"/>
      <c r="Q1185" s="214"/>
      <c r="R1185" s="214"/>
      <c r="S1185" s="214"/>
      <c r="T1185" s="215"/>
      <c r="AT1185" s="216" t="s">
        <v>130</v>
      </c>
      <c r="AU1185" s="216" t="s">
        <v>83</v>
      </c>
      <c r="AV1185" s="13" t="s">
        <v>85</v>
      </c>
      <c r="AW1185" s="13" t="s">
        <v>31</v>
      </c>
      <c r="AX1185" s="13" t="s">
        <v>75</v>
      </c>
      <c r="AY1185" s="216" t="s">
        <v>120</v>
      </c>
    </row>
    <row r="1186" spans="1:65" s="14" customFormat="1" ht="11.25">
      <c r="B1186" s="217"/>
      <c r="C1186" s="218"/>
      <c r="D1186" s="191" t="s">
        <v>130</v>
      </c>
      <c r="E1186" s="219" t="s">
        <v>1</v>
      </c>
      <c r="F1186" s="220" t="s">
        <v>137</v>
      </c>
      <c r="G1186" s="218"/>
      <c r="H1186" s="221">
        <v>88.8</v>
      </c>
      <c r="I1186" s="222"/>
      <c r="J1186" s="218"/>
      <c r="K1186" s="218"/>
      <c r="L1186" s="223"/>
      <c r="M1186" s="224"/>
      <c r="N1186" s="225"/>
      <c r="O1186" s="225"/>
      <c r="P1186" s="225"/>
      <c r="Q1186" s="225"/>
      <c r="R1186" s="225"/>
      <c r="S1186" s="225"/>
      <c r="T1186" s="226"/>
      <c r="AT1186" s="227" t="s">
        <v>130</v>
      </c>
      <c r="AU1186" s="227" t="s">
        <v>83</v>
      </c>
      <c r="AV1186" s="14" t="s">
        <v>127</v>
      </c>
      <c r="AW1186" s="14" t="s">
        <v>31</v>
      </c>
      <c r="AX1186" s="14" t="s">
        <v>83</v>
      </c>
      <c r="AY1186" s="227" t="s">
        <v>120</v>
      </c>
    </row>
    <row r="1187" spans="1:65" s="2" customFormat="1" ht="24.2" customHeight="1">
      <c r="A1187" s="33"/>
      <c r="B1187" s="34"/>
      <c r="C1187" s="228" t="s">
        <v>942</v>
      </c>
      <c r="D1187" s="228" t="s">
        <v>553</v>
      </c>
      <c r="E1187" s="229" t="s">
        <v>943</v>
      </c>
      <c r="F1187" s="230" t="s">
        <v>944</v>
      </c>
      <c r="G1187" s="231" t="s">
        <v>542</v>
      </c>
      <c r="H1187" s="232">
        <v>464.02</v>
      </c>
      <c r="I1187" s="233"/>
      <c r="J1187" s="234">
        <f>ROUND(I1187*H1187,2)</f>
        <v>0</v>
      </c>
      <c r="K1187" s="230" t="s">
        <v>125</v>
      </c>
      <c r="L1187" s="38"/>
      <c r="M1187" s="235" t="s">
        <v>1</v>
      </c>
      <c r="N1187" s="236" t="s">
        <v>40</v>
      </c>
      <c r="O1187" s="70"/>
      <c r="P1187" s="187">
        <f>O1187*H1187</f>
        <v>0</v>
      </c>
      <c r="Q1187" s="187">
        <v>0</v>
      </c>
      <c r="R1187" s="187">
        <f>Q1187*H1187</f>
        <v>0</v>
      </c>
      <c r="S1187" s="187">
        <v>0</v>
      </c>
      <c r="T1187" s="188">
        <f>S1187*H1187</f>
        <v>0</v>
      </c>
      <c r="U1187" s="33"/>
      <c r="V1187" s="33"/>
      <c r="W1187" s="33"/>
      <c r="X1187" s="33"/>
      <c r="Y1187" s="33"/>
      <c r="Z1187" s="33"/>
      <c r="AA1187" s="33"/>
      <c r="AB1187" s="33"/>
      <c r="AC1187" s="33"/>
      <c r="AD1187" s="33"/>
      <c r="AE1187" s="33"/>
      <c r="AR1187" s="189" t="s">
        <v>127</v>
      </c>
      <c r="AT1187" s="189" t="s">
        <v>553</v>
      </c>
      <c r="AU1187" s="189" t="s">
        <v>83</v>
      </c>
      <c r="AY1187" s="16" t="s">
        <v>120</v>
      </c>
      <c r="BE1187" s="190">
        <f>IF(N1187="základní",J1187,0)</f>
        <v>0</v>
      </c>
      <c r="BF1187" s="190">
        <f>IF(N1187="snížená",J1187,0)</f>
        <v>0</v>
      </c>
      <c r="BG1187" s="190">
        <f>IF(N1187="zákl. přenesená",J1187,0)</f>
        <v>0</v>
      </c>
      <c r="BH1187" s="190">
        <f>IF(N1187="sníž. přenesená",J1187,0)</f>
        <v>0</v>
      </c>
      <c r="BI1187" s="190">
        <f>IF(N1187="nulová",J1187,0)</f>
        <v>0</v>
      </c>
      <c r="BJ1187" s="16" t="s">
        <v>83</v>
      </c>
      <c r="BK1187" s="190">
        <f>ROUND(I1187*H1187,2)</f>
        <v>0</v>
      </c>
      <c r="BL1187" s="16" t="s">
        <v>127</v>
      </c>
      <c r="BM1187" s="189" t="s">
        <v>945</v>
      </c>
    </row>
    <row r="1188" spans="1:65" s="2" customFormat="1" ht="29.25">
      <c r="A1188" s="33"/>
      <c r="B1188" s="34"/>
      <c r="C1188" s="35"/>
      <c r="D1188" s="191" t="s">
        <v>129</v>
      </c>
      <c r="E1188" s="35"/>
      <c r="F1188" s="192" t="s">
        <v>946</v>
      </c>
      <c r="G1188" s="35"/>
      <c r="H1188" s="35"/>
      <c r="I1188" s="193"/>
      <c r="J1188" s="35"/>
      <c r="K1188" s="35"/>
      <c r="L1188" s="38"/>
      <c r="M1188" s="194"/>
      <c r="N1188" s="195"/>
      <c r="O1188" s="70"/>
      <c r="P1188" s="70"/>
      <c r="Q1188" s="70"/>
      <c r="R1188" s="70"/>
      <c r="S1188" s="70"/>
      <c r="T1188" s="71"/>
      <c r="U1188" s="33"/>
      <c r="V1188" s="33"/>
      <c r="W1188" s="33"/>
      <c r="X1188" s="33"/>
      <c r="Y1188" s="33"/>
      <c r="Z1188" s="33"/>
      <c r="AA1188" s="33"/>
      <c r="AB1188" s="33"/>
      <c r="AC1188" s="33"/>
      <c r="AD1188" s="33"/>
      <c r="AE1188" s="33"/>
      <c r="AT1188" s="16" t="s">
        <v>129</v>
      </c>
      <c r="AU1188" s="16" t="s">
        <v>83</v>
      </c>
    </row>
    <row r="1189" spans="1:65" s="12" customFormat="1" ht="11.25">
      <c r="B1189" s="196"/>
      <c r="C1189" s="197"/>
      <c r="D1189" s="191" t="s">
        <v>130</v>
      </c>
      <c r="E1189" s="198" t="s">
        <v>1</v>
      </c>
      <c r="F1189" s="199" t="s">
        <v>452</v>
      </c>
      <c r="G1189" s="197"/>
      <c r="H1189" s="198" t="s">
        <v>1</v>
      </c>
      <c r="I1189" s="200"/>
      <c r="J1189" s="197"/>
      <c r="K1189" s="197"/>
      <c r="L1189" s="201"/>
      <c r="M1189" s="202"/>
      <c r="N1189" s="203"/>
      <c r="O1189" s="203"/>
      <c r="P1189" s="203"/>
      <c r="Q1189" s="203"/>
      <c r="R1189" s="203"/>
      <c r="S1189" s="203"/>
      <c r="T1189" s="204"/>
      <c r="AT1189" s="205" t="s">
        <v>130</v>
      </c>
      <c r="AU1189" s="205" t="s">
        <v>83</v>
      </c>
      <c r="AV1189" s="12" t="s">
        <v>83</v>
      </c>
      <c r="AW1189" s="12" t="s">
        <v>31</v>
      </c>
      <c r="AX1189" s="12" t="s">
        <v>75</v>
      </c>
      <c r="AY1189" s="205" t="s">
        <v>120</v>
      </c>
    </row>
    <row r="1190" spans="1:65" s="13" customFormat="1" ht="11.25">
      <c r="B1190" s="206"/>
      <c r="C1190" s="207"/>
      <c r="D1190" s="191" t="s">
        <v>130</v>
      </c>
      <c r="E1190" s="208" t="s">
        <v>1</v>
      </c>
      <c r="F1190" s="209" t="s">
        <v>947</v>
      </c>
      <c r="G1190" s="207"/>
      <c r="H1190" s="210">
        <v>76.8</v>
      </c>
      <c r="I1190" s="211"/>
      <c r="J1190" s="207"/>
      <c r="K1190" s="207"/>
      <c r="L1190" s="212"/>
      <c r="M1190" s="213"/>
      <c r="N1190" s="214"/>
      <c r="O1190" s="214"/>
      <c r="P1190" s="214"/>
      <c r="Q1190" s="214"/>
      <c r="R1190" s="214"/>
      <c r="S1190" s="214"/>
      <c r="T1190" s="215"/>
      <c r="AT1190" s="216" t="s">
        <v>130</v>
      </c>
      <c r="AU1190" s="216" t="s">
        <v>83</v>
      </c>
      <c r="AV1190" s="13" t="s">
        <v>85</v>
      </c>
      <c r="AW1190" s="13" t="s">
        <v>31</v>
      </c>
      <c r="AX1190" s="13" t="s">
        <v>75</v>
      </c>
      <c r="AY1190" s="216" t="s">
        <v>120</v>
      </c>
    </row>
    <row r="1191" spans="1:65" s="12" customFormat="1" ht="11.25">
      <c r="B1191" s="196"/>
      <c r="C1191" s="197"/>
      <c r="D1191" s="191" t="s">
        <v>130</v>
      </c>
      <c r="E1191" s="198" t="s">
        <v>1</v>
      </c>
      <c r="F1191" s="199" t="s">
        <v>948</v>
      </c>
      <c r="G1191" s="197"/>
      <c r="H1191" s="198" t="s">
        <v>1</v>
      </c>
      <c r="I1191" s="200"/>
      <c r="J1191" s="197"/>
      <c r="K1191" s="197"/>
      <c r="L1191" s="201"/>
      <c r="M1191" s="202"/>
      <c r="N1191" s="203"/>
      <c r="O1191" s="203"/>
      <c r="P1191" s="203"/>
      <c r="Q1191" s="203"/>
      <c r="R1191" s="203"/>
      <c r="S1191" s="203"/>
      <c r="T1191" s="204"/>
      <c r="AT1191" s="205" t="s">
        <v>130</v>
      </c>
      <c r="AU1191" s="205" t="s">
        <v>83</v>
      </c>
      <c r="AV1191" s="12" t="s">
        <v>83</v>
      </c>
      <c r="AW1191" s="12" t="s">
        <v>31</v>
      </c>
      <c r="AX1191" s="12" t="s">
        <v>75</v>
      </c>
      <c r="AY1191" s="205" t="s">
        <v>120</v>
      </c>
    </row>
    <row r="1192" spans="1:65" s="13" customFormat="1" ht="11.25">
      <c r="B1192" s="206"/>
      <c r="C1192" s="207"/>
      <c r="D1192" s="191" t="s">
        <v>130</v>
      </c>
      <c r="E1192" s="208" t="s">
        <v>1</v>
      </c>
      <c r="F1192" s="209" t="s">
        <v>949</v>
      </c>
      <c r="G1192" s="207"/>
      <c r="H1192" s="210">
        <v>120.42</v>
      </c>
      <c r="I1192" s="211"/>
      <c r="J1192" s="207"/>
      <c r="K1192" s="207"/>
      <c r="L1192" s="212"/>
      <c r="M1192" s="213"/>
      <c r="N1192" s="214"/>
      <c r="O1192" s="214"/>
      <c r="P1192" s="214"/>
      <c r="Q1192" s="214"/>
      <c r="R1192" s="214"/>
      <c r="S1192" s="214"/>
      <c r="T1192" s="215"/>
      <c r="AT1192" s="216" t="s">
        <v>130</v>
      </c>
      <c r="AU1192" s="216" t="s">
        <v>83</v>
      </c>
      <c r="AV1192" s="13" t="s">
        <v>85</v>
      </c>
      <c r="AW1192" s="13" t="s">
        <v>31</v>
      </c>
      <c r="AX1192" s="13" t="s">
        <v>75</v>
      </c>
      <c r="AY1192" s="216" t="s">
        <v>120</v>
      </c>
    </row>
    <row r="1193" spans="1:65" s="12" customFormat="1" ht="11.25">
      <c r="B1193" s="196"/>
      <c r="C1193" s="197"/>
      <c r="D1193" s="191" t="s">
        <v>130</v>
      </c>
      <c r="E1193" s="198" t="s">
        <v>1</v>
      </c>
      <c r="F1193" s="199" t="s">
        <v>939</v>
      </c>
      <c r="G1193" s="197"/>
      <c r="H1193" s="198" t="s">
        <v>1</v>
      </c>
      <c r="I1193" s="200"/>
      <c r="J1193" s="197"/>
      <c r="K1193" s="197"/>
      <c r="L1193" s="201"/>
      <c r="M1193" s="202"/>
      <c r="N1193" s="203"/>
      <c r="O1193" s="203"/>
      <c r="P1193" s="203"/>
      <c r="Q1193" s="203"/>
      <c r="R1193" s="203"/>
      <c r="S1193" s="203"/>
      <c r="T1193" s="204"/>
      <c r="AT1193" s="205" t="s">
        <v>130</v>
      </c>
      <c r="AU1193" s="205" t="s">
        <v>83</v>
      </c>
      <c r="AV1193" s="12" t="s">
        <v>83</v>
      </c>
      <c r="AW1193" s="12" t="s">
        <v>31</v>
      </c>
      <c r="AX1193" s="12" t="s">
        <v>75</v>
      </c>
      <c r="AY1193" s="205" t="s">
        <v>120</v>
      </c>
    </row>
    <row r="1194" spans="1:65" s="13" customFormat="1" ht="11.25">
      <c r="B1194" s="206"/>
      <c r="C1194" s="207"/>
      <c r="D1194" s="191" t="s">
        <v>130</v>
      </c>
      <c r="E1194" s="208" t="s">
        <v>1</v>
      </c>
      <c r="F1194" s="209" t="s">
        <v>584</v>
      </c>
      <c r="G1194" s="207"/>
      <c r="H1194" s="210">
        <v>21</v>
      </c>
      <c r="I1194" s="211"/>
      <c r="J1194" s="207"/>
      <c r="K1194" s="207"/>
      <c r="L1194" s="212"/>
      <c r="M1194" s="213"/>
      <c r="N1194" s="214"/>
      <c r="O1194" s="214"/>
      <c r="P1194" s="214"/>
      <c r="Q1194" s="214"/>
      <c r="R1194" s="214"/>
      <c r="S1194" s="214"/>
      <c r="T1194" s="215"/>
      <c r="AT1194" s="216" t="s">
        <v>130</v>
      </c>
      <c r="AU1194" s="216" t="s">
        <v>83</v>
      </c>
      <c r="AV1194" s="13" t="s">
        <v>85</v>
      </c>
      <c r="AW1194" s="13" t="s">
        <v>31</v>
      </c>
      <c r="AX1194" s="13" t="s">
        <v>75</v>
      </c>
      <c r="AY1194" s="216" t="s">
        <v>120</v>
      </c>
    </row>
    <row r="1195" spans="1:65" s="12" customFormat="1" ht="11.25">
      <c r="B1195" s="196"/>
      <c r="C1195" s="197"/>
      <c r="D1195" s="191" t="s">
        <v>130</v>
      </c>
      <c r="E1195" s="198" t="s">
        <v>1</v>
      </c>
      <c r="F1195" s="199" t="s">
        <v>485</v>
      </c>
      <c r="G1195" s="197"/>
      <c r="H1195" s="198" t="s">
        <v>1</v>
      </c>
      <c r="I1195" s="200"/>
      <c r="J1195" s="197"/>
      <c r="K1195" s="197"/>
      <c r="L1195" s="201"/>
      <c r="M1195" s="202"/>
      <c r="N1195" s="203"/>
      <c r="O1195" s="203"/>
      <c r="P1195" s="203"/>
      <c r="Q1195" s="203"/>
      <c r="R1195" s="203"/>
      <c r="S1195" s="203"/>
      <c r="T1195" s="204"/>
      <c r="AT1195" s="205" t="s">
        <v>130</v>
      </c>
      <c r="AU1195" s="205" t="s">
        <v>83</v>
      </c>
      <c r="AV1195" s="12" t="s">
        <v>83</v>
      </c>
      <c r="AW1195" s="12" t="s">
        <v>31</v>
      </c>
      <c r="AX1195" s="12" t="s">
        <v>75</v>
      </c>
      <c r="AY1195" s="205" t="s">
        <v>120</v>
      </c>
    </row>
    <row r="1196" spans="1:65" s="13" customFormat="1" ht="11.25">
      <c r="B1196" s="206"/>
      <c r="C1196" s="207"/>
      <c r="D1196" s="191" t="s">
        <v>130</v>
      </c>
      <c r="E1196" s="208" t="s">
        <v>1</v>
      </c>
      <c r="F1196" s="209" t="s">
        <v>950</v>
      </c>
      <c r="G1196" s="207"/>
      <c r="H1196" s="210">
        <v>24</v>
      </c>
      <c r="I1196" s="211"/>
      <c r="J1196" s="207"/>
      <c r="K1196" s="207"/>
      <c r="L1196" s="212"/>
      <c r="M1196" s="213"/>
      <c r="N1196" s="214"/>
      <c r="O1196" s="214"/>
      <c r="P1196" s="214"/>
      <c r="Q1196" s="214"/>
      <c r="R1196" s="214"/>
      <c r="S1196" s="214"/>
      <c r="T1196" s="215"/>
      <c r="AT1196" s="216" t="s">
        <v>130</v>
      </c>
      <c r="AU1196" s="216" t="s">
        <v>83</v>
      </c>
      <c r="AV1196" s="13" t="s">
        <v>85</v>
      </c>
      <c r="AW1196" s="13" t="s">
        <v>31</v>
      </c>
      <c r="AX1196" s="13" t="s">
        <v>75</v>
      </c>
      <c r="AY1196" s="216" t="s">
        <v>120</v>
      </c>
    </row>
    <row r="1197" spans="1:65" s="12" customFormat="1" ht="11.25">
      <c r="B1197" s="196"/>
      <c r="C1197" s="197"/>
      <c r="D1197" s="191" t="s">
        <v>130</v>
      </c>
      <c r="E1197" s="198" t="s">
        <v>1</v>
      </c>
      <c r="F1197" s="199" t="s">
        <v>941</v>
      </c>
      <c r="G1197" s="197"/>
      <c r="H1197" s="198" t="s">
        <v>1</v>
      </c>
      <c r="I1197" s="200"/>
      <c r="J1197" s="197"/>
      <c r="K1197" s="197"/>
      <c r="L1197" s="201"/>
      <c r="M1197" s="202"/>
      <c r="N1197" s="203"/>
      <c r="O1197" s="203"/>
      <c r="P1197" s="203"/>
      <c r="Q1197" s="203"/>
      <c r="R1197" s="203"/>
      <c r="S1197" s="203"/>
      <c r="T1197" s="204"/>
      <c r="AT1197" s="205" t="s">
        <v>130</v>
      </c>
      <c r="AU1197" s="205" t="s">
        <v>83</v>
      </c>
      <c r="AV1197" s="12" t="s">
        <v>83</v>
      </c>
      <c r="AW1197" s="12" t="s">
        <v>31</v>
      </c>
      <c r="AX1197" s="12" t="s">
        <v>75</v>
      </c>
      <c r="AY1197" s="205" t="s">
        <v>120</v>
      </c>
    </row>
    <row r="1198" spans="1:65" s="13" customFormat="1" ht="11.25">
      <c r="B1198" s="206"/>
      <c r="C1198" s="207"/>
      <c r="D1198" s="191" t="s">
        <v>130</v>
      </c>
      <c r="E1198" s="208" t="s">
        <v>1</v>
      </c>
      <c r="F1198" s="209" t="s">
        <v>951</v>
      </c>
      <c r="G1198" s="207"/>
      <c r="H1198" s="210">
        <v>80</v>
      </c>
      <c r="I1198" s="211"/>
      <c r="J1198" s="207"/>
      <c r="K1198" s="207"/>
      <c r="L1198" s="212"/>
      <c r="M1198" s="213"/>
      <c r="N1198" s="214"/>
      <c r="O1198" s="214"/>
      <c r="P1198" s="214"/>
      <c r="Q1198" s="214"/>
      <c r="R1198" s="214"/>
      <c r="S1198" s="214"/>
      <c r="T1198" s="215"/>
      <c r="AT1198" s="216" t="s">
        <v>130</v>
      </c>
      <c r="AU1198" s="216" t="s">
        <v>83</v>
      </c>
      <c r="AV1198" s="13" t="s">
        <v>85</v>
      </c>
      <c r="AW1198" s="13" t="s">
        <v>31</v>
      </c>
      <c r="AX1198" s="13" t="s">
        <v>75</v>
      </c>
      <c r="AY1198" s="216" t="s">
        <v>120</v>
      </c>
    </row>
    <row r="1199" spans="1:65" s="12" customFormat="1" ht="11.25">
      <c r="B1199" s="196"/>
      <c r="C1199" s="197"/>
      <c r="D1199" s="191" t="s">
        <v>130</v>
      </c>
      <c r="E1199" s="198" t="s">
        <v>1</v>
      </c>
      <c r="F1199" s="199" t="s">
        <v>952</v>
      </c>
      <c r="G1199" s="197"/>
      <c r="H1199" s="198" t="s">
        <v>1</v>
      </c>
      <c r="I1199" s="200"/>
      <c r="J1199" s="197"/>
      <c r="K1199" s="197"/>
      <c r="L1199" s="201"/>
      <c r="M1199" s="202"/>
      <c r="N1199" s="203"/>
      <c r="O1199" s="203"/>
      <c r="P1199" s="203"/>
      <c r="Q1199" s="203"/>
      <c r="R1199" s="203"/>
      <c r="S1199" s="203"/>
      <c r="T1199" s="204"/>
      <c r="AT1199" s="205" t="s">
        <v>130</v>
      </c>
      <c r="AU1199" s="205" t="s">
        <v>83</v>
      </c>
      <c r="AV1199" s="12" t="s">
        <v>83</v>
      </c>
      <c r="AW1199" s="12" t="s">
        <v>31</v>
      </c>
      <c r="AX1199" s="12" t="s">
        <v>75</v>
      </c>
      <c r="AY1199" s="205" t="s">
        <v>120</v>
      </c>
    </row>
    <row r="1200" spans="1:65" s="13" customFormat="1" ht="11.25">
      <c r="B1200" s="206"/>
      <c r="C1200" s="207"/>
      <c r="D1200" s="191" t="s">
        <v>130</v>
      </c>
      <c r="E1200" s="208" t="s">
        <v>1</v>
      </c>
      <c r="F1200" s="209" t="s">
        <v>953</v>
      </c>
      <c r="G1200" s="207"/>
      <c r="H1200" s="210">
        <v>83.7</v>
      </c>
      <c r="I1200" s="211"/>
      <c r="J1200" s="207"/>
      <c r="K1200" s="207"/>
      <c r="L1200" s="212"/>
      <c r="M1200" s="213"/>
      <c r="N1200" s="214"/>
      <c r="O1200" s="214"/>
      <c r="P1200" s="214"/>
      <c r="Q1200" s="214"/>
      <c r="R1200" s="214"/>
      <c r="S1200" s="214"/>
      <c r="T1200" s="215"/>
      <c r="AT1200" s="216" t="s">
        <v>130</v>
      </c>
      <c r="AU1200" s="216" t="s">
        <v>83</v>
      </c>
      <c r="AV1200" s="13" t="s">
        <v>85</v>
      </c>
      <c r="AW1200" s="13" t="s">
        <v>31</v>
      </c>
      <c r="AX1200" s="13" t="s">
        <v>75</v>
      </c>
      <c r="AY1200" s="216" t="s">
        <v>120</v>
      </c>
    </row>
    <row r="1201" spans="1:65" s="12" customFormat="1" ht="11.25">
      <c r="B1201" s="196"/>
      <c r="C1201" s="197"/>
      <c r="D1201" s="191" t="s">
        <v>130</v>
      </c>
      <c r="E1201" s="198" t="s">
        <v>1</v>
      </c>
      <c r="F1201" s="199" t="s">
        <v>954</v>
      </c>
      <c r="G1201" s="197"/>
      <c r="H1201" s="198" t="s">
        <v>1</v>
      </c>
      <c r="I1201" s="200"/>
      <c r="J1201" s="197"/>
      <c r="K1201" s="197"/>
      <c r="L1201" s="201"/>
      <c r="M1201" s="202"/>
      <c r="N1201" s="203"/>
      <c r="O1201" s="203"/>
      <c r="P1201" s="203"/>
      <c r="Q1201" s="203"/>
      <c r="R1201" s="203"/>
      <c r="S1201" s="203"/>
      <c r="T1201" s="204"/>
      <c r="AT1201" s="205" t="s">
        <v>130</v>
      </c>
      <c r="AU1201" s="205" t="s">
        <v>83</v>
      </c>
      <c r="AV1201" s="12" t="s">
        <v>83</v>
      </c>
      <c r="AW1201" s="12" t="s">
        <v>31</v>
      </c>
      <c r="AX1201" s="12" t="s">
        <v>75</v>
      </c>
      <c r="AY1201" s="205" t="s">
        <v>120</v>
      </c>
    </row>
    <row r="1202" spans="1:65" s="13" customFormat="1" ht="11.25">
      <c r="B1202" s="206"/>
      <c r="C1202" s="207"/>
      <c r="D1202" s="191" t="s">
        <v>130</v>
      </c>
      <c r="E1202" s="208" t="s">
        <v>1</v>
      </c>
      <c r="F1202" s="209" t="s">
        <v>955</v>
      </c>
      <c r="G1202" s="207"/>
      <c r="H1202" s="210">
        <v>58.1</v>
      </c>
      <c r="I1202" s="211"/>
      <c r="J1202" s="207"/>
      <c r="K1202" s="207"/>
      <c r="L1202" s="212"/>
      <c r="M1202" s="213"/>
      <c r="N1202" s="214"/>
      <c r="O1202" s="214"/>
      <c r="P1202" s="214"/>
      <c r="Q1202" s="214"/>
      <c r="R1202" s="214"/>
      <c r="S1202" s="214"/>
      <c r="T1202" s="215"/>
      <c r="AT1202" s="216" t="s">
        <v>130</v>
      </c>
      <c r="AU1202" s="216" t="s">
        <v>83</v>
      </c>
      <c r="AV1202" s="13" t="s">
        <v>85</v>
      </c>
      <c r="AW1202" s="13" t="s">
        <v>31</v>
      </c>
      <c r="AX1202" s="13" t="s">
        <v>75</v>
      </c>
      <c r="AY1202" s="216" t="s">
        <v>120</v>
      </c>
    </row>
    <row r="1203" spans="1:65" s="14" customFormat="1" ht="11.25">
      <c r="B1203" s="217"/>
      <c r="C1203" s="218"/>
      <c r="D1203" s="191" t="s">
        <v>130</v>
      </c>
      <c r="E1203" s="219" t="s">
        <v>1</v>
      </c>
      <c r="F1203" s="220" t="s">
        <v>137</v>
      </c>
      <c r="G1203" s="218"/>
      <c r="H1203" s="221">
        <v>464.02</v>
      </c>
      <c r="I1203" s="222"/>
      <c r="J1203" s="218"/>
      <c r="K1203" s="218"/>
      <c r="L1203" s="223"/>
      <c r="M1203" s="224"/>
      <c r="N1203" s="225"/>
      <c r="O1203" s="225"/>
      <c r="P1203" s="225"/>
      <c r="Q1203" s="225"/>
      <c r="R1203" s="225"/>
      <c r="S1203" s="225"/>
      <c r="T1203" s="226"/>
      <c r="AT1203" s="227" t="s">
        <v>130</v>
      </c>
      <c r="AU1203" s="227" t="s">
        <v>83</v>
      </c>
      <c r="AV1203" s="14" t="s">
        <v>127</v>
      </c>
      <c r="AW1203" s="14" t="s">
        <v>31</v>
      </c>
      <c r="AX1203" s="14" t="s">
        <v>83</v>
      </c>
      <c r="AY1203" s="227" t="s">
        <v>120</v>
      </c>
    </row>
    <row r="1204" spans="1:65" s="2" customFormat="1" ht="37.9" customHeight="1">
      <c r="A1204" s="33"/>
      <c r="B1204" s="34"/>
      <c r="C1204" s="228" t="s">
        <v>956</v>
      </c>
      <c r="D1204" s="228" t="s">
        <v>553</v>
      </c>
      <c r="E1204" s="229" t="s">
        <v>957</v>
      </c>
      <c r="F1204" s="230" t="s">
        <v>958</v>
      </c>
      <c r="G1204" s="231" t="s">
        <v>542</v>
      </c>
      <c r="H1204" s="232">
        <v>425.58</v>
      </c>
      <c r="I1204" s="233"/>
      <c r="J1204" s="234">
        <f>ROUND(I1204*H1204,2)</f>
        <v>0</v>
      </c>
      <c r="K1204" s="230" t="s">
        <v>125</v>
      </c>
      <c r="L1204" s="38"/>
      <c r="M1204" s="235" t="s">
        <v>1</v>
      </c>
      <c r="N1204" s="236" t="s">
        <v>40</v>
      </c>
      <c r="O1204" s="70"/>
      <c r="P1204" s="187">
        <f>O1204*H1204</f>
        <v>0</v>
      </c>
      <c r="Q1204" s="187">
        <v>0</v>
      </c>
      <c r="R1204" s="187">
        <f>Q1204*H1204</f>
        <v>0</v>
      </c>
      <c r="S1204" s="187">
        <v>0</v>
      </c>
      <c r="T1204" s="188">
        <f>S1204*H1204</f>
        <v>0</v>
      </c>
      <c r="U1204" s="33"/>
      <c r="V1204" s="33"/>
      <c r="W1204" s="33"/>
      <c r="X1204" s="33"/>
      <c r="Y1204" s="33"/>
      <c r="Z1204" s="33"/>
      <c r="AA1204" s="33"/>
      <c r="AB1204" s="33"/>
      <c r="AC1204" s="33"/>
      <c r="AD1204" s="33"/>
      <c r="AE1204" s="33"/>
      <c r="AR1204" s="189" t="s">
        <v>127</v>
      </c>
      <c r="AT1204" s="189" t="s">
        <v>553</v>
      </c>
      <c r="AU1204" s="189" t="s">
        <v>83</v>
      </c>
      <c r="AY1204" s="16" t="s">
        <v>120</v>
      </c>
      <c r="BE1204" s="190">
        <f>IF(N1204="základní",J1204,0)</f>
        <v>0</v>
      </c>
      <c r="BF1204" s="190">
        <f>IF(N1204="snížená",J1204,0)</f>
        <v>0</v>
      </c>
      <c r="BG1204" s="190">
        <f>IF(N1204="zákl. přenesená",J1204,0)</f>
        <v>0</v>
      </c>
      <c r="BH1204" s="190">
        <f>IF(N1204="sníž. přenesená",J1204,0)</f>
        <v>0</v>
      </c>
      <c r="BI1204" s="190">
        <f>IF(N1204="nulová",J1204,0)</f>
        <v>0</v>
      </c>
      <c r="BJ1204" s="16" t="s">
        <v>83</v>
      </c>
      <c r="BK1204" s="190">
        <f>ROUND(I1204*H1204,2)</f>
        <v>0</v>
      </c>
      <c r="BL1204" s="16" t="s">
        <v>127</v>
      </c>
      <c r="BM1204" s="189" t="s">
        <v>959</v>
      </c>
    </row>
    <row r="1205" spans="1:65" s="2" customFormat="1" ht="58.5">
      <c r="A1205" s="33"/>
      <c r="B1205" s="34"/>
      <c r="C1205" s="35"/>
      <c r="D1205" s="191" t="s">
        <v>129</v>
      </c>
      <c r="E1205" s="35"/>
      <c r="F1205" s="192" t="s">
        <v>960</v>
      </c>
      <c r="G1205" s="35"/>
      <c r="H1205" s="35"/>
      <c r="I1205" s="193"/>
      <c r="J1205" s="35"/>
      <c r="K1205" s="35"/>
      <c r="L1205" s="38"/>
      <c r="M1205" s="194"/>
      <c r="N1205" s="195"/>
      <c r="O1205" s="70"/>
      <c r="P1205" s="70"/>
      <c r="Q1205" s="70"/>
      <c r="R1205" s="70"/>
      <c r="S1205" s="70"/>
      <c r="T1205" s="71"/>
      <c r="U1205" s="33"/>
      <c r="V1205" s="33"/>
      <c r="W1205" s="33"/>
      <c r="X1205" s="33"/>
      <c r="Y1205" s="33"/>
      <c r="Z1205" s="33"/>
      <c r="AA1205" s="33"/>
      <c r="AB1205" s="33"/>
      <c r="AC1205" s="33"/>
      <c r="AD1205" s="33"/>
      <c r="AE1205" s="33"/>
      <c r="AT1205" s="16" t="s">
        <v>129</v>
      </c>
      <c r="AU1205" s="16" t="s">
        <v>83</v>
      </c>
    </row>
    <row r="1206" spans="1:65" s="12" customFormat="1" ht="11.25">
      <c r="B1206" s="196"/>
      <c r="C1206" s="197"/>
      <c r="D1206" s="191" t="s">
        <v>130</v>
      </c>
      <c r="E1206" s="198" t="s">
        <v>1</v>
      </c>
      <c r="F1206" s="199" t="s">
        <v>452</v>
      </c>
      <c r="G1206" s="197"/>
      <c r="H1206" s="198" t="s">
        <v>1</v>
      </c>
      <c r="I1206" s="200"/>
      <c r="J1206" s="197"/>
      <c r="K1206" s="197"/>
      <c r="L1206" s="201"/>
      <c r="M1206" s="202"/>
      <c r="N1206" s="203"/>
      <c r="O1206" s="203"/>
      <c r="P1206" s="203"/>
      <c r="Q1206" s="203"/>
      <c r="R1206" s="203"/>
      <c r="S1206" s="203"/>
      <c r="T1206" s="204"/>
      <c r="AT1206" s="205" t="s">
        <v>130</v>
      </c>
      <c r="AU1206" s="205" t="s">
        <v>83</v>
      </c>
      <c r="AV1206" s="12" t="s">
        <v>83</v>
      </c>
      <c r="AW1206" s="12" t="s">
        <v>31</v>
      </c>
      <c r="AX1206" s="12" t="s">
        <v>75</v>
      </c>
      <c r="AY1206" s="205" t="s">
        <v>120</v>
      </c>
    </row>
    <row r="1207" spans="1:65" s="13" customFormat="1" ht="11.25">
      <c r="B1207" s="206"/>
      <c r="C1207" s="207"/>
      <c r="D1207" s="191" t="s">
        <v>130</v>
      </c>
      <c r="E1207" s="208" t="s">
        <v>1</v>
      </c>
      <c r="F1207" s="209" t="s">
        <v>947</v>
      </c>
      <c r="G1207" s="207"/>
      <c r="H1207" s="210">
        <v>76.8</v>
      </c>
      <c r="I1207" s="211"/>
      <c r="J1207" s="207"/>
      <c r="K1207" s="207"/>
      <c r="L1207" s="212"/>
      <c r="M1207" s="213"/>
      <c r="N1207" s="214"/>
      <c r="O1207" s="214"/>
      <c r="P1207" s="214"/>
      <c r="Q1207" s="214"/>
      <c r="R1207" s="214"/>
      <c r="S1207" s="214"/>
      <c r="T1207" s="215"/>
      <c r="AT1207" s="216" t="s">
        <v>130</v>
      </c>
      <c r="AU1207" s="216" t="s">
        <v>83</v>
      </c>
      <c r="AV1207" s="13" t="s">
        <v>85</v>
      </c>
      <c r="AW1207" s="13" t="s">
        <v>31</v>
      </c>
      <c r="AX1207" s="13" t="s">
        <v>75</v>
      </c>
      <c r="AY1207" s="216" t="s">
        <v>120</v>
      </c>
    </row>
    <row r="1208" spans="1:65" s="12" customFormat="1" ht="11.25">
      <c r="B1208" s="196"/>
      <c r="C1208" s="197"/>
      <c r="D1208" s="191" t="s">
        <v>130</v>
      </c>
      <c r="E1208" s="198" t="s">
        <v>1</v>
      </c>
      <c r="F1208" s="199" t="s">
        <v>454</v>
      </c>
      <c r="G1208" s="197"/>
      <c r="H1208" s="198" t="s">
        <v>1</v>
      </c>
      <c r="I1208" s="200"/>
      <c r="J1208" s="197"/>
      <c r="K1208" s="197"/>
      <c r="L1208" s="201"/>
      <c r="M1208" s="202"/>
      <c r="N1208" s="203"/>
      <c r="O1208" s="203"/>
      <c r="P1208" s="203"/>
      <c r="Q1208" s="203"/>
      <c r="R1208" s="203"/>
      <c r="S1208" s="203"/>
      <c r="T1208" s="204"/>
      <c r="AT1208" s="205" t="s">
        <v>130</v>
      </c>
      <c r="AU1208" s="205" t="s">
        <v>83</v>
      </c>
      <c r="AV1208" s="12" t="s">
        <v>83</v>
      </c>
      <c r="AW1208" s="12" t="s">
        <v>31</v>
      </c>
      <c r="AX1208" s="12" t="s">
        <v>75</v>
      </c>
      <c r="AY1208" s="205" t="s">
        <v>120</v>
      </c>
    </row>
    <row r="1209" spans="1:65" s="13" customFormat="1" ht="11.25">
      <c r="B1209" s="206"/>
      <c r="C1209" s="207"/>
      <c r="D1209" s="191" t="s">
        <v>130</v>
      </c>
      <c r="E1209" s="208" t="s">
        <v>1</v>
      </c>
      <c r="F1209" s="209" t="s">
        <v>961</v>
      </c>
      <c r="G1209" s="207"/>
      <c r="H1209" s="210">
        <v>106.38</v>
      </c>
      <c r="I1209" s="211"/>
      <c r="J1209" s="207"/>
      <c r="K1209" s="207"/>
      <c r="L1209" s="212"/>
      <c r="M1209" s="213"/>
      <c r="N1209" s="214"/>
      <c r="O1209" s="214"/>
      <c r="P1209" s="214"/>
      <c r="Q1209" s="214"/>
      <c r="R1209" s="214"/>
      <c r="S1209" s="214"/>
      <c r="T1209" s="215"/>
      <c r="AT1209" s="216" t="s">
        <v>130</v>
      </c>
      <c r="AU1209" s="216" t="s">
        <v>83</v>
      </c>
      <c r="AV1209" s="13" t="s">
        <v>85</v>
      </c>
      <c r="AW1209" s="13" t="s">
        <v>31</v>
      </c>
      <c r="AX1209" s="13" t="s">
        <v>75</v>
      </c>
      <c r="AY1209" s="216" t="s">
        <v>120</v>
      </c>
    </row>
    <row r="1210" spans="1:65" s="12" customFormat="1" ht="11.25">
      <c r="B1210" s="196"/>
      <c r="C1210" s="197"/>
      <c r="D1210" s="191" t="s">
        <v>130</v>
      </c>
      <c r="E1210" s="198" t="s">
        <v>1</v>
      </c>
      <c r="F1210" s="199" t="s">
        <v>962</v>
      </c>
      <c r="G1210" s="197"/>
      <c r="H1210" s="198" t="s">
        <v>1</v>
      </c>
      <c r="I1210" s="200"/>
      <c r="J1210" s="197"/>
      <c r="K1210" s="197"/>
      <c r="L1210" s="201"/>
      <c r="M1210" s="202"/>
      <c r="N1210" s="203"/>
      <c r="O1210" s="203"/>
      <c r="P1210" s="203"/>
      <c r="Q1210" s="203"/>
      <c r="R1210" s="203"/>
      <c r="S1210" s="203"/>
      <c r="T1210" s="204"/>
      <c r="AT1210" s="205" t="s">
        <v>130</v>
      </c>
      <c r="AU1210" s="205" t="s">
        <v>83</v>
      </c>
      <c r="AV1210" s="12" t="s">
        <v>83</v>
      </c>
      <c r="AW1210" s="12" t="s">
        <v>31</v>
      </c>
      <c r="AX1210" s="12" t="s">
        <v>75</v>
      </c>
      <c r="AY1210" s="205" t="s">
        <v>120</v>
      </c>
    </row>
    <row r="1211" spans="1:65" s="13" customFormat="1" ht="11.25">
      <c r="B1211" s="206"/>
      <c r="C1211" s="207"/>
      <c r="D1211" s="191" t="s">
        <v>130</v>
      </c>
      <c r="E1211" s="208" t="s">
        <v>1</v>
      </c>
      <c r="F1211" s="209" t="s">
        <v>963</v>
      </c>
      <c r="G1211" s="207"/>
      <c r="H1211" s="210">
        <v>93</v>
      </c>
      <c r="I1211" s="211"/>
      <c r="J1211" s="207"/>
      <c r="K1211" s="207"/>
      <c r="L1211" s="212"/>
      <c r="M1211" s="213"/>
      <c r="N1211" s="214"/>
      <c r="O1211" s="214"/>
      <c r="P1211" s="214"/>
      <c r="Q1211" s="214"/>
      <c r="R1211" s="214"/>
      <c r="S1211" s="214"/>
      <c r="T1211" s="215"/>
      <c r="AT1211" s="216" t="s">
        <v>130</v>
      </c>
      <c r="AU1211" s="216" t="s">
        <v>83</v>
      </c>
      <c r="AV1211" s="13" t="s">
        <v>85</v>
      </c>
      <c r="AW1211" s="13" t="s">
        <v>31</v>
      </c>
      <c r="AX1211" s="13" t="s">
        <v>75</v>
      </c>
      <c r="AY1211" s="216" t="s">
        <v>120</v>
      </c>
    </row>
    <row r="1212" spans="1:65" s="12" customFormat="1" ht="11.25">
      <c r="B1212" s="196"/>
      <c r="C1212" s="197"/>
      <c r="D1212" s="191" t="s">
        <v>130</v>
      </c>
      <c r="E1212" s="198" t="s">
        <v>1</v>
      </c>
      <c r="F1212" s="199" t="s">
        <v>458</v>
      </c>
      <c r="G1212" s="197"/>
      <c r="H1212" s="198" t="s">
        <v>1</v>
      </c>
      <c r="I1212" s="200"/>
      <c r="J1212" s="197"/>
      <c r="K1212" s="197"/>
      <c r="L1212" s="201"/>
      <c r="M1212" s="202"/>
      <c r="N1212" s="203"/>
      <c r="O1212" s="203"/>
      <c r="P1212" s="203"/>
      <c r="Q1212" s="203"/>
      <c r="R1212" s="203"/>
      <c r="S1212" s="203"/>
      <c r="T1212" s="204"/>
      <c r="AT1212" s="205" t="s">
        <v>130</v>
      </c>
      <c r="AU1212" s="205" t="s">
        <v>83</v>
      </c>
      <c r="AV1212" s="12" t="s">
        <v>83</v>
      </c>
      <c r="AW1212" s="12" t="s">
        <v>31</v>
      </c>
      <c r="AX1212" s="12" t="s">
        <v>75</v>
      </c>
      <c r="AY1212" s="205" t="s">
        <v>120</v>
      </c>
    </row>
    <row r="1213" spans="1:65" s="13" customFormat="1" ht="11.25">
      <c r="B1213" s="206"/>
      <c r="C1213" s="207"/>
      <c r="D1213" s="191" t="s">
        <v>130</v>
      </c>
      <c r="E1213" s="208" t="s">
        <v>1</v>
      </c>
      <c r="F1213" s="209" t="s">
        <v>964</v>
      </c>
      <c r="G1213" s="207"/>
      <c r="H1213" s="210">
        <v>86.4</v>
      </c>
      <c r="I1213" s="211"/>
      <c r="J1213" s="207"/>
      <c r="K1213" s="207"/>
      <c r="L1213" s="212"/>
      <c r="M1213" s="213"/>
      <c r="N1213" s="214"/>
      <c r="O1213" s="214"/>
      <c r="P1213" s="214"/>
      <c r="Q1213" s="214"/>
      <c r="R1213" s="214"/>
      <c r="S1213" s="214"/>
      <c r="T1213" s="215"/>
      <c r="AT1213" s="216" t="s">
        <v>130</v>
      </c>
      <c r="AU1213" s="216" t="s">
        <v>83</v>
      </c>
      <c r="AV1213" s="13" t="s">
        <v>85</v>
      </c>
      <c r="AW1213" s="13" t="s">
        <v>31</v>
      </c>
      <c r="AX1213" s="13" t="s">
        <v>75</v>
      </c>
      <c r="AY1213" s="216" t="s">
        <v>120</v>
      </c>
    </row>
    <row r="1214" spans="1:65" s="12" customFormat="1" ht="11.25">
      <c r="B1214" s="196"/>
      <c r="C1214" s="197"/>
      <c r="D1214" s="191" t="s">
        <v>130</v>
      </c>
      <c r="E1214" s="198" t="s">
        <v>1</v>
      </c>
      <c r="F1214" s="199" t="s">
        <v>460</v>
      </c>
      <c r="G1214" s="197"/>
      <c r="H1214" s="198" t="s">
        <v>1</v>
      </c>
      <c r="I1214" s="200"/>
      <c r="J1214" s="197"/>
      <c r="K1214" s="197"/>
      <c r="L1214" s="201"/>
      <c r="M1214" s="202"/>
      <c r="N1214" s="203"/>
      <c r="O1214" s="203"/>
      <c r="P1214" s="203"/>
      <c r="Q1214" s="203"/>
      <c r="R1214" s="203"/>
      <c r="S1214" s="203"/>
      <c r="T1214" s="204"/>
      <c r="AT1214" s="205" t="s">
        <v>130</v>
      </c>
      <c r="AU1214" s="205" t="s">
        <v>83</v>
      </c>
      <c r="AV1214" s="12" t="s">
        <v>83</v>
      </c>
      <c r="AW1214" s="12" t="s">
        <v>31</v>
      </c>
      <c r="AX1214" s="12" t="s">
        <v>75</v>
      </c>
      <c r="AY1214" s="205" t="s">
        <v>120</v>
      </c>
    </row>
    <row r="1215" spans="1:65" s="13" customFormat="1" ht="11.25">
      <c r="B1215" s="206"/>
      <c r="C1215" s="207"/>
      <c r="D1215" s="191" t="s">
        <v>130</v>
      </c>
      <c r="E1215" s="208" t="s">
        <v>1</v>
      </c>
      <c r="F1215" s="209" t="s">
        <v>965</v>
      </c>
      <c r="G1215" s="207"/>
      <c r="H1215" s="210">
        <v>50.4</v>
      </c>
      <c r="I1215" s="211"/>
      <c r="J1215" s="207"/>
      <c r="K1215" s="207"/>
      <c r="L1215" s="212"/>
      <c r="M1215" s="213"/>
      <c r="N1215" s="214"/>
      <c r="O1215" s="214"/>
      <c r="P1215" s="214"/>
      <c r="Q1215" s="214"/>
      <c r="R1215" s="214"/>
      <c r="S1215" s="214"/>
      <c r="T1215" s="215"/>
      <c r="AT1215" s="216" t="s">
        <v>130</v>
      </c>
      <c r="AU1215" s="216" t="s">
        <v>83</v>
      </c>
      <c r="AV1215" s="13" t="s">
        <v>85</v>
      </c>
      <c r="AW1215" s="13" t="s">
        <v>31</v>
      </c>
      <c r="AX1215" s="13" t="s">
        <v>75</v>
      </c>
      <c r="AY1215" s="216" t="s">
        <v>120</v>
      </c>
    </row>
    <row r="1216" spans="1:65" s="12" customFormat="1" ht="11.25">
      <c r="B1216" s="196"/>
      <c r="C1216" s="197"/>
      <c r="D1216" s="191" t="s">
        <v>130</v>
      </c>
      <c r="E1216" s="198" t="s">
        <v>1</v>
      </c>
      <c r="F1216" s="199" t="s">
        <v>462</v>
      </c>
      <c r="G1216" s="197"/>
      <c r="H1216" s="198" t="s">
        <v>1</v>
      </c>
      <c r="I1216" s="200"/>
      <c r="J1216" s="197"/>
      <c r="K1216" s="197"/>
      <c r="L1216" s="201"/>
      <c r="M1216" s="202"/>
      <c r="N1216" s="203"/>
      <c r="O1216" s="203"/>
      <c r="P1216" s="203"/>
      <c r="Q1216" s="203"/>
      <c r="R1216" s="203"/>
      <c r="S1216" s="203"/>
      <c r="T1216" s="204"/>
      <c r="AT1216" s="205" t="s">
        <v>130</v>
      </c>
      <c r="AU1216" s="205" t="s">
        <v>83</v>
      </c>
      <c r="AV1216" s="12" t="s">
        <v>83</v>
      </c>
      <c r="AW1216" s="12" t="s">
        <v>31</v>
      </c>
      <c r="AX1216" s="12" t="s">
        <v>75</v>
      </c>
      <c r="AY1216" s="205" t="s">
        <v>120</v>
      </c>
    </row>
    <row r="1217" spans="1:65" s="13" customFormat="1" ht="11.25">
      <c r="B1217" s="206"/>
      <c r="C1217" s="207"/>
      <c r="D1217" s="191" t="s">
        <v>130</v>
      </c>
      <c r="E1217" s="208" t="s">
        <v>1</v>
      </c>
      <c r="F1217" s="209" t="s">
        <v>966</v>
      </c>
      <c r="G1217" s="207"/>
      <c r="H1217" s="210">
        <v>2.7</v>
      </c>
      <c r="I1217" s="211"/>
      <c r="J1217" s="207"/>
      <c r="K1217" s="207"/>
      <c r="L1217" s="212"/>
      <c r="M1217" s="213"/>
      <c r="N1217" s="214"/>
      <c r="O1217" s="214"/>
      <c r="P1217" s="214"/>
      <c r="Q1217" s="214"/>
      <c r="R1217" s="214"/>
      <c r="S1217" s="214"/>
      <c r="T1217" s="215"/>
      <c r="AT1217" s="216" t="s">
        <v>130</v>
      </c>
      <c r="AU1217" s="216" t="s">
        <v>83</v>
      </c>
      <c r="AV1217" s="13" t="s">
        <v>85</v>
      </c>
      <c r="AW1217" s="13" t="s">
        <v>31</v>
      </c>
      <c r="AX1217" s="13" t="s">
        <v>75</v>
      </c>
      <c r="AY1217" s="216" t="s">
        <v>120</v>
      </c>
    </row>
    <row r="1218" spans="1:65" s="12" customFormat="1" ht="11.25">
      <c r="B1218" s="196"/>
      <c r="C1218" s="197"/>
      <c r="D1218" s="191" t="s">
        <v>130</v>
      </c>
      <c r="E1218" s="198" t="s">
        <v>1</v>
      </c>
      <c r="F1218" s="199" t="s">
        <v>464</v>
      </c>
      <c r="G1218" s="197"/>
      <c r="H1218" s="198" t="s">
        <v>1</v>
      </c>
      <c r="I1218" s="200"/>
      <c r="J1218" s="197"/>
      <c r="K1218" s="197"/>
      <c r="L1218" s="201"/>
      <c r="M1218" s="202"/>
      <c r="N1218" s="203"/>
      <c r="O1218" s="203"/>
      <c r="P1218" s="203"/>
      <c r="Q1218" s="203"/>
      <c r="R1218" s="203"/>
      <c r="S1218" s="203"/>
      <c r="T1218" s="204"/>
      <c r="AT1218" s="205" t="s">
        <v>130</v>
      </c>
      <c r="AU1218" s="205" t="s">
        <v>83</v>
      </c>
      <c r="AV1218" s="12" t="s">
        <v>83</v>
      </c>
      <c r="AW1218" s="12" t="s">
        <v>31</v>
      </c>
      <c r="AX1218" s="12" t="s">
        <v>75</v>
      </c>
      <c r="AY1218" s="205" t="s">
        <v>120</v>
      </c>
    </row>
    <row r="1219" spans="1:65" s="13" customFormat="1" ht="11.25">
      <c r="B1219" s="206"/>
      <c r="C1219" s="207"/>
      <c r="D1219" s="191" t="s">
        <v>130</v>
      </c>
      <c r="E1219" s="208" t="s">
        <v>1</v>
      </c>
      <c r="F1219" s="209" t="s">
        <v>967</v>
      </c>
      <c r="G1219" s="207"/>
      <c r="H1219" s="210">
        <v>9</v>
      </c>
      <c r="I1219" s="211"/>
      <c r="J1219" s="207"/>
      <c r="K1219" s="207"/>
      <c r="L1219" s="212"/>
      <c r="M1219" s="213"/>
      <c r="N1219" s="214"/>
      <c r="O1219" s="214"/>
      <c r="P1219" s="214"/>
      <c r="Q1219" s="214"/>
      <c r="R1219" s="214"/>
      <c r="S1219" s="214"/>
      <c r="T1219" s="215"/>
      <c r="AT1219" s="216" t="s">
        <v>130</v>
      </c>
      <c r="AU1219" s="216" t="s">
        <v>83</v>
      </c>
      <c r="AV1219" s="13" t="s">
        <v>85</v>
      </c>
      <c r="AW1219" s="13" t="s">
        <v>31</v>
      </c>
      <c r="AX1219" s="13" t="s">
        <v>75</v>
      </c>
      <c r="AY1219" s="216" t="s">
        <v>120</v>
      </c>
    </row>
    <row r="1220" spans="1:65" s="12" customFormat="1" ht="11.25">
      <c r="B1220" s="196"/>
      <c r="C1220" s="197"/>
      <c r="D1220" s="191" t="s">
        <v>130</v>
      </c>
      <c r="E1220" s="198" t="s">
        <v>1</v>
      </c>
      <c r="F1220" s="199" t="s">
        <v>466</v>
      </c>
      <c r="G1220" s="197"/>
      <c r="H1220" s="198" t="s">
        <v>1</v>
      </c>
      <c r="I1220" s="200"/>
      <c r="J1220" s="197"/>
      <c r="K1220" s="197"/>
      <c r="L1220" s="201"/>
      <c r="M1220" s="202"/>
      <c r="N1220" s="203"/>
      <c r="O1220" s="203"/>
      <c r="P1220" s="203"/>
      <c r="Q1220" s="203"/>
      <c r="R1220" s="203"/>
      <c r="S1220" s="203"/>
      <c r="T1220" s="204"/>
      <c r="AT1220" s="205" t="s">
        <v>130</v>
      </c>
      <c r="AU1220" s="205" t="s">
        <v>83</v>
      </c>
      <c r="AV1220" s="12" t="s">
        <v>83</v>
      </c>
      <c r="AW1220" s="12" t="s">
        <v>31</v>
      </c>
      <c r="AX1220" s="12" t="s">
        <v>75</v>
      </c>
      <c r="AY1220" s="205" t="s">
        <v>120</v>
      </c>
    </row>
    <row r="1221" spans="1:65" s="13" customFormat="1" ht="11.25">
      <c r="B1221" s="206"/>
      <c r="C1221" s="207"/>
      <c r="D1221" s="191" t="s">
        <v>130</v>
      </c>
      <c r="E1221" s="208" t="s">
        <v>1</v>
      </c>
      <c r="F1221" s="209" t="s">
        <v>968</v>
      </c>
      <c r="G1221" s="207"/>
      <c r="H1221" s="210">
        <v>0.9</v>
      </c>
      <c r="I1221" s="211"/>
      <c r="J1221" s="207"/>
      <c r="K1221" s="207"/>
      <c r="L1221" s="212"/>
      <c r="M1221" s="213"/>
      <c r="N1221" s="214"/>
      <c r="O1221" s="214"/>
      <c r="P1221" s="214"/>
      <c r="Q1221" s="214"/>
      <c r="R1221" s="214"/>
      <c r="S1221" s="214"/>
      <c r="T1221" s="215"/>
      <c r="AT1221" s="216" t="s">
        <v>130</v>
      </c>
      <c r="AU1221" s="216" t="s">
        <v>83</v>
      </c>
      <c r="AV1221" s="13" t="s">
        <v>85</v>
      </c>
      <c r="AW1221" s="13" t="s">
        <v>31</v>
      </c>
      <c r="AX1221" s="13" t="s">
        <v>75</v>
      </c>
      <c r="AY1221" s="216" t="s">
        <v>120</v>
      </c>
    </row>
    <row r="1222" spans="1:65" s="14" customFormat="1" ht="11.25">
      <c r="B1222" s="217"/>
      <c r="C1222" s="218"/>
      <c r="D1222" s="191" t="s">
        <v>130</v>
      </c>
      <c r="E1222" s="219" t="s">
        <v>1</v>
      </c>
      <c r="F1222" s="220" t="s">
        <v>137</v>
      </c>
      <c r="G1222" s="218"/>
      <c r="H1222" s="221">
        <v>425.58</v>
      </c>
      <c r="I1222" s="222"/>
      <c r="J1222" s="218"/>
      <c r="K1222" s="218"/>
      <c r="L1222" s="223"/>
      <c r="M1222" s="224"/>
      <c r="N1222" s="225"/>
      <c r="O1222" s="225"/>
      <c r="P1222" s="225"/>
      <c r="Q1222" s="225"/>
      <c r="R1222" s="225"/>
      <c r="S1222" s="225"/>
      <c r="T1222" s="226"/>
      <c r="AT1222" s="227" t="s">
        <v>130</v>
      </c>
      <c r="AU1222" s="227" t="s">
        <v>83</v>
      </c>
      <c r="AV1222" s="14" t="s">
        <v>127</v>
      </c>
      <c r="AW1222" s="14" t="s">
        <v>31</v>
      </c>
      <c r="AX1222" s="14" t="s">
        <v>83</v>
      </c>
      <c r="AY1222" s="227" t="s">
        <v>120</v>
      </c>
    </row>
    <row r="1223" spans="1:65" s="2" customFormat="1" ht="24.2" customHeight="1">
      <c r="A1223" s="33"/>
      <c r="B1223" s="34"/>
      <c r="C1223" s="228" t="s">
        <v>969</v>
      </c>
      <c r="D1223" s="228" t="s">
        <v>553</v>
      </c>
      <c r="E1223" s="229" t="s">
        <v>970</v>
      </c>
      <c r="F1223" s="230" t="s">
        <v>971</v>
      </c>
      <c r="G1223" s="231" t="s">
        <v>141</v>
      </c>
      <c r="H1223" s="232">
        <v>128</v>
      </c>
      <c r="I1223" s="233"/>
      <c r="J1223" s="234">
        <f>ROUND(I1223*H1223,2)</f>
        <v>0</v>
      </c>
      <c r="K1223" s="230" t="s">
        <v>125</v>
      </c>
      <c r="L1223" s="38"/>
      <c r="M1223" s="235" t="s">
        <v>1</v>
      </c>
      <c r="N1223" s="236" t="s">
        <v>40</v>
      </c>
      <c r="O1223" s="70"/>
      <c r="P1223" s="187">
        <f>O1223*H1223</f>
        <v>0</v>
      </c>
      <c r="Q1223" s="187">
        <v>0</v>
      </c>
      <c r="R1223" s="187">
        <f>Q1223*H1223</f>
        <v>0</v>
      </c>
      <c r="S1223" s="187">
        <v>0</v>
      </c>
      <c r="T1223" s="188">
        <f>S1223*H1223</f>
        <v>0</v>
      </c>
      <c r="U1223" s="33"/>
      <c r="V1223" s="33"/>
      <c r="W1223" s="33"/>
      <c r="X1223" s="33"/>
      <c r="Y1223" s="33"/>
      <c r="Z1223" s="33"/>
      <c r="AA1223" s="33"/>
      <c r="AB1223" s="33"/>
      <c r="AC1223" s="33"/>
      <c r="AD1223" s="33"/>
      <c r="AE1223" s="33"/>
      <c r="AR1223" s="189" t="s">
        <v>127</v>
      </c>
      <c r="AT1223" s="189" t="s">
        <v>553</v>
      </c>
      <c r="AU1223" s="189" t="s">
        <v>83</v>
      </c>
      <c r="AY1223" s="16" t="s">
        <v>120</v>
      </c>
      <c r="BE1223" s="190">
        <f>IF(N1223="základní",J1223,0)</f>
        <v>0</v>
      </c>
      <c r="BF1223" s="190">
        <f>IF(N1223="snížená",J1223,0)</f>
        <v>0</v>
      </c>
      <c r="BG1223" s="190">
        <f>IF(N1223="zákl. přenesená",J1223,0)</f>
        <v>0</v>
      </c>
      <c r="BH1223" s="190">
        <f>IF(N1223="sníž. přenesená",J1223,0)</f>
        <v>0</v>
      </c>
      <c r="BI1223" s="190">
        <f>IF(N1223="nulová",J1223,0)</f>
        <v>0</v>
      </c>
      <c r="BJ1223" s="16" t="s">
        <v>83</v>
      </c>
      <c r="BK1223" s="190">
        <f>ROUND(I1223*H1223,2)</f>
        <v>0</v>
      </c>
      <c r="BL1223" s="16" t="s">
        <v>127</v>
      </c>
      <c r="BM1223" s="189" t="s">
        <v>972</v>
      </c>
    </row>
    <row r="1224" spans="1:65" s="2" customFormat="1" ht="39">
      <c r="A1224" s="33"/>
      <c r="B1224" s="34"/>
      <c r="C1224" s="35"/>
      <c r="D1224" s="191" t="s">
        <v>129</v>
      </c>
      <c r="E1224" s="35"/>
      <c r="F1224" s="192" t="s">
        <v>973</v>
      </c>
      <c r="G1224" s="35"/>
      <c r="H1224" s="35"/>
      <c r="I1224" s="193"/>
      <c r="J1224" s="35"/>
      <c r="K1224" s="35"/>
      <c r="L1224" s="38"/>
      <c r="M1224" s="194"/>
      <c r="N1224" s="195"/>
      <c r="O1224" s="70"/>
      <c r="P1224" s="70"/>
      <c r="Q1224" s="70"/>
      <c r="R1224" s="70"/>
      <c r="S1224" s="70"/>
      <c r="T1224" s="71"/>
      <c r="U1224" s="33"/>
      <c r="V1224" s="33"/>
      <c r="W1224" s="33"/>
      <c r="X1224" s="33"/>
      <c r="Y1224" s="33"/>
      <c r="Z1224" s="33"/>
      <c r="AA1224" s="33"/>
      <c r="AB1224" s="33"/>
      <c r="AC1224" s="33"/>
      <c r="AD1224" s="33"/>
      <c r="AE1224" s="33"/>
      <c r="AT1224" s="16" t="s">
        <v>129</v>
      </c>
      <c r="AU1224" s="16" t="s">
        <v>83</v>
      </c>
    </row>
    <row r="1225" spans="1:65" s="12" customFormat="1" ht="11.25">
      <c r="B1225" s="196"/>
      <c r="C1225" s="197"/>
      <c r="D1225" s="191" t="s">
        <v>130</v>
      </c>
      <c r="E1225" s="198" t="s">
        <v>1</v>
      </c>
      <c r="F1225" s="199" t="s">
        <v>537</v>
      </c>
      <c r="G1225" s="197"/>
      <c r="H1225" s="198" t="s">
        <v>1</v>
      </c>
      <c r="I1225" s="200"/>
      <c r="J1225" s="197"/>
      <c r="K1225" s="197"/>
      <c r="L1225" s="201"/>
      <c r="M1225" s="202"/>
      <c r="N1225" s="203"/>
      <c r="O1225" s="203"/>
      <c r="P1225" s="203"/>
      <c r="Q1225" s="203"/>
      <c r="R1225" s="203"/>
      <c r="S1225" s="203"/>
      <c r="T1225" s="204"/>
      <c r="AT1225" s="205" t="s">
        <v>130</v>
      </c>
      <c r="AU1225" s="205" t="s">
        <v>83</v>
      </c>
      <c r="AV1225" s="12" t="s">
        <v>83</v>
      </c>
      <c r="AW1225" s="12" t="s">
        <v>31</v>
      </c>
      <c r="AX1225" s="12" t="s">
        <v>75</v>
      </c>
      <c r="AY1225" s="205" t="s">
        <v>120</v>
      </c>
    </row>
    <row r="1226" spans="1:65" s="13" customFormat="1" ht="11.25">
      <c r="B1226" s="206"/>
      <c r="C1226" s="207"/>
      <c r="D1226" s="191" t="s">
        <v>130</v>
      </c>
      <c r="E1226" s="208" t="s">
        <v>1</v>
      </c>
      <c r="F1226" s="209" t="s">
        <v>974</v>
      </c>
      <c r="G1226" s="207"/>
      <c r="H1226" s="210">
        <v>128</v>
      </c>
      <c r="I1226" s="211"/>
      <c r="J1226" s="207"/>
      <c r="K1226" s="207"/>
      <c r="L1226" s="212"/>
      <c r="M1226" s="213"/>
      <c r="N1226" s="214"/>
      <c r="O1226" s="214"/>
      <c r="P1226" s="214"/>
      <c r="Q1226" s="214"/>
      <c r="R1226" s="214"/>
      <c r="S1226" s="214"/>
      <c r="T1226" s="215"/>
      <c r="AT1226" s="216" t="s">
        <v>130</v>
      </c>
      <c r="AU1226" s="216" t="s">
        <v>83</v>
      </c>
      <c r="AV1226" s="13" t="s">
        <v>85</v>
      </c>
      <c r="AW1226" s="13" t="s">
        <v>31</v>
      </c>
      <c r="AX1226" s="13" t="s">
        <v>75</v>
      </c>
      <c r="AY1226" s="216" t="s">
        <v>120</v>
      </c>
    </row>
    <row r="1227" spans="1:65" s="14" customFormat="1" ht="11.25">
      <c r="B1227" s="217"/>
      <c r="C1227" s="218"/>
      <c r="D1227" s="191" t="s">
        <v>130</v>
      </c>
      <c r="E1227" s="219" t="s">
        <v>1</v>
      </c>
      <c r="F1227" s="220" t="s">
        <v>137</v>
      </c>
      <c r="G1227" s="218"/>
      <c r="H1227" s="221">
        <v>128</v>
      </c>
      <c r="I1227" s="222"/>
      <c r="J1227" s="218"/>
      <c r="K1227" s="218"/>
      <c r="L1227" s="223"/>
      <c r="M1227" s="224"/>
      <c r="N1227" s="225"/>
      <c r="O1227" s="225"/>
      <c r="P1227" s="225"/>
      <c r="Q1227" s="225"/>
      <c r="R1227" s="225"/>
      <c r="S1227" s="225"/>
      <c r="T1227" s="226"/>
      <c r="AT1227" s="227" t="s">
        <v>130</v>
      </c>
      <c r="AU1227" s="227" t="s">
        <v>83</v>
      </c>
      <c r="AV1227" s="14" t="s">
        <v>127</v>
      </c>
      <c r="AW1227" s="14" t="s">
        <v>31</v>
      </c>
      <c r="AX1227" s="14" t="s">
        <v>83</v>
      </c>
      <c r="AY1227" s="227" t="s">
        <v>120</v>
      </c>
    </row>
    <row r="1228" spans="1:65" s="2" customFormat="1" ht="21.75" customHeight="1">
      <c r="A1228" s="33"/>
      <c r="B1228" s="34"/>
      <c r="C1228" s="228" t="s">
        <v>975</v>
      </c>
      <c r="D1228" s="228" t="s">
        <v>553</v>
      </c>
      <c r="E1228" s="229" t="s">
        <v>976</v>
      </c>
      <c r="F1228" s="230" t="s">
        <v>977</v>
      </c>
      <c r="G1228" s="231" t="s">
        <v>141</v>
      </c>
      <c r="H1228" s="232">
        <v>80</v>
      </c>
      <c r="I1228" s="233"/>
      <c r="J1228" s="234">
        <f>ROUND(I1228*H1228,2)</f>
        <v>0</v>
      </c>
      <c r="K1228" s="230" t="s">
        <v>125</v>
      </c>
      <c r="L1228" s="38"/>
      <c r="M1228" s="235" t="s">
        <v>1</v>
      </c>
      <c r="N1228" s="236" t="s">
        <v>40</v>
      </c>
      <c r="O1228" s="70"/>
      <c r="P1228" s="187">
        <f>O1228*H1228</f>
        <v>0</v>
      </c>
      <c r="Q1228" s="187">
        <v>0</v>
      </c>
      <c r="R1228" s="187">
        <f>Q1228*H1228</f>
        <v>0</v>
      </c>
      <c r="S1228" s="187">
        <v>0</v>
      </c>
      <c r="T1228" s="188">
        <f>S1228*H1228</f>
        <v>0</v>
      </c>
      <c r="U1228" s="33"/>
      <c r="V1228" s="33"/>
      <c r="W1228" s="33"/>
      <c r="X1228" s="33"/>
      <c r="Y1228" s="33"/>
      <c r="Z1228" s="33"/>
      <c r="AA1228" s="33"/>
      <c r="AB1228" s="33"/>
      <c r="AC1228" s="33"/>
      <c r="AD1228" s="33"/>
      <c r="AE1228" s="33"/>
      <c r="AR1228" s="189" t="s">
        <v>127</v>
      </c>
      <c r="AT1228" s="189" t="s">
        <v>553</v>
      </c>
      <c r="AU1228" s="189" t="s">
        <v>83</v>
      </c>
      <c r="AY1228" s="16" t="s">
        <v>120</v>
      </c>
      <c r="BE1228" s="190">
        <f>IF(N1228="základní",J1228,0)</f>
        <v>0</v>
      </c>
      <c r="BF1228" s="190">
        <f>IF(N1228="snížená",J1228,0)</f>
        <v>0</v>
      </c>
      <c r="BG1228" s="190">
        <f>IF(N1228="zákl. přenesená",J1228,0)</f>
        <v>0</v>
      </c>
      <c r="BH1228" s="190">
        <f>IF(N1228="sníž. přenesená",J1228,0)</f>
        <v>0</v>
      </c>
      <c r="BI1228" s="190">
        <f>IF(N1228="nulová",J1228,0)</f>
        <v>0</v>
      </c>
      <c r="BJ1228" s="16" t="s">
        <v>83</v>
      </c>
      <c r="BK1228" s="190">
        <f>ROUND(I1228*H1228,2)</f>
        <v>0</v>
      </c>
      <c r="BL1228" s="16" t="s">
        <v>127</v>
      </c>
      <c r="BM1228" s="189" t="s">
        <v>978</v>
      </c>
    </row>
    <row r="1229" spans="1:65" s="2" customFormat="1" ht="39">
      <c r="A1229" s="33"/>
      <c r="B1229" s="34"/>
      <c r="C1229" s="35"/>
      <c r="D1229" s="191" t="s">
        <v>129</v>
      </c>
      <c r="E1229" s="35"/>
      <c r="F1229" s="192" t="s">
        <v>979</v>
      </c>
      <c r="G1229" s="35"/>
      <c r="H1229" s="35"/>
      <c r="I1229" s="193"/>
      <c r="J1229" s="35"/>
      <c r="K1229" s="35"/>
      <c r="L1229" s="38"/>
      <c r="M1229" s="194"/>
      <c r="N1229" s="195"/>
      <c r="O1229" s="70"/>
      <c r="P1229" s="70"/>
      <c r="Q1229" s="70"/>
      <c r="R1229" s="70"/>
      <c r="S1229" s="70"/>
      <c r="T1229" s="71"/>
      <c r="U1229" s="33"/>
      <c r="V1229" s="33"/>
      <c r="W1229" s="33"/>
      <c r="X1229" s="33"/>
      <c r="Y1229" s="33"/>
      <c r="Z1229" s="33"/>
      <c r="AA1229" s="33"/>
      <c r="AB1229" s="33"/>
      <c r="AC1229" s="33"/>
      <c r="AD1229" s="33"/>
      <c r="AE1229" s="33"/>
      <c r="AT1229" s="16" t="s">
        <v>129</v>
      </c>
      <c r="AU1229" s="16" t="s">
        <v>83</v>
      </c>
    </row>
    <row r="1230" spans="1:65" s="12" customFormat="1" ht="11.25">
      <c r="B1230" s="196"/>
      <c r="C1230" s="197"/>
      <c r="D1230" s="191" t="s">
        <v>130</v>
      </c>
      <c r="E1230" s="198" t="s">
        <v>1</v>
      </c>
      <c r="F1230" s="199" t="s">
        <v>504</v>
      </c>
      <c r="G1230" s="197"/>
      <c r="H1230" s="198" t="s">
        <v>1</v>
      </c>
      <c r="I1230" s="200"/>
      <c r="J1230" s="197"/>
      <c r="K1230" s="197"/>
      <c r="L1230" s="201"/>
      <c r="M1230" s="202"/>
      <c r="N1230" s="203"/>
      <c r="O1230" s="203"/>
      <c r="P1230" s="203"/>
      <c r="Q1230" s="203"/>
      <c r="R1230" s="203"/>
      <c r="S1230" s="203"/>
      <c r="T1230" s="204"/>
      <c r="AT1230" s="205" t="s">
        <v>130</v>
      </c>
      <c r="AU1230" s="205" t="s">
        <v>83</v>
      </c>
      <c r="AV1230" s="12" t="s">
        <v>83</v>
      </c>
      <c r="AW1230" s="12" t="s">
        <v>31</v>
      </c>
      <c r="AX1230" s="12" t="s">
        <v>75</v>
      </c>
      <c r="AY1230" s="205" t="s">
        <v>120</v>
      </c>
    </row>
    <row r="1231" spans="1:65" s="13" customFormat="1" ht="11.25">
      <c r="B1231" s="206"/>
      <c r="C1231" s="207"/>
      <c r="D1231" s="191" t="s">
        <v>130</v>
      </c>
      <c r="E1231" s="208" t="s">
        <v>1</v>
      </c>
      <c r="F1231" s="209" t="s">
        <v>376</v>
      </c>
      <c r="G1231" s="207"/>
      <c r="H1231" s="210">
        <v>80</v>
      </c>
      <c r="I1231" s="211"/>
      <c r="J1231" s="207"/>
      <c r="K1231" s="207"/>
      <c r="L1231" s="212"/>
      <c r="M1231" s="213"/>
      <c r="N1231" s="214"/>
      <c r="O1231" s="214"/>
      <c r="P1231" s="214"/>
      <c r="Q1231" s="214"/>
      <c r="R1231" s="214"/>
      <c r="S1231" s="214"/>
      <c r="T1231" s="215"/>
      <c r="AT1231" s="216" t="s">
        <v>130</v>
      </c>
      <c r="AU1231" s="216" t="s">
        <v>83</v>
      </c>
      <c r="AV1231" s="13" t="s">
        <v>85</v>
      </c>
      <c r="AW1231" s="13" t="s">
        <v>31</v>
      </c>
      <c r="AX1231" s="13" t="s">
        <v>75</v>
      </c>
      <c r="AY1231" s="216" t="s">
        <v>120</v>
      </c>
    </row>
    <row r="1232" spans="1:65" s="14" customFormat="1" ht="11.25">
      <c r="B1232" s="217"/>
      <c r="C1232" s="218"/>
      <c r="D1232" s="191" t="s">
        <v>130</v>
      </c>
      <c r="E1232" s="219" t="s">
        <v>1</v>
      </c>
      <c r="F1232" s="220" t="s">
        <v>137</v>
      </c>
      <c r="G1232" s="218"/>
      <c r="H1232" s="221">
        <v>80</v>
      </c>
      <c r="I1232" s="222"/>
      <c r="J1232" s="218"/>
      <c r="K1232" s="218"/>
      <c r="L1232" s="223"/>
      <c r="M1232" s="224"/>
      <c r="N1232" s="225"/>
      <c r="O1232" s="225"/>
      <c r="P1232" s="225"/>
      <c r="Q1232" s="225"/>
      <c r="R1232" s="225"/>
      <c r="S1232" s="225"/>
      <c r="T1232" s="226"/>
      <c r="AT1232" s="227" t="s">
        <v>130</v>
      </c>
      <c r="AU1232" s="227" t="s">
        <v>83</v>
      </c>
      <c r="AV1232" s="14" t="s">
        <v>127</v>
      </c>
      <c r="AW1232" s="14" t="s">
        <v>31</v>
      </c>
      <c r="AX1232" s="14" t="s">
        <v>83</v>
      </c>
      <c r="AY1232" s="227" t="s">
        <v>120</v>
      </c>
    </row>
    <row r="1233" spans="1:65" s="2" customFormat="1" ht="24.2" customHeight="1">
      <c r="A1233" s="33"/>
      <c r="B1233" s="34"/>
      <c r="C1233" s="228" t="s">
        <v>980</v>
      </c>
      <c r="D1233" s="228" t="s">
        <v>553</v>
      </c>
      <c r="E1233" s="229" t="s">
        <v>981</v>
      </c>
      <c r="F1233" s="230" t="s">
        <v>982</v>
      </c>
      <c r="G1233" s="231" t="s">
        <v>141</v>
      </c>
      <c r="H1233" s="232">
        <v>46</v>
      </c>
      <c r="I1233" s="233"/>
      <c r="J1233" s="234">
        <f>ROUND(I1233*H1233,2)</f>
        <v>0</v>
      </c>
      <c r="K1233" s="230" t="s">
        <v>125</v>
      </c>
      <c r="L1233" s="38"/>
      <c r="M1233" s="235" t="s">
        <v>1</v>
      </c>
      <c r="N1233" s="236" t="s">
        <v>40</v>
      </c>
      <c r="O1233" s="70"/>
      <c r="P1233" s="187">
        <f>O1233*H1233</f>
        <v>0</v>
      </c>
      <c r="Q1233" s="187">
        <v>0</v>
      </c>
      <c r="R1233" s="187">
        <f>Q1233*H1233</f>
        <v>0</v>
      </c>
      <c r="S1233" s="187">
        <v>0</v>
      </c>
      <c r="T1233" s="188">
        <f>S1233*H1233</f>
        <v>0</v>
      </c>
      <c r="U1233" s="33"/>
      <c r="V1233" s="33"/>
      <c r="W1233" s="33"/>
      <c r="X1233" s="33"/>
      <c r="Y1233" s="33"/>
      <c r="Z1233" s="33"/>
      <c r="AA1233" s="33"/>
      <c r="AB1233" s="33"/>
      <c r="AC1233" s="33"/>
      <c r="AD1233" s="33"/>
      <c r="AE1233" s="33"/>
      <c r="AR1233" s="189" t="s">
        <v>127</v>
      </c>
      <c r="AT1233" s="189" t="s">
        <v>553</v>
      </c>
      <c r="AU1233" s="189" t="s">
        <v>83</v>
      </c>
      <c r="AY1233" s="16" t="s">
        <v>120</v>
      </c>
      <c r="BE1233" s="190">
        <f>IF(N1233="základní",J1233,0)</f>
        <v>0</v>
      </c>
      <c r="BF1233" s="190">
        <f>IF(N1233="snížená",J1233,0)</f>
        <v>0</v>
      </c>
      <c r="BG1233" s="190">
        <f>IF(N1233="zákl. přenesená",J1233,0)</f>
        <v>0</v>
      </c>
      <c r="BH1233" s="190">
        <f>IF(N1233="sníž. přenesená",J1233,0)</f>
        <v>0</v>
      </c>
      <c r="BI1233" s="190">
        <f>IF(N1233="nulová",J1233,0)</f>
        <v>0</v>
      </c>
      <c r="BJ1233" s="16" t="s">
        <v>83</v>
      </c>
      <c r="BK1233" s="190">
        <f>ROUND(I1233*H1233,2)</f>
        <v>0</v>
      </c>
      <c r="BL1233" s="16" t="s">
        <v>127</v>
      </c>
      <c r="BM1233" s="189" t="s">
        <v>983</v>
      </c>
    </row>
    <row r="1234" spans="1:65" s="2" customFormat="1" ht="39">
      <c r="A1234" s="33"/>
      <c r="B1234" s="34"/>
      <c r="C1234" s="35"/>
      <c r="D1234" s="191" t="s">
        <v>129</v>
      </c>
      <c r="E1234" s="35"/>
      <c r="F1234" s="192" t="s">
        <v>984</v>
      </c>
      <c r="G1234" s="35"/>
      <c r="H1234" s="35"/>
      <c r="I1234" s="193"/>
      <c r="J1234" s="35"/>
      <c r="K1234" s="35"/>
      <c r="L1234" s="38"/>
      <c r="M1234" s="194"/>
      <c r="N1234" s="195"/>
      <c r="O1234" s="70"/>
      <c r="P1234" s="70"/>
      <c r="Q1234" s="70"/>
      <c r="R1234" s="70"/>
      <c r="S1234" s="70"/>
      <c r="T1234" s="71"/>
      <c r="U1234" s="33"/>
      <c r="V1234" s="33"/>
      <c r="W1234" s="33"/>
      <c r="X1234" s="33"/>
      <c r="Y1234" s="33"/>
      <c r="Z1234" s="33"/>
      <c r="AA1234" s="33"/>
      <c r="AB1234" s="33"/>
      <c r="AC1234" s="33"/>
      <c r="AD1234" s="33"/>
      <c r="AE1234" s="33"/>
      <c r="AT1234" s="16" t="s">
        <v>129</v>
      </c>
      <c r="AU1234" s="16" t="s">
        <v>83</v>
      </c>
    </row>
    <row r="1235" spans="1:65" s="12" customFormat="1" ht="11.25">
      <c r="B1235" s="196"/>
      <c r="C1235" s="197"/>
      <c r="D1235" s="191" t="s">
        <v>130</v>
      </c>
      <c r="E1235" s="198" t="s">
        <v>1</v>
      </c>
      <c r="F1235" s="199" t="s">
        <v>526</v>
      </c>
      <c r="G1235" s="197"/>
      <c r="H1235" s="198" t="s">
        <v>1</v>
      </c>
      <c r="I1235" s="200"/>
      <c r="J1235" s="197"/>
      <c r="K1235" s="197"/>
      <c r="L1235" s="201"/>
      <c r="M1235" s="202"/>
      <c r="N1235" s="203"/>
      <c r="O1235" s="203"/>
      <c r="P1235" s="203"/>
      <c r="Q1235" s="203"/>
      <c r="R1235" s="203"/>
      <c r="S1235" s="203"/>
      <c r="T1235" s="204"/>
      <c r="AT1235" s="205" t="s">
        <v>130</v>
      </c>
      <c r="AU1235" s="205" t="s">
        <v>83</v>
      </c>
      <c r="AV1235" s="12" t="s">
        <v>83</v>
      </c>
      <c r="AW1235" s="12" t="s">
        <v>31</v>
      </c>
      <c r="AX1235" s="12" t="s">
        <v>75</v>
      </c>
      <c r="AY1235" s="205" t="s">
        <v>120</v>
      </c>
    </row>
    <row r="1236" spans="1:65" s="13" customFormat="1" ht="11.25">
      <c r="B1236" s="206"/>
      <c r="C1236" s="207"/>
      <c r="D1236" s="191" t="s">
        <v>130</v>
      </c>
      <c r="E1236" s="208" t="s">
        <v>1</v>
      </c>
      <c r="F1236" s="209" t="s">
        <v>381</v>
      </c>
      <c r="G1236" s="207"/>
      <c r="H1236" s="210">
        <v>46</v>
      </c>
      <c r="I1236" s="211"/>
      <c r="J1236" s="207"/>
      <c r="K1236" s="207"/>
      <c r="L1236" s="212"/>
      <c r="M1236" s="213"/>
      <c r="N1236" s="214"/>
      <c r="O1236" s="214"/>
      <c r="P1236" s="214"/>
      <c r="Q1236" s="214"/>
      <c r="R1236" s="214"/>
      <c r="S1236" s="214"/>
      <c r="T1236" s="215"/>
      <c r="AT1236" s="216" t="s">
        <v>130</v>
      </c>
      <c r="AU1236" s="216" t="s">
        <v>83</v>
      </c>
      <c r="AV1236" s="13" t="s">
        <v>85</v>
      </c>
      <c r="AW1236" s="13" t="s">
        <v>31</v>
      </c>
      <c r="AX1236" s="13" t="s">
        <v>75</v>
      </c>
      <c r="AY1236" s="216" t="s">
        <v>120</v>
      </c>
    </row>
    <row r="1237" spans="1:65" s="14" customFormat="1" ht="11.25">
      <c r="B1237" s="217"/>
      <c r="C1237" s="218"/>
      <c r="D1237" s="191" t="s">
        <v>130</v>
      </c>
      <c r="E1237" s="219" t="s">
        <v>1</v>
      </c>
      <c r="F1237" s="220" t="s">
        <v>137</v>
      </c>
      <c r="G1237" s="218"/>
      <c r="H1237" s="221">
        <v>46</v>
      </c>
      <c r="I1237" s="222"/>
      <c r="J1237" s="218"/>
      <c r="K1237" s="218"/>
      <c r="L1237" s="223"/>
      <c r="M1237" s="224"/>
      <c r="N1237" s="225"/>
      <c r="O1237" s="225"/>
      <c r="P1237" s="225"/>
      <c r="Q1237" s="225"/>
      <c r="R1237" s="225"/>
      <c r="S1237" s="225"/>
      <c r="T1237" s="226"/>
      <c r="AT1237" s="227" t="s">
        <v>130</v>
      </c>
      <c r="AU1237" s="227" t="s">
        <v>83</v>
      </c>
      <c r="AV1237" s="14" t="s">
        <v>127</v>
      </c>
      <c r="AW1237" s="14" t="s">
        <v>31</v>
      </c>
      <c r="AX1237" s="14" t="s">
        <v>83</v>
      </c>
      <c r="AY1237" s="227" t="s">
        <v>120</v>
      </c>
    </row>
    <row r="1238" spans="1:65" s="2" customFormat="1" ht="21.75" customHeight="1">
      <c r="A1238" s="33"/>
      <c r="B1238" s="34"/>
      <c r="C1238" s="228" t="s">
        <v>985</v>
      </c>
      <c r="D1238" s="228" t="s">
        <v>553</v>
      </c>
      <c r="E1238" s="229" t="s">
        <v>986</v>
      </c>
      <c r="F1238" s="230" t="s">
        <v>987</v>
      </c>
      <c r="G1238" s="231" t="s">
        <v>141</v>
      </c>
      <c r="H1238" s="232">
        <v>46</v>
      </c>
      <c r="I1238" s="233"/>
      <c r="J1238" s="234">
        <f>ROUND(I1238*H1238,2)</f>
        <v>0</v>
      </c>
      <c r="K1238" s="230" t="s">
        <v>125</v>
      </c>
      <c r="L1238" s="38"/>
      <c r="M1238" s="235" t="s">
        <v>1</v>
      </c>
      <c r="N1238" s="236" t="s">
        <v>40</v>
      </c>
      <c r="O1238" s="70"/>
      <c r="P1238" s="187">
        <f>O1238*H1238</f>
        <v>0</v>
      </c>
      <c r="Q1238" s="187">
        <v>0</v>
      </c>
      <c r="R1238" s="187">
        <f>Q1238*H1238</f>
        <v>0</v>
      </c>
      <c r="S1238" s="187">
        <v>0</v>
      </c>
      <c r="T1238" s="188">
        <f>S1238*H1238</f>
        <v>0</v>
      </c>
      <c r="U1238" s="33"/>
      <c r="V1238" s="33"/>
      <c r="W1238" s="33"/>
      <c r="X1238" s="33"/>
      <c r="Y1238" s="33"/>
      <c r="Z1238" s="33"/>
      <c r="AA1238" s="33"/>
      <c r="AB1238" s="33"/>
      <c r="AC1238" s="33"/>
      <c r="AD1238" s="33"/>
      <c r="AE1238" s="33"/>
      <c r="AR1238" s="189" t="s">
        <v>127</v>
      </c>
      <c r="AT1238" s="189" t="s">
        <v>553</v>
      </c>
      <c r="AU1238" s="189" t="s">
        <v>83</v>
      </c>
      <c r="AY1238" s="16" t="s">
        <v>120</v>
      </c>
      <c r="BE1238" s="190">
        <f>IF(N1238="základní",J1238,0)</f>
        <v>0</v>
      </c>
      <c r="BF1238" s="190">
        <f>IF(N1238="snížená",J1238,0)</f>
        <v>0</v>
      </c>
      <c r="BG1238" s="190">
        <f>IF(N1238="zákl. přenesená",J1238,0)</f>
        <v>0</v>
      </c>
      <c r="BH1238" s="190">
        <f>IF(N1238="sníž. přenesená",J1238,0)</f>
        <v>0</v>
      </c>
      <c r="BI1238" s="190">
        <f>IF(N1238="nulová",J1238,0)</f>
        <v>0</v>
      </c>
      <c r="BJ1238" s="16" t="s">
        <v>83</v>
      </c>
      <c r="BK1238" s="190">
        <f>ROUND(I1238*H1238,2)</f>
        <v>0</v>
      </c>
      <c r="BL1238" s="16" t="s">
        <v>127</v>
      </c>
      <c r="BM1238" s="189" t="s">
        <v>988</v>
      </c>
    </row>
    <row r="1239" spans="1:65" s="2" customFormat="1" ht="39">
      <c r="A1239" s="33"/>
      <c r="B1239" s="34"/>
      <c r="C1239" s="35"/>
      <c r="D1239" s="191" t="s">
        <v>129</v>
      </c>
      <c r="E1239" s="35"/>
      <c r="F1239" s="192" t="s">
        <v>989</v>
      </c>
      <c r="G1239" s="35"/>
      <c r="H1239" s="35"/>
      <c r="I1239" s="193"/>
      <c r="J1239" s="35"/>
      <c r="K1239" s="35"/>
      <c r="L1239" s="38"/>
      <c r="M1239" s="194"/>
      <c r="N1239" s="195"/>
      <c r="O1239" s="70"/>
      <c r="P1239" s="70"/>
      <c r="Q1239" s="70"/>
      <c r="R1239" s="70"/>
      <c r="S1239" s="70"/>
      <c r="T1239" s="71"/>
      <c r="U1239" s="33"/>
      <c r="V1239" s="33"/>
      <c r="W1239" s="33"/>
      <c r="X1239" s="33"/>
      <c r="Y1239" s="33"/>
      <c r="Z1239" s="33"/>
      <c r="AA1239" s="33"/>
      <c r="AB1239" s="33"/>
      <c r="AC1239" s="33"/>
      <c r="AD1239" s="33"/>
      <c r="AE1239" s="33"/>
      <c r="AT1239" s="16" t="s">
        <v>129</v>
      </c>
      <c r="AU1239" s="16" t="s">
        <v>83</v>
      </c>
    </row>
    <row r="1240" spans="1:65" s="12" customFormat="1" ht="11.25">
      <c r="B1240" s="196"/>
      <c r="C1240" s="197"/>
      <c r="D1240" s="191" t="s">
        <v>130</v>
      </c>
      <c r="E1240" s="198" t="s">
        <v>1</v>
      </c>
      <c r="F1240" s="199" t="s">
        <v>526</v>
      </c>
      <c r="G1240" s="197"/>
      <c r="H1240" s="198" t="s">
        <v>1</v>
      </c>
      <c r="I1240" s="200"/>
      <c r="J1240" s="197"/>
      <c r="K1240" s="197"/>
      <c r="L1240" s="201"/>
      <c r="M1240" s="202"/>
      <c r="N1240" s="203"/>
      <c r="O1240" s="203"/>
      <c r="P1240" s="203"/>
      <c r="Q1240" s="203"/>
      <c r="R1240" s="203"/>
      <c r="S1240" s="203"/>
      <c r="T1240" s="204"/>
      <c r="AT1240" s="205" t="s">
        <v>130</v>
      </c>
      <c r="AU1240" s="205" t="s">
        <v>83</v>
      </c>
      <c r="AV1240" s="12" t="s">
        <v>83</v>
      </c>
      <c r="AW1240" s="12" t="s">
        <v>31</v>
      </c>
      <c r="AX1240" s="12" t="s">
        <v>75</v>
      </c>
      <c r="AY1240" s="205" t="s">
        <v>120</v>
      </c>
    </row>
    <row r="1241" spans="1:65" s="13" customFormat="1" ht="11.25">
      <c r="B1241" s="206"/>
      <c r="C1241" s="207"/>
      <c r="D1241" s="191" t="s">
        <v>130</v>
      </c>
      <c r="E1241" s="208" t="s">
        <v>1</v>
      </c>
      <c r="F1241" s="209" t="s">
        <v>381</v>
      </c>
      <c r="G1241" s="207"/>
      <c r="H1241" s="210">
        <v>46</v>
      </c>
      <c r="I1241" s="211"/>
      <c r="J1241" s="207"/>
      <c r="K1241" s="207"/>
      <c r="L1241" s="212"/>
      <c r="M1241" s="213"/>
      <c r="N1241" s="214"/>
      <c r="O1241" s="214"/>
      <c r="P1241" s="214"/>
      <c r="Q1241" s="214"/>
      <c r="R1241" s="214"/>
      <c r="S1241" s="214"/>
      <c r="T1241" s="215"/>
      <c r="AT1241" s="216" t="s">
        <v>130</v>
      </c>
      <c r="AU1241" s="216" t="s">
        <v>83</v>
      </c>
      <c r="AV1241" s="13" t="s">
        <v>85</v>
      </c>
      <c r="AW1241" s="13" t="s">
        <v>31</v>
      </c>
      <c r="AX1241" s="13" t="s">
        <v>75</v>
      </c>
      <c r="AY1241" s="216" t="s">
        <v>120</v>
      </c>
    </row>
    <row r="1242" spans="1:65" s="14" customFormat="1" ht="11.25">
      <c r="B1242" s="217"/>
      <c r="C1242" s="218"/>
      <c r="D1242" s="191" t="s">
        <v>130</v>
      </c>
      <c r="E1242" s="219" t="s">
        <v>1</v>
      </c>
      <c r="F1242" s="220" t="s">
        <v>137</v>
      </c>
      <c r="G1242" s="218"/>
      <c r="H1242" s="221">
        <v>46</v>
      </c>
      <c r="I1242" s="222"/>
      <c r="J1242" s="218"/>
      <c r="K1242" s="218"/>
      <c r="L1242" s="223"/>
      <c r="M1242" s="224"/>
      <c r="N1242" s="225"/>
      <c r="O1242" s="225"/>
      <c r="P1242" s="225"/>
      <c r="Q1242" s="225"/>
      <c r="R1242" s="225"/>
      <c r="S1242" s="225"/>
      <c r="T1242" s="226"/>
      <c r="AT1242" s="227" t="s">
        <v>130</v>
      </c>
      <c r="AU1242" s="227" t="s">
        <v>83</v>
      </c>
      <c r="AV1242" s="14" t="s">
        <v>127</v>
      </c>
      <c r="AW1242" s="14" t="s">
        <v>31</v>
      </c>
      <c r="AX1242" s="14" t="s">
        <v>83</v>
      </c>
      <c r="AY1242" s="227" t="s">
        <v>120</v>
      </c>
    </row>
    <row r="1243" spans="1:65" s="2" customFormat="1" ht="16.5" customHeight="1">
      <c r="A1243" s="33"/>
      <c r="B1243" s="34"/>
      <c r="C1243" s="228" t="s">
        <v>990</v>
      </c>
      <c r="D1243" s="228" t="s">
        <v>553</v>
      </c>
      <c r="E1243" s="229" t="s">
        <v>991</v>
      </c>
      <c r="F1243" s="230" t="s">
        <v>992</v>
      </c>
      <c r="G1243" s="231" t="s">
        <v>124</v>
      </c>
      <c r="H1243" s="232">
        <v>11</v>
      </c>
      <c r="I1243" s="233"/>
      <c r="J1243" s="234">
        <f>ROUND(I1243*H1243,2)</f>
        <v>0</v>
      </c>
      <c r="K1243" s="230" t="s">
        <v>125</v>
      </c>
      <c r="L1243" s="38"/>
      <c r="M1243" s="235" t="s">
        <v>1</v>
      </c>
      <c r="N1243" s="236" t="s">
        <v>40</v>
      </c>
      <c r="O1243" s="70"/>
      <c r="P1243" s="187">
        <f>O1243*H1243</f>
        <v>0</v>
      </c>
      <c r="Q1243" s="187">
        <v>0</v>
      </c>
      <c r="R1243" s="187">
        <f>Q1243*H1243</f>
        <v>0</v>
      </c>
      <c r="S1243" s="187">
        <v>0</v>
      </c>
      <c r="T1243" s="188">
        <f>S1243*H1243</f>
        <v>0</v>
      </c>
      <c r="U1243" s="33"/>
      <c r="V1243" s="33"/>
      <c r="W1243" s="33"/>
      <c r="X1243" s="33"/>
      <c r="Y1243" s="33"/>
      <c r="Z1243" s="33"/>
      <c r="AA1243" s="33"/>
      <c r="AB1243" s="33"/>
      <c r="AC1243" s="33"/>
      <c r="AD1243" s="33"/>
      <c r="AE1243" s="33"/>
      <c r="AR1243" s="189" t="s">
        <v>127</v>
      </c>
      <c r="AT1243" s="189" t="s">
        <v>553</v>
      </c>
      <c r="AU1243" s="189" t="s">
        <v>83</v>
      </c>
      <c r="AY1243" s="16" t="s">
        <v>120</v>
      </c>
      <c r="BE1243" s="190">
        <f>IF(N1243="základní",J1243,0)</f>
        <v>0</v>
      </c>
      <c r="BF1243" s="190">
        <f>IF(N1243="snížená",J1243,0)</f>
        <v>0</v>
      </c>
      <c r="BG1243" s="190">
        <f>IF(N1243="zákl. přenesená",J1243,0)</f>
        <v>0</v>
      </c>
      <c r="BH1243" s="190">
        <f>IF(N1243="sníž. přenesená",J1243,0)</f>
        <v>0</v>
      </c>
      <c r="BI1243" s="190">
        <f>IF(N1243="nulová",J1243,0)</f>
        <v>0</v>
      </c>
      <c r="BJ1243" s="16" t="s">
        <v>83</v>
      </c>
      <c r="BK1243" s="190">
        <f>ROUND(I1243*H1243,2)</f>
        <v>0</v>
      </c>
      <c r="BL1243" s="16" t="s">
        <v>127</v>
      </c>
      <c r="BM1243" s="189" t="s">
        <v>993</v>
      </c>
    </row>
    <row r="1244" spans="1:65" s="2" customFormat="1" ht="39">
      <c r="A1244" s="33"/>
      <c r="B1244" s="34"/>
      <c r="C1244" s="35"/>
      <c r="D1244" s="191" t="s">
        <v>129</v>
      </c>
      <c r="E1244" s="35"/>
      <c r="F1244" s="192" t="s">
        <v>994</v>
      </c>
      <c r="G1244" s="35"/>
      <c r="H1244" s="35"/>
      <c r="I1244" s="193"/>
      <c r="J1244" s="35"/>
      <c r="K1244" s="35"/>
      <c r="L1244" s="38"/>
      <c r="M1244" s="194"/>
      <c r="N1244" s="195"/>
      <c r="O1244" s="70"/>
      <c r="P1244" s="70"/>
      <c r="Q1244" s="70"/>
      <c r="R1244" s="70"/>
      <c r="S1244" s="70"/>
      <c r="T1244" s="71"/>
      <c r="U1244" s="33"/>
      <c r="V1244" s="33"/>
      <c r="W1244" s="33"/>
      <c r="X1244" s="33"/>
      <c r="Y1244" s="33"/>
      <c r="Z1244" s="33"/>
      <c r="AA1244" s="33"/>
      <c r="AB1244" s="33"/>
      <c r="AC1244" s="33"/>
      <c r="AD1244" s="33"/>
      <c r="AE1244" s="33"/>
      <c r="AT1244" s="16" t="s">
        <v>129</v>
      </c>
      <c r="AU1244" s="16" t="s">
        <v>83</v>
      </c>
    </row>
    <row r="1245" spans="1:65" s="12" customFormat="1" ht="11.25">
      <c r="B1245" s="196"/>
      <c r="C1245" s="197"/>
      <c r="D1245" s="191" t="s">
        <v>130</v>
      </c>
      <c r="E1245" s="198" t="s">
        <v>1</v>
      </c>
      <c r="F1245" s="199" t="s">
        <v>422</v>
      </c>
      <c r="G1245" s="197"/>
      <c r="H1245" s="198" t="s">
        <v>1</v>
      </c>
      <c r="I1245" s="200"/>
      <c r="J1245" s="197"/>
      <c r="K1245" s="197"/>
      <c r="L1245" s="201"/>
      <c r="M1245" s="202"/>
      <c r="N1245" s="203"/>
      <c r="O1245" s="203"/>
      <c r="P1245" s="203"/>
      <c r="Q1245" s="203"/>
      <c r="R1245" s="203"/>
      <c r="S1245" s="203"/>
      <c r="T1245" s="204"/>
      <c r="AT1245" s="205" t="s">
        <v>130</v>
      </c>
      <c r="AU1245" s="205" t="s">
        <v>83</v>
      </c>
      <c r="AV1245" s="12" t="s">
        <v>83</v>
      </c>
      <c r="AW1245" s="12" t="s">
        <v>31</v>
      </c>
      <c r="AX1245" s="12" t="s">
        <v>75</v>
      </c>
      <c r="AY1245" s="205" t="s">
        <v>120</v>
      </c>
    </row>
    <row r="1246" spans="1:65" s="13" customFormat="1" ht="11.25">
      <c r="B1246" s="206"/>
      <c r="C1246" s="207"/>
      <c r="D1246" s="191" t="s">
        <v>130</v>
      </c>
      <c r="E1246" s="208" t="s">
        <v>1</v>
      </c>
      <c r="F1246" s="209" t="s">
        <v>200</v>
      </c>
      <c r="G1246" s="207"/>
      <c r="H1246" s="210">
        <v>11</v>
      </c>
      <c r="I1246" s="211"/>
      <c r="J1246" s="207"/>
      <c r="K1246" s="207"/>
      <c r="L1246" s="212"/>
      <c r="M1246" s="213"/>
      <c r="N1246" s="214"/>
      <c r="O1246" s="214"/>
      <c r="P1246" s="214"/>
      <c r="Q1246" s="214"/>
      <c r="R1246" s="214"/>
      <c r="S1246" s="214"/>
      <c r="T1246" s="215"/>
      <c r="AT1246" s="216" t="s">
        <v>130</v>
      </c>
      <c r="AU1246" s="216" t="s">
        <v>83</v>
      </c>
      <c r="AV1246" s="13" t="s">
        <v>85</v>
      </c>
      <c r="AW1246" s="13" t="s">
        <v>31</v>
      </c>
      <c r="AX1246" s="13" t="s">
        <v>75</v>
      </c>
      <c r="AY1246" s="216" t="s">
        <v>120</v>
      </c>
    </row>
    <row r="1247" spans="1:65" s="14" customFormat="1" ht="11.25">
      <c r="B1247" s="217"/>
      <c r="C1247" s="218"/>
      <c r="D1247" s="191" t="s">
        <v>130</v>
      </c>
      <c r="E1247" s="219" t="s">
        <v>1</v>
      </c>
      <c r="F1247" s="220" t="s">
        <v>137</v>
      </c>
      <c r="G1247" s="218"/>
      <c r="H1247" s="221">
        <v>11</v>
      </c>
      <c r="I1247" s="222"/>
      <c r="J1247" s="218"/>
      <c r="K1247" s="218"/>
      <c r="L1247" s="223"/>
      <c r="M1247" s="224"/>
      <c r="N1247" s="225"/>
      <c r="O1247" s="225"/>
      <c r="P1247" s="225"/>
      <c r="Q1247" s="225"/>
      <c r="R1247" s="225"/>
      <c r="S1247" s="225"/>
      <c r="T1247" s="226"/>
      <c r="AT1247" s="227" t="s">
        <v>130</v>
      </c>
      <c r="AU1247" s="227" t="s">
        <v>83</v>
      </c>
      <c r="AV1247" s="14" t="s">
        <v>127</v>
      </c>
      <c r="AW1247" s="14" t="s">
        <v>31</v>
      </c>
      <c r="AX1247" s="14" t="s">
        <v>83</v>
      </c>
      <c r="AY1247" s="227" t="s">
        <v>120</v>
      </c>
    </row>
    <row r="1248" spans="1:65" s="2" customFormat="1" ht="16.5" customHeight="1">
      <c r="A1248" s="33"/>
      <c r="B1248" s="34"/>
      <c r="C1248" s="228" t="s">
        <v>995</v>
      </c>
      <c r="D1248" s="228" t="s">
        <v>553</v>
      </c>
      <c r="E1248" s="229" t="s">
        <v>996</v>
      </c>
      <c r="F1248" s="230" t="s">
        <v>997</v>
      </c>
      <c r="G1248" s="231" t="s">
        <v>124</v>
      </c>
      <c r="H1248" s="232">
        <v>97</v>
      </c>
      <c r="I1248" s="233"/>
      <c r="J1248" s="234">
        <f>ROUND(I1248*H1248,2)</f>
        <v>0</v>
      </c>
      <c r="K1248" s="230" t="s">
        <v>125</v>
      </c>
      <c r="L1248" s="38"/>
      <c r="M1248" s="235" t="s">
        <v>1</v>
      </c>
      <c r="N1248" s="236" t="s">
        <v>40</v>
      </c>
      <c r="O1248" s="70"/>
      <c r="P1248" s="187">
        <f>O1248*H1248</f>
        <v>0</v>
      </c>
      <c r="Q1248" s="187">
        <v>0</v>
      </c>
      <c r="R1248" s="187">
        <f>Q1248*H1248</f>
        <v>0</v>
      </c>
      <c r="S1248" s="187">
        <v>0</v>
      </c>
      <c r="T1248" s="188">
        <f>S1248*H1248</f>
        <v>0</v>
      </c>
      <c r="U1248" s="33"/>
      <c r="V1248" s="33"/>
      <c r="W1248" s="33"/>
      <c r="X1248" s="33"/>
      <c r="Y1248" s="33"/>
      <c r="Z1248" s="33"/>
      <c r="AA1248" s="33"/>
      <c r="AB1248" s="33"/>
      <c r="AC1248" s="33"/>
      <c r="AD1248" s="33"/>
      <c r="AE1248" s="33"/>
      <c r="AR1248" s="189" t="s">
        <v>127</v>
      </c>
      <c r="AT1248" s="189" t="s">
        <v>553</v>
      </c>
      <c r="AU1248" s="189" t="s">
        <v>83</v>
      </c>
      <c r="AY1248" s="16" t="s">
        <v>120</v>
      </c>
      <c r="BE1248" s="190">
        <f>IF(N1248="základní",J1248,0)</f>
        <v>0</v>
      </c>
      <c r="BF1248" s="190">
        <f>IF(N1248="snížená",J1248,0)</f>
        <v>0</v>
      </c>
      <c r="BG1248" s="190">
        <f>IF(N1248="zákl. přenesená",J1248,0)</f>
        <v>0</v>
      </c>
      <c r="BH1248" s="190">
        <f>IF(N1248="sníž. přenesená",J1248,0)</f>
        <v>0</v>
      </c>
      <c r="BI1248" s="190">
        <f>IF(N1248="nulová",J1248,0)</f>
        <v>0</v>
      </c>
      <c r="BJ1248" s="16" t="s">
        <v>83</v>
      </c>
      <c r="BK1248" s="190">
        <f>ROUND(I1248*H1248,2)</f>
        <v>0</v>
      </c>
      <c r="BL1248" s="16" t="s">
        <v>127</v>
      </c>
      <c r="BM1248" s="189" t="s">
        <v>998</v>
      </c>
    </row>
    <row r="1249" spans="1:65" s="2" customFormat="1" ht="39">
      <c r="A1249" s="33"/>
      <c r="B1249" s="34"/>
      <c r="C1249" s="35"/>
      <c r="D1249" s="191" t="s">
        <v>129</v>
      </c>
      <c r="E1249" s="35"/>
      <c r="F1249" s="192" t="s">
        <v>999</v>
      </c>
      <c r="G1249" s="35"/>
      <c r="H1249" s="35"/>
      <c r="I1249" s="193"/>
      <c r="J1249" s="35"/>
      <c r="K1249" s="35"/>
      <c r="L1249" s="38"/>
      <c r="M1249" s="194"/>
      <c r="N1249" s="195"/>
      <c r="O1249" s="70"/>
      <c r="P1249" s="70"/>
      <c r="Q1249" s="70"/>
      <c r="R1249" s="70"/>
      <c r="S1249" s="70"/>
      <c r="T1249" s="71"/>
      <c r="U1249" s="33"/>
      <c r="V1249" s="33"/>
      <c r="W1249" s="33"/>
      <c r="X1249" s="33"/>
      <c r="Y1249" s="33"/>
      <c r="Z1249" s="33"/>
      <c r="AA1249" s="33"/>
      <c r="AB1249" s="33"/>
      <c r="AC1249" s="33"/>
      <c r="AD1249" s="33"/>
      <c r="AE1249" s="33"/>
      <c r="AT1249" s="16" t="s">
        <v>129</v>
      </c>
      <c r="AU1249" s="16" t="s">
        <v>83</v>
      </c>
    </row>
    <row r="1250" spans="1:65" s="12" customFormat="1" ht="11.25">
      <c r="B1250" s="196"/>
      <c r="C1250" s="197"/>
      <c r="D1250" s="191" t="s">
        <v>130</v>
      </c>
      <c r="E1250" s="198" t="s">
        <v>1</v>
      </c>
      <c r="F1250" s="199" t="s">
        <v>416</v>
      </c>
      <c r="G1250" s="197"/>
      <c r="H1250" s="198" t="s">
        <v>1</v>
      </c>
      <c r="I1250" s="200"/>
      <c r="J1250" s="197"/>
      <c r="K1250" s="197"/>
      <c r="L1250" s="201"/>
      <c r="M1250" s="202"/>
      <c r="N1250" s="203"/>
      <c r="O1250" s="203"/>
      <c r="P1250" s="203"/>
      <c r="Q1250" s="203"/>
      <c r="R1250" s="203"/>
      <c r="S1250" s="203"/>
      <c r="T1250" s="204"/>
      <c r="AT1250" s="205" t="s">
        <v>130</v>
      </c>
      <c r="AU1250" s="205" t="s">
        <v>83</v>
      </c>
      <c r="AV1250" s="12" t="s">
        <v>83</v>
      </c>
      <c r="AW1250" s="12" t="s">
        <v>31</v>
      </c>
      <c r="AX1250" s="12" t="s">
        <v>75</v>
      </c>
      <c r="AY1250" s="205" t="s">
        <v>120</v>
      </c>
    </row>
    <row r="1251" spans="1:65" s="13" customFormat="1" ht="11.25">
      <c r="B1251" s="206"/>
      <c r="C1251" s="207"/>
      <c r="D1251" s="191" t="s">
        <v>130</v>
      </c>
      <c r="E1251" s="208" t="s">
        <v>1</v>
      </c>
      <c r="F1251" s="209" t="s">
        <v>417</v>
      </c>
      <c r="G1251" s="207"/>
      <c r="H1251" s="210">
        <v>97</v>
      </c>
      <c r="I1251" s="211"/>
      <c r="J1251" s="207"/>
      <c r="K1251" s="207"/>
      <c r="L1251" s="212"/>
      <c r="M1251" s="213"/>
      <c r="N1251" s="214"/>
      <c r="O1251" s="214"/>
      <c r="P1251" s="214"/>
      <c r="Q1251" s="214"/>
      <c r="R1251" s="214"/>
      <c r="S1251" s="214"/>
      <c r="T1251" s="215"/>
      <c r="AT1251" s="216" t="s">
        <v>130</v>
      </c>
      <c r="AU1251" s="216" t="s">
        <v>83</v>
      </c>
      <c r="AV1251" s="13" t="s">
        <v>85</v>
      </c>
      <c r="AW1251" s="13" t="s">
        <v>31</v>
      </c>
      <c r="AX1251" s="13" t="s">
        <v>75</v>
      </c>
      <c r="AY1251" s="216" t="s">
        <v>120</v>
      </c>
    </row>
    <row r="1252" spans="1:65" s="14" customFormat="1" ht="11.25">
      <c r="B1252" s="217"/>
      <c r="C1252" s="218"/>
      <c r="D1252" s="191" t="s">
        <v>130</v>
      </c>
      <c r="E1252" s="219" t="s">
        <v>1</v>
      </c>
      <c r="F1252" s="220" t="s">
        <v>137</v>
      </c>
      <c r="G1252" s="218"/>
      <c r="H1252" s="221">
        <v>97</v>
      </c>
      <c r="I1252" s="222"/>
      <c r="J1252" s="218"/>
      <c r="K1252" s="218"/>
      <c r="L1252" s="223"/>
      <c r="M1252" s="224"/>
      <c r="N1252" s="225"/>
      <c r="O1252" s="225"/>
      <c r="P1252" s="225"/>
      <c r="Q1252" s="225"/>
      <c r="R1252" s="225"/>
      <c r="S1252" s="225"/>
      <c r="T1252" s="226"/>
      <c r="AT1252" s="227" t="s">
        <v>130</v>
      </c>
      <c r="AU1252" s="227" t="s">
        <v>83</v>
      </c>
      <c r="AV1252" s="14" t="s">
        <v>127</v>
      </c>
      <c r="AW1252" s="14" t="s">
        <v>31</v>
      </c>
      <c r="AX1252" s="14" t="s">
        <v>83</v>
      </c>
      <c r="AY1252" s="227" t="s">
        <v>120</v>
      </c>
    </row>
    <row r="1253" spans="1:65" s="2" customFormat="1" ht="21.75" customHeight="1">
      <c r="A1253" s="33"/>
      <c r="B1253" s="34"/>
      <c r="C1253" s="228" t="s">
        <v>1000</v>
      </c>
      <c r="D1253" s="228" t="s">
        <v>553</v>
      </c>
      <c r="E1253" s="229" t="s">
        <v>1001</v>
      </c>
      <c r="F1253" s="230" t="s">
        <v>1002</v>
      </c>
      <c r="G1253" s="231" t="s">
        <v>141</v>
      </c>
      <c r="H1253" s="232">
        <v>28</v>
      </c>
      <c r="I1253" s="233"/>
      <c r="J1253" s="234">
        <f>ROUND(I1253*H1253,2)</f>
        <v>0</v>
      </c>
      <c r="K1253" s="230" t="s">
        <v>125</v>
      </c>
      <c r="L1253" s="38"/>
      <c r="M1253" s="235" t="s">
        <v>1</v>
      </c>
      <c r="N1253" s="236" t="s">
        <v>40</v>
      </c>
      <c r="O1253" s="70"/>
      <c r="P1253" s="187">
        <f>O1253*H1253</f>
        <v>0</v>
      </c>
      <c r="Q1253" s="187">
        <v>0</v>
      </c>
      <c r="R1253" s="187">
        <f>Q1253*H1253</f>
        <v>0</v>
      </c>
      <c r="S1253" s="187">
        <v>0</v>
      </c>
      <c r="T1253" s="188">
        <f>S1253*H1253</f>
        <v>0</v>
      </c>
      <c r="U1253" s="33"/>
      <c r="V1253" s="33"/>
      <c r="W1253" s="33"/>
      <c r="X1253" s="33"/>
      <c r="Y1253" s="33"/>
      <c r="Z1253" s="33"/>
      <c r="AA1253" s="33"/>
      <c r="AB1253" s="33"/>
      <c r="AC1253" s="33"/>
      <c r="AD1253" s="33"/>
      <c r="AE1253" s="33"/>
      <c r="AR1253" s="189" t="s">
        <v>127</v>
      </c>
      <c r="AT1253" s="189" t="s">
        <v>553</v>
      </c>
      <c r="AU1253" s="189" t="s">
        <v>83</v>
      </c>
      <c r="AY1253" s="16" t="s">
        <v>120</v>
      </c>
      <c r="BE1253" s="190">
        <f>IF(N1253="základní",J1253,0)</f>
        <v>0</v>
      </c>
      <c r="BF1253" s="190">
        <f>IF(N1253="snížená",J1253,0)</f>
        <v>0</v>
      </c>
      <c r="BG1253" s="190">
        <f>IF(N1253="zákl. přenesená",J1253,0)</f>
        <v>0</v>
      </c>
      <c r="BH1253" s="190">
        <f>IF(N1253="sníž. přenesená",J1253,0)</f>
        <v>0</v>
      </c>
      <c r="BI1253" s="190">
        <f>IF(N1253="nulová",J1253,0)</f>
        <v>0</v>
      </c>
      <c r="BJ1253" s="16" t="s">
        <v>83</v>
      </c>
      <c r="BK1253" s="190">
        <f>ROUND(I1253*H1253,2)</f>
        <v>0</v>
      </c>
      <c r="BL1253" s="16" t="s">
        <v>127</v>
      </c>
      <c r="BM1253" s="189" t="s">
        <v>1003</v>
      </c>
    </row>
    <row r="1254" spans="1:65" s="2" customFormat="1" ht="29.25">
      <c r="A1254" s="33"/>
      <c r="B1254" s="34"/>
      <c r="C1254" s="35"/>
      <c r="D1254" s="191" t="s">
        <v>129</v>
      </c>
      <c r="E1254" s="35"/>
      <c r="F1254" s="192" t="s">
        <v>1004</v>
      </c>
      <c r="G1254" s="35"/>
      <c r="H1254" s="35"/>
      <c r="I1254" s="193"/>
      <c r="J1254" s="35"/>
      <c r="K1254" s="35"/>
      <c r="L1254" s="38"/>
      <c r="M1254" s="194"/>
      <c r="N1254" s="195"/>
      <c r="O1254" s="70"/>
      <c r="P1254" s="70"/>
      <c r="Q1254" s="70"/>
      <c r="R1254" s="70"/>
      <c r="S1254" s="70"/>
      <c r="T1254" s="71"/>
      <c r="U1254" s="33"/>
      <c r="V1254" s="33"/>
      <c r="W1254" s="33"/>
      <c r="X1254" s="33"/>
      <c r="Y1254" s="33"/>
      <c r="Z1254" s="33"/>
      <c r="AA1254" s="33"/>
      <c r="AB1254" s="33"/>
      <c r="AC1254" s="33"/>
      <c r="AD1254" s="33"/>
      <c r="AE1254" s="33"/>
      <c r="AT1254" s="16" t="s">
        <v>129</v>
      </c>
      <c r="AU1254" s="16" t="s">
        <v>83</v>
      </c>
    </row>
    <row r="1255" spans="1:65" s="12" customFormat="1" ht="11.25">
      <c r="B1255" s="196"/>
      <c r="C1255" s="197"/>
      <c r="D1255" s="191" t="s">
        <v>130</v>
      </c>
      <c r="E1255" s="198" t="s">
        <v>1</v>
      </c>
      <c r="F1255" s="199" t="s">
        <v>1005</v>
      </c>
      <c r="G1255" s="197"/>
      <c r="H1255" s="198" t="s">
        <v>1</v>
      </c>
      <c r="I1255" s="200"/>
      <c r="J1255" s="197"/>
      <c r="K1255" s="197"/>
      <c r="L1255" s="201"/>
      <c r="M1255" s="202"/>
      <c r="N1255" s="203"/>
      <c r="O1255" s="203"/>
      <c r="P1255" s="203"/>
      <c r="Q1255" s="203"/>
      <c r="R1255" s="203"/>
      <c r="S1255" s="203"/>
      <c r="T1255" s="204"/>
      <c r="AT1255" s="205" t="s">
        <v>130</v>
      </c>
      <c r="AU1255" s="205" t="s">
        <v>83</v>
      </c>
      <c r="AV1255" s="12" t="s">
        <v>83</v>
      </c>
      <c r="AW1255" s="12" t="s">
        <v>31</v>
      </c>
      <c r="AX1255" s="12" t="s">
        <v>75</v>
      </c>
      <c r="AY1255" s="205" t="s">
        <v>120</v>
      </c>
    </row>
    <row r="1256" spans="1:65" s="13" customFormat="1" ht="11.25">
      <c r="B1256" s="206"/>
      <c r="C1256" s="207"/>
      <c r="D1256" s="191" t="s">
        <v>130</v>
      </c>
      <c r="E1256" s="208" t="s">
        <v>1</v>
      </c>
      <c r="F1256" s="209" t="s">
        <v>1006</v>
      </c>
      <c r="G1256" s="207"/>
      <c r="H1256" s="210">
        <v>28</v>
      </c>
      <c r="I1256" s="211"/>
      <c r="J1256" s="207"/>
      <c r="K1256" s="207"/>
      <c r="L1256" s="212"/>
      <c r="M1256" s="213"/>
      <c r="N1256" s="214"/>
      <c r="O1256" s="214"/>
      <c r="P1256" s="214"/>
      <c r="Q1256" s="214"/>
      <c r="R1256" s="214"/>
      <c r="S1256" s="214"/>
      <c r="T1256" s="215"/>
      <c r="AT1256" s="216" t="s">
        <v>130</v>
      </c>
      <c r="AU1256" s="216" t="s">
        <v>83</v>
      </c>
      <c r="AV1256" s="13" t="s">
        <v>85</v>
      </c>
      <c r="AW1256" s="13" t="s">
        <v>31</v>
      </c>
      <c r="AX1256" s="13" t="s">
        <v>75</v>
      </c>
      <c r="AY1256" s="216" t="s">
        <v>120</v>
      </c>
    </row>
    <row r="1257" spans="1:65" s="14" customFormat="1" ht="11.25">
      <c r="B1257" s="217"/>
      <c r="C1257" s="218"/>
      <c r="D1257" s="191" t="s">
        <v>130</v>
      </c>
      <c r="E1257" s="219" t="s">
        <v>1</v>
      </c>
      <c r="F1257" s="220" t="s">
        <v>137</v>
      </c>
      <c r="G1257" s="218"/>
      <c r="H1257" s="221">
        <v>28</v>
      </c>
      <c r="I1257" s="222"/>
      <c r="J1257" s="218"/>
      <c r="K1257" s="218"/>
      <c r="L1257" s="223"/>
      <c r="M1257" s="224"/>
      <c r="N1257" s="225"/>
      <c r="O1257" s="225"/>
      <c r="P1257" s="225"/>
      <c r="Q1257" s="225"/>
      <c r="R1257" s="225"/>
      <c r="S1257" s="225"/>
      <c r="T1257" s="226"/>
      <c r="AT1257" s="227" t="s">
        <v>130</v>
      </c>
      <c r="AU1257" s="227" t="s">
        <v>83</v>
      </c>
      <c r="AV1257" s="14" t="s">
        <v>127</v>
      </c>
      <c r="AW1257" s="14" t="s">
        <v>31</v>
      </c>
      <c r="AX1257" s="14" t="s">
        <v>83</v>
      </c>
      <c r="AY1257" s="227" t="s">
        <v>120</v>
      </c>
    </row>
    <row r="1258" spans="1:65" s="2" customFormat="1" ht="16.5" customHeight="1">
      <c r="A1258" s="33"/>
      <c r="B1258" s="34"/>
      <c r="C1258" s="228" t="s">
        <v>1007</v>
      </c>
      <c r="D1258" s="228" t="s">
        <v>553</v>
      </c>
      <c r="E1258" s="229" t="s">
        <v>1008</v>
      </c>
      <c r="F1258" s="230" t="s">
        <v>1009</v>
      </c>
      <c r="G1258" s="231" t="s">
        <v>141</v>
      </c>
      <c r="H1258" s="232">
        <v>28</v>
      </c>
      <c r="I1258" s="233"/>
      <c r="J1258" s="234">
        <f>ROUND(I1258*H1258,2)</f>
        <v>0</v>
      </c>
      <c r="K1258" s="230" t="s">
        <v>125</v>
      </c>
      <c r="L1258" s="38"/>
      <c r="M1258" s="235" t="s">
        <v>1</v>
      </c>
      <c r="N1258" s="236" t="s">
        <v>40</v>
      </c>
      <c r="O1258" s="70"/>
      <c r="P1258" s="187">
        <f>O1258*H1258</f>
        <v>0</v>
      </c>
      <c r="Q1258" s="187">
        <v>0</v>
      </c>
      <c r="R1258" s="187">
        <f>Q1258*H1258</f>
        <v>0</v>
      </c>
      <c r="S1258" s="187">
        <v>0</v>
      </c>
      <c r="T1258" s="188">
        <f>S1258*H1258</f>
        <v>0</v>
      </c>
      <c r="U1258" s="33"/>
      <c r="V1258" s="33"/>
      <c r="W1258" s="33"/>
      <c r="X1258" s="33"/>
      <c r="Y1258" s="33"/>
      <c r="Z1258" s="33"/>
      <c r="AA1258" s="33"/>
      <c r="AB1258" s="33"/>
      <c r="AC1258" s="33"/>
      <c r="AD1258" s="33"/>
      <c r="AE1258" s="33"/>
      <c r="AR1258" s="189" t="s">
        <v>127</v>
      </c>
      <c r="AT1258" s="189" t="s">
        <v>553</v>
      </c>
      <c r="AU1258" s="189" t="s">
        <v>83</v>
      </c>
      <c r="AY1258" s="16" t="s">
        <v>120</v>
      </c>
      <c r="BE1258" s="190">
        <f>IF(N1258="základní",J1258,0)</f>
        <v>0</v>
      </c>
      <c r="BF1258" s="190">
        <f>IF(N1258="snížená",J1258,0)</f>
        <v>0</v>
      </c>
      <c r="BG1258" s="190">
        <f>IF(N1258="zákl. přenesená",J1258,0)</f>
        <v>0</v>
      </c>
      <c r="BH1258" s="190">
        <f>IF(N1258="sníž. přenesená",J1258,0)</f>
        <v>0</v>
      </c>
      <c r="BI1258" s="190">
        <f>IF(N1258="nulová",J1258,0)</f>
        <v>0</v>
      </c>
      <c r="BJ1258" s="16" t="s">
        <v>83</v>
      </c>
      <c r="BK1258" s="190">
        <f>ROUND(I1258*H1258,2)</f>
        <v>0</v>
      </c>
      <c r="BL1258" s="16" t="s">
        <v>127</v>
      </c>
      <c r="BM1258" s="189" t="s">
        <v>1010</v>
      </c>
    </row>
    <row r="1259" spans="1:65" s="2" customFormat="1" ht="29.25">
      <c r="A1259" s="33"/>
      <c r="B1259" s="34"/>
      <c r="C1259" s="35"/>
      <c r="D1259" s="191" t="s">
        <v>129</v>
      </c>
      <c r="E1259" s="35"/>
      <c r="F1259" s="192" t="s">
        <v>1011</v>
      </c>
      <c r="G1259" s="35"/>
      <c r="H1259" s="35"/>
      <c r="I1259" s="193"/>
      <c r="J1259" s="35"/>
      <c r="K1259" s="35"/>
      <c r="L1259" s="38"/>
      <c r="M1259" s="194"/>
      <c r="N1259" s="195"/>
      <c r="O1259" s="70"/>
      <c r="P1259" s="70"/>
      <c r="Q1259" s="70"/>
      <c r="R1259" s="70"/>
      <c r="S1259" s="70"/>
      <c r="T1259" s="71"/>
      <c r="U1259" s="33"/>
      <c r="V1259" s="33"/>
      <c r="W1259" s="33"/>
      <c r="X1259" s="33"/>
      <c r="Y1259" s="33"/>
      <c r="Z1259" s="33"/>
      <c r="AA1259" s="33"/>
      <c r="AB1259" s="33"/>
      <c r="AC1259" s="33"/>
      <c r="AD1259" s="33"/>
      <c r="AE1259" s="33"/>
      <c r="AT1259" s="16" t="s">
        <v>129</v>
      </c>
      <c r="AU1259" s="16" t="s">
        <v>83</v>
      </c>
    </row>
    <row r="1260" spans="1:65" s="12" customFormat="1" ht="11.25">
      <c r="B1260" s="196"/>
      <c r="C1260" s="197"/>
      <c r="D1260" s="191" t="s">
        <v>130</v>
      </c>
      <c r="E1260" s="198" t="s">
        <v>1</v>
      </c>
      <c r="F1260" s="199" t="s">
        <v>1005</v>
      </c>
      <c r="G1260" s="197"/>
      <c r="H1260" s="198" t="s">
        <v>1</v>
      </c>
      <c r="I1260" s="200"/>
      <c r="J1260" s="197"/>
      <c r="K1260" s="197"/>
      <c r="L1260" s="201"/>
      <c r="M1260" s="202"/>
      <c r="N1260" s="203"/>
      <c r="O1260" s="203"/>
      <c r="P1260" s="203"/>
      <c r="Q1260" s="203"/>
      <c r="R1260" s="203"/>
      <c r="S1260" s="203"/>
      <c r="T1260" s="204"/>
      <c r="AT1260" s="205" t="s">
        <v>130</v>
      </c>
      <c r="AU1260" s="205" t="s">
        <v>83</v>
      </c>
      <c r="AV1260" s="12" t="s">
        <v>83</v>
      </c>
      <c r="AW1260" s="12" t="s">
        <v>31</v>
      </c>
      <c r="AX1260" s="12" t="s">
        <v>75</v>
      </c>
      <c r="AY1260" s="205" t="s">
        <v>120</v>
      </c>
    </row>
    <row r="1261" spans="1:65" s="13" customFormat="1" ht="11.25">
      <c r="B1261" s="206"/>
      <c r="C1261" s="207"/>
      <c r="D1261" s="191" t="s">
        <v>130</v>
      </c>
      <c r="E1261" s="208" t="s">
        <v>1</v>
      </c>
      <c r="F1261" s="209" t="s">
        <v>1006</v>
      </c>
      <c r="G1261" s="207"/>
      <c r="H1261" s="210">
        <v>28</v>
      </c>
      <c r="I1261" s="211"/>
      <c r="J1261" s="207"/>
      <c r="K1261" s="207"/>
      <c r="L1261" s="212"/>
      <c r="M1261" s="213"/>
      <c r="N1261" s="214"/>
      <c r="O1261" s="214"/>
      <c r="P1261" s="214"/>
      <c r="Q1261" s="214"/>
      <c r="R1261" s="214"/>
      <c r="S1261" s="214"/>
      <c r="T1261" s="215"/>
      <c r="AT1261" s="216" t="s">
        <v>130</v>
      </c>
      <c r="AU1261" s="216" t="s">
        <v>83</v>
      </c>
      <c r="AV1261" s="13" t="s">
        <v>85</v>
      </c>
      <c r="AW1261" s="13" t="s">
        <v>31</v>
      </c>
      <c r="AX1261" s="13" t="s">
        <v>75</v>
      </c>
      <c r="AY1261" s="216" t="s">
        <v>120</v>
      </c>
    </row>
    <row r="1262" spans="1:65" s="14" customFormat="1" ht="11.25">
      <c r="B1262" s="217"/>
      <c r="C1262" s="218"/>
      <c r="D1262" s="191" t="s">
        <v>130</v>
      </c>
      <c r="E1262" s="219" t="s">
        <v>1</v>
      </c>
      <c r="F1262" s="220" t="s">
        <v>137</v>
      </c>
      <c r="G1262" s="218"/>
      <c r="H1262" s="221">
        <v>28</v>
      </c>
      <c r="I1262" s="222"/>
      <c r="J1262" s="218"/>
      <c r="K1262" s="218"/>
      <c r="L1262" s="223"/>
      <c r="M1262" s="224"/>
      <c r="N1262" s="225"/>
      <c r="O1262" s="225"/>
      <c r="P1262" s="225"/>
      <c r="Q1262" s="225"/>
      <c r="R1262" s="225"/>
      <c r="S1262" s="225"/>
      <c r="T1262" s="226"/>
      <c r="AT1262" s="227" t="s">
        <v>130</v>
      </c>
      <c r="AU1262" s="227" t="s">
        <v>83</v>
      </c>
      <c r="AV1262" s="14" t="s">
        <v>127</v>
      </c>
      <c r="AW1262" s="14" t="s">
        <v>31</v>
      </c>
      <c r="AX1262" s="14" t="s">
        <v>83</v>
      </c>
      <c r="AY1262" s="227" t="s">
        <v>120</v>
      </c>
    </row>
    <row r="1263" spans="1:65" s="2" customFormat="1" ht="16.5" customHeight="1">
      <c r="A1263" s="33"/>
      <c r="B1263" s="34"/>
      <c r="C1263" s="228" t="s">
        <v>1012</v>
      </c>
      <c r="D1263" s="228" t="s">
        <v>553</v>
      </c>
      <c r="E1263" s="229" t="s">
        <v>1013</v>
      </c>
      <c r="F1263" s="230" t="s">
        <v>1014</v>
      </c>
      <c r="G1263" s="231" t="s">
        <v>124</v>
      </c>
      <c r="H1263" s="232">
        <v>51</v>
      </c>
      <c r="I1263" s="233"/>
      <c r="J1263" s="234">
        <f>ROUND(I1263*H1263,2)</f>
        <v>0</v>
      </c>
      <c r="K1263" s="230" t="s">
        <v>125</v>
      </c>
      <c r="L1263" s="38"/>
      <c r="M1263" s="235" t="s">
        <v>1</v>
      </c>
      <c r="N1263" s="236" t="s">
        <v>40</v>
      </c>
      <c r="O1263" s="70"/>
      <c r="P1263" s="187">
        <f>O1263*H1263</f>
        <v>0</v>
      </c>
      <c r="Q1263" s="187">
        <v>0</v>
      </c>
      <c r="R1263" s="187">
        <f>Q1263*H1263</f>
        <v>0</v>
      </c>
      <c r="S1263" s="187">
        <v>0</v>
      </c>
      <c r="T1263" s="188">
        <f>S1263*H1263</f>
        <v>0</v>
      </c>
      <c r="U1263" s="33"/>
      <c r="V1263" s="33"/>
      <c r="W1263" s="33"/>
      <c r="X1263" s="33"/>
      <c r="Y1263" s="33"/>
      <c r="Z1263" s="33"/>
      <c r="AA1263" s="33"/>
      <c r="AB1263" s="33"/>
      <c r="AC1263" s="33"/>
      <c r="AD1263" s="33"/>
      <c r="AE1263" s="33"/>
      <c r="AR1263" s="189" t="s">
        <v>127</v>
      </c>
      <c r="AT1263" s="189" t="s">
        <v>553</v>
      </c>
      <c r="AU1263" s="189" t="s">
        <v>83</v>
      </c>
      <c r="AY1263" s="16" t="s">
        <v>120</v>
      </c>
      <c r="BE1263" s="190">
        <f>IF(N1263="základní",J1263,0)</f>
        <v>0</v>
      </c>
      <c r="BF1263" s="190">
        <f>IF(N1263="snížená",J1263,0)</f>
        <v>0</v>
      </c>
      <c r="BG1263" s="190">
        <f>IF(N1263="zákl. přenesená",J1263,0)</f>
        <v>0</v>
      </c>
      <c r="BH1263" s="190">
        <f>IF(N1263="sníž. přenesená",J1263,0)</f>
        <v>0</v>
      </c>
      <c r="BI1263" s="190">
        <f>IF(N1263="nulová",J1263,0)</f>
        <v>0</v>
      </c>
      <c r="BJ1263" s="16" t="s">
        <v>83</v>
      </c>
      <c r="BK1263" s="190">
        <f>ROUND(I1263*H1263,2)</f>
        <v>0</v>
      </c>
      <c r="BL1263" s="16" t="s">
        <v>127</v>
      </c>
      <c r="BM1263" s="189" t="s">
        <v>1015</v>
      </c>
    </row>
    <row r="1264" spans="1:65" s="2" customFormat="1" ht="29.25">
      <c r="A1264" s="33"/>
      <c r="B1264" s="34"/>
      <c r="C1264" s="35"/>
      <c r="D1264" s="191" t="s">
        <v>129</v>
      </c>
      <c r="E1264" s="35"/>
      <c r="F1264" s="192" t="s">
        <v>1016</v>
      </c>
      <c r="G1264" s="35"/>
      <c r="H1264" s="35"/>
      <c r="I1264" s="193"/>
      <c r="J1264" s="35"/>
      <c r="K1264" s="35"/>
      <c r="L1264" s="38"/>
      <c r="M1264" s="194"/>
      <c r="N1264" s="195"/>
      <c r="O1264" s="70"/>
      <c r="P1264" s="70"/>
      <c r="Q1264" s="70"/>
      <c r="R1264" s="70"/>
      <c r="S1264" s="70"/>
      <c r="T1264" s="71"/>
      <c r="U1264" s="33"/>
      <c r="V1264" s="33"/>
      <c r="W1264" s="33"/>
      <c r="X1264" s="33"/>
      <c r="Y1264" s="33"/>
      <c r="Z1264" s="33"/>
      <c r="AA1264" s="33"/>
      <c r="AB1264" s="33"/>
      <c r="AC1264" s="33"/>
      <c r="AD1264" s="33"/>
      <c r="AE1264" s="33"/>
      <c r="AT1264" s="16" t="s">
        <v>129</v>
      </c>
      <c r="AU1264" s="16" t="s">
        <v>83</v>
      </c>
    </row>
    <row r="1265" spans="1:65" s="12" customFormat="1" ht="11.25">
      <c r="B1265" s="196"/>
      <c r="C1265" s="197"/>
      <c r="D1265" s="191" t="s">
        <v>130</v>
      </c>
      <c r="E1265" s="198" t="s">
        <v>1</v>
      </c>
      <c r="F1265" s="199" t="s">
        <v>1017</v>
      </c>
      <c r="G1265" s="197"/>
      <c r="H1265" s="198" t="s">
        <v>1</v>
      </c>
      <c r="I1265" s="200"/>
      <c r="J1265" s="197"/>
      <c r="K1265" s="197"/>
      <c r="L1265" s="201"/>
      <c r="M1265" s="202"/>
      <c r="N1265" s="203"/>
      <c r="O1265" s="203"/>
      <c r="P1265" s="203"/>
      <c r="Q1265" s="203"/>
      <c r="R1265" s="203"/>
      <c r="S1265" s="203"/>
      <c r="T1265" s="204"/>
      <c r="AT1265" s="205" t="s">
        <v>130</v>
      </c>
      <c r="AU1265" s="205" t="s">
        <v>83</v>
      </c>
      <c r="AV1265" s="12" t="s">
        <v>83</v>
      </c>
      <c r="AW1265" s="12" t="s">
        <v>31</v>
      </c>
      <c r="AX1265" s="12" t="s">
        <v>75</v>
      </c>
      <c r="AY1265" s="205" t="s">
        <v>120</v>
      </c>
    </row>
    <row r="1266" spans="1:65" s="13" customFormat="1" ht="11.25">
      <c r="B1266" s="206"/>
      <c r="C1266" s="207"/>
      <c r="D1266" s="191" t="s">
        <v>130</v>
      </c>
      <c r="E1266" s="208" t="s">
        <v>1</v>
      </c>
      <c r="F1266" s="209" t="s">
        <v>199</v>
      </c>
      <c r="G1266" s="207"/>
      <c r="H1266" s="210">
        <v>51</v>
      </c>
      <c r="I1266" s="211"/>
      <c r="J1266" s="207"/>
      <c r="K1266" s="207"/>
      <c r="L1266" s="212"/>
      <c r="M1266" s="213"/>
      <c r="N1266" s="214"/>
      <c r="O1266" s="214"/>
      <c r="P1266" s="214"/>
      <c r="Q1266" s="214"/>
      <c r="R1266" s="214"/>
      <c r="S1266" s="214"/>
      <c r="T1266" s="215"/>
      <c r="AT1266" s="216" t="s">
        <v>130</v>
      </c>
      <c r="AU1266" s="216" t="s">
        <v>83</v>
      </c>
      <c r="AV1266" s="13" t="s">
        <v>85</v>
      </c>
      <c r="AW1266" s="13" t="s">
        <v>31</v>
      </c>
      <c r="AX1266" s="13" t="s">
        <v>75</v>
      </c>
      <c r="AY1266" s="216" t="s">
        <v>120</v>
      </c>
    </row>
    <row r="1267" spans="1:65" s="14" customFormat="1" ht="11.25">
      <c r="B1267" s="217"/>
      <c r="C1267" s="218"/>
      <c r="D1267" s="191" t="s">
        <v>130</v>
      </c>
      <c r="E1267" s="219" t="s">
        <v>1</v>
      </c>
      <c r="F1267" s="220" t="s">
        <v>137</v>
      </c>
      <c r="G1267" s="218"/>
      <c r="H1267" s="221">
        <v>51</v>
      </c>
      <c r="I1267" s="222"/>
      <c r="J1267" s="218"/>
      <c r="K1267" s="218"/>
      <c r="L1267" s="223"/>
      <c r="M1267" s="224"/>
      <c r="N1267" s="225"/>
      <c r="O1267" s="225"/>
      <c r="P1267" s="225"/>
      <c r="Q1267" s="225"/>
      <c r="R1267" s="225"/>
      <c r="S1267" s="225"/>
      <c r="T1267" s="226"/>
      <c r="AT1267" s="227" t="s">
        <v>130</v>
      </c>
      <c r="AU1267" s="227" t="s">
        <v>83</v>
      </c>
      <c r="AV1267" s="14" t="s">
        <v>127</v>
      </c>
      <c r="AW1267" s="14" t="s">
        <v>31</v>
      </c>
      <c r="AX1267" s="14" t="s">
        <v>83</v>
      </c>
      <c r="AY1267" s="227" t="s">
        <v>120</v>
      </c>
    </row>
    <row r="1268" spans="1:65" s="2" customFormat="1" ht="16.5" customHeight="1">
      <c r="A1268" s="33"/>
      <c r="B1268" s="34"/>
      <c r="C1268" s="228" t="s">
        <v>1018</v>
      </c>
      <c r="D1268" s="228" t="s">
        <v>553</v>
      </c>
      <c r="E1268" s="229" t="s">
        <v>1019</v>
      </c>
      <c r="F1268" s="230" t="s">
        <v>1020</v>
      </c>
      <c r="G1268" s="231" t="s">
        <v>124</v>
      </c>
      <c r="H1268" s="232">
        <v>51</v>
      </c>
      <c r="I1268" s="233"/>
      <c r="J1268" s="234">
        <f>ROUND(I1268*H1268,2)</f>
        <v>0</v>
      </c>
      <c r="K1268" s="230" t="s">
        <v>125</v>
      </c>
      <c r="L1268" s="38"/>
      <c r="M1268" s="235" t="s">
        <v>1</v>
      </c>
      <c r="N1268" s="236" t="s">
        <v>40</v>
      </c>
      <c r="O1268" s="70"/>
      <c r="P1268" s="187">
        <f>O1268*H1268</f>
        <v>0</v>
      </c>
      <c r="Q1268" s="187">
        <v>0</v>
      </c>
      <c r="R1268" s="187">
        <f>Q1268*H1268</f>
        <v>0</v>
      </c>
      <c r="S1268" s="187">
        <v>0</v>
      </c>
      <c r="T1268" s="188">
        <f>S1268*H1268</f>
        <v>0</v>
      </c>
      <c r="U1268" s="33"/>
      <c r="V1268" s="33"/>
      <c r="W1268" s="33"/>
      <c r="X1268" s="33"/>
      <c r="Y1268" s="33"/>
      <c r="Z1268" s="33"/>
      <c r="AA1268" s="33"/>
      <c r="AB1268" s="33"/>
      <c r="AC1268" s="33"/>
      <c r="AD1268" s="33"/>
      <c r="AE1268" s="33"/>
      <c r="AR1268" s="189" t="s">
        <v>127</v>
      </c>
      <c r="AT1268" s="189" t="s">
        <v>553</v>
      </c>
      <c r="AU1268" s="189" t="s">
        <v>83</v>
      </c>
      <c r="AY1268" s="16" t="s">
        <v>120</v>
      </c>
      <c r="BE1268" s="190">
        <f>IF(N1268="základní",J1268,0)</f>
        <v>0</v>
      </c>
      <c r="BF1268" s="190">
        <f>IF(N1268="snížená",J1268,0)</f>
        <v>0</v>
      </c>
      <c r="BG1268" s="190">
        <f>IF(N1268="zákl. přenesená",J1268,0)</f>
        <v>0</v>
      </c>
      <c r="BH1268" s="190">
        <f>IF(N1268="sníž. přenesená",J1268,0)</f>
        <v>0</v>
      </c>
      <c r="BI1268" s="190">
        <f>IF(N1268="nulová",J1268,0)</f>
        <v>0</v>
      </c>
      <c r="BJ1268" s="16" t="s">
        <v>83</v>
      </c>
      <c r="BK1268" s="190">
        <f>ROUND(I1268*H1268,2)</f>
        <v>0</v>
      </c>
      <c r="BL1268" s="16" t="s">
        <v>127</v>
      </c>
      <c r="BM1268" s="189" t="s">
        <v>1021</v>
      </c>
    </row>
    <row r="1269" spans="1:65" s="2" customFormat="1" ht="39">
      <c r="A1269" s="33"/>
      <c r="B1269" s="34"/>
      <c r="C1269" s="35"/>
      <c r="D1269" s="191" t="s">
        <v>129</v>
      </c>
      <c r="E1269" s="35"/>
      <c r="F1269" s="192" t="s">
        <v>1022</v>
      </c>
      <c r="G1269" s="35"/>
      <c r="H1269" s="35"/>
      <c r="I1269" s="193"/>
      <c r="J1269" s="35"/>
      <c r="K1269" s="35"/>
      <c r="L1269" s="38"/>
      <c r="M1269" s="194"/>
      <c r="N1269" s="195"/>
      <c r="O1269" s="70"/>
      <c r="P1269" s="70"/>
      <c r="Q1269" s="70"/>
      <c r="R1269" s="70"/>
      <c r="S1269" s="70"/>
      <c r="T1269" s="71"/>
      <c r="U1269" s="33"/>
      <c r="V1269" s="33"/>
      <c r="W1269" s="33"/>
      <c r="X1269" s="33"/>
      <c r="Y1269" s="33"/>
      <c r="Z1269" s="33"/>
      <c r="AA1269" s="33"/>
      <c r="AB1269" s="33"/>
      <c r="AC1269" s="33"/>
      <c r="AD1269" s="33"/>
      <c r="AE1269" s="33"/>
      <c r="AT1269" s="16" t="s">
        <v>129</v>
      </c>
      <c r="AU1269" s="16" t="s">
        <v>83</v>
      </c>
    </row>
    <row r="1270" spans="1:65" s="12" customFormat="1" ht="11.25">
      <c r="B1270" s="196"/>
      <c r="C1270" s="197"/>
      <c r="D1270" s="191" t="s">
        <v>130</v>
      </c>
      <c r="E1270" s="198" t="s">
        <v>1</v>
      </c>
      <c r="F1270" s="199" t="s">
        <v>198</v>
      </c>
      <c r="G1270" s="197"/>
      <c r="H1270" s="198" t="s">
        <v>1</v>
      </c>
      <c r="I1270" s="200"/>
      <c r="J1270" s="197"/>
      <c r="K1270" s="197"/>
      <c r="L1270" s="201"/>
      <c r="M1270" s="202"/>
      <c r="N1270" s="203"/>
      <c r="O1270" s="203"/>
      <c r="P1270" s="203"/>
      <c r="Q1270" s="203"/>
      <c r="R1270" s="203"/>
      <c r="S1270" s="203"/>
      <c r="T1270" s="204"/>
      <c r="AT1270" s="205" t="s">
        <v>130</v>
      </c>
      <c r="AU1270" s="205" t="s">
        <v>83</v>
      </c>
      <c r="AV1270" s="12" t="s">
        <v>83</v>
      </c>
      <c r="AW1270" s="12" t="s">
        <v>31</v>
      </c>
      <c r="AX1270" s="12" t="s">
        <v>75</v>
      </c>
      <c r="AY1270" s="205" t="s">
        <v>120</v>
      </c>
    </row>
    <row r="1271" spans="1:65" s="13" customFormat="1" ht="11.25">
      <c r="B1271" s="206"/>
      <c r="C1271" s="207"/>
      <c r="D1271" s="191" t="s">
        <v>130</v>
      </c>
      <c r="E1271" s="208" t="s">
        <v>1</v>
      </c>
      <c r="F1271" s="209" t="s">
        <v>199</v>
      </c>
      <c r="G1271" s="207"/>
      <c r="H1271" s="210">
        <v>51</v>
      </c>
      <c r="I1271" s="211"/>
      <c r="J1271" s="207"/>
      <c r="K1271" s="207"/>
      <c r="L1271" s="212"/>
      <c r="M1271" s="213"/>
      <c r="N1271" s="214"/>
      <c r="O1271" s="214"/>
      <c r="P1271" s="214"/>
      <c r="Q1271" s="214"/>
      <c r="R1271" s="214"/>
      <c r="S1271" s="214"/>
      <c r="T1271" s="215"/>
      <c r="AT1271" s="216" t="s">
        <v>130</v>
      </c>
      <c r="AU1271" s="216" t="s">
        <v>83</v>
      </c>
      <c r="AV1271" s="13" t="s">
        <v>85</v>
      </c>
      <c r="AW1271" s="13" t="s">
        <v>31</v>
      </c>
      <c r="AX1271" s="13" t="s">
        <v>75</v>
      </c>
      <c r="AY1271" s="216" t="s">
        <v>120</v>
      </c>
    </row>
    <row r="1272" spans="1:65" s="14" customFormat="1" ht="11.25">
      <c r="B1272" s="217"/>
      <c r="C1272" s="218"/>
      <c r="D1272" s="191" t="s">
        <v>130</v>
      </c>
      <c r="E1272" s="219" t="s">
        <v>1</v>
      </c>
      <c r="F1272" s="220" t="s">
        <v>137</v>
      </c>
      <c r="G1272" s="218"/>
      <c r="H1272" s="221">
        <v>51</v>
      </c>
      <c r="I1272" s="222"/>
      <c r="J1272" s="218"/>
      <c r="K1272" s="218"/>
      <c r="L1272" s="223"/>
      <c r="M1272" s="224"/>
      <c r="N1272" s="225"/>
      <c r="O1272" s="225"/>
      <c r="P1272" s="225"/>
      <c r="Q1272" s="225"/>
      <c r="R1272" s="225"/>
      <c r="S1272" s="225"/>
      <c r="T1272" s="226"/>
      <c r="AT1272" s="227" t="s">
        <v>130</v>
      </c>
      <c r="AU1272" s="227" t="s">
        <v>83</v>
      </c>
      <c r="AV1272" s="14" t="s">
        <v>127</v>
      </c>
      <c r="AW1272" s="14" t="s">
        <v>31</v>
      </c>
      <c r="AX1272" s="14" t="s">
        <v>83</v>
      </c>
      <c r="AY1272" s="227" t="s">
        <v>120</v>
      </c>
    </row>
    <row r="1273" spans="1:65" s="2" customFormat="1" ht="24.2" customHeight="1">
      <c r="A1273" s="33"/>
      <c r="B1273" s="34"/>
      <c r="C1273" s="228" t="s">
        <v>1023</v>
      </c>
      <c r="D1273" s="228" t="s">
        <v>553</v>
      </c>
      <c r="E1273" s="229" t="s">
        <v>1024</v>
      </c>
      <c r="F1273" s="230" t="s">
        <v>1025</v>
      </c>
      <c r="G1273" s="231" t="s">
        <v>522</v>
      </c>
      <c r="H1273" s="232">
        <v>86.905000000000001</v>
      </c>
      <c r="I1273" s="233"/>
      <c r="J1273" s="234">
        <f>ROUND(I1273*H1273,2)</f>
        <v>0</v>
      </c>
      <c r="K1273" s="230" t="s">
        <v>125</v>
      </c>
      <c r="L1273" s="38"/>
      <c r="M1273" s="235" t="s">
        <v>1</v>
      </c>
      <c r="N1273" s="236" t="s">
        <v>40</v>
      </c>
      <c r="O1273" s="70"/>
      <c r="P1273" s="187">
        <f>O1273*H1273</f>
        <v>0</v>
      </c>
      <c r="Q1273" s="187">
        <v>0</v>
      </c>
      <c r="R1273" s="187">
        <f>Q1273*H1273</f>
        <v>0</v>
      </c>
      <c r="S1273" s="187">
        <v>0</v>
      </c>
      <c r="T1273" s="188">
        <f>S1273*H1273</f>
        <v>0</v>
      </c>
      <c r="U1273" s="33"/>
      <c r="V1273" s="33"/>
      <c r="W1273" s="33"/>
      <c r="X1273" s="33"/>
      <c r="Y1273" s="33"/>
      <c r="Z1273" s="33"/>
      <c r="AA1273" s="33"/>
      <c r="AB1273" s="33"/>
      <c r="AC1273" s="33"/>
      <c r="AD1273" s="33"/>
      <c r="AE1273" s="33"/>
      <c r="AR1273" s="189" t="s">
        <v>127</v>
      </c>
      <c r="AT1273" s="189" t="s">
        <v>553</v>
      </c>
      <c r="AU1273" s="189" t="s">
        <v>83</v>
      </c>
      <c r="AY1273" s="16" t="s">
        <v>120</v>
      </c>
      <c r="BE1273" s="190">
        <f>IF(N1273="základní",J1273,0)</f>
        <v>0</v>
      </c>
      <c r="BF1273" s="190">
        <f>IF(N1273="snížená",J1273,0)</f>
        <v>0</v>
      </c>
      <c r="BG1273" s="190">
        <f>IF(N1273="zákl. přenesená",J1273,0)</f>
        <v>0</v>
      </c>
      <c r="BH1273" s="190">
        <f>IF(N1273="sníž. přenesená",J1273,0)</f>
        <v>0</v>
      </c>
      <c r="BI1273" s="190">
        <f>IF(N1273="nulová",J1273,0)</f>
        <v>0</v>
      </c>
      <c r="BJ1273" s="16" t="s">
        <v>83</v>
      </c>
      <c r="BK1273" s="190">
        <f>ROUND(I1273*H1273,2)</f>
        <v>0</v>
      </c>
      <c r="BL1273" s="16" t="s">
        <v>127</v>
      </c>
      <c r="BM1273" s="189" t="s">
        <v>1026</v>
      </c>
    </row>
    <row r="1274" spans="1:65" s="2" customFormat="1" ht="39">
      <c r="A1274" s="33"/>
      <c r="B1274" s="34"/>
      <c r="C1274" s="35"/>
      <c r="D1274" s="191" t="s">
        <v>129</v>
      </c>
      <c r="E1274" s="35"/>
      <c r="F1274" s="192" t="s">
        <v>1027</v>
      </c>
      <c r="G1274" s="35"/>
      <c r="H1274" s="35"/>
      <c r="I1274" s="193"/>
      <c r="J1274" s="35"/>
      <c r="K1274" s="35"/>
      <c r="L1274" s="38"/>
      <c r="M1274" s="194"/>
      <c r="N1274" s="195"/>
      <c r="O1274" s="70"/>
      <c r="P1274" s="70"/>
      <c r="Q1274" s="70"/>
      <c r="R1274" s="70"/>
      <c r="S1274" s="70"/>
      <c r="T1274" s="71"/>
      <c r="U1274" s="33"/>
      <c r="V1274" s="33"/>
      <c r="W1274" s="33"/>
      <c r="X1274" s="33"/>
      <c r="Y1274" s="33"/>
      <c r="Z1274" s="33"/>
      <c r="AA1274" s="33"/>
      <c r="AB1274" s="33"/>
      <c r="AC1274" s="33"/>
      <c r="AD1274" s="33"/>
      <c r="AE1274" s="33"/>
      <c r="AT1274" s="16" t="s">
        <v>129</v>
      </c>
      <c r="AU1274" s="16" t="s">
        <v>83</v>
      </c>
    </row>
    <row r="1275" spans="1:65" s="12" customFormat="1" ht="11.25">
      <c r="B1275" s="196"/>
      <c r="C1275" s="197"/>
      <c r="D1275" s="191" t="s">
        <v>130</v>
      </c>
      <c r="E1275" s="198" t="s">
        <v>1</v>
      </c>
      <c r="F1275" s="199" t="s">
        <v>481</v>
      </c>
      <c r="G1275" s="197"/>
      <c r="H1275" s="198" t="s">
        <v>1</v>
      </c>
      <c r="I1275" s="200"/>
      <c r="J1275" s="197"/>
      <c r="K1275" s="197"/>
      <c r="L1275" s="201"/>
      <c r="M1275" s="202"/>
      <c r="N1275" s="203"/>
      <c r="O1275" s="203"/>
      <c r="P1275" s="203"/>
      <c r="Q1275" s="203"/>
      <c r="R1275" s="203"/>
      <c r="S1275" s="203"/>
      <c r="T1275" s="204"/>
      <c r="AT1275" s="205" t="s">
        <v>130</v>
      </c>
      <c r="AU1275" s="205" t="s">
        <v>83</v>
      </c>
      <c r="AV1275" s="12" t="s">
        <v>83</v>
      </c>
      <c r="AW1275" s="12" t="s">
        <v>31</v>
      </c>
      <c r="AX1275" s="12" t="s">
        <v>75</v>
      </c>
      <c r="AY1275" s="205" t="s">
        <v>120</v>
      </c>
    </row>
    <row r="1276" spans="1:65" s="12" customFormat="1" ht="11.25">
      <c r="B1276" s="196"/>
      <c r="C1276" s="197"/>
      <c r="D1276" s="191" t="s">
        <v>130</v>
      </c>
      <c r="E1276" s="198" t="s">
        <v>1</v>
      </c>
      <c r="F1276" s="199" t="s">
        <v>132</v>
      </c>
      <c r="G1276" s="197"/>
      <c r="H1276" s="198" t="s">
        <v>1</v>
      </c>
      <c r="I1276" s="200"/>
      <c r="J1276" s="197"/>
      <c r="K1276" s="197"/>
      <c r="L1276" s="201"/>
      <c r="M1276" s="202"/>
      <c r="N1276" s="203"/>
      <c r="O1276" s="203"/>
      <c r="P1276" s="203"/>
      <c r="Q1276" s="203"/>
      <c r="R1276" s="203"/>
      <c r="S1276" s="203"/>
      <c r="T1276" s="204"/>
      <c r="AT1276" s="205" t="s">
        <v>130</v>
      </c>
      <c r="AU1276" s="205" t="s">
        <v>83</v>
      </c>
      <c r="AV1276" s="12" t="s">
        <v>83</v>
      </c>
      <c r="AW1276" s="12" t="s">
        <v>31</v>
      </c>
      <c r="AX1276" s="12" t="s">
        <v>75</v>
      </c>
      <c r="AY1276" s="205" t="s">
        <v>120</v>
      </c>
    </row>
    <row r="1277" spans="1:65" s="13" customFormat="1" ht="11.25">
      <c r="B1277" s="206"/>
      <c r="C1277" s="207"/>
      <c r="D1277" s="191" t="s">
        <v>130</v>
      </c>
      <c r="E1277" s="208" t="s">
        <v>1</v>
      </c>
      <c r="F1277" s="209" t="s">
        <v>1028</v>
      </c>
      <c r="G1277" s="207"/>
      <c r="H1277" s="210">
        <v>4.8</v>
      </c>
      <c r="I1277" s="211"/>
      <c r="J1277" s="207"/>
      <c r="K1277" s="207"/>
      <c r="L1277" s="212"/>
      <c r="M1277" s="213"/>
      <c r="N1277" s="214"/>
      <c r="O1277" s="214"/>
      <c r="P1277" s="214"/>
      <c r="Q1277" s="214"/>
      <c r="R1277" s="214"/>
      <c r="S1277" s="214"/>
      <c r="T1277" s="215"/>
      <c r="AT1277" s="216" t="s">
        <v>130</v>
      </c>
      <c r="AU1277" s="216" t="s">
        <v>83</v>
      </c>
      <c r="AV1277" s="13" t="s">
        <v>85</v>
      </c>
      <c r="AW1277" s="13" t="s">
        <v>31</v>
      </c>
      <c r="AX1277" s="13" t="s">
        <v>75</v>
      </c>
      <c r="AY1277" s="216" t="s">
        <v>120</v>
      </c>
    </row>
    <row r="1278" spans="1:65" s="12" customFormat="1" ht="11.25">
      <c r="B1278" s="196"/>
      <c r="C1278" s="197"/>
      <c r="D1278" s="191" t="s">
        <v>130</v>
      </c>
      <c r="E1278" s="198" t="s">
        <v>1</v>
      </c>
      <c r="F1278" s="199" t="s">
        <v>268</v>
      </c>
      <c r="G1278" s="197"/>
      <c r="H1278" s="198" t="s">
        <v>1</v>
      </c>
      <c r="I1278" s="200"/>
      <c r="J1278" s="197"/>
      <c r="K1278" s="197"/>
      <c r="L1278" s="201"/>
      <c r="M1278" s="202"/>
      <c r="N1278" s="203"/>
      <c r="O1278" s="203"/>
      <c r="P1278" s="203"/>
      <c r="Q1278" s="203"/>
      <c r="R1278" s="203"/>
      <c r="S1278" s="203"/>
      <c r="T1278" s="204"/>
      <c r="AT1278" s="205" t="s">
        <v>130</v>
      </c>
      <c r="AU1278" s="205" t="s">
        <v>83</v>
      </c>
      <c r="AV1278" s="12" t="s">
        <v>83</v>
      </c>
      <c r="AW1278" s="12" t="s">
        <v>31</v>
      </c>
      <c r="AX1278" s="12" t="s">
        <v>75</v>
      </c>
      <c r="AY1278" s="205" t="s">
        <v>120</v>
      </c>
    </row>
    <row r="1279" spans="1:65" s="13" customFormat="1" ht="11.25">
      <c r="B1279" s="206"/>
      <c r="C1279" s="207"/>
      <c r="D1279" s="191" t="s">
        <v>130</v>
      </c>
      <c r="E1279" s="208" t="s">
        <v>1</v>
      </c>
      <c r="F1279" s="209" t="s">
        <v>1029</v>
      </c>
      <c r="G1279" s="207"/>
      <c r="H1279" s="210">
        <v>6.4</v>
      </c>
      <c r="I1279" s="211"/>
      <c r="J1279" s="207"/>
      <c r="K1279" s="207"/>
      <c r="L1279" s="212"/>
      <c r="M1279" s="213"/>
      <c r="N1279" s="214"/>
      <c r="O1279" s="214"/>
      <c r="P1279" s="214"/>
      <c r="Q1279" s="214"/>
      <c r="R1279" s="214"/>
      <c r="S1279" s="214"/>
      <c r="T1279" s="215"/>
      <c r="AT1279" s="216" t="s">
        <v>130</v>
      </c>
      <c r="AU1279" s="216" t="s">
        <v>83</v>
      </c>
      <c r="AV1279" s="13" t="s">
        <v>85</v>
      </c>
      <c r="AW1279" s="13" t="s">
        <v>31</v>
      </c>
      <c r="AX1279" s="13" t="s">
        <v>75</v>
      </c>
      <c r="AY1279" s="216" t="s">
        <v>120</v>
      </c>
    </row>
    <row r="1280" spans="1:65" s="12" customFormat="1" ht="11.25">
      <c r="B1280" s="196"/>
      <c r="C1280" s="197"/>
      <c r="D1280" s="191" t="s">
        <v>130</v>
      </c>
      <c r="E1280" s="198" t="s">
        <v>1</v>
      </c>
      <c r="F1280" s="199" t="s">
        <v>1030</v>
      </c>
      <c r="G1280" s="197"/>
      <c r="H1280" s="198" t="s">
        <v>1</v>
      </c>
      <c r="I1280" s="200"/>
      <c r="J1280" s="197"/>
      <c r="K1280" s="197"/>
      <c r="L1280" s="201"/>
      <c r="M1280" s="202"/>
      <c r="N1280" s="203"/>
      <c r="O1280" s="203"/>
      <c r="P1280" s="203"/>
      <c r="Q1280" s="203"/>
      <c r="R1280" s="203"/>
      <c r="S1280" s="203"/>
      <c r="T1280" s="204"/>
      <c r="AT1280" s="205" t="s">
        <v>130</v>
      </c>
      <c r="AU1280" s="205" t="s">
        <v>83</v>
      </c>
      <c r="AV1280" s="12" t="s">
        <v>83</v>
      </c>
      <c r="AW1280" s="12" t="s">
        <v>31</v>
      </c>
      <c r="AX1280" s="12" t="s">
        <v>75</v>
      </c>
      <c r="AY1280" s="205" t="s">
        <v>120</v>
      </c>
    </row>
    <row r="1281" spans="2:51" s="12" customFormat="1" ht="11.25">
      <c r="B1281" s="196"/>
      <c r="C1281" s="197"/>
      <c r="D1281" s="191" t="s">
        <v>130</v>
      </c>
      <c r="E1281" s="198" t="s">
        <v>1</v>
      </c>
      <c r="F1281" s="199" t="s">
        <v>434</v>
      </c>
      <c r="G1281" s="197"/>
      <c r="H1281" s="198" t="s">
        <v>1</v>
      </c>
      <c r="I1281" s="200"/>
      <c r="J1281" s="197"/>
      <c r="K1281" s="197"/>
      <c r="L1281" s="201"/>
      <c r="M1281" s="202"/>
      <c r="N1281" s="203"/>
      <c r="O1281" s="203"/>
      <c r="P1281" s="203"/>
      <c r="Q1281" s="203"/>
      <c r="R1281" s="203"/>
      <c r="S1281" s="203"/>
      <c r="T1281" s="204"/>
      <c r="AT1281" s="205" t="s">
        <v>130</v>
      </c>
      <c r="AU1281" s="205" t="s">
        <v>83</v>
      </c>
      <c r="AV1281" s="12" t="s">
        <v>83</v>
      </c>
      <c r="AW1281" s="12" t="s">
        <v>31</v>
      </c>
      <c r="AX1281" s="12" t="s">
        <v>75</v>
      </c>
      <c r="AY1281" s="205" t="s">
        <v>120</v>
      </c>
    </row>
    <row r="1282" spans="2:51" s="13" customFormat="1" ht="11.25">
      <c r="B1282" s="206"/>
      <c r="C1282" s="207"/>
      <c r="D1282" s="191" t="s">
        <v>130</v>
      </c>
      <c r="E1282" s="208" t="s">
        <v>1</v>
      </c>
      <c r="F1282" s="209" t="s">
        <v>1031</v>
      </c>
      <c r="G1282" s="207"/>
      <c r="H1282" s="210">
        <v>1.5</v>
      </c>
      <c r="I1282" s="211"/>
      <c r="J1282" s="207"/>
      <c r="K1282" s="207"/>
      <c r="L1282" s="212"/>
      <c r="M1282" s="213"/>
      <c r="N1282" s="214"/>
      <c r="O1282" s="214"/>
      <c r="P1282" s="214"/>
      <c r="Q1282" s="214"/>
      <c r="R1282" s="214"/>
      <c r="S1282" s="214"/>
      <c r="T1282" s="215"/>
      <c r="AT1282" s="216" t="s">
        <v>130</v>
      </c>
      <c r="AU1282" s="216" t="s">
        <v>83</v>
      </c>
      <c r="AV1282" s="13" t="s">
        <v>85</v>
      </c>
      <c r="AW1282" s="13" t="s">
        <v>31</v>
      </c>
      <c r="AX1282" s="13" t="s">
        <v>75</v>
      </c>
      <c r="AY1282" s="216" t="s">
        <v>120</v>
      </c>
    </row>
    <row r="1283" spans="2:51" s="12" customFormat="1" ht="11.25">
      <c r="B1283" s="196"/>
      <c r="C1283" s="197"/>
      <c r="D1283" s="191" t="s">
        <v>130</v>
      </c>
      <c r="E1283" s="198" t="s">
        <v>1</v>
      </c>
      <c r="F1283" s="199" t="s">
        <v>1032</v>
      </c>
      <c r="G1283" s="197"/>
      <c r="H1283" s="198" t="s">
        <v>1</v>
      </c>
      <c r="I1283" s="200"/>
      <c r="J1283" s="197"/>
      <c r="K1283" s="197"/>
      <c r="L1283" s="201"/>
      <c r="M1283" s="202"/>
      <c r="N1283" s="203"/>
      <c r="O1283" s="203"/>
      <c r="P1283" s="203"/>
      <c r="Q1283" s="203"/>
      <c r="R1283" s="203"/>
      <c r="S1283" s="203"/>
      <c r="T1283" s="204"/>
      <c r="AT1283" s="205" t="s">
        <v>130</v>
      </c>
      <c r="AU1283" s="205" t="s">
        <v>83</v>
      </c>
      <c r="AV1283" s="12" t="s">
        <v>83</v>
      </c>
      <c r="AW1283" s="12" t="s">
        <v>31</v>
      </c>
      <c r="AX1283" s="12" t="s">
        <v>75</v>
      </c>
      <c r="AY1283" s="205" t="s">
        <v>120</v>
      </c>
    </row>
    <row r="1284" spans="2:51" s="12" customFormat="1" ht="11.25">
      <c r="B1284" s="196"/>
      <c r="C1284" s="197"/>
      <c r="D1284" s="191" t="s">
        <v>130</v>
      </c>
      <c r="E1284" s="198" t="s">
        <v>1</v>
      </c>
      <c r="F1284" s="199" t="s">
        <v>338</v>
      </c>
      <c r="G1284" s="197"/>
      <c r="H1284" s="198" t="s">
        <v>1</v>
      </c>
      <c r="I1284" s="200"/>
      <c r="J1284" s="197"/>
      <c r="K1284" s="197"/>
      <c r="L1284" s="201"/>
      <c r="M1284" s="202"/>
      <c r="N1284" s="203"/>
      <c r="O1284" s="203"/>
      <c r="P1284" s="203"/>
      <c r="Q1284" s="203"/>
      <c r="R1284" s="203"/>
      <c r="S1284" s="203"/>
      <c r="T1284" s="204"/>
      <c r="AT1284" s="205" t="s">
        <v>130</v>
      </c>
      <c r="AU1284" s="205" t="s">
        <v>83</v>
      </c>
      <c r="AV1284" s="12" t="s">
        <v>83</v>
      </c>
      <c r="AW1284" s="12" t="s">
        <v>31</v>
      </c>
      <c r="AX1284" s="12" t="s">
        <v>75</v>
      </c>
      <c r="AY1284" s="205" t="s">
        <v>120</v>
      </c>
    </row>
    <row r="1285" spans="2:51" s="13" customFormat="1" ht="11.25">
      <c r="B1285" s="206"/>
      <c r="C1285" s="207"/>
      <c r="D1285" s="191" t="s">
        <v>130</v>
      </c>
      <c r="E1285" s="208" t="s">
        <v>1</v>
      </c>
      <c r="F1285" s="209" t="s">
        <v>1033</v>
      </c>
      <c r="G1285" s="207"/>
      <c r="H1285" s="210">
        <v>9.3000000000000007</v>
      </c>
      <c r="I1285" s="211"/>
      <c r="J1285" s="207"/>
      <c r="K1285" s="207"/>
      <c r="L1285" s="212"/>
      <c r="M1285" s="213"/>
      <c r="N1285" s="214"/>
      <c r="O1285" s="214"/>
      <c r="P1285" s="214"/>
      <c r="Q1285" s="214"/>
      <c r="R1285" s="214"/>
      <c r="S1285" s="214"/>
      <c r="T1285" s="215"/>
      <c r="AT1285" s="216" t="s">
        <v>130</v>
      </c>
      <c r="AU1285" s="216" t="s">
        <v>83</v>
      </c>
      <c r="AV1285" s="13" t="s">
        <v>85</v>
      </c>
      <c r="AW1285" s="13" t="s">
        <v>31</v>
      </c>
      <c r="AX1285" s="13" t="s">
        <v>75</v>
      </c>
      <c r="AY1285" s="216" t="s">
        <v>120</v>
      </c>
    </row>
    <row r="1286" spans="2:51" s="12" customFormat="1" ht="11.25">
      <c r="B1286" s="196"/>
      <c r="C1286" s="197"/>
      <c r="D1286" s="191" t="s">
        <v>130</v>
      </c>
      <c r="E1286" s="198" t="s">
        <v>1</v>
      </c>
      <c r="F1286" s="199" t="s">
        <v>304</v>
      </c>
      <c r="G1286" s="197"/>
      <c r="H1286" s="198" t="s">
        <v>1</v>
      </c>
      <c r="I1286" s="200"/>
      <c r="J1286" s="197"/>
      <c r="K1286" s="197"/>
      <c r="L1286" s="201"/>
      <c r="M1286" s="202"/>
      <c r="N1286" s="203"/>
      <c r="O1286" s="203"/>
      <c r="P1286" s="203"/>
      <c r="Q1286" s="203"/>
      <c r="R1286" s="203"/>
      <c r="S1286" s="203"/>
      <c r="T1286" s="204"/>
      <c r="AT1286" s="205" t="s">
        <v>130</v>
      </c>
      <c r="AU1286" s="205" t="s">
        <v>83</v>
      </c>
      <c r="AV1286" s="12" t="s">
        <v>83</v>
      </c>
      <c r="AW1286" s="12" t="s">
        <v>31</v>
      </c>
      <c r="AX1286" s="12" t="s">
        <v>75</v>
      </c>
      <c r="AY1286" s="205" t="s">
        <v>120</v>
      </c>
    </row>
    <row r="1287" spans="2:51" s="13" customFormat="1" ht="11.25">
      <c r="B1287" s="206"/>
      <c r="C1287" s="207"/>
      <c r="D1287" s="191" t="s">
        <v>130</v>
      </c>
      <c r="E1287" s="208" t="s">
        <v>1</v>
      </c>
      <c r="F1287" s="209" t="s">
        <v>1034</v>
      </c>
      <c r="G1287" s="207"/>
      <c r="H1287" s="210">
        <v>7.44</v>
      </c>
      <c r="I1287" s="211"/>
      <c r="J1287" s="207"/>
      <c r="K1287" s="207"/>
      <c r="L1287" s="212"/>
      <c r="M1287" s="213"/>
      <c r="N1287" s="214"/>
      <c r="O1287" s="214"/>
      <c r="P1287" s="214"/>
      <c r="Q1287" s="214"/>
      <c r="R1287" s="214"/>
      <c r="S1287" s="214"/>
      <c r="T1287" s="215"/>
      <c r="AT1287" s="216" t="s">
        <v>130</v>
      </c>
      <c r="AU1287" s="216" t="s">
        <v>83</v>
      </c>
      <c r="AV1287" s="13" t="s">
        <v>85</v>
      </c>
      <c r="AW1287" s="13" t="s">
        <v>31</v>
      </c>
      <c r="AX1287" s="13" t="s">
        <v>75</v>
      </c>
      <c r="AY1287" s="216" t="s">
        <v>120</v>
      </c>
    </row>
    <row r="1288" spans="2:51" s="12" customFormat="1" ht="11.25">
      <c r="B1288" s="196"/>
      <c r="C1288" s="197"/>
      <c r="D1288" s="191" t="s">
        <v>130</v>
      </c>
      <c r="E1288" s="198" t="s">
        <v>1</v>
      </c>
      <c r="F1288" s="199" t="s">
        <v>341</v>
      </c>
      <c r="G1288" s="197"/>
      <c r="H1288" s="198" t="s">
        <v>1</v>
      </c>
      <c r="I1288" s="200"/>
      <c r="J1288" s="197"/>
      <c r="K1288" s="197"/>
      <c r="L1288" s="201"/>
      <c r="M1288" s="202"/>
      <c r="N1288" s="203"/>
      <c r="O1288" s="203"/>
      <c r="P1288" s="203"/>
      <c r="Q1288" s="203"/>
      <c r="R1288" s="203"/>
      <c r="S1288" s="203"/>
      <c r="T1288" s="204"/>
      <c r="AT1288" s="205" t="s">
        <v>130</v>
      </c>
      <c r="AU1288" s="205" t="s">
        <v>83</v>
      </c>
      <c r="AV1288" s="12" t="s">
        <v>83</v>
      </c>
      <c r="AW1288" s="12" t="s">
        <v>31</v>
      </c>
      <c r="AX1288" s="12" t="s">
        <v>75</v>
      </c>
      <c r="AY1288" s="205" t="s">
        <v>120</v>
      </c>
    </row>
    <row r="1289" spans="2:51" s="13" customFormat="1" ht="11.25">
      <c r="B1289" s="206"/>
      <c r="C1289" s="207"/>
      <c r="D1289" s="191" t="s">
        <v>130</v>
      </c>
      <c r="E1289" s="208" t="s">
        <v>1</v>
      </c>
      <c r="F1289" s="209" t="s">
        <v>1035</v>
      </c>
      <c r="G1289" s="207"/>
      <c r="H1289" s="210">
        <v>11.16</v>
      </c>
      <c r="I1289" s="211"/>
      <c r="J1289" s="207"/>
      <c r="K1289" s="207"/>
      <c r="L1289" s="212"/>
      <c r="M1289" s="213"/>
      <c r="N1289" s="214"/>
      <c r="O1289" s="214"/>
      <c r="P1289" s="214"/>
      <c r="Q1289" s="214"/>
      <c r="R1289" s="214"/>
      <c r="S1289" s="214"/>
      <c r="T1289" s="215"/>
      <c r="AT1289" s="216" t="s">
        <v>130</v>
      </c>
      <c r="AU1289" s="216" t="s">
        <v>83</v>
      </c>
      <c r="AV1289" s="13" t="s">
        <v>85</v>
      </c>
      <c r="AW1289" s="13" t="s">
        <v>31</v>
      </c>
      <c r="AX1289" s="13" t="s">
        <v>75</v>
      </c>
      <c r="AY1289" s="216" t="s">
        <v>120</v>
      </c>
    </row>
    <row r="1290" spans="2:51" s="12" customFormat="1" ht="11.25">
      <c r="B1290" s="196"/>
      <c r="C1290" s="197"/>
      <c r="D1290" s="191" t="s">
        <v>130</v>
      </c>
      <c r="E1290" s="198" t="s">
        <v>1</v>
      </c>
      <c r="F1290" s="199" t="s">
        <v>136</v>
      </c>
      <c r="G1290" s="197"/>
      <c r="H1290" s="198" t="s">
        <v>1</v>
      </c>
      <c r="I1290" s="200"/>
      <c r="J1290" s="197"/>
      <c r="K1290" s="197"/>
      <c r="L1290" s="201"/>
      <c r="M1290" s="202"/>
      <c r="N1290" s="203"/>
      <c r="O1290" s="203"/>
      <c r="P1290" s="203"/>
      <c r="Q1290" s="203"/>
      <c r="R1290" s="203"/>
      <c r="S1290" s="203"/>
      <c r="T1290" s="204"/>
      <c r="AT1290" s="205" t="s">
        <v>130</v>
      </c>
      <c r="AU1290" s="205" t="s">
        <v>83</v>
      </c>
      <c r="AV1290" s="12" t="s">
        <v>83</v>
      </c>
      <c r="AW1290" s="12" t="s">
        <v>31</v>
      </c>
      <c r="AX1290" s="12" t="s">
        <v>75</v>
      </c>
      <c r="AY1290" s="205" t="s">
        <v>120</v>
      </c>
    </row>
    <row r="1291" spans="2:51" s="13" customFormat="1" ht="11.25">
      <c r="B1291" s="206"/>
      <c r="C1291" s="207"/>
      <c r="D1291" s="191" t="s">
        <v>130</v>
      </c>
      <c r="E1291" s="208" t="s">
        <v>1</v>
      </c>
      <c r="F1291" s="209" t="s">
        <v>1033</v>
      </c>
      <c r="G1291" s="207"/>
      <c r="H1291" s="210">
        <v>9.3000000000000007</v>
      </c>
      <c r="I1291" s="211"/>
      <c r="J1291" s="207"/>
      <c r="K1291" s="207"/>
      <c r="L1291" s="212"/>
      <c r="M1291" s="213"/>
      <c r="N1291" s="214"/>
      <c r="O1291" s="214"/>
      <c r="P1291" s="214"/>
      <c r="Q1291" s="214"/>
      <c r="R1291" s="214"/>
      <c r="S1291" s="214"/>
      <c r="T1291" s="215"/>
      <c r="AT1291" s="216" t="s">
        <v>130</v>
      </c>
      <c r="AU1291" s="216" t="s">
        <v>83</v>
      </c>
      <c r="AV1291" s="13" t="s">
        <v>85</v>
      </c>
      <c r="AW1291" s="13" t="s">
        <v>31</v>
      </c>
      <c r="AX1291" s="13" t="s">
        <v>75</v>
      </c>
      <c r="AY1291" s="216" t="s">
        <v>120</v>
      </c>
    </row>
    <row r="1292" spans="2:51" s="12" customFormat="1" ht="11.25">
      <c r="B1292" s="196"/>
      <c r="C1292" s="197"/>
      <c r="D1292" s="191" t="s">
        <v>130</v>
      </c>
      <c r="E1292" s="198" t="s">
        <v>1</v>
      </c>
      <c r="F1292" s="199" t="s">
        <v>1036</v>
      </c>
      <c r="G1292" s="197"/>
      <c r="H1292" s="198" t="s">
        <v>1</v>
      </c>
      <c r="I1292" s="200"/>
      <c r="J1292" s="197"/>
      <c r="K1292" s="197"/>
      <c r="L1292" s="201"/>
      <c r="M1292" s="202"/>
      <c r="N1292" s="203"/>
      <c r="O1292" s="203"/>
      <c r="P1292" s="203"/>
      <c r="Q1292" s="203"/>
      <c r="R1292" s="203"/>
      <c r="S1292" s="203"/>
      <c r="T1292" s="204"/>
      <c r="AT1292" s="205" t="s">
        <v>130</v>
      </c>
      <c r="AU1292" s="205" t="s">
        <v>83</v>
      </c>
      <c r="AV1292" s="12" t="s">
        <v>83</v>
      </c>
      <c r="AW1292" s="12" t="s">
        <v>31</v>
      </c>
      <c r="AX1292" s="12" t="s">
        <v>75</v>
      </c>
      <c r="AY1292" s="205" t="s">
        <v>120</v>
      </c>
    </row>
    <row r="1293" spans="2:51" s="13" customFormat="1" ht="11.25">
      <c r="B1293" s="206"/>
      <c r="C1293" s="207"/>
      <c r="D1293" s="191" t="s">
        <v>130</v>
      </c>
      <c r="E1293" s="208" t="s">
        <v>1</v>
      </c>
      <c r="F1293" s="209" t="s">
        <v>1037</v>
      </c>
      <c r="G1293" s="207"/>
      <c r="H1293" s="210">
        <v>9.375</v>
      </c>
      <c r="I1293" s="211"/>
      <c r="J1293" s="207"/>
      <c r="K1293" s="207"/>
      <c r="L1293" s="212"/>
      <c r="M1293" s="213"/>
      <c r="N1293" s="214"/>
      <c r="O1293" s="214"/>
      <c r="P1293" s="214"/>
      <c r="Q1293" s="214"/>
      <c r="R1293" s="214"/>
      <c r="S1293" s="214"/>
      <c r="T1293" s="215"/>
      <c r="AT1293" s="216" t="s">
        <v>130</v>
      </c>
      <c r="AU1293" s="216" t="s">
        <v>83</v>
      </c>
      <c r="AV1293" s="13" t="s">
        <v>85</v>
      </c>
      <c r="AW1293" s="13" t="s">
        <v>31</v>
      </c>
      <c r="AX1293" s="13" t="s">
        <v>75</v>
      </c>
      <c r="AY1293" s="216" t="s">
        <v>120</v>
      </c>
    </row>
    <row r="1294" spans="2:51" s="12" customFormat="1" ht="11.25">
      <c r="B1294" s="196"/>
      <c r="C1294" s="197"/>
      <c r="D1294" s="191" t="s">
        <v>130</v>
      </c>
      <c r="E1294" s="198" t="s">
        <v>1</v>
      </c>
      <c r="F1294" s="199" t="s">
        <v>1038</v>
      </c>
      <c r="G1294" s="197"/>
      <c r="H1294" s="198" t="s">
        <v>1</v>
      </c>
      <c r="I1294" s="200"/>
      <c r="J1294" s="197"/>
      <c r="K1294" s="197"/>
      <c r="L1294" s="201"/>
      <c r="M1294" s="202"/>
      <c r="N1294" s="203"/>
      <c r="O1294" s="203"/>
      <c r="P1294" s="203"/>
      <c r="Q1294" s="203"/>
      <c r="R1294" s="203"/>
      <c r="S1294" s="203"/>
      <c r="T1294" s="204"/>
      <c r="AT1294" s="205" t="s">
        <v>130</v>
      </c>
      <c r="AU1294" s="205" t="s">
        <v>83</v>
      </c>
      <c r="AV1294" s="12" t="s">
        <v>83</v>
      </c>
      <c r="AW1294" s="12" t="s">
        <v>31</v>
      </c>
      <c r="AX1294" s="12" t="s">
        <v>75</v>
      </c>
      <c r="AY1294" s="205" t="s">
        <v>120</v>
      </c>
    </row>
    <row r="1295" spans="2:51" s="13" customFormat="1" ht="11.25">
      <c r="B1295" s="206"/>
      <c r="C1295" s="207"/>
      <c r="D1295" s="191" t="s">
        <v>130</v>
      </c>
      <c r="E1295" s="208" t="s">
        <v>1</v>
      </c>
      <c r="F1295" s="209" t="s">
        <v>649</v>
      </c>
      <c r="G1295" s="207"/>
      <c r="H1295" s="210">
        <v>1.38</v>
      </c>
      <c r="I1295" s="211"/>
      <c r="J1295" s="207"/>
      <c r="K1295" s="207"/>
      <c r="L1295" s="212"/>
      <c r="M1295" s="213"/>
      <c r="N1295" s="214"/>
      <c r="O1295" s="214"/>
      <c r="P1295" s="214"/>
      <c r="Q1295" s="214"/>
      <c r="R1295" s="214"/>
      <c r="S1295" s="214"/>
      <c r="T1295" s="215"/>
      <c r="AT1295" s="216" t="s">
        <v>130</v>
      </c>
      <c r="AU1295" s="216" t="s">
        <v>83</v>
      </c>
      <c r="AV1295" s="13" t="s">
        <v>85</v>
      </c>
      <c r="AW1295" s="13" t="s">
        <v>31</v>
      </c>
      <c r="AX1295" s="13" t="s">
        <v>75</v>
      </c>
      <c r="AY1295" s="216" t="s">
        <v>120</v>
      </c>
    </row>
    <row r="1296" spans="2:51" s="12" customFormat="1" ht="11.25">
      <c r="B1296" s="196"/>
      <c r="C1296" s="197"/>
      <c r="D1296" s="191" t="s">
        <v>130</v>
      </c>
      <c r="E1296" s="198" t="s">
        <v>1</v>
      </c>
      <c r="F1296" s="199" t="s">
        <v>1039</v>
      </c>
      <c r="G1296" s="197"/>
      <c r="H1296" s="198" t="s">
        <v>1</v>
      </c>
      <c r="I1296" s="200"/>
      <c r="J1296" s="197"/>
      <c r="K1296" s="197"/>
      <c r="L1296" s="201"/>
      <c r="M1296" s="202"/>
      <c r="N1296" s="203"/>
      <c r="O1296" s="203"/>
      <c r="P1296" s="203"/>
      <c r="Q1296" s="203"/>
      <c r="R1296" s="203"/>
      <c r="S1296" s="203"/>
      <c r="T1296" s="204"/>
      <c r="AT1296" s="205" t="s">
        <v>130</v>
      </c>
      <c r="AU1296" s="205" t="s">
        <v>83</v>
      </c>
      <c r="AV1296" s="12" t="s">
        <v>83</v>
      </c>
      <c r="AW1296" s="12" t="s">
        <v>31</v>
      </c>
      <c r="AX1296" s="12" t="s">
        <v>75</v>
      </c>
      <c r="AY1296" s="205" t="s">
        <v>120</v>
      </c>
    </row>
    <row r="1297" spans="1:65" s="13" customFormat="1" ht="11.25">
      <c r="B1297" s="206"/>
      <c r="C1297" s="207"/>
      <c r="D1297" s="191" t="s">
        <v>130</v>
      </c>
      <c r="E1297" s="208" t="s">
        <v>1</v>
      </c>
      <c r="F1297" s="209" t="s">
        <v>1040</v>
      </c>
      <c r="G1297" s="207"/>
      <c r="H1297" s="210">
        <v>26.25</v>
      </c>
      <c r="I1297" s="211"/>
      <c r="J1297" s="207"/>
      <c r="K1297" s="207"/>
      <c r="L1297" s="212"/>
      <c r="M1297" s="213"/>
      <c r="N1297" s="214"/>
      <c r="O1297" s="214"/>
      <c r="P1297" s="214"/>
      <c r="Q1297" s="214"/>
      <c r="R1297" s="214"/>
      <c r="S1297" s="214"/>
      <c r="T1297" s="215"/>
      <c r="AT1297" s="216" t="s">
        <v>130</v>
      </c>
      <c r="AU1297" s="216" t="s">
        <v>83</v>
      </c>
      <c r="AV1297" s="13" t="s">
        <v>85</v>
      </c>
      <c r="AW1297" s="13" t="s">
        <v>31</v>
      </c>
      <c r="AX1297" s="13" t="s">
        <v>75</v>
      </c>
      <c r="AY1297" s="216" t="s">
        <v>120</v>
      </c>
    </row>
    <row r="1298" spans="1:65" s="14" customFormat="1" ht="11.25">
      <c r="B1298" s="217"/>
      <c r="C1298" s="218"/>
      <c r="D1298" s="191" t="s">
        <v>130</v>
      </c>
      <c r="E1298" s="219" t="s">
        <v>1</v>
      </c>
      <c r="F1298" s="220" t="s">
        <v>137</v>
      </c>
      <c r="G1298" s="218"/>
      <c r="H1298" s="221">
        <v>86.905000000000001</v>
      </c>
      <c r="I1298" s="222"/>
      <c r="J1298" s="218"/>
      <c r="K1298" s="218"/>
      <c r="L1298" s="223"/>
      <c r="M1298" s="224"/>
      <c r="N1298" s="225"/>
      <c r="O1298" s="225"/>
      <c r="P1298" s="225"/>
      <c r="Q1298" s="225"/>
      <c r="R1298" s="225"/>
      <c r="S1298" s="225"/>
      <c r="T1298" s="226"/>
      <c r="AT1298" s="227" t="s">
        <v>130</v>
      </c>
      <c r="AU1298" s="227" t="s">
        <v>83</v>
      </c>
      <c r="AV1298" s="14" t="s">
        <v>127</v>
      </c>
      <c r="AW1298" s="14" t="s">
        <v>31</v>
      </c>
      <c r="AX1298" s="14" t="s">
        <v>83</v>
      </c>
      <c r="AY1298" s="227" t="s">
        <v>120</v>
      </c>
    </row>
    <row r="1299" spans="1:65" s="2" customFormat="1" ht="24.2" customHeight="1">
      <c r="A1299" s="33"/>
      <c r="B1299" s="34"/>
      <c r="C1299" s="228" t="s">
        <v>1041</v>
      </c>
      <c r="D1299" s="228" t="s">
        <v>553</v>
      </c>
      <c r="E1299" s="229" t="s">
        <v>1042</v>
      </c>
      <c r="F1299" s="230" t="s">
        <v>1043</v>
      </c>
      <c r="G1299" s="231" t="s">
        <v>141</v>
      </c>
      <c r="H1299" s="232">
        <v>5</v>
      </c>
      <c r="I1299" s="233"/>
      <c r="J1299" s="234">
        <f>ROUND(I1299*H1299,2)</f>
        <v>0</v>
      </c>
      <c r="K1299" s="230" t="s">
        <v>125</v>
      </c>
      <c r="L1299" s="38"/>
      <c r="M1299" s="235" t="s">
        <v>1</v>
      </c>
      <c r="N1299" s="236" t="s">
        <v>40</v>
      </c>
      <c r="O1299" s="70"/>
      <c r="P1299" s="187">
        <f>O1299*H1299</f>
        <v>0</v>
      </c>
      <c r="Q1299" s="187">
        <v>0</v>
      </c>
      <c r="R1299" s="187">
        <f>Q1299*H1299</f>
        <v>0</v>
      </c>
      <c r="S1299" s="187">
        <v>0</v>
      </c>
      <c r="T1299" s="188">
        <f>S1299*H1299</f>
        <v>0</v>
      </c>
      <c r="U1299" s="33"/>
      <c r="V1299" s="33"/>
      <c r="W1299" s="33"/>
      <c r="X1299" s="33"/>
      <c r="Y1299" s="33"/>
      <c r="Z1299" s="33"/>
      <c r="AA1299" s="33"/>
      <c r="AB1299" s="33"/>
      <c r="AC1299" s="33"/>
      <c r="AD1299" s="33"/>
      <c r="AE1299" s="33"/>
      <c r="AR1299" s="189" t="s">
        <v>127</v>
      </c>
      <c r="AT1299" s="189" t="s">
        <v>553</v>
      </c>
      <c r="AU1299" s="189" t="s">
        <v>83</v>
      </c>
      <c r="AY1299" s="16" t="s">
        <v>120</v>
      </c>
      <c r="BE1299" s="190">
        <f>IF(N1299="základní",J1299,0)</f>
        <v>0</v>
      </c>
      <c r="BF1299" s="190">
        <f>IF(N1299="snížená",J1299,0)</f>
        <v>0</v>
      </c>
      <c r="BG1299" s="190">
        <f>IF(N1299="zákl. přenesená",J1299,0)</f>
        <v>0</v>
      </c>
      <c r="BH1299" s="190">
        <f>IF(N1299="sníž. přenesená",J1299,0)</f>
        <v>0</v>
      </c>
      <c r="BI1299" s="190">
        <f>IF(N1299="nulová",J1299,0)</f>
        <v>0</v>
      </c>
      <c r="BJ1299" s="16" t="s">
        <v>83</v>
      </c>
      <c r="BK1299" s="190">
        <f>ROUND(I1299*H1299,2)</f>
        <v>0</v>
      </c>
      <c r="BL1299" s="16" t="s">
        <v>127</v>
      </c>
      <c r="BM1299" s="189" t="s">
        <v>1044</v>
      </c>
    </row>
    <row r="1300" spans="1:65" s="2" customFormat="1" ht="58.5">
      <c r="A1300" s="33"/>
      <c r="B1300" s="34"/>
      <c r="C1300" s="35"/>
      <c r="D1300" s="191" t="s">
        <v>129</v>
      </c>
      <c r="E1300" s="35"/>
      <c r="F1300" s="192" t="s">
        <v>1045</v>
      </c>
      <c r="G1300" s="35"/>
      <c r="H1300" s="35"/>
      <c r="I1300" s="193"/>
      <c r="J1300" s="35"/>
      <c r="K1300" s="35"/>
      <c r="L1300" s="38"/>
      <c r="M1300" s="194"/>
      <c r="N1300" s="195"/>
      <c r="O1300" s="70"/>
      <c r="P1300" s="70"/>
      <c r="Q1300" s="70"/>
      <c r="R1300" s="70"/>
      <c r="S1300" s="70"/>
      <c r="T1300" s="71"/>
      <c r="U1300" s="33"/>
      <c r="V1300" s="33"/>
      <c r="W1300" s="33"/>
      <c r="X1300" s="33"/>
      <c r="Y1300" s="33"/>
      <c r="Z1300" s="33"/>
      <c r="AA1300" s="33"/>
      <c r="AB1300" s="33"/>
      <c r="AC1300" s="33"/>
      <c r="AD1300" s="33"/>
      <c r="AE1300" s="33"/>
      <c r="AT1300" s="16" t="s">
        <v>129</v>
      </c>
      <c r="AU1300" s="16" t="s">
        <v>83</v>
      </c>
    </row>
    <row r="1301" spans="1:65" s="12" customFormat="1" ht="11.25">
      <c r="B1301" s="196"/>
      <c r="C1301" s="197"/>
      <c r="D1301" s="191" t="s">
        <v>130</v>
      </c>
      <c r="E1301" s="198" t="s">
        <v>1</v>
      </c>
      <c r="F1301" s="199" t="s">
        <v>1046</v>
      </c>
      <c r="G1301" s="197"/>
      <c r="H1301" s="198" t="s">
        <v>1</v>
      </c>
      <c r="I1301" s="200"/>
      <c r="J1301" s="197"/>
      <c r="K1301" s="197"/>
      <c r="L1301" s="201"/>
      <c r="M1301" s="202"/>
      <c r="N1301" s="203"/>
      <c r="O1301" s="203"/>
      <c r="P1301" s="203"/>
      <c r="Q1301" s="203"/>
      <c r="R1301" s="203"/>
      <c r="S1301" s="203"/>
      <c r="T1301" s="204"/>
      <c r="AT1301" s="205" t="s">
        <v>130</v>
      </c>
      <c r="AU1301" s="205" t="s">
        <v>83</v>
      </c>
      <c r="AV1301" s="12" t="s">
        <v>83</v>
      </c>
      <c r="AW1301" s="12" t="s">
        <v>31</v>
      </c>
      <c r="AX1301" s="12" t="s">
        <v>75</v>
      </c>
      <c r="AY1301" s="205" t="s">
        <v>120</v>
      </c>
    </row>
    <row r="1302" spans="1:65" s="13" customFormat="1" ht="11.25">
      <c r="B1302" s="206"/>
      <c r="C1302" s="207"/>
      <c r="D1302" s="191" t="s">
        <v>130</v>
      </c>
      <c r="E1302" s="208" t="s">
        <v>1</v>
      </c>
      <c r="F1302" s="209" t="s">
        <v>165</v>
      </c>
      <c r="G1302" s="207"/>
      <c r="H1302" s="210">
        <v>5</v>
      </c>
      <c r="I1302" s="211"/>
      <c r="J1302" s="207"/>
      <c r="K1302" s="207"/>
      <c r="L1302" s="212"/>
      <c r="M1302" s="213"/>
      <c r="N1302" s="214"/>
      <c r="O1302" s="214"/>
      <c r="P1302" s="214"/>
      <c r="Q1302" s="214"/>
      <c r="R1302" s="214"/>
      <c r="S1302" s="214"/>
      <c r="T1302" s="215"/>
      <c r="AT1302" s="216" t="s">
        <v>130</v>
      </c>
      <c r="AU1302" s="216" t="s">
        <v>83</v>
      </c>
      <c r="AV1302" s="13" t="s">
        <v>85</v>
      </c>
      <c r="AW1302" s="13" t="s">
        <v>31</v>
      </c>
      <c r="AX1302" s="13" t="s">
        <v>75</v>
      </c>
      <c r="AY1302" s="216" t="s">
        <v>120</v>
      </c>
    </row>
    <row r="1303" spans="1:65" s="14" customFormat="1" ht="11.25">
      <c r="B1303" s="217"/>
      <c r="C1303" s="218"/>
      <c r="D1303" s="191" t="s">
        <v>130</v>
      </c>
      <c r="E1303" s="219" t="s">
        <v>1</v>
      </c>
      <c r="F1303" s="220" t="s">
        <v>137</v>
      </c>
      <c r="G1303" s="218"/>
      <c r="H1303" s="221">
        <v>5</v>
      </c>
      <c r="I1303" s="222"/>
      <c r="J1303" s="218"/>
      <c r="K1303" s="218"/>
      <c r="L1303" s="223"/>
      <c r="M1303" s="224"/>
      <c r="N1303" s="225"/>
      <c r="O1303" s="225"/>
      <c r="P1303" s="225"/>
      <c r="Q1303" s="225"/>
      <c r="R1303" s="225"/>
      <c r="S1303" s="225"/>
      <c r="T1303" s="226"/>
      <c r="AT1303" s="227" t="s">
        <v>130</v>
      </c>
      <c r="AU1303" s="227" t="s">
        <v>83</v>
      </c>
      <c r="AV1303" s="14" t="s">
        <v>127</v>
      </c>
      <c r="AW1303" s="14" t="s">
        <v>31</v>
      </c>
      <c r="AX1303" s="14" t="s">
        <v>83</v>
      </c>
      <c r="AY1303" s="227" t="s">
        <v>120</v>
      </c>
    </row>
    <row r="1304" spans="1:65" s="2" customFormat="1" ht="24.2" customHeight="1">
      <c r="A1304" s="33"/>
      <c r="B1304" s="34"/>
      <c r="C1304" s="228" t="s">
        <v>1047</v>
      </c>
      <c r="D1304" s="228" t="s">
        <v>553</v>
      </c>
      <c r="E1304" s="229" t="s">
        <v>1048</v>
      </c>
      <c r="F1304" s="230" t="s">
        <v>1049</v>
      </c>
      <c r="G1304" s="231" t="s">
        <v>542</v>
      </c>
      <c r="H1304" s="232">
        <v>147</v>
      </c>
      <c r="I1304" s="233"/>
      <c r="J1304" s="234">
        <f>ROUND(I1304*H1304,2)</f>
        <v>0</v>
      </c>
      <c r="K1304" s="230" t="s">
        <v>1</v>
      </c>
      <c r="L1304" s="38"/>
      <c r="M1304" s="235" t="s">
        <v>1</v>
      </c>
      <c r="N1304" s="236" t="s">
        <v>40</v>
      </c>
      <c r="O1304" s="70"/>
      <c r="P1304" s="187">
        <f>O1304*H1304</f>
        <v>0</v>
      </c>
      <c r="Q1304" s="187">
        <v>0</v>
      </c>
      <c r="R1304" s="187">
        <f>Q1304*H1304</f>
        <v>0</v>
      </c>
      <c r="S1304" s="187">
        <v>0</v>
      </c>
      <c r="T1304" s="188">
        <f>S1304*H1304</f>
        <v>0</v>
      </c>
      <c r="U1304" s="33"/>
      <c r="V1304" s="33"/>
      <c r="W1304" s="33"/>
      <c r="X1304" s="33"/>
      <c r="Y1304" s="33"/>
      <c r="Z1304" s="33"/>
      <c r="AA1304" s="33"/>
      <c r="AB1304" s="33"/>
      <c r="AC1304" s="33"/>
      <c r="AD1304" s="33"/>
      <c r="AE1304" s="33"/>
      <c r="AR1304" s="189" t="s">
        <v>127</v>
      </c>
      <c r="AT1304" s="189" t="s">
        <v>553</v>
      </c>
      <c r="AU1304" s="189" t="s">
        <v>83</v>
      </c>
      <c r="AY1304" s="16" t="s">
        <v>120</v>
      </c>
      <c r="BE1304" s="190">
        <f>IF(N1304="základní",J1304,0)</f>
        <v>0</v>
      </c>
      <c r="BF1304" s="190">
        <f>IF(N1304="snížená",J1304,0)</f>
        <v>0</v>
      </c>
      <c r="BG1304" s="190">
        <f>IF(N1304="zákl. přenesená",J1304,0)</f>
        <v>0</v>
      </c>
      <c r="BH1304" s="190">
        <f>IF(N1304="sníž. přenesená",J1304,0)</f>
        <v>0</v>
      </c>
      <c r="BI1304" s="190">
        <f>IF(N1304="nulová",J1304,0)</f>
        <v>0</v>
      </c>
      <c r="BJ1304" s="16" t="s">
        <v>83</v>
      </c>
      <c r="BK1304" s="190">
        <f>ROUND(I1304*H1304,2)</f>
        <v>0</v>
      </c>
      <c r="BL1304" s="16" t="s">
        <v>127</v>
      </c>
      <c r="BM1304" s="189" t="s">
        <v>1050</v>
      </c>
    </row>
    <row r="1305" spans="1:65" s="2" customFormat="1" ht="29.25">
      <c r="A1305" s="33"/>
      <c r="B1305" s="34"/>
      <c r="C1305" s="35"/>
      <c r="D1305" s="191" t="s">
        <v>129</v>
      </c>
      <c r="E1305" s="35"/>
      <c r="F1305" s="192" t="s">
        <v>1051</v>
      </c>
      <c r="G1305" s="35"/>
      <c r="H1305" s="35"/>
      <c r="I1305" s="193"/>
      <c r="J1305" s="35"/>
      <c r="K1305" s="35"/>
      <c r="L1305" s="38"/>
      <c r="M1305" s="194"/>
      <c r="N1305" s="195"/>
      <c r="O1305" s="70"/>
      <c r="P1305" s="70"/>
      <c r="Q1305" s="70"/>
      <c r="R1305" s="70"/>
      <c r="S1305" s="70"/>
      <c r="T1305" s="71"/>
      <c r="U1305" s="33"/>
      <c r="V1305" s="33"/>
      <c r="W1305" s="33"/>
      <c r="X1305" s="33"/>
      <c r="Y1305" s="33"/>
      <c r="Z1305" s="33"/>
      <c r="AA1305" s="33"/>
      <c r="AB1305" s="33"/>
      <c r="AC1305" s="33"/>
      <c r="AD1305" s="33"/>
      <c r="AE1305" s="33"/>
      <c r="AT1305" s="16" t="s">
        <v>129</v>
      </c>
      <c r="AU1305" s="16" t="s">
        <v>83</v>
      </c>
    </row>
    <row r="1306" spans="1:65" s="12" customFormat="1" ht="11.25">
      <c r="B1306" s="196"/>
      <c r="C1306" s="197"/>
      <c r="D1306" s="191" t="s">
        <v>130</v>
      </c>
      <c r="E1306" s="198" t="s">
        <v>1</v>
      </c>
      <c r="F1306" s="199" t="s">
        <v>544</v>
      </c>
      <c r="G1306" s="197"/>
      <c r="H1306" s="198" t="s">
        <v>1</v>
      </c>
      <c r="I1306" s="200"/>
      <c r="J1306" s="197"/>
      <c r="K1306" s="197"/>
      <c r="L1306" s="201"/>
      <c r="M1306" s="202"/>
      <c r="N1306" s="203"/>
      <c r="O1306" s="203"/>
      <c r="P1306" s="203"/>
      <c r="Q1306" s="203"/>
      <c r="R1306" s="203"/>
      <c r="S1306" s="203"/>
      <c r="T1306" s="204"/>
      <c r="AT1306" s="205" t="s">
        <v>130</v>
      </c>
      <c r="AU1306" s="205" t="s">
        <v>83</v>
      </c>
      <c r="AV1306" s="12" t="s">
        <v>83</v>
      </c>
      <c r="AW1306" s="12" t="s">
        <v>31</v>
      </c>
      <c r="AX1306" s="12" t="s">
        <v>75</v>
      </c>
      <c r="AY1306" s="205" t="s">
        <v>120</v>
      </c>
    </row>
    <row r="1307" spans="1:65" s="13" customFormat="1" ht="11.25">
      <c r="B1307" s="206"/>
      <c r="C1307" s="207"/>
      <c r="D1307" s="191" t="s">
        <v>130</v>
      </c>
      <c r="E1307" s="208" t="s">
        <v>1</v>
      </c>
      <c r="F1307" s="209" t="s">
        <v>545</v>
      </c>
      <c r="G1307" s="207"/>
      <c r="H1307" s="210">
        <v>31.5</v>
      </c>
      <c r="I1307" s="211"/>
      <c r="J1307" s="207"/>
      <c r="K1307" s="207"/>
      <c r="L1307" s="212"/>
      <c r="M1307" s="213"/>
      <c r="N1307" s="214"/>
      <c r="O1307" s="214"/>
      <c r="P1307" s="214"/>
      <c r="Q1307" s="214"/>
      <c r="R1307" s="214"/>
      <c r="S1307" s="214"/>
      <c r="T1307" s="215"/>
      <c r="AT1307" s="216" t="s">
        <v>130</v>
      </c>
      <c r="AU1307" s="216" t="s">
        <v>83</v>
      </c>
      <c r="AV1307" s="13" t="s">
        <v>85</v>
      </c>
      <c r="AW1307" s="13" t="s">
        <v>31</v>
      </c>
      <c r="AX1307" s="13" t="s">
        <v>75</v>
      </c>
      <c r="AY1307" s="216" t="s">
        <v>120</v>
      </c>
    </row>
    <row r="1308" spans="1:65" s="12" customFormat="1" ht="22.5">
      <c r="B1308" s="196"/>
      <c r="C1308" s="197"/>
      <c r="D1308" s="191" t="s">
        <v>130</v>
      </c>
      <c r="E1308" s="198" t="s">
        <v>1</v>
      </c>
      <c r="F1308" s="199" t="s">
        <v>546</v>
      </c>
      <c r="G1308" s="197"/>
      <c r="H1308" s="198" t="s">
        <v>1</v>
      </c>
      <c r="I1308" s="200"/>
      <c r="J1308" s="197"/>
      <c r="K1308" s="197"/>
      <c r="L1308" s="201"/>
      <c r="M1308" s="202"/>
      <c r="N1308" s="203"/>
      <c r="O1308" s="203"/>
      <c r="P1308" s="203"/>
      <c r="Q1308" s="203"/>
      <c r="R1308" s="203"/>
      <c r="S1308" s="203"/>
      <c r="T1308" s="204"/>
      <c r="AT1308" s="205" t="s">
        <v>130</v>
      </c>
      <c r="AU1308" s="205" t="s">
        <v>83</v>
      </c>
      <c r="AV1308" s="12" t="s">
        <v>83</v>
      </c>
      <c r="AW1308" s="12" t="s">
        <v>31</v>
      </c>
      <c r="AX1308" s="12" t="s">
        <v>75</v>
      </c>
      <c r="AY1308" s="205" t="s">
        <v>120</v>
      </c>
    </row>
    <row r="1309" spans="1:65" s="13" customFormat="1" ht="11.25">
      <c r="B1309" s="206"/>
      <c r="C1309" s="207"/>
      <c r="D1309" s="191" t="s">
        <v>130</v>
      </c>
      <c r="E1309" s="208" t="s">
        <v>1</v>
      </c>
      <c r="F1309" s="209" t="s">
        <v>547</v>
      </c>
      <c r="G1309" s="207"/>
      <c r="H1309" s="210">
        <v>105</v>
      </c>
      <c r="I1309" s="211"/>
      <c r="J1309" s="207"/>
      <c r="K1309" s="207"/>
      <c r="L1309" s="212"/>
      <c r="M1309" s="213"/>
      <c r="N1309" s="214"/>
      <c r="O1309" s="214"/>
      <c r="P1309" s="214"/>
      <c r="Q1309" s="214"/>
      <c r="R1309" s="214"/>
      <c r="S1309" s="214"/>
      <c r="T1309" s="215"/>
      <c r="AT1309" s="216" t="s">
        <v>130</v>
      </c>
      <c r="AU1309" s="216" t="s">
        <v>83</v>
      </c>
      <c r="AV1309" s="13" t="s">
        <v>85</v>
      </c>
      <c r="AW1309" s="13" t="s">
        <v>31</v>
      </c>
      <c r="AX1309" s="13" t="s">
        <v>75</v>
      </c>
      <c r="AY1309" s="216" t="s">
        <v>120</v>
      </c>
    </row>
    <row r="1310" spans="1:65" s="12" customFormat="1" ht="11.25">
      <c r="B1310" s="196"/>
      <c r="C1310" s="197"/>
      <c r="D1310" s="191" t="s">
        <v>130</v>
      </c>
      <c r="E1310" s="198" t="s">
        <v>1</v>
      </c>
      <c r="F1310" s="199" t="s">
        <v>548</v>
      </c>
      <c r="G1310" s="197"/>
      <c r="H1310" s="198" t="s">
        <v>1</v>
      </c>
      <c r="I1310" s="200"/>
      <c r="J1310" s="197"/>
      <c r="K1310" s="197"/>
      <c r="L1310" s="201"/>
      <c r="M1310" s="202"/>
      <c r="N1310" s="203"/>
      <c r="O1310" s="203"/>
      <c r="P1310" s="203"/>
      <c r="Q1310" s="203"/>
      <c r="R1310" s="203"/>
      <c r="S1310" s="203"/>
      <c r="T1310" s="204"/>
      <c r="AT1310" s="205" t="s">
        <v>130</v>
      </c>
      <c r="AU1310" s="205" t="s">
        <v>83</v>
      </c>
      <c r="AV1310" s="12" t="s">
        <v>83</v>
      </c>
      <c r="AW1310" s="12" t="s">
        <v>31</v>
      </c>
      <c r="AX1310" s="12" t="s">
        <v>75</v>
      </c>
      <c r="AY1310" s="205" t="s">
        <v>120</v>
      </c>
    </row>
    <row r="1311" spans="1:65" s="13" customFormat="1" ht="11.25">
      <c r="B1311" s="206"/>
      <c r="C1311" s="207"/>
      <c r="D1311" s="191" t="s">
        <v>130</v>
      </c>
      <c r="E1311" s="208" t="s">
        <v>1</v>
      </c>
      <c r="F1311" s="209" t="s">
        <v>549</v>
      </c>
      <c r="G1311" s="207"/>
      <c r="H1311" s="210">
        <v>10.5</v>
      </c>
      <c r="I1311" s="211"/>
      <c r="J1311" s="207"/>
      <c r="K1311" s="207"/>
      <c r="L1311" s="212"/>
      <c r="M1311" s="213"/>
      <c r="N1311" s="214"/>
      <c r="O1311" s="214"/>
      <c r="P1311" s="214"/>
      <c r="Q1311" s="214"/>
      <c r="R1311" s="214"/>
      <c r="S1311" s="214"/>
      <c r="T1311" s="215"/>
      <c r="AT1311" s="216" t="s">
        <v>130</v>
      </c>
      <c r="AU1311" s="216" t="s">
        <v>83</v>
      </c>
      <c r="AV1311" s="13" t="s">
        <v>85</v>
      </c>
      <c r="AW1311" s="13" t="s">
        <v>31</v>
      </c>
      <c r="AX1311" s="13" t="s">
        <v>75</v>
      </c>
      <c r="AY1311" s="216" t="s">
        <v>120</v>
      </c>
    </row>
    <row r="1312" spans="1:65" s="14" customFormat="1" ht="11.25">
      <c r="B1312" s="217"/>
      <c r="C1312" s="218"/>
      <c r="D1312" s="191" t="s">
        <v>130</v>
      </c>
      <c r="E1312" s="219" t="s">
        <v>1</v>
      </c>
      <c r="F1312" s="220" t="s">
        <v>137</v>
      </c>
      <c r="G1312" s="218"/>
      <c r="H1312" s="221">
        <v>147</v>
      </c>
      <c r="I1312" s="222"/>
      <c r="J1312" s="218"/>
      <c r="K1312" s="218"/>
      <c r="L1312" s="223"/>
      <c r="M1312" s="224"/>
      <c r="N1312" s="225"/>
      <c r="O1312" s="225"/>
      <c r="P1312" s="225"/>
      <c r="Q1312" s="225"/>
      <c r="R1312" s="225"/>
      <c r="S1312" s="225"/>
      <c r="T1312" s="226"/>
      <c r="AT1312" s="227" t="s">
        <v>130</v>
      </c>
      <c r="AU1312" s="227" t="s">
        <v>83</v>
      </c>
      <c r="AV1312" s="14" t="s">
        <v>127</v>
      </c>
      <c r="AW1312" s="14" t="s">
        <v>31</v>
      </c>
      <c r="AX1312" s="14" t="s">
        <v>83</v>
      </c>
      <c r="AY1312" s="227" t="s">
        <v>120</v>
      </c>
    </row>
    <row r="1313" spans="1:65" s="2" customFormat="1" ht="21.75" customHeight="1">
      <c r="A1313" s="33"/>
      <c r="B1313" s="34"/>
      <c r="C1313" s="228" t="s">
        <v>1052</v>
      </c>
      <c r="D1313" s="228" t="s">
        <v>553</v>
      </c>
      <c r="E1313" s="229" t="s">
        <v>1053</v>
      </c>
      <c r="F1313" s="230" t="s">
        <v>1054</v>
      </c>
      <c r="G1313" s="231" t="s">
        <v>1055</v>
      </c>
      <c r="H1313" s="232">
        <v>424</v>
      </c>
      <c r="I1313" s="233"/>
      <c r="J1313" s="234">
        <f>ROUND(I1313*H1313,2)</f>
        <v>0</v>
      </c>
      <c r="K1313" s="230" t="s">
        <v>125</v>
      </c>
      <c r="L1313" s="38"/>
      <c r="M1313" s="235" t="s">
        <v>1</v>
      </c>
      <c r="N1313" s="236" t="s">
        <v>40</v>
      </c>
      <c r="O1313" s="70"/>
      <c r="P1313" s="187">
        <f>O1313*H1313</f>
        <v>0</v>
      </c>
      <c r="Q1313" s="187">
        <v>0</v>
      </c>
      <c r="R1313" s="187">
        <f>Q1313*H1313</f>
        <v>0</v>
      </c>
      <c r="S1313" s="187">
        <v>0</v>
      </c>
      <c r="T1313" s="188">
        <f>S1313*H1313</f>
        <v>0</v>
      </c>
      <c r="U1313" s="33"/>
      <c r="V1313" s="33"/>
      <c r="W1313" s="33"/>
      <c r="X1313" s="33"/>
      <c r="Y1313" s="33"/>
      <c r="Z1313" s="33"/>
      <c r="AA1313" s="33"/>
      <c r="AB1313" s="33"/>
      <c r="AC1313" s="33"/>
      <c r="AD1313" s="33"/>
      <c r="AE1313" s="33"/>
      <c r="AR1313" s="189" t="s">
        <v>127</v>
      </c>
      <c r="AT1313" s="189" t="s">
        <v>553</v>
      </c>
      <c r="AU1313" s="189" t="s">
        <v>83</v>
      </c>
      <c r="AY1313" s="16" t="s">
        <v>120</v>
      </c>
      <c r="BE1313" s="190">
        <f>IF(N1313="základní",J1313,0)</f>
        <v>0</v>
      </c>
      <c r="BF1313" s="190">
        <f>IF(N1313="snížená",J1313,0)</f>
        <v>0</v>
      </c>
      <c r="BG1313" s="190">
        <f>IF(N1313="zákl. přenesená",J1313,0)</f>
        <v>0</v>
      </c>
      <c r="BH1313" s="190">
        <f>IF(N1313="sníž. přenesená",J1313,0)</f>
        <v>0</v>
      </c>
      <c r="BI1313" s="190">
        <f>IF(N1313="nulová",J1313,0)</f>
        <v>0</v>
      </c>
      <c r="BJ1313" s="16" t="s">
        <v>83</v>
      </c>
      <c r="BK1313" s="190">
        <f>ROUND(I1313*H1313,2)</f>
        <v>0</v>
      </c>
      <c r="BL1313" s="16" t="s">
        <v>127</v>
      </c>
      <c r="BM1313" s="189" t="s">
        <v>1056</v>
      </c>
    </row>
    <row r="1314" spans="1:65" s="2" customFormat="1" ht="58.5">
      <c r="A1314" s="33"/>
      <c r="B1314" s="34"/>
      <c r="C1314" s="35"/>
      <c r="D1314" s="191" t="s">
        <v>129</v>
      </c>
      <c r="E1314" s="35"/>
      <c r="F1314" s="192" t="s">
        <v>1057</v>
      </c>
      <c r="G1314" s="35"/>
      <c r="H1314" s="35"/>
      <c r="I1314" s="193"/>
      <c r="J1314" s="35"/>
      <c r="K1314" s="35"/>
      <c r="L1314" s="38"/>
      <c r="M1314" s="194"/>
      <c r="N1314" s="195"/>
      <c r="O1314" s="70"/>
      <c r="P1314" s="70"/>
      <c r="Q1314" s="70"/>
      <c r="R1314" s="70"/>
      <c r="S1314" s="70"/>
      <c r="T1314" s="71"/>
      <c r="U1314" s="33"/>
      <c r="V1314" s="33"/>
      <c r="W1314" s="33"/>
      <c r="X1314" s="33"/>
      <c r="Y1314" s="33"/>
      <c r="Z1314" s="33"/>
      <c r="AA1314" s="33"/>
      <c r="AB1314" s="33"/>
      <c r="AC1314" s="33"/>
      <c r="AD1314" s="33"/>
      <c r="AE1314" s="33"/>
      <c r="AT1314" s="16" t="s">
        <v>129</v>
      </c>
      <c r="AU1314" s="16" t="s">
        <v>83</v>
      </c>
    </row>
    <row r="1315" spans="1:65" s="13" customFormat="1" ht="11.25">
      <c r="B1315" s="206"/>
      <c r="C1315" s="207"/>
      <c r="D1315" s="191" t="s">
        <v>130</v>
      </c>
      <c r="E1315" s="208" t="s">
        <v>1</v>
      </c>
      <c r="F1315" s="209" t="s">
        <v>1058</v>
      </c>
      <c r="G1315" s="207"/>
      <c r="H1315" s="210">
        <v>424</v>
      </c>
      <c r="I1315" s="211"/>
      <c r="J1315" s="207"/>
      <c r="K1315" s="207"/>
      <c r="L1315" s="212"/>
      <c r="M1315" s="213"/>
      <c r="N1315" s="214"/>
      <c r="O1315" s="214"/>
      <c r="P1315" s="214"/>
      <c r="Q1315" s="214"/>
      <c r="R1315" s="214"/>
      <c r="S1315" s="214"/>
      <c r="T1315" s="215"/>
      <c r="AT1315" s="216" t="s">
        <v>130</v>
      </c>
      <c r="AU1315" s="216" t="s">
        <v>83</v>
      </c>
      <c r="AV1315" s="13" t="s">
        <v>85</v>
      </c>
      <c r="AW1315" s="13" t="s">
        <v>31</v>
      </c>
      <c r="AX1315" s="13" t="s">
        <v>75</v>
      </c>
      <c r="AY1315" s="216" t="s">
        <v>120</v>
      </c>
    </row>
    <row r="1316" spans="1:65" s="14" customFormat="1" ht="11.25">
      <c r="B1316" s="217"/>
      <c r="C1316" s="218"/>
      <c r="D1316" s="191" t="s">
        <v>130</v>
      </c>
      <c r="E1316" s="219" t="s">
        <v>1</v>
      </c>
      <c r="F1316" s="220" t="s">
        <v>137</v>
      </c>
      <c r="G1316" s="218"/>
      <c r="H1316" s="221">
        <v>424</v>
      </c>
      <c r="I1316" s="222"/>
      <c r="J1316" s="218"/>
      <c r="K1316" s="218"/>
      <c r="L1316" s="223"/>
      <c r="M1316" s="224"/>
      <c r="N1316" s="225"/>
      <c r="O1316" s="225"/>
      <c r="P1316" s="225"/>
      <c r="Q1316" s="225"/>
      <c r="R1316" s="225"/>
      <c r="S1316" s="225"/>
      <c r="T1316" s="226"/>
      <c r="AT1316" s="227" t="s">
        <v>130</v>
      </c>
      <c r="AU1316" s="227" t="s">
        <v>83</v>
      </c>
      <c r="AV1316" s="14" t="s">
        <v>127</v>
      </c>
      <c r="AW1316" s="14" t="s">
        <v>31</v>
      </c>
      <c r="AX1316" s="14" t="s">
        <v>83</v>
      </c>
      <c r="AY1316" s="227" t="s">
        <v>120</v>
      </c>
    </row>
    <row r="1317" spans="1:65" s="11" customFormat="1" ht="25.9" customHeight="1">
      <c r="B1317" s="163"/>
      <c r="C1317" s="164"/>
      <c r="D1317" s="165" t="s">
        <v>74</v>
      </c>
      <c r="E1317" s="166" t="s">
        <v>1059</v>
      </c>
      <c r="F1317" s="166" t="s">
        <v>1060</v>
      </c>
      <c r="G1317" s="164"/>
      <c r="H1317" s="164"/>
      <c r="I1317" s="167"/>
      <c r="J1317" s="168">
        <f>BK1317</f>
        <v>0</v>
      </c>
      <c r="K1317" s="164"/>
      <c r="L1317" s="169"/>
      <c r="M1317" s="170"/>
      <c r="N1317" s="171"/>
      <c r="O1317" s="171"/>
      <c r="P1317" s="172">
        <f>SUM(P1318:P1333)</f>
        <v>0</v>
      </c>
      <c r="Q1317" s="171"/>
      <c r="R1317" s="172">
        <f>SUM(R1318:R1333)</f>
        <v>0</v>
      </c>
      <c r="S1317" s="171"/>
      <c r="T1317" s="173">
        <f>SUM(T1318:T1333)</f>
        <v>0</v>
      </c>
      <c r="AR1317" s="174" t="s">
        <v>127</v>
      </c>
      <c r="AT1317" s="175" t="s">
        <v>74</v>
      </c>
      <c r="AU1317" s="175" t="s">
        <v>75</v>
      </c>
      <c r="AY1317" s="174" t="s">
        <v>120</v>
      </c>
      <c r="BK1317" s="176">
        <f>SUM(BK1318:BK1333)</f>
        <v>0</v>
      </c>
    </row>
    <row r="1318" spans="1:65" s="2" customFormat="1" ht="24.2" customHeight="1">
      <c r="A1318" s="33"/>
      <c r="B1318" s="34"/>
      <c r="C1318" s="228" t="s">
        <v>1061</v>
      </c>
      <c r="D1318" s="228" t="s">
        <v>553</v>
      </c>
      <c r="E1318" s="229" t="s">
        <v>1062</v>
      </c>
      <c r="F1318" s="230" t="s">
        <v>1063</v>
      </c>
      <c r="G1318" s="231" t="s">
        <v>124</v>
      </c>
      <c r="H1318" s="232">
        <v>8</v>
      </c>
      <c r="I1318" s="233"/>
      <c r="J1318" s="234">
        <f>ROUND(I1318*H1318,2)</f>
        <v>0</v>
      </c>
      <c r="K1318" s="230" t="s">
        <v>125</v>
      </c>
      <c r="L1318" s="38"/>
      <c r="M1318" s="235" t="s">
        <v>1</v>
      </c>
      <c r="N1318" s="236" t="s">
        <v>40</v>
      </c>
      <c r="O1318" s="70"/>
      <c r="P1318" s="187">
        <f>O1318*H1318</f>
        <v>0</v>
      </c>
      <c r="Q1318" s="187">
        <v>0</v>
      </c>
      <c r="R1318" s="187">
        <f>Q1318*H1318</f>
        <v>0</v>
      </c>
      <c r="S1318" s="187">
        <v>0</v>
      </c>
      <c r="T1318" s="188">
        <f>S1318*H1318</f>
        <v>0</v>
      </c>
      <c r="U1318" s="33"/>
      <c r="V1318" s="33"/>
      <c r="W1318" s="33"/>
      <c r="X1318" s="33"/>
      <c r="Y1318" s="33"/>
      <c r="Z1318" s="33"/>
      <c r="AA1318" s="33"/>
      <c r="AB1318" s="33"/>
      <c r="AC1318" s="33"/>
      <c r="AD1318" s="33"/>
      <c r="AE1318" s="33"/>
      <c r="AR1318" s="189" t="s">
        <v>1064</v>
      </c>
      <c r="AT1318" s="189" t="s">
        <v>553</v>
      </c>
      <c r="AU1318" s="189" t="s">
        <v>83</v>
      </c>
      <c r="AY1318" s="16" t="s">
        <v>120</v>
      </c>
      <c r="BE1318" s="190">
        <f>IF(N1318="základní",J1318,0)</f>
        <v>0</v>
      </c>
      <c r="BF1318" s="190">
        <f>IF(N1318="snížená",J1318,0)</f>
        <v>0</v>
      </c>
      <c r="BG1318" s="190">
        <f>IF(N1318="zákl. přenesená",J1318,0)</f>
        <v>0</v>
      </c>
      <c r="BH1318" s="190">
        <f>IF(N1318="sníž. přenesená",J1318,0)</f>
        <v>0</v>
      </c>
      <c r="BI1318" s="190">
        <f>IF(N1318="nulová",J1318,0)</f>
        <v>0</v>
      </c>
      <c r="BJ1318" s="16" t="s">
        <v>83</v>
      </c>
      <c r="BK1318" s="190">
        <f>ROUND(I1318*H1318,2)</f>
        <v>0</v>
      </c>
      <c r="BL1318" s="16" t="s">
        <v>1064</v>
      </c>
      <c r="BM1318" s="189" t="s">
        <v>1065</v>
      </c>
    </row>
    <row r="1319" spans="1:65" s="2" customFormat="1" ht="19.5">
      <c r="A1319" s="33"/>
      <c r="B1319" s="34"/>
      <c r="C1319" s="35"/>
      <c r="D1319" s="191" t="s">
        <v>129</v>
      </c>
      <c r="E1319" s="35"/>
      <c r="F1319" s="192" t="s">
        <v>1063</v>
      </c>
      <c r="G1319" s="35"/>
      <c r="H1319" s="35"/>
      <c r="I1319" s="193"/>
      <c r="J1319" s="35"/>
      <c r="K1319" s="35"/>
      <c r="L1319" s="38"/>
      <c r="M1319" s="194"/>
      <c r="N1319" s="195"/>
      <c r="O1319" s="70"/>
      <c r="P1319" s="70"/>
      <c r="Q1319" s="70"/>
      <c r="R1319" s="70"/>
      <c r="S1319" s="70"/>
      <c r="T1319" s="71"/>
      <c r="U1319" s="33"/>
      <c r="V1319" s="33"/>
      <c r="W1319" s="33"/>
      <c r="X1319" s="33"/>
      <c r="Y1319" s="33"/>
      <c r="Z1319" s="33"/>
      <c r="AA1319" s="33"/>
      <c r="AB1319" s="33"/>
      <c r="AC1319" s="33"/>
      <c r="AD1319" s="33"/>
      <c r="AE1319" s="33"/>
      <c r="AT1319" s="16" t="s">
        <v>129</v>
      </c>
      <c r="AU1319" s="16" t="s">
        <v>83</v>
      </c>
    </row>
    <row r="1320" spans="1:65" s="13" customFormat="1" ht="11.25">
      <c r="B1320" s="206"/>
      <c r="C1320" s="207"/>
      <c r="D1320" s="191" t="s">
        <v>130</v>
      </c>
      <c r="E1320" s="208" t="s">
        <v>1</v>
      </c>
      <c r="F1320" s="209" t="s">
        <v>126</v>
      </c>
      <c r="G1320" s="207"/>
      <c r="H1320" s="210">
        <v>8</v>
      </c>
      <c r="I1320" s="211"/>
      <c r="J1320" s="207"/>
      <c r="K1320" s="207"/>
      <c r="L1320" s="212"/>
      <c r="M1320" s="213"/>
      <c r="N1320" s="214"/>
      <c r="O1320" s="214"/>
      <c r="P1320" s="214"/>
      <c r="Q1320" s="214"/>
      <c r="R1320" s="214"/>
      <c r="S1320" s="214"/>
      <c r="T1320" s="215"/>
      <c r="AT1320" s="216" t="s">
        <v>130</v>
      </c>
      <c r="AU1320" s="216" t="s">
        <v>83</v>
      </c>
      <c r="AV1320" s="13" t="s">
        <v>85</v>
      </c>
      <c r="AW1320" s="13" t="s">
        <v>31</v>
      </c>
      <c r="AX1320" s="13" t="s">
        <v>75</v>
      </c>
      <c r="AY1320" s="216" t="s">
        <v>120</v>
      </c>
    </row>
    <row r="1321" spans="1:65" s="14" customFormat="1" ht="11.25">
      <c r="B1321" s="217"/>
      <c r="C1321" s="218"/>
      <c r="D1321" s="191" t="s">
        <v>130</v>
      </c>
      <c r="E1321" s="219" t="s">
        <v>1</v>
      </c>
      <c r="F1321" s="220" t="s">
        <v>137</v>
      </c>
      <c r="G1321" s="218"/>
      <c r="H1321" s="221">
        <v>8</v>
      </c>
      <c r="I1321" s="222"/>
      <c r="J1321" s="218"/>
      <c r="K1321" s="218"/>
      <c r="L1321" s="223"/>
      <c r="M1321" s="224"/>
      <c r="N1321" s="225"/>
      <c r="O1321" s="225"/>
      <c r="P1321" s="225"/>
      <c r="Q1321" s="225"/>
      <c r="R1321" s="225"/>
      <c r="S1321" s="225"/>
      <c r="T1321" s="226"/>
      <c r="AT1321" s="227" t="s">
        <v>130</v>
      </c>
      <c r="AU1321" s="227" t="s">
        <v>83</v>
      </c>
      <c r="AV1321" s="14" t="s">
        <v>127</v>
      </c>
      <c r="AW1321" s="14" t="s">
        <v>31</v>
      </c>
      <c r="AX1321" s="14" t="s">
        <v>83</v>
      </c>
      <c r="AY1321" s="227" t="s">
        <v>120</v>
      </c>
    </row>
    <row r="1322" spans="1:65" s="2" customFormat="1" ht="37.9" customHeight="1">
      <c r="A1322" s="33"/>
      <c r="B1322" s="34"/>
      <c r="C1322" s="228" t="s">
        <v>1066</v>
      </c>
      <c r="D1322" s="228" t="s">
        <v>553</v>
      </c>
      <c r="E1322" s="229" t="s">
        <v>1067</v>
      </c>
      <c r="F1322" s="230" t="s">
        <v>1068</v>
      </c>
      <c r="G1322" s="231" t="s">
        <v>124</v>
      </c>
      <c r="H1322" s="232">
        <v>8</v>
      </c>
      <c r="I1322" s="233"/>
      <c r="J1322" s="234">
        <f>ROUND(I1322*H1322,2)</f>
        <v>0</v>
      </c>
      <c r="K1322" s="230" t="s">
        <v>125</v>
      </c>
      <c r="L1322" s="38"/>
      <c r="M1322" s="235" t="s">
        <v>1</v>
      </c>
      <c r="N1322" s="236" t="s">
        <v>40</v>
      </c>
      <c r="O1322" s="70"/>
      <c r="P1322" s="187">
        <f>O1322*H1322</f>
        <v>0</v>
      </c>
      <c r="Q1322" s="187">
        <v>0</v>
      </c>
      <c r="R1322" s="187">
        <f>Q1322*H1322</f>
        <v>0</v>
      </c>
      <c r="S1322" s="187">
        <v>0</v>
      </c>
      <c r="T1322" s="188">
        <f>S1322*H1322</f>
        <v>0</v>
      </c>
      <c r="U1322" s="33"/>
      <c r="V1322" s="33"/>
      <c r="W1322" s="33"/>
      <c r="X1322" s="33"/>
      <c r="Y1322" s="33"/>
      <c r="Z1322" s="33"/>
      <c r="AA1322" s="33"/>
      <c r="AB1322" s="33"/>
      <c r="AC1322" s="33"/>
      <c r="AD1322" s="33"/>
      <c r="AE1322" s="33"/>
      <c r="AR1322" s="189" t="s">
        <v>1064</v>
      </c>
      <c r="AT1322" s="189" t="s">
        <v>553</v>
      </c>
      <c r="AU1322" s="189" t="s">
        <v>83</v>
      </c>
      <c r="AY1322" s="16" t="s">
        <v>120</v>
      </c>
      <c r="BE1322" s="190">
        <f>IF(N1322="základní",J1322,0)</f>
        <v>0</v>
      </c>
      <c r="BF1322" s="190">
        <f>IF(N1322="snížená",J1322,0)</f>
        <v>0</v>
      </c>
      <c r="BG1322" s="190">
        <f>IF(N1322="zákl. přenesená",J1322,0)</f>
        <v>0</v>
      </c>
      <c r="BH1322" s="190">
        <f>IF(N1322="sníž. přenesená",J1322,0)</f>
        <v>0</v>
      </c>
      <c r="BI1322" s="190">
        <f>IF(N1322="nulová",J1322,0)</f>
        <v>0</v>
      </c>
      <c r="BJ1322" s="16" t="s">
        <v>83</v>
      </c>
      <c r="BK1322" s="190">
        <f>ROUND(I1322*H1322,2)</f>
        <v>0</v>
      </c>
      <c r="BL1322" s="16" t="s">
        <v>1064</v>
      </c>
      <c r="BM1322" s="189" t="s">
        <v>1069</v>
      </c>
    </row>
    <row r="1323" spans="1:65" s="2" customFormat="1" ht="39">
      <c r="A1323" s="33"/>
      <c r="B1323" s="34"/>
      <c r="C1323" s="35"/>
      <c r="D1323" s="191" t="s">
        <v>129</v>
      </c>
      <c r="E1323" s="35"/>
      <c r="F1323" s="192" t="s">
        <v>1070</v>
      </c>
      <c r="G1323" s="35"/>
      <c r="H1323" s="35"/>
      <c r="I1323" s="193"/>
      <c r="J1323" s="35"/>
      <c r="K1323" s="35"/>
      <c r="L1323" s="38"/>
      <c r="M1323" s="194"/>
      <c r="N1323" s="195"/>
      <c r="O1323" s="70"/>
      <c r="P1323" s="70"/>
      <c r="Q1323" s="70"/>
      <c r="R1323" s="70"/>
      <c r="S1323" s="70"/>
      <c r="T1323" s="71"/>
      <c r="U1323" s="33"/>
      <c r="V1323" s="33"/>
      <c r="W1323" s="33"/>
      <c r="X1323" s="33"/>
      <c r="Y1323" s="33"/>
      <c r="Z1323" s="33"/>
      <c r="AA1323" s="33"/>
      <c r="AB1323" s="33"/>
      <c r="AC1323" s="33"/>
      <c r="AD1323" s="33"/>
      <c r="AE1323" s="33"/>
      <c r="AT1323" s="16" t="s">
        <v>129</v>
      </c>
      <c r="AU1323" s="16" t="s">
        <v>83</v>
      </c>
    </row>
    <row r="1324" spans="1:65" s="13" customFormat="1" ht="11.25">
      <c r="B1324" s="206"/>
      <c r="C1324" s="207"/>
      <c r="D1324" s="191" t="s">
        <v>130</v>
      </c>
      <c r="E1324" s="208" t="s">
        <v>1</v>
      </c>
      <c r="F1324" s="209" t="s">
        <v>126</v>
      </c>
      <c r="G1324" s="207"/>
      <c r="H1324" s="210">
        <v>8</v>
      </c>
      <c r="I1324" s="211"/>
      <c r="J1324" s="207"/>
      <c r="K1324" s="207"/>
      <c r="L1324" s="212"/>
      <c r="M1324" s="213"/>
      <c r="N1324" s="214"/>
      <c r="O1324" s="214"/>
      <c r="P1324" s="214"/>
      <c r="Q1324" s="214"/>
      <c r="R1324" s="214"/>
      <c r="S1324" s="214"/>
      <c r="T1324" s="215"/>
      <c r="AT1324" s="216" t="s">
        <v>130</v>
      </c>
      <c r="AU1324" s="216" t="s">
        <v>83</v>
      </c>
      <c r="AV1324" s="13" t="s">
        <v>85</v>
      </c>
      <c r="AW1324" s="13" t="s">
        <v>31</v>
      </c>
      <c r="AX1324" s="13" t="s">
        <v>75</v>
      </c>
      <c r="AY1324" s="216" t="s">
        <v>120</v>
      </c>
    </row>
    <row r="1325" spans="1:65" s="14" customFormat="1" ht="11.25">
      <c r="B1325" s="217"/>
      <c r="C1325" s="218"/>
      <c r="D1325" s="191" t="s">
        <v>130</v>
      </c>
      <c r="E1325" s="219" t="s">
        <v>1</v>
      </c>
      <c r="F1325" s="220" t="s">
        <v>137</v>
      </c>
      <c r="G1325" s="218"/>
      <c r="H1325" s="221">
        <v>8</v>
      </c>
      <c r="I1325" s="222"/>
      <c r="J1325" s="218"/>
      <c r="K1325" s="218"/>
      <c r="L1325" s="223"/>
      <c r="M1325" s="224"/>
      <c r="N1325" s="225"/>
      <c r="O1325" s="225"/>
      <c r="P1325" s="225"/>
      <c r="Q1325" s="225"/>
      <c r="R1325" s="225"/>
      <c r="S1325" s="225"/>
      <c r="T1325" s="226"/>
      <c r="AT1325" s="227" t="s">
        <v>130</v>
      </c>
      <c r="AU1325" s="227" t="s">
        <v>83</v>
      </c>
      <c r="AV1325" s="14" t="s">
        <v>127</v>
      </c>
      <c r="AW1325" s="14" t="s">
        <v>31</v>
      </c>
      <c r="AX1325" s="14" t="s">
        <v>83</v>
      </c>
      <c r="AY1325" s="227" t="s">
        <v>120</v>
      </c>
    </row>
    <row r="1326" spans="1:65" s="2" customFormat="1" ht="16.5" customHeight="1">
      <c r="A1326" s="33"/>
      <c r="B1326" s="34"/>
      <c r="C1326" s="228" t="s">
        <v>1071</v>
      </c>
      <c r="D1326" s="228" t="s">
        <v>553</v>
      </c>
      <c r="E1326" s="229" t="s">
        <v>1072</v>
      </c>
      <c r="F1326" s="230" t="s">
        <v>1073</v>
      </c>
      <c r="G1326" s="231" t="s">
        <v>124</v>
      </c>
      <c r="H1326" s="232">
        <v>14</v>
      </c>
      <c r="I1326" s="233"/>
      <c r="J1326" s="234">
        <f>ROUND(I1326*H1326,2)</f>
        <v>0</v>
      </c>
      <c r="K1326" s="230" t="s">
        <v>125</v>
      </c>
      <c r="L1326" s="38"/>
      <c r="M1326" s="235" t="s">
        <v>1</v>
      </c>
      <c r="N1326" s="236" t="s">
        <v>40</v>
      </c>
      <c r="O1326" s="70"/>
      <c r="P1326" s="187">
        <f>O1326*H1326</f>
        <v>0</v>
      </c>
      <c r="Q1326" s="187">
        <v>0</v>
      </c>
      <c r="R1326" s="187">
        <f>Q1326*H1326</f>
        <v>0</v>
      </c>
      <c r="S1326" s="187">
        <v>0</v>
      </c>
      <c r="T1326" s="188">
        <f>S1326*H1326</f>
        <v>0</v>
      </c>
      <c r="U1326" s="33"/>
      <c r="V1326" s="33"/>
      <c r="W1326" s="33"/>
      <c r="X1326" s="33"/>
      <c r="Y1326" s="33"/>
      <c r="Z1326" s="33"/>
      <c r="AA1326" s="33"/>
      <c r="AB1326" s="33"/>
      <c r="AC1326" s="33"/>
      <c r="AD1326" s="33"/>
      <c r="AE1326" s="33"/>
      <c r="AR1326" s="189" t="s">
        <v>1064</v>
      </c>
      <c r="AT1326" s="189" t="s">
        <v>553</v>
      </c>
      <c r="AU1326" s="189" t="s">
        <v>83</v>
      </c>
      <c r="AY1326" s="16" t="s">
        <v>120</v>
      </c>
      <c r="BE1326" s="190">
        <f>IF(N1326="základní",J1326,0)</f>
        <v>0</v>
      </c>
      <c r="BF1326" s="190">
        <f>IF(N1326="snížená",J1326,0)</f>
        <v>0</v>
      </c>
      <c r="BG1326" s="190">
        <f>IF(N1326="zákl. přenesená",J1326,0)</f>
        <v>0</v>
      </c>
      <c r="BH1326" s="190">
        <f>IF(N1326="sníž. přenesená",J1326,0)</f>
        <v>0</v>
      </c>
      <c r="BI1326" s="190">
        <f>IF(N1326="nulová",J1326,0)</f>
        <v>0</v>
      </c>
      <c r="BJ1326" s="16" t="s">
        <v>83</v>
      </c>
      <c r="BK1326" s="190">
        <f>ROUND(I1326*H1326,2)</f>
        <v>0</v>
      </c>
      <c r="BL1326" s="16" t="s">
        <v>1064</v>
      </c>
      <c r="BM1326" s="189" t="s">
        <v>1074</v>
      </c>
    </row>
    <row r="1327" spans="1:65" s="2" customFormat="1" ht="19.5">
      <c r="A1327" s="33"/>
      <c r="B1327" s="34"/>
      <c r="C1327" s="35"/>
      <c r="D1327" s="191" t="s">
        <v>129</v>
      </c>
      <c r="E1327" s="35"/>
      <c r="F1327" s="192" t="s">
        <v>1075</v>
      </c>
      <c r="G1327" s="35"/>
      <c r="H1327" s="35"/>
      <c r="I1327" s="193"/>
      <c r="J1327" s="35"/>
      <c r="K1327" s="35"/>
      <c r="L1327" s="38"/>
      <c r="M1327" s="194"/>
      <c r="N1327" s="195"/>
      <c r="O1327" s="70"/>
      <c r="P1327" s="70"/>
      <c r="Q1327" s="70"/>
      <c r="R1327" s="70"/>
      <c r="S1327" s="70"/>
      <c r="T1327" s="71"/>
      <c r="U1327" s="33"/>
      <c r="V1327" s="33"/>
      <c r="W1327" s="33"/>
      <c r="X1327" s="33"/>
      <c r="Y1327" s="33"/>
      <c r="Z1327" s="33"/>
      <c r="AA1327" s="33"/>
      <c r="AB1327" s="33"/>
      <c r="AC1327" s="33"/>
      <c r="AD1327" s="33"/>
      <c r="AE1327" s="33"/>
      <c r="AT1327" s="16" t="s">
        <v>129</v>
      </c>
      <c r="AU1327" s="16" t="s">
        <v>83</v>
      </c>
    </row>
    <row r="1328" spans="1:65" s="13" customFormat="1" ht="11.25">
      <c r="B1328" s="206"/>
      <c r="C1328" s="207"/>
      <c r="D1328" s="191" t="s">
        <v>130</v>
      </c>
      <c r="E1328" s="208" t="s">
        <v>1</v>
      </c>
      <c r="F1328" s="209" t="s">
        <v>1076</v>
      </c>
      <c r="G1328" s="207"/>
      <c r="H1328" s="210">
        <v>14</v>
      </c>
      <c r="I1328" s="211"/>
      <c r="J1328" s="207"/>
      <c r="K1328" s="207"/>
      <c r="L1328" s="212"/>
      <c r="M1328" s="213"/>
      <c r="N1328" s="214"/>
      <c r="O1328" s="214"/>
      <c r="P1328" s="214"/>
      <c r="Q1328" s="214"/>
      <c r="R1328" s="214"/>
      <c r="S1328" s="214"/>
      <c r="T1328" s="215"/>
      <c r="AT1328" s="216" t="s">
        <v>130</v>
      </c>
      <c r="AU1328" s="216" t="s">
        <v>83</v>
      </c>
      <c r="AV1328" s="13" t="s">
        <v>85</v>
      </c>
      <c r="AW1328" s="13" t="s">
        <v>31</v>
      </c>
      <c r="AX1328" s="13" t="s">
        <v>75</v>
      </c>
      <c r="AY1328" s="216" t="s">
        <v>120</v>
      </c>
    </row>
    <row r="1329" spans="1:65" s="14" customFormat="1" ht="11.25">
      <c r="B1329" s="217"/>
      <c r="C1329" s="218"/>
      <c r="D1329" s="191" t="s">
        <v>130</v>
      </c>
      <c r="E1329" s="219" t="s">
        <v>1</v>
      </c>
      <c r="F1329" s="220" t="s">
        <v>137</v>
      </c>
      <c r="G1329" s="218"/>
      <c r="H1329" s="221">
        <v>14</v>
      </c>
      <c r="I1329" s="222"/>
      <c r="J1329" s="218"/>
      <c r="K1329" s="218"/>
      <c r="L1329" s="223"/>
      <c r="M1329" s="224"/>
      <c r="N1329" s="225"/>
      <c r="O1329" s="225"/>
      <c r="P1329" s="225"/>
      <c r="Q1329" s="225"/>
      <c r="R1329" s="225"/>
      <c r="S1329" s="225"/>
      <c r="T1329" s="226"/>
      <c r="AT1329" s="227" t="s">
        <v>130</v>
      </c>
      <c r="AU1329" s="227" t="s">
        <v>83</v>
      </c>
      <c r="AV1329" s="14" t="s">
        <v>127</v>
      </c>
      <c r="AW1329" s="14" t="s">
        <v>31</v>
      </c>
      <c r="AX1329" s="14" t="s">
        <v>83</v>
      </c>
      <c r="AY1329" s="227" t="s">
        <v>120</v>
      </c>
    </row>
    <row r="1330" spans="1:65" s="2" customFormat="1" ht="21.75" customHeight="1">
      <c r="A1330" s="33"/>
      <c r="B1330" s="34"/>
      <c r="C1330" s="228" t="s">
        <v>1077</v>
      </c>
      <c r="D1330" s="228" t="s">
        <v>553</v>
      </c>
      <c r="E1330" s="229" t="s">
        <v>1078</v>
      </c>
      <c r="F1330" s="230" t="s">
        <v>1079</v>
      </c>
      <c r="G1330" s="231" t="s">
        <v>124</v>
      </c>
      <c r="H1330" s="232">
        <v>14</v>
      </c>
      <c r="I1330" s="233"/>
      <c r="J1330" s="234">
        <f>ROUND(I1330*H1330,2)</f>
        <v>0</v>
      </c>
      <c r="K1330" s="230" t="s">
        <v>125</v>
      </c>
      <c r="L1330" s="38"/>
      <c r="M1330" s="235" t="s">
        <v>1</v>
      </c>
      <c r="N1330" s="236" t="s">
        <v>40</v>
      </c>
      <c r="O1330" s="70"/>
      <c r="P1330" s="187">
        <f>O1330*H1330</f>
        <v>0</v>
      </c>
      <c r="Q1330" s="187">
        <v>0</v>
      </c>
      <c r="R1330" s="187">
        <f>Q1330*H1330</f>
        <v>0</v>
      </c>
      <c r="S1330" s="187">
        <v>0</v>
      </c>
      <c r="T1330" s="188">
        <f>S1330*H1330</f>
        <v>0</v>
      </c>
      <c r="U1330" s="33"/>
      <c r="V1330" s="33"/>
      <c r="W1330" s="33"/>
      <c r="X1330" s="33"/>
      <c r="Y1330" s="33"/>
      <c r="Z1330" s="33"/>
      <c r="AA1330" s="33"/>
      <c r="AB1330" s="33"/>
      <c r="AC1330" s="33"/>
      <c r="AD1330" s="33"/>
      <c r="AE1330" s="33"/>
      <c r="AR1330" s="189" t="s">
        <v>1064</v>
      </c>
      <c r="AT1330" s="189" t="s">
        <v>553</v>
      </c>
      <c r="AU1330" s="189" t="s">
        <v>83</v>
      </c>
      <c r="AY1330" s="16" t="s">
        <v>120</v>
      </c>
      <c r="BE1330" s="190">
        <f>IF(N1330="základní",J1330,0)</f>
        <v>0</v>
      </c>
      <c r="BF1330" s="190">
        <f>IF(N1330="snížená",J1330,0)</f>
        <v>0</v>
      </c>
      <c r="BG1330" s="190">
        <f>IF(N1330="zákl. přenesená",J1330,0)</f>
        <v>0</v>
      </c>
      <c r="BH1330" s="190">
        <f>IF(N1330="sníž. přenesená",J1330,0)</f>
        <v>0</v>
      </c>
      <c r="BI1330" s="190">
        <f>IF(N1330="nulová",J1330,0)</f>
        <v>0</v>
      </c>
      <c r="BJ1330" s="16" t="s">
        <v>83</v>
      </c>
      <c r="BK1330" s="190">
        <f>ROUND(I1330*H1330,2)</f>
        <v>0</v>
      </c>
      <c r="BL1330" s="16" t="s">
        <v>1064</v>
      </c>
      <c r="BM1330" s="189" t="s">
        <v>1080</v>
      </c>
    </row>
    <row r="1331" spans="1:65" s="2" customFormat="1" ht="11.25">
      <c r="A1331" s="33"/>
      <c r="B1331" s="34"/>
      <c r="C1331" s="35"/>
      <c r="D1331" s="191" t="s">
        <v>129</v>
      </c>
      <c r="E1331" s="35"/>
      <c r="F1331" s="192" t="s">
        <v>1079</v>
      </c>
      <c r="G1331" s="35"/>
      <c r="H1331" s="35"/>
      <c r="I1331" s="193"/>
      <c r="J1331" s="35"/>
      <c r="K1331" s="35"/>
      <c r="L1331" s="38"/>
      <c r="M1331" s="194"/>
      <c r="N1331" s="195"/>
      <c r="O1331" s="70"/>
      <c r="P1331" s="70"/>
      <c r="Q1331" s="70"/>
      <c r="R1331" s="70"/>
      <c r="S1331" s="70"/>
      <c r="T1331" s="71"/>
      <c r="U1331" s="33"/>
      <c r="V1331" s="33"/>
      <c r="W1331" s="33"/>
      <c r="X1331" s="33"/>
      <c r="Y1331" s="33"/>
      <c r="Z1331" s="33"/>
      <c r="AA1331" s="33"/>
      <c r="AB1331" s="33"/>
      <c r="AC1331" s="33"/>
      <c r="AD1331" s="33"/>
      <c r="AE1331" s="33"/>
      <c r="AT1331" s="16" t="s">
        <v>129</v>
      </c>
      <c r="AU1331" s="16" t="s">
        <v>83</v>
      </c>
    </row>
    <row r="1332" spans="1:65" s="13" customFormat="1" ht="11.25">
      <c r="B1332" s="206"/>
      <c r="C1332" s="207"/>
      <c r="D1332" s="191" t="s">
        <v>130</v>
      </c>
      <c r="E1332" s="208" t="s">
        <v>1</v>
      </c>
      <c r="F1332" s="209" t="s">
        <v>1076</v>
      </c>
      <c r="G1332" s="207"/>
      <c r="H1332" s="210">
        <v>14</v>
      </c>
      <c r="I1332" s="211"/>
      <c r="J1332" s="207"/>
      <c r="K1332" s="207"/>
      <c r="L1332" s="212"/>
      <c r="M1332" s="213"/>
      <c r="N1332" s="214"/>
      <c r="O1332" s="214"/>
      <c r="P1332" s="214"/>
      <c r="Q1332" s="214"/>
      <c r="R1332" s="214"/>
      <c r="S1332" s="214"/>
      <c r="T1332" s="215"/>
      <c r="AT1332" s="216" t="s">
        <v>130</v>
      </c>
      <c r="AU1332" s="216" t="s">
        <v>83</v>
      </c>
      <c r="AV1332" s="13" t="s">
        <v>85</v>
      </c>
      <c r="AW1332" s="13" t="s">
        <v>31</v>
      </c>
      <c r="AX1332" s="13" t="s">
        <v>75</v>
      </c>
      <c r="AY1332" s="216" t="s">
        <v>120</v>
      </c>
    </row>
    <row r="1333" spans="1:65" s="14" customFormat="1" ht="11.25">
      <c r="B1333" s="217"/>
      <c r="C1333" s="218"/>
      <c r="D1333" s="191" t="s">
        <v>130</v>
      </c>
      <c r="E1333" s="219" t="s">
        <v>1</v>
      </c>
      <c r="F1333" s="220" t="s">
        <v>137</v>
      </c>
      <c r="G1333" s="218"/>
      <c r="H1333" s="221">
        <v>14</v>
      </c>
      <c r="I1333" s="222"/>
      <c r="J1333" s="218"/>
      <c r="K1333" s="218"/>
      <c r="L1333" s="223"/>
      <c r="M1333" s="224"/>
      <c r="N1333" s="225"/>
      <c r="O1333" s="225"/>
      <c r="P1333" s="225"/>
      <c r="Q1333" s="225"/>
      <c r="R1333" s="225"/>
      <c r="S1333" s="225"/>
      <c r="T1333" s="226"/>
      <c r="AT1333" s="227" t="s">
        <v>130</v>
      </c>
      <c r="AU1333" s="227" t="s">
        <v>83</v>
      </c>
      <c r="AV1333" s="14" t="s">
        <v>127</v>
      </c>
      <c r="AW1333" s="14" t="s">
        <v>31</v>
      </c>
      <c r="AX1333" s="14" t="s">
        <v>83</v>
      </c>
      <c r="AY1333" s="227" t="s">
        <v>120</v>
      </c>
    </row>
    <row r="1334" spans="1:65" s="11" customFormat="1" ht="25.9" customHeight="1">
      <c r="B1334" s="163"/>
      <c r="C1334" s="164"/>
      <c r="D1334" s="165" t="s">
        <v>74</v>
      </c>
      <c r="E1334" s="166" t="s">
        <v>1081</v>
      </c>
      <c r="F1334" s="166" t="s">
        <v>1082</v>
      </c>
      <c r="G1334" s="164"/>
      <c r="H1334" s="164"/>
      <c r="I1334" s="167"/>
      <c r="J1334" s="168">
        <f>BK1334</f>
        <v>0</v>
      </c>
      <c r="K1334" s="164"/>
      <c r="L1334" s="169"/>
      <c r="M1334" s="170"/>
      <c r="N1334" s="171"/>
      <c r="O1334" s="171"/>
      <c r="P1334" s="172">
        <f>SUM(P1335:P1435)</f>
        <v>0</v>
      </c>
      <c r="Q1334" s="171"/>
      <c r="R1334" s="172">
        <f>SUM(R1335:R1435)</f>
        <v>0</v>
      </c>
      <c r="S1334" s="171"/>
      <c r="T1334" s="173">
        <f>SUM(T1335:T1435)</f>
        <v>0</v>
      </c>
      <c r="AR1334" s="174" t="s">
        <v>165</v>
      </c>
      <c r="AT1334" s="175" t="s">
        <v>74</v>
      </c>
      <c r="AU1334" s="175" t="s">
        <v>75</v>
      </c>
      <c r="AY1334" s="174" t="s">
        <v>120</v>
      </c>
      <c r="BK1334" s="176">
        <f>SUM(BK1335:BK1435)</f>
        <v>0</v>
      </c>
    </row>
    <row r="1335" spans="1:65" s="2" customFormat="1" ht="55.5" customHeight="1">
      <c r="A1335" s="33"/>
      <c r="B1335" s="34"/>
      <c r="C1335" s="228" t="s">
        <v>1083</v>
      </c>
      <c r="D1335" s="228" t="s">
        <v>553</v>
      </c>
      <c r="E1335" s="229" t="s">
        <v>1084</v>
      </c>
      <c r="F1335" s="230" t="s">
        <v>1085</v>
      </c>
      <c r="G1335" s="231" t="s">
        <v>450</v>
      </c>
      <c r="H1335" s="232">
        <v>3400.9769999999999</v>
      </c>
      <c r="I1335" s="233"/>
      <c r="J1335" s="234">
        <f>ROUND(I1335*H1335,2)</f>
        <v>0</v>
      </c>
      <c r="K1335" s="230" t="s">
        <v>125</v>
      </c>
      <c r="L1335" s="38"/>
      <c r="M1335" s="235" t="s">
        <v>1</v>
      </c>
      <c r="N1335" s="236" t="s">
        <v>40</v>
      </c>
      <c r="O1335" s="70"/>
      <c r="P1335" s="187">
        <f>O1335*H1335</f>
        <v>0</v>
      </c>
      <c r="Q1335" s="187">
        <v>0</v>
      </c>
      <c r="R1335" s="187">
        <f>Q1335*H1335</f>
        <v>0</v>
      </c>
      <c r="S1335" s="187">
        <v>0</v>
      </c>
      <c r="T1335" s="188">
        <f>S1335*H1335</f>
        <v>0</v>
      </c>
      <c r="U1335" s="33"/>
      <c r="V1335" s="33"/>
      <c r="W1335" s="33"/>
      <c r="X1335" s="33"/>
      <c r="Y1335" s="33"/>
      <c r="Z1335" s="33"/>
      <c r="AA1335" s="33"/>
      <c r="AB1335" s="33"/>
      <c r="AC1335" s="33"/>
      <c r="AD1335" s="33"/>
      <c r="AE1335" s="33"/>
      <c r="AR1335" s="189" t="s">
        <v>1064</v>
      </c>
      <c r="AT1335" s="189" t="s">
        <v>553</v>
      </c>
      <c r="AU1335" s="189" t="s">
        <v>83</v>
      </c>
      <c r="AY1335" s="16" t="s">
        <v>120</v>
      </c>
      <c r="BE1335" s="190">
        <f>IF(N1335="základní",J1335,0)</f>
        <v>0</v>
      </c>
      <c r="BF1335" s="190">
        <f>IF(N1335="snížená",J1335,0)</f>
        <v>0</v>
      </c>
      <c r="BG1335" s="190">
        <f>IF(N1335="zákl. přenesená",J1335,0)</f>
        <v>0</v>
      </c>
      <c r="BH1335" s="190">
        <f>IF(N1335="sníž. přenesená",J1335,0)</f>
        <v>0</v>
      </c>
      <c r="BI1335" s="190">
        <f>IF(N1335="nulová",J1335,0)</f>
        <v>0</v>
      </c>
      <c r="BJ1335" s="16" t="s">
        <v>83</v>
      </c>
      <c r="BK1335" s="190">
        <f>ROUND(I1335*H1335,2)</f>
        <v>0</v>
      </c>
      <c r="BL1335" s="16" t="s">
        <v>1064</v>
      </c>
      <c r="BM1335" s="189" t="s">
        <v>1086</v>
      </c>
    </row>
    <row r="1336" spans="1:65" s="2" customFormat="1" ht="78">
      <c r="A1336" s="33"/>
      <c r="B1336" s="34"/>
      <c r="C1336" s="35"/>
      <c r="D1336" s="191" t="s">
        <v>129</v>
      </c>
      <c r="E1336" s="35"/>
      <c r="F1336" s="192" t="s">
        <v>1087</v>
      </c>
      <c r="G1336" s="35"/>
      <c r="H1336" s="35"/>
      <c r="I1336" s="193"/>
      <c r="J1336" s="35"/>
      <c r="K1336" s="35"/>
      <c r="L1336" s="38"/>
      <c r="M1336" s="194"/>
      <c r="N1336" s="195"/>
      <c r="O1336" s="70"/>
      <c r="P1336" s="70"/>
      <c r="Q1336" s="70"/>
      <c r="R1336" s="70"/>
      <c r="S1336" s="70"/>
      <c r="T1336" s="71"/>
      <c r="U1336" s="33"/>
      <c r="V1336" s="33"/>
      <c r="W1336" s="33"/>
      <c r="X1336" s="33"/>
      <c r="Y1336" s="33"/>
      <c r="Z1336" s="33"/>
      <c r="AA1336" s="33"/>
      <c r="AB1336" s="33"/>
      <c r="AC1336" s="33"/>
      <c r="AD1336" s="33"/>
      <c r="AE1336" s="33"/>
      <c r="AT1336" s="16" t="s">
        <v>129</v>
      </c>
      <c r="AU1336" s="16" t="s">
        <v>83</v>
      </c>
    </row>
    <row r="1337" spans="1:65" s="12" customFormat="1" ht="11.25">
      <c r="B1337" s="196"/>
      <c r="C1337" s="197"/>
      <c r="D1337" s="191" t="s">
        <v>130</v>
      </c>
      <c r="E1337" s="198" t="s">
        <v>1</v>
      </c>
      <c r="F1337" s="199" t="s">
        <v>1088</v>
      </c>
      <c r="G1337" s="197"/>
      <c r="H1337" s="198" t="s">
        <v>1</v>
      </c>
      <c r="I1337" s="200"/>
      <c r="J1337" s="197"/>
      <c r="K1337" s="197"/>
      <c r="L1337" s="201"/>
      <c r="M1337" s="202"/>
      <c r="N1337" s="203"/>
      <c r="O1337" s="203"/>
      <c r="P1337" s="203"/>
      <c r="Q1337" s="203"/>
      <c r="R1337" s="203"/>
      <c r="S1337" s="203"/>
      <c r="T1337" s="204"/>
      <c r="AT1337" s="205" t="s">
        <v>130</v>
      </c>
      <c r="AU1337" s="205" t="s">
        <v>83</v>
      </c>
      <c r="AV1337" s="12" t="s">
        <v>83</v>
      </c>
      <c r="AW1337" s="12" t="s">
        <v>31</v>
      </c>
      <c r="AX1337" s="12" t="s">
        <v>75</v>
      </c>
      <c r="AY1337" s="205" t="s">
        <v>120</v>
      </c>
    </row>
    <row r="1338" spans="1:65" s="13" customFormat="1" ht="11.25">
      <c r="B1338" s="206"/>
      <c r="C1338" s="207"/>
      <c r="D1338" s="191" t="s">
        <v>130</v>
      </c>
      <c r="E1338" s="208" t="s">
        <v>1</v>
      </c>
      <c r="F1338" s="209" t="s">
        <v>1089</v>
      </c>
      <c r="G1338" s="207"/>
      <c r="H1338" s="210">
        <v>211.31299999999999</v>
      </c>
      <c r="I1338" s="211"/>
      <c r="J1338" s="207"/>
      <c r="K1338" s="207"/>
      <c r="L1338" s="212"/>
      <c r="M1338" s="213"/>
      <c r="N1338" s="214"/>
      <c r="O1338" s="214"/>
      <c r="P1338" s="214"/>
      <c r="Q1338" s="214"/>
      <c r="R1338" s="214"/>
      <c r="S1338" s="214"/>
      <c r="T1338" s="215"/>
      <c r="AT1338" s="216" t="s">
        <v>130</v>
      </c>
      <c r="AU1338" s="216" t="s">
        <v>83</v>
      </c>
      <c r="AV1338" s="13" t="s">
        <v>85</v>
      </c>
      <c r="AW1338" s="13" t="s">
        <v>31</v>
      </c>
      <c r="AX1338" s="13" t="s">
        <v>75</v>
      </c>
      <c r="AY1338" s="216" t="s">
        <v>120</v>
      </c>
    </row>
    <row r="1339" spans="1:65" s="12" customFormat="1" ht="11.25">
      <c r="B1339" s="196"/>
      <c r="C1339" s="197"/>
      <c r="D1339" s="191" t="s">
        <v>130</v>
      </c>
      <c r="E1339" s="198" t="s">
        <v>1</v>
      </c>
      <c r="F1339" s="199" t="s">
        <v>1090</v>
      </c>
      <c r="G1339" s="197"/>
      <c r="H1339" s="198" t="s">
        <v>1</v>
      </c>
      <c r="I1339" s="200"/>
      <c r="J1339" s="197"/>
      <c r="K1339" s="197"/>
      <c r="L1339" s="201"/>
      <c r="M1339" s="202"/>
      <c r="N1339" s="203"/>
      <c r="O1339" s="203"/>
      <c r="P1339" s="203"/>
      <c r="Q1339" s="203"/>
      <c r="R1339" s="203"/>
      <c r="S1339" s="203"/>
      <c r="T1339" s="204"/>
      <c r="AT1339" s="205" t="s">
        <v>130</v>
      </c>
      <c r="AU1339" s="205" t="s">
        <v>83</v>
      </c>
      <c r="AV1339" s="12" t="s">
        <v>83</v>
      </c>
      <c r="AW1339" s="12" t="s">
        <v>31</v>
      </c>
      <c r="AX1339" s="12" t="s">
        <v>75</v>
      </c>
      <c r="AY1339" s="205" t="s">
        <v>120</v>
      </c>
    </row>
    <row r="1340" spans="1:65" s="13" customFormat="1" ht="11.25">
      <c r="B1340" s="206"/>
      <c r="C1340" s="207"/>
      <c r="D1340" s="191" t="s">
        <v>130</v>
      </c>
      <c r="E1340" s="208" t="s">
        <v>1</v>
      </c>
      <c r="F1340" s="209" t="s">
        <v>1091</v>
      </c>
      <c r="G1340" s="207"/>
      <c r="H1340" s="210">
        <v>133.19999999999999</v>
      </c>
      <c r="I1340" s="211"/>
      <c r="J1340" s="207"/>
      <c r="K1340" s="207"/>
      <c r="L1340" s="212"/>
      <c r="M1340" s="213"/>
      <c r="N1340" s="214"/>
      <c r="O1340" s="214"/>
      <c r="P1340" s="214"/>
      <c r="Q1340" s="214"/>
      <c r="R1340" s="214"/>
      <c r="S1340" s="214"/>
      <c r="T1340" s="215"/>
      <c r="AT1340" s="216" t="s">
        <v>130</v>
      </c>
      <c r="AU1340" s="216" t="s">
        <v>83</v>
      </c>
      <c r="AV1340" s="13" t="s">
        <v>85</v>
      </c>
      <c r="AW1340" s="13" t="s">
        <v>31</v>
      </c>
      <c r="AX1340" s="13" t="s">
        <v>75</v>
      </c>
      <c r="AY1340" s="216" t="s">
        <v>120</v>
      </c>
    </row>
    <row r="1341" spans="1:65" s="12" customFormat="1" ht="11.25">
      <c r="B1341" s="196"/>
      <c r="C1341" s="197"/>
      <c r="D1341" s="191" t="s">
        <v>130</v>
      </c>
      <c r="E1341" s="198" t="s">
        <v>1</v>
      </c>
      <c r="F1341" s="199" t="s">
        <v>1092</v>
      </c>
      <c r="G1341" s="197"/>
      <c r="H1341" s="198" t="s">
        <v>1</v>
      </c>
      <c r="I1341" s="200"/>
      <c r="J1341" s="197"/>
      <c r="K1341" s="197"/>
      <c r="L1341" s="201"/>
      <c r="M1341" s="202"/>
      <c r="N1341" s="203"/>
      <c r="O1341" s="203"/>
      <c r="P1341" s="203"/>
      <c r="Q1341" s="203"/>
      <c r="R1341" s="203"/>
      <c r="S1341" s="203"/>
      <c r="T1341" s="204"/>
      <c r="AT1341" s="205" t="s">
        <v>130</v>
      </c>
      <c r="AU1341" s="205" t="s">
        <v>83</v>
      </c>
      <c r="AV1341" s="12" t="s">
        <v>83</v>
      </c>
      <c r="AW1341" s="12" t="s">
        <v>31</v>
      </c>
      <c r="AX1341" s="12" t="s">
        <v>75</v>
      </c>
      <c r="AY1341" s="205" t="s">
        <v>120</v>
      </c>
    </row>
    <row r="1342" spans="1:65" s="13" customFormat="1" ht="11.25">
      <c r="B1342" s="206"/>
      <c r="C1342" s="207"/>
      <c r="D1342" s="191" t="s">
        <v>130</v>
      </c>
      <c r="E1342" s="208" t="s">
        <v>1</v>
      </c>
      <c r="F1342" s="209" t="s">
        <v>1093</v>
      </c>
      <c r="G1342" s="207"/>
      <c r="H1342" s="210">
        <v>24.6</v>
      </c>
      <c r="I1342" s="211"/>
      <c r="J1342" s="207"/>
      <c r="K1342" s="207"/>
      <c r="L1342" s="212"/>
      <c r="M1342" s="213"/>
      <c r="N1342" s="214"/>
      <c r="O1342" s="214"/>
      <c r="P1342" s="214"/>
      <c r="Q1342" s="214"/>
      <c r="R1342" s="214"/>
      <c r="S1342" s="214"/>
      <c r="T1342" s="215"/>
      <c r="AT1342" s="216" t="s">
        <v>130</v>
      </c>
      <c r="AU1342" s="216" t="s">
        <v>83</v>
      </c>
      <c r="AV1342" s="13" t="s">
        <v>85</v>
      </c>
      <c r="AW1342" s="13" t="s">
        <v>31</v>
      </c>
      <c r="AX1342" s="13" t="s">
        <v>75</v>
      </c>
      <c r="AY1342" s="216" t="s">
        <v>120</v>
      </c>
    </row>
    <row r="1343" spans="1:65" s="12" customFormat="1" ht="11.25">
      <c r="B1343" s="196"/>
      <c r="C1343" s="197"/>
      <c r="D1343" s="191" t="s">
        <v>130</v>
      </c>
      <c r="E1343" s="198" t="s">
        <v>1</v>
      </c>
      <c r="F1343" s="199" t="s">
        <v>1094</v>
      </c>
      <c r="G1343" s="197"/>
      <c r="H1343" s="198" t="s">
        <v>1</v>
      </c>
      <c r="I1343" s="200"/>
      <c r="J1343" s="197"/>
      <c r="K1343" s="197"/>
      <c r="L1343" s="201"/>
      <c r="M1343" s="202"/>
      <c r="N1343" s="203"/>
      <c r="O1343" s="203"/>
      <c r="P1343" s="203"/>
      <c r="Q1343" s="203"/>
      <c r="R1343" s="203"/>
      <c r="S1343" s="203"/>
      <c r="T1343" s="204"/>
      <c r="AT1343" s="205" t="s">
        <v>130</v>
      </c>
      <c r="AU1343" s="205" t="s">
        <v>83</v>
      </c>
      <c r="AV1343" s="12" t="s">
        <v>83</v>
      </c>
      <c r="AW1343" s="12" t="s">
        <v>31</v>
      </c>
      <c r="AX1343" s="12" t="s">
        <v>75</v>
      </c>
      <c r="AY1343" s="205" t="s">
        <v>120</v>
      </c>
    </row>
    <row r="1344" spans="1:65" s="13" customFormat="1" ht="11.25">
      <c r="B1344" s="206"/>
      <c r="C1344" s="207"/>
      <c r="D1344" s="191" t="s">
        <v>130</v>
      </c>
      <c r="E1344" s="208" t="s">
        <v>1</v>
      </c>
      <c r="F1344" s="209" t="s">
        <v>1095</v>
      </c>
      <c r="G1344" s="207"/>
      <c r="H1344" s="210">
        <v>1.4999999999999999E-2</v>
      </c>
      <c r="I1344" s="211"/>
      <c r="J1344" s="207"/>
      <c r="K1344" s="207"/>
      <c r="L1344" s="212"/>
      <c r="M1344" s="213"/>
      <c r="N1344" s="214"/>
      <c r="O1344" s="214"/>
      <c r="P1344" s="214"/>
      <c r="Q1344" s="214"/>
      <c r="R1344" s="214"/>
      <c r="S1344" s="214"/>
      <c r="T1344" s="215"/>
      <c r="AT1344" s="216" t="s">
        <v>130</v>
      </c>
      <c r="AU1344" s="216" t="s">
        <v>83</v>
      </c>
      <c r="AV1344" s="13" t="s">
        <v>85</v>
      </c>
      <c r="AW1344" s="13" t="s">
        <v>31</v>
      </c>
      <c r="AX1344" s="13" t="s">
        <v>75</v>
      </c>
      <c r="AY1344" s="216" t="s">
        <v>120</v>
      </c>
    </row>
    <row r="1345" spans="1:65" s="12" customFormat="1" ht="11.25">
      <c r="B1345" s="196"/>
      <c r="C1345" s="197"/>
      <c r="D1345" s="191" t="s">
        <v>130</v>
      </c>
      <c r="E1345" s="198" t="s">
        <v>1</v>
      </c>
      <c r="F1345" s="199" t="s">
        <v>1096</v>
      </c>
      <c r="G1345" s="197"/>
      <c r="H1345" s="198" t="s">
        <v>1</v>
      </c>
      <c r="I1345" s="200"/>
      <c r="J1345" s="197"/>
      <c r="K1345" s="197"/>
      <c r="L1345" s="201"/>
      <c r="M1345" s="202"/>
      <c r="N1345" s="203"/>
      <c r="O1345" s="203"/>
      <c r="P1345" s="203"/>
      <c r="Q1345" s="203"/>
      <c r="R1345" s="203"/>
      <c r="S1345" s="203"/>
      <c r="T1345" s="204"/>
      <c r="AT1345" s="205" t="s">
        <v>130</v>
      </c>
      <c r="AU1345" s="205" t="s">
        <v>83</v>
      </c>
      <c r="AV1345" s="12" t="s">
        <v>83</v>
      </c>
      <c r="AW1345" s="12" t="s">
        <v>31</v>
      </c>
      <c r="AX1345" s="12" t="s">
        <v>75</v>
      </c>
      <c r="AY1345" s="205" t="s">
        <v>120</v>
      </c>
    </row>
    <row r="1346" spans="1:65" s="13" customFormat="1" ht="11.25">
      <c r="B1346" s="206"/>
      <c r="C1346" s="207"/>
      <c r="D1346" s="191" t="s">
        <v>130</v>
      </c>
      <c r="E1346" s="208" t="s">
        <v>1</v>
      </c>
      <c r="F1346" s="209" t="s">
        <v>1097</v>
      </c>
      <c r="G1346" s="207"/>
      <c r="H1346" s="210">
        <v>767.81</v>
      </c>
      <c r="I1346" s="211"/>
      <c r="J1346" s="207"/>
      <c r="K1346" s="207"/>
      <c r="L1346" s="212"/>
      <c r="M1346" s="213"/>
      <c r="N1346" s="214"/>
      <c r="O1346" s="214"/>
      <c r="P1346" s="214"/>
      <c r="Q1346" s="214"/>
      <c r="R1346" s="214"/>
      <c r="S1346" s="214"/>
      <c r="T1346" s="215"/>
      <c r="AT1346" s="216" t="s">
        <v>130</v>
      </c>
      <c r="AU1346" s="216" t="s">
        <v>83</v>
      </c>
      <c r="AV1346" s="13" t="s">
        <v>85</v>
      </c>
      <c r="AW1346" s="13" t="s">
        <v>31</v>
      </c>
      <c r="AX1346" s="13" t="s">
        <v>75</v>
      </c>
      <c r="AY1346" s="216" t="s">
        <v>120</v>
      </c>
    </row>
    <row r="1347" spans="1:65" s="12" customFormat="1" ht="11.25">
      <c r="B1347" s="196"/>
      <c r="C1347" s="197"/>
      <c r="D1347" s="191" t="s">
        <v>130</v>
      </c>
      <c r="E1347" s="198" t="s">
        <v>1</v>
      </c>
      <c r="F1347" s="199" t="s">
        <v>1098</v>
      </c>
      <c r="G1347" s="197"/>
      <c r="H1347" s="198" t="s">
        <v>1</v>
      </c>
      <c r="I1347" s="200"/>
      <c r="J1347" s="197"/>
      <c r="K1347" s="197"/>
      <c r="L1347" s="201"/>
      <c r="M1347" s="202"/>
      <c r="N1347" s="203"/>
      <c r="O1347" s="203"/>
      <c r="P1347" s="203"/>
      <c r="Q1347" s="203"/>
      <c r="R1347" s="203"/>
      <c r="S1347" s="203"/>
      <c r="T1347" s="204"/>
      <c r="AT1347" s="205" t="s">
        <v>130</v>
      </c>
      <c r="AU1347" s="205" t="s">
        <v>83</v>
      </c>
      <c r="AV1347" s="12" t="s">
        <v>83</v>
      </c>
      <c r="AW1347" s="12" t="s">
        <v>31</v>
      </c>
      <c r="AX1347" s="12" t="s">
        <v>75</v>
      </c>
      <c r="AY1347" s="205" t="s">
        <v>120</v>
      </c>
    </row>
    <row r="1348" spans="1:65" s="13" customFormat="1" ht="11.25">
      <c r="B1348" s="206"/>
      <c r="C1348" s="207"/>
      <c r="D1348" s="191" t="s">
        <v>130</v>
      </c>
      <c r="E1348" s="208" t="s">
        <v>1</v>
      </c>
      <c r="F1348" s="209" t="s">
        <v>1099</v>
      </c>
      <c r="G1348" s="207"/>
      <c r="H1348" s="210">
        <v>2027.52</v>
      </c>
      <c r="I1348" s="211"/>
      <c r="J1348" s="207"/>
      <c r="K1348" s="207"/>
      <c r="L1348" s="212"/>
      <c r="M1348" s="213"/>
      <c r="N1348" s="214"/>
      <c r="O1348" s="214"/>
      <c r="P1348" s="214"/>
      <c r="Q1348" s="214"/>
      <c r="R1348" s="214"/>
      <c r="S1348" s="214"/>
      <c r="T1348" s="215"/>
      <c r="AT1348" s="216" t="s">
        <v>130</v>
      </c>
      <c r="AU1348" s="216" t="s">
        <v>83</v>
      </c>
      <c r="AV1348" s="13" t="s">
        <v>85</v>
      </c>
      <c r="AW1348" s="13" t="s">
        <v>31</v>
      </c>
      <c r="AX1348" s="13" t="s">
        <v>75</v>
      </c>
      <c r="AY1348" s="216" t="s">
        <v>120</v>
      </c>
    </row>
    <row r="1349" spans="1:65" s="12" customFormat="1" ht="11.25">
      <c r="B1349" s="196"/>
      <c r="C1349" s="197"/>
      <c r="D1349" s="191" t="s">
        <v>130</v>
      </c>
      <c r="E1349" s="198" t="s">
        <v>1</v>
      </c>
      <c r="F1349" s="199" t="s">
        <v>1100</v>
      </c>
      <c r="G1349" s="197"/>
      <c r="H1349" s="198" t="s">
        <v>1</v>
      </c>
      <c r="I1349" s="200"/>
      <c r="J1349" s="197"/>
      <c r="K1349" s="197"/>
      <c r="L1349" s="201"/>
      <c r="M1349" s="202"/>
      <c r="N1349" s="203"/>
      <c r="O1349" s="203"/>
      <c r="P1349" s="203"/>
      <c r="Q1349" s="203"/>
      <c r="R1349" s="203"/>
      <c r="S1349" s="203"/>
      <c r="T1349" s="204"/>
      <c r="AT1349" s="205" t="s">
        <v>130</v>
      </c>
      <c r="AU1349" s="205" t="s">
        <v>83</v>
      </c>
      <c r="AV1349" s="12" t="s">
        <v>83</v>
      </c>
      <c r="AW1349" s="12" t="s">
        <v>31</v>
      </c>
      <c r="AX1349" s="12" t="s">
        <v>75</v>
      </c>
      <c r="AY1349" s="205" t="s">
        <v>120</v>
      </c>
    </row>
    <row r="1350" spans="1:65" s="13" customFormat="1" ht="11.25">
      <c r="B1350" s="206"/>
      <c r="C1350" s="207"/>
      <c r="D1350" s="191" t="s">
        <v>130</v>
      </c>
      <c r="E1350" s="208" t="s">
        <v>1</v>
      </c>
      <c r="F1350" s="209" t="s">
        <v>1101</v>
      </c>
      <c r="G1350" s="207"/>
      <c r="H1350" s="210">
        <v>232.01</v>
      </c>
      <c r="I1350" s="211"/>
      <c r="J1350" s="207"/>
      <c r="K1350" s="207"/>
      <c r="L1350" s="212"/>
      <c r="M1350" s="213"/>
      <c r="N1350" s="214"/>
      <c r="O1350" s="214"/>
      <c r="P1350" s="214"/>
      <c r="Q1350" s="214"/>
      <c r="R1350" s="214"/>
      <c r="S1350" s="214"/>
      <c r="T1350" s="215"/>
      <c r="AT1350" s="216" t="s">
        <v>130</v>
      </c>
      <c r="AU1350" s="216" t="s">
        <v>83</v>
      </c>
      <c r="AV1350" s="13" t="s">
        <v>85</v>
      </c>
      <c r="AW1350" s="13" t="s">
        <v>31</v>
      </c>
      <c r="AX1350" s="13" t="s">
        <v>75</v>
      </c>
      <c r="AY1350" s="216" t="s">
        <v>120</v>
      </c>
    </row>
    <row r="1351" spans="1:65" s="12" customFormat="1" ht="11.25">
      <c r="B1351" s="196"/>
      <c r="C1351" s="197"/>
      <c r="D1351" s="191" t="s">
        <v>130</v>
      </c>
      <c r="E1351" s="198" t="s">
        <v>1</v>
      </c>
      <c r="F1351" s="199" t="s">
        <v>1102</v>
      </c>
      <c r="G1351" s="197"/>
      <c r="H1351" s="198" t="s">
        <v>1</v>
      </c>
      <c r="I1351" s="200"/>
      <c r="J1351" s="197"/>
      <c r="K1351" s="197"/>
      <c r="L1351" s="201"/>
      <c r="M1351" s="202"/>
      <c r="N1351" s="203"/>
      <c r="O1351" s="203"/>
      <c r="P1351" s="203"/>
      <c r="Q1351" s="203"/>
      <c r="R1351" s="203"/>
      <c r="S1351" s="203"/>
      <c r="T1351" s="204"/>
      <c r="AT1351" s="205" t="s">
        <v>130</v>
      </c>
      <c r="AU1351" s="205" t="s">
        <v>83</v>
      </c>
      <c r="AV1351" s="12" t="s">
        <v>83</v>
      </c>
      <c r="AW1351" s="12" t="s">
        <v>31</v>
      </c>
      <c r="AX1351" s="12" t="s">
        <v>75</v>
      </c>
      <c r="AY1351" s="205" t="s">
        <v>120</v>
      </c>
    </row>
    <row r="1352" spans="1:65" s="13" customFormat="1" ht="11.25">
      <c r="B1352" s="206"/>
      <c r="C1352" s="207"/>
      <c r="D1352" s="191" t="s">
        <v>130</v>
      </c>
      <c r="E1352" s="208" t="s">
        <v>1</v>
      </c>
      <c r="F1352" s="209" t="s">
        <v>1103</v>
      </c>
      <c r="G1352" s="207"/>
      <c r="H1352" s="210">
        <v>4.5090000000000003</v>
      </c>
      <c r="I1352" s="211"/>
      <c r="J1352" s="207"/>
      <c r="K1352" s="207"/>
      <c r="L1352" s="212"/>
      <c r="M1352" s="213"/>
      <c r="N1352" s="214"/>
      <c r="O1352" s="214"/>
      <c r="P1352" s="214"/>
      <c r="Q1352" s="214"/>
      <c r="R1352" s="214"/>
      <c r="S1352" s="214"/>
      <c r="T1352" s="215"/>
      <c r="AT1352" s="216" t="s">
        <v>130</v>
      </c>
      <c r="AU1352" s="216" t="s">
        <v>83</v>
      </c>
      <c r="AV1352" s="13" t="s">
        <v>85</v>
      </c>
      <c r="AW1352" s="13" t="s">
        <v>31</v>
      </c>
      <c r="AX1352" s="13" t="s">
        <v>75</v>
      </c>
      <c r="AY1352" s="216" t="s">
        <v>120</v>
      </c>
    </row>
    <row r="1353" spans="1:65" s="14" customFormat="1" ht="11.25">
      <c r="B1353" s="217"/>
      <c r="C1353" s="218"/>
      <c r="D1353" s="191" t="s">
        <v>130</v>
      </c>
      <c r="E1353" s="219" t="s">
        <v>1</v>
      </c>
      <c r="F1353" s="220" t="s">
        <v>137</v>
      </c>
      <c r="G1353" s="218"/>
      <c r="H1353" s="221">
        <v>3400.9769999999999</v>
      </c>
      <c r="I1353" s="222"/>
      <c r="J1353" s="218"/>
      <c r="K1353" s="218"/>
      <c r="L1353" s="223"/>
      <c r="M1353" s="224"/>
      <c r="N1353" s="225"/>
      <c r="O1353" s="225"/>
      <c r="P1353" s="225"/>
      <c r="Q1353" s="225"/>
      <c r="R1353" s="225"/>
      <c r="S1353" s="225"/>
      <c r="T1353" s="226"/>
      <c r="AT1353" s="227" t="s">
        <v>130</v>
      </c>
      <c r="AU1353" s="227" t="s">
        <v>83</v>
      </c>
      <c r="AV1353" s="14" t="s">
        <v>127</v>
      </c>
      <c r="AW1353" s="14" t="s">
        <v>31</v>
      </c>
      <c r="AX1353" s="14" t="s">
        <v>83</v>
      </c>
      <c r="AY1353" s="227" t="s">
        <v>120</v>
      </c>
    </row>
    <row r="1354" spans="1:65" s="2" customFormat="1" ht="55.5" customHeight="1">
      <c r="A1354" s="33"/>
      <c r="B1354" s="34"/>
      <c r="C1354" s="228" t="s">
        <v>1104</v>
      </c>
      <c r="D1354" s="228" t="s">
        <v>553</v>
      </c>
      <c r="E1354" s="229" t="s">
        <v>1105</v>
      </c>
      <c r="F1354" s="230" t="s">
        <v>1106</v>
      </c>
      <c r="G1354" s="231" t="s">
        <v>450</v>
      </c>
      <c r="H1354" s="232">
        <v>5927.08</v>
      </c>
      <c r="I1354" s="233"/>
      <c r="J1354" s="234">
        <f>ROUND(I1354*H1354,2)</f>
        <v>0</v>
      </c>
      <c r="K1354" s="230" t="s">
        <v>125</v>
      </c>
      <c r="L1354" s="38"/>
      <c r="M1354" s="235" t="s">
        <v>1</v>
      </c>
      <c r="N1354" s="236" t="s">
        <v>40</v>
      </c>
      <c r="O1354" s="70"/>
      <c r="P1354" s="187">
        <f>O1354*H1354</f>
        <v>0</v>
      </c>
      <c r="Q1354" s="187">
        <v>0</v>
      </c>
      <c r="R1354" s="187">
        <f>Q1354*H1354</f>
        <v>0</v>
      </c>
      <c r="S1354" s="187">
        <v>0</v>
      </c>
      <c r="T1354" s="188">
        <f>S1354*H1354</f>
        <v>0</v>
      </c>
      <c r="U1354" s="33"/>
      <c r="V1354" s="33"/>
      <c r="W1354" s="33"/>
      <c r="X1354" s="33"/>
      <c r="Y1354" s="33"/>
      <c r="Z1354" s="33"/>
      <c r="AA1354" s="33"/>
      <c r="AB1354" s="33"/>
      <c r="AC1354" s="33"/>
      <c r="AD1354" s="33"/>
      <c r="AE1354" s="33"/>
      <c r="AR1354" s="189" t="s">
        <v>1064</v>
      </c>
      <c r="AT1354" s="189" t="s">
        <v>553</v>
      </c>
      <c r="AU1354" s="189" t="s">
        <v>83</v>
      </c>
      <c r="AY1354" s="16" t="s">
        <v>120</v>
      </c>
      <c r="BE1354" s="190">
        <f>IF(N1354="základní",J1354,0)</f>
        <v>0</v>
      </c>
      <c r="BF1354" s="190">
        <f>IF(N1354="snížená",J1354,0)</f>
        <v>0</v>
      </c>
      <c r="BG1354" s="190">
        <f>IF(N1354="zákl. přenesená",J1354,0)</f>
        <v>0</v>
      </c>
      <c r="BH1354" s="190">
        <f>IF(N1354="sníž. přenesená",J1354,0)</f>
        <v>0</v>
      </c>
      <c r="BI1354" s="190">
        <f>IF(N1354="nulová",J1354,0)</f>
        <v>0</v>
      </c>
      <c r="BJ1354" s="16" t="s">
        <v>83</v>
      </c>
      <c r="BK1354" s="190">
        <f>ROUND(I1354*H1354,2)</f>
        <v>0</v>
      </c>
      <c r="BL1354" s="16" t="s">
        <v>1064</v>
      </c>
      <c r="BM1354" s="189" t="s">
        <v>1107</v>
      </c>
    </row>
    <row r="1355" spans="1:65" s="2" customFormat="1" ht="78">
      <c r="A1355" s="33"/>
      <c r="B1355" s="34"/>
      <c r="C1355" s="35"/>
      <c r="D1355" s="191" t="s">
        <v>129</v>
      </c>
      <c r="E1355" s="35"/>
      <c r="F1355" s="192" t="s">
        <v>1108</v>
      </c>
      <c r="G1355" s="35"/>
      <c r="H1355" s="35"/>
      <c r="I1355" s="193"/>
      <c r="J1355" s="35"/>
      <c r="K1355" s="35"/>
      <c r="L1355" s="38"/>
      <c r="M1355" s="194"/>
      <c r="N1355" s="195"/>
      <c r="O1355" s="70"/>
      <c r="P1355" s="70"/>
      <c r="Q1355" s="70"/>
      <c r="R1355" s="70"/>
      <c r="S1355" s="70"/>
      <c r="T1355" s="71"/>
      <c r="U1355" s="33"/>
      <c r="V1355" s="33"/>
      <c r="W1355" s="33"/>
      <c r="X1355" s="33"/>
      <c r="Y1355" s="33"/>
      <c r="Z1355" s="33"/>
      <c r="AA1355" s="33"/>
      <c r="AB1355" s="33"/>
      <c r="AC1355" s="33"/>
      <c r="AD1355" s="33"/>
      <c r="AE1355" s="33"/>
      <c r="AT1355" s="16" t="s">
        <v>129</v>
      </c>
      <c r="AU1355" s="16" t="s">
        <v>83</v>
      </c>
    </row>
    <row r="1356" spans="1:65" s="12" customFormat="1" ht="11.25">
      <c r="B1356" s="196"/>
      <c r="C1356" s="197"/>
      <c r="D1356" s="191" t="s">
        <v>130</v>
      </c>
      <c r="E1356" s="198" t="s">
        <v>1</v>
      </c>
      <c r="F1356" s="199" t="s">
        <v>1109</v>
      </c>
      <c r="G1356" s="197"/>
      <c r="H1356" s="198" t="s">
        <v>1</v>
      </c>
      <c r="I1356" s="200"/>
      <c r="J1356" s="197"/>
      <c r="K1356" s="197"/>
      <c r="L1356" s="201"/>
      <c r="M1356" s="202"/>
      <c r="N1356" s="203"/>
      <c r="O1356" s="203"/>
      <c r="P1356" s="203"/>
      <c r="Q1356" s="203"/>
      <c r="R1356" s="203"/>
      <c r="S1356" s="203"/>
      <c r="T1356" s="204"/>
      <c r="AT1356" s="205" t="s">
        <v>130</v>
      </c>
      <c r="AU1356" s="205" t="s">
        <v>83</v>
      </c>
      <c r="AV1356" s="12" t="s">
        <v>83</v>
      </c>
      <c r="AW1356" s="12" t="s">
        <v>31</v>
      </c>
      <c r="AX1356" s="12" t="s">
        <v>75</v>
      </c>
      <c r="AY1356" s="205" t="s">
        <v>120</v>
      </c>
    </row>
    <row r="1357" spans="1:65" s="13" customFormat="1" ht="11.25">
      <c r="B1357" s="206"/>
      <c r="C1357" s="207"/>
      <c r="D1357" s="191" t="s">
        <v>130</v>
      </c>
      <c r="E1357" s="208" t="s">
        <v>1</v>
      </c>
      <c r="F1357" s="209" t="s">
        <v>1110</v>
      </c>
      <c r="G1357" s="207"/>
      <c r="H1357" s="210">
        <v>5927.08</v>
      </c>
      <c r="I1357" s="211"/>
      <c r="J1357" s="207"/>
      <c r="K1357" s="207"/>
      <c r="L1357" s="212"/>
      <c r="M1357" s="213"/>
      <c r="N1357" s="214"/>
      <c r="O1357" s="214"/>
      <c r="P1357" s="214"/>
      <c r="Q1357" s="214"/>
      <c r="R1357" s="214"/>
      <c r="S1357" s="214"/>
      <c r="T1357" s="215"/>
      <c r="AT1357" s="216" t="s">
        <v>130</v>
      </c>
      <c r="AU1357" s="216" t="s">
        <v>83</v>
      </c>
      <c r="AV1357" s="13" t="s">
        <v>85</v>
      </c>
      <c r="AW1357" s="13" t="s">
        <v>31</v>
      </c>
      <c r="AX1357" s="13" t="s">
        <v>75</v>
      </c>
      <c r="AY1357" s="216" t="s">
        <v>120</v>
      </c>
    </row>
    <row r="1358" spans="1:65" s="14" customFormat="1" ht="11.25">
      <c r="B1358" s="217"/>
      <c r="C1358" s="218"/>
      <c r="D1358" s="191" t="s">
        <v>130</v>
      </c>
      <c r="E1358" s="219" t="s">
        <v>1</v>
      </c>
      <c r="F1358" s="220" t="s">
        <v>137</v>
      </c>
      <c r="G1358" s="218"/>
      <c r="H1358" s="221">
        <v>5927.08</v>
      </c>
      <c r="I1358" s="222"/>
      <c r="J1358" s="218"/>
      <c r="K1358" s="218"/>
      <c r="L1358" s="223"/>
      <c r="M1358" s="224"/>
      <c r="N1358" s="225"/>
      <c r="O1358" s="225"/>
      <c r="P1358" s="225"/>
      <c r="Q1358" s="225"/>
      <c r="R1358" s="225"/>
      <c r="S1358" s="225"/>
      <c r="T1358" s="226"/>
      <c r="AT1358" s="227" t="s">
        <v>130</v>
      </c>
      <c r="AU1358" s="227" t="s">
        <v>83</v>
      </c>
      <c r="AV1358" s="14" t="s">
        <v>127</v>
      </c>
      <c r="AW1358" s="14" t="s">
        <v>31</v>
      </c>
      <c r="AX1358" s="14" t="s">
        <v>83</v>
      </c>
      <c r="AY1358" s="227" t="s">
        <v>120</v>
      </c>
    </row>
    <row r="1359" spans="1:65" s="2" customFormat="1" ht="55.5" customHeight="1">
      <c r="A1359" s="33"/>
      <c r="B1359" s="34"/>
      <c r="C1359" s="228" t="s">
        <v>1111</v>
      </c>
      <c r="D1359" s="228" t="s">
        <v>553</v>
      </c>
      <c r="E1359" s="229" t="s">
        <v>1112</v>
      </c>
      <c r="F1359" s="230" t="s">
        <v>1113</v>
      </c>
      <c r="G1359" s="231" t="s">
        <v>450</v>
      </c>
      <c r="H1359" s="232">
        <v>1.0529999999999999</v>
      </c>
      <c r="I1359" s="233"/>
      <c r="J1359" s="234">
        <f>ROUND(I1359*H1359,2)</f>
        <v>0</v>
      </c>
      <c r="K1359" s="230" t="s">
        <v>125</v>
      </c>
      <c r="L1359" s="38"/>
      <c r="M1359" s="235" t="s">
        <v>1</v>
      </c>
      <c r="N1359" s="236" t="s">
        <v>40</v>
      </c>
      <c r="O1359" s="70"/>
      <c r="P1359" s="187">
        <f>O1359*H1359</f>
        <v>0</v>
      </c>
      <c r="Q1359" s="187">
        <v>0</v>
      </c>
      <c r="R1359" s="187">
        <f>Q1359*H1359</f>
        <v>0</v>
      </c>
      <c r="S1359" s="187">
        <v>0</v>
      </c>
      <c r="T1359" s="188">
        <f>S1359*H1359</f>
        <v>0</v>
      </c>
      <c r="U1359" s="33"/>
      <c r="V1359" s="33"/>
      <c r="W1359" s="33"/>
      <c r="X1359" s="33"/>
      <c r="Y1359" s="33"/>
      <c r="Z1359" s="33"/>
      <c r="AA1359" s="33"/>
      <c r="AB1359" s="33"/>
      <c r="AC1359" s="33"/>
      <c r="AD1359" s="33"/>
      <c r="AE1359" s="33"/>
      <c r="AR1359" s="189" t="s">
        <v>1064</v>
      </c>
      <c r="AT1359" s="189" t="s">
        <v>553</v>
      </c>
      <c r="AU1359" s="189" t="s">
        <v>83</v>
      </c>
      <c r="AY1359" s="16" t="s">
        <v>120</v>
      </c>
      <c r="BE1359" s="190">
        <f>IF(N1359="základní",J1359,0)</f>
        <v>0</v>
      </c>
      <c r="BF1359" s="190">
        <f>IF(N1359="snížená",J1359,0)</f>
        <v>0</v>
      </c>
      <c r="BG1359" s="190">
        <f>IF(N1359="zákl. přenesená",J1359,0)</f>
        <v>0</v>
      </c>
      <c r="BH1359" s="190">
        <f>IF(N1359="sníž. přenesená",J1359,0)</f>
        <v>0</v>
      </c>
      <c r="BI1359" s="190">
        <f>IF(N1359="nulová",J1359,0)</f>
        <v>0</v>
      </c>
      <c r="BJ1359" s="16" t="s">
        <v>83</v>
      </c>
      <c r="BK1359" s="190">
        <f>ROUND(I1359*H1359,2)</f>
        <v>0</v>
      </c>
      <c r="BL1359" s="16" t="s">
        <v>1064</v>
      </c>
      <c r="BM1359" s="189" t="s">
        <v>1114</v>
      </c>
    </row>
    <row r="1360" spans="1:65" s="2" customFormat="1" ht="78">
      <c r="A1360" s="33"/>
      <c r="B1360" s="34"/>
      <c r="C1360" s="35"/>
      <c r="D1360" s="191" t="s">
        <v>129</v>
      </c>
      <c r="E1360" s="35"/>
      <c r="F1360" s="192" t="s">
        <v>1115</v>
      </c>
      <c r="G1360" s="35"/>
      <c r="H1360" s="35"/>
      <c r="I1360" s="193"/>
      <c r="J1360" s="35"/>
      <c r="K1360" s="35"/>
      <c r="L1360" s="38"/>
      <c r="M1360" s="194"/>
      <c r="N1360" s="195"/>
      <c r="O1360" s="70"/>
      <c r="P1360" s="70"/>
      <c r="Q1360" s="70"/>
      <c r="R1360" s="70"/>
      <c r="S1360" s="70"/>
      <c r="T1360" s="71"/>
      <c r="U1360" s="33"/>
      <c r="V1360" s="33"/>
      <c r="W1360" s="33"/>
      <c r="X1360" s="33"/>
      <c r="Y1360" s="33"/>
      <c r="Z1360" s="33"/>
      <c r="AA1360" s="33"/>
      <c r="AB1360" s="33"/>
      <c r="AC1360" s="33"/>
      <c r="AD1360" s="33"/>
      <c r="AE1360" s="33"/>
      <c r="AT1360" s="16" t="s">
        <v>129</v>
      </c>
      <c r="AU1360" s="16" t="s">
        <v>83</v>
      </c>
    </row>
    <row r="1361" spans="1:65" s="12" customFormat="1" ht="11.25">
      <c r="B1361" s="196"/>
      <c r="C1361" s="197"/>
      <c r="D1361" s="191" t="s">
        <v>130</v>
      </c>
      <c r="E1361" s="198" t="s">
        <v>1</v>
      </c>
      <c r="F1361" s="199" t="s">
        <v>1116</v>
      </c>
      <c r="G1361" s="197"/>
      <c r="H1361" s="198" t="s">
        <v>1</v>
      </c>
      <c r="I1361" s="200"/>
      <c r="J1361" s="197"/>
      <c r="K1361" s="197"/>
      <c r="L1361" s="201"/>
      <c r="M1361" s="202"/>
      <c r="N1361" s="203"/>
      <c r="O1361" s="203"/>
      <c r="P1361" s="203"/>
      <c r="Q1361" s="203"/>
      <c r="R1361" s="203"/>
      <c r="S1361" s="203"/>
      <c r="T1361" s="204"/>
      <c r="AT1361" s="205" t="s">
        <v>130</v>
      </c>
      <c r="AU1361" s="205" t="s">
        <v>83</v>
      </c>
      <c r="AV1361" s="12" t="s">
        <v>83</v>
      </c>
      <c r="AW1361" s="12" t="s">
        <v>31</v>
      </c>
      <c r="AX1361" s="12" t="s">
        <v>75</v>
      </c>
      <c r="AY1361" s="205" t="s">
        <v>120</v>
      </c>
    </row>
    <row r="1362" spans="1:65" s="13" customFormat="1" ht="11.25">
      <c r="B1362" s="206"/>
      <c r="C1362" s="207"/>
      <c r="D1362" s="191" t="s">
        <v>130</v>
      </c>
      <c r="E1362" s="208" t="s">
        <v>1</v>
      </c>
      <c r="F1362" s="209" t="s">
        <v>1117</v>
      </c>
      <c r="G1362" s="207"/>
      <c r="H1362" s="210">
        <v>1.0529999999999999</v>
      </c>
      <c r="I1362" s="211"/>
      <c r="J1362" s="207"/>
      <c r="K1362" s="207"/>
      <c r="L1362" s="212"/>
      <c r="M1362" s="213"/>
      <c r="N1362" s="214"/>
      <c r="O1362" s="214"/>
      <c r="P1362" s="214"/>
      <c r="Q1362" s="214"/>
      <c r="R1362" s="214"/>
      <c r="S1362" s="214"/>
      <c r="T1362" s="215"/>
      <c r="AT1362" s="216" t="s">
        <v>130</v>
      </c>
      <c r="AU1362" s="216" t="s">
        <v>83</v>
      </c>
      <c r="AV1362" s="13" t="s">
        <v>85</v>
      </c>
      <c r="AW1362" s="13" t="s">
        <v>31</v>
      </c>
      <c r="AX1362" s="13" t="s">
        <v>75</v>
      </c>
      <c r="AY1362" s="216" t="s">
        <v>120</v>
      </c>
    </row>
    <row r="1363" spans="1:65" s="14" customFormat="1" ht="11.25">
      <c r="B1363" s="217"/>
      <c r="C1363" s="218"/>
      <c r="D1363" s="191" t="s">
        <v>130</v>
      </c>
      <c r="E1363" s="219" t="s">
        <v>1</v>
      </c>
      <c r="F1363" s="220" t="s">
        <v>137</v>
      </c>
      <c r="G1363" s="218"/>
      <c r="H1363" s="221">
        <v>1.0529999999999999</v>
      </c>
      <c r="I1363" s="222"/>
      <c r="J1363" s="218"/>
      <c r="K1363" s="218"/>
      <c r="L1363" s="223"/>
      <c r="M1363" s="224"/>
      <c r="N1363" s="225"/>
      <c r="O1363" s="225"/>
      <c r="P1363" s="225"/>
      <c r="Q1363" s="225"/>
      <c r="R1363" s="225"/>
      <c r="S1363" s="225"/>
      <c r="T1363" s="226"/>
      <c r="AT1363" s="227" t="s">
        <v>130</v>
      </c>
      <c r="AU1363" s="227" t="s">
        <v>83</v>
      </c>
      <c r="AV1363" s="14" t="s">
        <v>127</v>
      </c>
      <c r="AW1363" s="14" t="s">
        <v>31</v>
      </c>
      <c r="AX1363" s="14" t="s">
        <v>83</v>
      </c>
      <c r="AY1363" s="227" t="s">
        <v>120</v>
      </c>
    </row>
    <row r="1364" spans="1:65" s="2" customFormat="1" ht="66.75" customHeight="1">
      <c r="A1364" s="33"/>
      <c r="B1364" s="34"/>
      <c r="C1364" s="228" t="s">
        <v>1118</v>
      </c>
      <c r="D1364" s="228" t="s">
        <v>553</v>
      </c>
      <c r="E1364" s="229" t="s">
        <v>1119</v>
      </c>
      <c r="F1364" s="230" t="s">
        <v>1120</v>
      </c>
      <c r="G1364" s="231" t="s">
        <v>450</v>
      </c>
      <c r="H1364" s="232">
        <v>8.2149999999999999</v>
      </c>
      <c r="I1364" s="233"/>
      <c r="J1364" s="234">
        <f>ROUND(I1364*H1364,2)</f>
        <v>0</v>
      </c>
      <c r="K1364" s="230" t="s">
        <v>125</v>
      </c>
      <c r="L1364" s="38"/>
      <c r="M1364" s="235" t="s">
        <v>1</v>
      </c>
      <c r="N1364" s="236" t="s">
        <v>40</v>
      </c>
      <c r="O1364" s="70"/>
      <c r="P1364" s="187">
        <f>O1364*H1364</f>
        <v>0</v>
      </c>
      <c r="Q1364" s="187">
        <v>0</v>
      </c>
      <c r="R1364" s="187">
        <f>Q1364*H1364</f>
        <v>0</v>
      </c>
      <c r="S1364" s="187">
        <v>0</v>
      </c>
      <c r="T1364" s="188">
        <f>S1364*H1364</f>
        <v>0</v>
      </c>
      <c r="U1364" s="33"/>
      <c r="V1364" s="33"/>
      <c r="W1364" s="33"/>
      <c r="X1364" s="33"/>
      <c r="Y1364" s="33"/>
      <c r="Z1364" s="33"/>
      <c r="AA1364" s="33"/>
      <c r="AB1364" s="33"/>
      <c r="AC1364" s="33"/>
      <c r="AD1364" s="33"/>
      <c r="AE1364" s="33"/>
      <c r="AR1364" s="189" t="s">
        <v>1064</v>
      </c>
      <c r="AT1364" s="189" t="s">
        <v>553</v>
      </c>
      <c r="AU1364" s="189" t="s">
        <v>83</v>
      </c>
      <c r="AY1364" s="16" t="s">
        <v>120</v>
      </c>
      <c r="BE1364" s="190">
        <f>IF(N1364="základní",J1364,0)</f>
        <v>0</v>
      </c>
      <c r="BF1364" s="190">
        <f>IF(N1364="snížená",J1364,0)</f>
        <v>0</v>
      </c>
      <c r="BG1364" s="190">
        <f>IF(N1364="zákl. přenesená",J1364,0)</f>
        <v>0</v>
      </c>
      <c r="BH1364" s="190">
        <f>IF(N1364="sníž. přenesená",J1364,0)</f>
        <v>0</v>
      </c>
      <c r="BI1364" s="190">
        <f>IF(N1364="nulová",J1364,0)</f>
        <v>0</v>
      </c>
      <c r="BJ1364" s="16" t="s">
        <v>83</v>
      </c>
      <c r="BK1364" s="190">
        <f>ROUND(I1364*H1364,2)</f>
        <v>0</v>
      </c>
      <c r="BL1364" s="16" t="s">
        <v>1064</v>
      </c>
      <c r="BM1364" s="189" t="s">
        <v>1121</v>
      </c>
    </row>
    <row r="1365" spans="1:65" s="2" customFormat="1" ht="78">
      <c r="A1365" s="33"/>
      <c r="B1365" s="34"/>
      <c r="C1365" s="35"/>
      <c r="D1365" s="191" t="s">
        <v>129</v>
      </c>
      <c r="E1365" s="35"/>
      <c r="F1365" s="192" t="s">
        <v>1122</v>
      </c>
      <c r="G1365" s="35"/>
      <c r="H1365" s="35"/>
      <c r="I1365" s="193"/>
      <c r="J1365" s="35"/>
      <c r="K1365" s="35"/>
      <c r="L1365" s="38"/>
      <c r="M1365" s="194"/>
      <c r="N1365" s="195"/>
      <c r="O1365" s="70"/>
      <c r="P1365" s="70"/>
      <c r="Q1365" s="70"/>
      <c r="R1365" s="70"/>
      <c r="S1365" s="70"/>
      <c r="T1365" s="71"/>
      <c r="U1365" s="33"/>
      <c r="V1365" s="33"/>
      <c r="W1365" s="33"/>
      <c r="X1365" s="33"/>
      <c r="Y1365" s="33"/>
      <c r="Z1365" s="33"/>
      <c r="AA1365" s="33"/>
      <c r="AB1365" s="33"/>
      <c r="AC1365" s="33"/>
      <c r="AD1365" s="33"/>
      <c r="AE1365" s="33"/>
      <c r="AT1365" s="16" t="s">
        <v>129</v>
      </c>
      <c r="AU1365" s="16" t="s">
        <v>83</v>
      </c>
    </row>
    <row r="1366" spans="1:65" s="12" customFormat="1" ht="11.25">
      <c r="B1366" s="196"/>
      <c r="C1366" s="197"/>
      <c r="D1366" s="191" t="s">
        <v>130</v>
      </c>
      <c r="E1366" s="198" t="s">
        <v>1</v>
      </c>
      <c r="F1366" s="199" t="s">
        <v>1123</v>
      </c>
      <c r="G1366" s="197"/>
      <c r="H1366" s="198" t="s">
        <v>1</v>
      </c>
      <c r="I1366" s="200"/>
      <c r="J1366" s="197"/>
      <c r="K1366" s="197"/>
      <c r="L1366" s="201"/>
      <c r="M1366" s="202"/>
      <c r="N1366" s="203"/>
      <c r="O1366" s="203"/>
      <c r="P1366" s="203"/>
      <c r="Q1366" s="203"/>
      <c r="R1366" s="203"/>
      <c r="S1366" s="203"/>
      <c r="T1366" s="204"/>
      <c r="AT1366" s="205" t="s">
        <v>130</v>
      </c>
      <c r="AU1366" s="205" t="s">
        <v>83</v>
      </c>
      <c r="AV1366" s="12" t="s">
        <v>83</v>
      </c>
      <c r="AW1366" s="12" t="s">
        <v>31</v>
      </c>
      <c r="AX1366" s="12" t="s">
        <v>75</v>
      </c>
      <c r="AY1366" s="205" t="s">
        <v>120</v>
      </c>
    </row>
    <row r="1367" spans="1:65" s="13" customFormat="1" ht="11.25">
      <c r="B1367" s="206"/>
      <c r="C1367" s="207"/>
      <c r="D1367" s="191" t="s">
        <v>130</v>
      </c>
      <c r="E1367" s="208" t="s">
        <v>1</v>
      </c>
      <c r="F1367" s="209" t="s">
        <v>1124</v>
      </c>
      <c r="G1367" s="207"/>
      <c r="H1367" s="210">
        <v>8.2149999999999999</v>
      </c>
      <c r="I1367" s="211"/>
      <c r="J1367" s="207"/>
      <c r="K1367" s="207"/>
      <c r="L1367" s="212"/>
      <c r="M1367" s="213"/>
      <c r="N1367" s="214"/>
      <c r="O1367" s="214"/>
      <c r="P1367" s="214"/>
      <c r="Q1367" s="214"/>
      <c r="R1367" s="214"/>
      <c r="S1367" s="214"/>
      <c r="T1367" s="215"/>
      <c r="AT1367" s="216" t="s">
        <v>130</v>
      </c>
      <c r="AU1367" s="216" t="s">
        <v>83</v>
      </c>
      <c r="AV1367" s="13" t="s">
        <v>85</v>
      </c>
      <c r="AW1367" s="13" t="s">
        <v>31</v>
      </c>
      <c r="AX1367" s="13" t="s">
        <v>75</v>
      </c>
      <c r="AY1367" s="216" t="s">
        <v>120</v>
      </c>
    </row>
    <row r="1368" spans="1:65" s="14" customFormat="1" ht="11.25">
      <c r="B1368" s="217"/>
      <c r="C1368" s="218"/>
      <c r="D1368" s="191" t="s">
        <v>130</v>
      </c>
      <c r="E1368" s="219" t="s">
        <v>1</v>
      </c>
      <c r="F1368" s="220" t="s">
        <v>137</v>
      </c>
      <c r="G1368" s="218"/>
      <c r="H1368" s="221">
        <v>8.2149999999999999</v>
      </c>
      <c r="I1368" s="222"/>
      <c r="J1368" s="218"/>
      <c r="K1368" s="218"/>
      <c r="L1368" s="223"/>
      <c r="M1368" s="224"/>
      <c r="N1368" s="225"/>
      <c r="O1368" s="225"/>
      <c r="P1368" s="225"/>
      <c r="Q1368" s="225"/>
      <c r="R1368" s="225"/>
      <c r="S1368" s="225"/>
      <c r="T1368" s="226"/>
      <c r="AT1368" s="227" t="s">
        <v>130</v>
      </c>
      <c r="AU1368" s="227" t="s">
        <v>83</v>
      </c>
      <c r="AV1368" s="14" t="s">
        <v>127</v>
      </c>
      <c r="AW1368" s="14" t="s">
        <v>31</v>
      </c>
      <c r="AX1368" s="14" t="s">
        <v>83</v>
      </c>
      <c r="AY1368" s="227" t="s">
        <v>120</v>
      </c>
    </row>
    <row r="1369" spans="1:65" s="2" customFormat="1" ht="66.75" customHeight="1">
      <c r="A1369" s="33"/>
      <c r="B1369" s="34"/>
      <c r="C1369" s="228" t="s">
        <v>1125</v>
      </c>
      <c r="D1369" s="228" t="s">
        <v>553</v>
      </c>
      <c r="E1369" s="229" t="s">
        <v>1126</v>
      </c>
      <c r="F1369" s="230" t="s">
        <v>1127</v>
      </c>
      <c r="G1369" s="231" t="s">
        <v>450</v>
      </c>
      <c r="H1369" s="232">
        <v>727.846</v>
      </c>
      <c r="I1369" s="233"/>
      <c r="J1369" s="234">
        <f>ROUND(I1369*H1369,2)</f>
        <v>0</v>
      </c>
      <c r="K1369" s="230" t="s">
        <v>125</v>
      </c>
      <c r="L1369" s="38"/>
      <c r="M1369" s="235" t="s">
        <v>1</v>
      </c>
      <c r="N1369" s="236" t="s">
        <v>40</v>
      </c>
      <c r="O1369" s="70"/>
      <c r="P1369" s="187">
        <f>O1369*H1369</f>
        <v>0</v>
      </c>
      <c r="Q1369" s="187">
        <v>0</v>
      </c>
      <c r="R1369" s="187">
        <f>Q1369*H1369</f>
        <v>0</v>
      </c>
      <c r="S1369" s="187">
        <v>0</v>
      </c>
      <c r="T1369" s="188">
        <f>S1369*H1369</f>
        <v>0</v>
      </c>
      <c r="U1369" s="33"/>
      <c r="V1369" s="33"/>
      <c r="W1369" s="33"/>
      <c r="X1369" s="33"/>
      <c r="Y1369" s="33"/>
      <c r="Z1369" s="33"/>
      <c r="AA1369" s="33"/>
      <c r="AB1369" s="33"/>
      <c r="AC1369" s="33"/>
      <c r="AD1369" s="33"/>
      <c r="AE1369" s="33"/>
      <c r="AR1369" s="189" t="s">
        <v>1064</v>
      </c>
      <c r="AT1369" s="189" t="s">
        <v>553</v>
      </c>
      <c r="AU1369" s="189" t="s">
        <v>83</v>
      </c>
      <c r="AY1369" s="16" t="s">
        <v>120</v>
      </c>
      <c r="BE1369" s="190">
        <f>IF(N1369="základní",J1369,0)</f>
        <v>0</v>
      </c>
      <c r="BF1369" s="190">
        <f>IF(N1369="snížená",J1369,0)</f>
        <v>0</v>
      </c>
      <c r="BG1369" s="190">
        <f>IF(N1369="zákl. přenesená",J1369,0)</f>
        <v>0</v>
      </c>
      <c r="BH1369" s="190">
        <f>IF(N1369="sníž. přenesená",J1369,0)</f>
        <v>0</v>
      </c>
      <c r="BI1369" s="190">
        <f>IF(N1369="nulová",J1369,0)</f>
        <v>0</v>
      </c>
      <c r="BJ1369" s="16" t="s">
        <v>83</v>
      </c>
      <c r="BK1369" s="190">
        <f>ROUND(I1369*H1369,2)</f>
        <v>0</v>
      </c>
      <c r="BL1369" s="16" t="s">
        <v>1064</v>
      </c>
      <c r="BM1369" s="189" t="s">
        <v>1128</v>
      </c>
    </row>
    <row r="1370" spans="1:65" s="2" customFormat="1" ht="78">
      <c r="A1370" s="33"/>
      <c r="B1370" s="34"/>
      <c r="C1370" s="35"/>
      <c r="D1370" s="191" t="s">
        <v>129</v>
      </c>
      <c r="E1370" s="35"/>
      <c r="F1370" s="192" t="s">
        <v>1129</v>
      </c>
      <c r="G1370" s="35"/>
      <c r="H1370" s="35"/>
      <c r="I1370" s="193"/>
      <c r="J1370" s="35"/>
      <c r="K1370" s="35"/>
      <c r="L1370" s="38"/>
      <c r="M1370" s="194"/>
      <c r="N1370" s="195"/>
      <c r="O1370" s="70"/>
      <c r="P1370" s="70"/>
      <c r="Q1370" s="70"/>
      <c r="R1370" s="70"/>
      <c r="S1370" s="70"/>
      <c r="T1370" s="71"/>
      <c r="U1370" s="33"/>
      <c r="V1370" s="33"/>
      <c r="W1370" s="33"/>
      <c r="X1370" s="33"/>
      <c r="Y1370" s="33"/>
      <c r="Z1370" s="33"/>
      <c r="AA1370" s="33"/>
      <c r="AB1370" s="33"/>
      <c r="AC1370" s="33"/>
      <c r="AD1370" s="33"/>
      <c r="AE1370" s="33"/>
      <c r="AT1370" s="16" t="s">
        <v>129</v>
      </c>
      <c r="AU1370" s="16" t="s">
        <v>83</v>
      </c>
    </row>
    <row r="1371" spans="1:65" s="12" customFormat="1" ht="11.25">
      <c r="B1371" s="196"/>
      <c r="C1371" s="197"/>
      <c r="D1371" s="191" t="s">
        <v>130</v>
      </c>
      <c r="E1371" s="198" t="s">
        <v>1</v>
      </c>
      <c r="F1371" s="199" t="s">
        <v>1130</v>
      </c>
      <c r="G1371" s="197"/>
      <c r="H1371" s="198" t="s">
        <v>1</v>
      </c>
      <c r="I1371" s="200"/>
      <c r="J1371" s="197"/>
      <c r="K1371" s="197"/>
      <c r="L1371" s="201"/>
      <c r="M1371" s="202"/>
      <c r="N1371" s="203"/>
      <c r="O1371" s="203"/>
      <c r="P1371" s="203"/>
      <c r="Q1371" s="203"/>
      <c r="R1371" s="203"/>
      <c r="S1371" s="203"/>
      <c r="T1371" s="204"/>
      <c r="AT1371" s="205" t="s">
        <v>130</v>
      </c>
      <c r="AU1371" s="205" t="s">
        <v>83</v>
      </c>
      <c r="AV1371" s="12" t="s">
        <v>83</v>
      </c>
      <c r="AW1371" s="12" t="s">
        <v>31</v>
      </c>
      <c r="AX1371" s="12" t="s">
        <v>75</v>
      </c>
      <c r="AY1371" s="205" t="s">
        <v>120</v>
      </c>
    </row>
    <row r="1372" spans="1:65" s="13" customFormat="1" ht="11.25">
      <c r="B1372" s="206"/>
      <c r="C1372" s="207"/>
      <c r="D1372" s="191" t="s">
        <v>130</v>
      </c>
      <c r="E1372" s="208" t="s">
        <v>1</v>
      </c>
      <c r="F1372" s="209" t="s">
        <v>1131</v>
      </c>
      <c r="G1372" s="207"/>
      <c r="H1372" s="210">
        <v>727.846</v>
      </c>
      <c r="I1372" s="211"/>
      <c r="J1372" s="207"/>
      <c r="K1372" s="207"/>
      <c r="L1372" s="212"/>
      <c r="M1372" s="213"/>
      <c r="N1372" s="214"/>
      <c r="O1372" s="214"/>
      <c r="P1372" s="214"/>
      <c r="Q1372" s="214"/>
      <c r="R1372" s="214"/>
      <c r="S1372" s="214"/>
      <c r="T1372" s="215"/>
      <c r="AT1372" s="216" t="s">
        <v>130</v>
      </c>
      <c r="AU1372" s="216" t="s">
        <v>83</v>
      </c>
      <c r="AV1372" s="13" t="s">
        <v>85</v>
      </c>
      <c r="AW1372" s="13" t="s">
        <v>31</v>
      </c>
      <c r="AX1372" s="13" t="s">
        <v>75</v>
      </c>
      <c r="AY1372" s="216" t="s">
        <v>120</v>
      </c>
    </row>
    <row r="1373" spans="1:65" s="14" customFormat="1" ht="11.25">
      <c r="B1373" s="217"/>
      <c r="C1373" s="218"/>
      <c r="D1373" s="191" t="s">
        <v>130</v>
      </c>
      <c r="E1373" s="219" t="s">
        <v>1</v>
      </c>
      <c r="F1373" s="220" t="s">
        <v>137</v>
      </c>
      <c r="G1373" s="218"/>
      <c r="H1373" s="221">
        <v>727.846</v>
      </c>
      <c r="I1373" s="222"/>
      <c r="J1373" s="218"/>
      <c r="K1373" s="218"/>
      <c r="L1373" s="223"/>
      <c r="M1373" s="224"/>
      <c r="N1373" s="225"/>
      <c r="O1373" s="225"/>
      <c r="P1373" s="225"/>
      <c r="Q1373" s="225"/>
      <c r="R1373" s="225"/>
      <c r="S1373" s="225"/>
      <c r="T1373" s="226"/>
      <c r="AT1373" s="227" t="s">
        <v>130</v>
      </c>
      <c r="AU1373" s="227" t="s">
        <v>83</v>
      </c>
      <c r="AV1373" s="14" t="s">
        <v>127</v>
      </c>
      <c r="AW1373" s="14" t="s">
        <v>31</v>
      </c>
      <c r="AX1373" s="14" t="s">
        <v>83</v>
      </c>
      <c r="AY1373" s="227" t="s">
        <v>120</v>
      </c>
    </row>
    <row r="1374" spans="1:65" s="2" customFormat="1" ht="66.75" customHeight="1">
      <c r="A1374" s="33"/>
      <c r="B1374" s="34"/>
      <c r="C1374" s="228" t="s">
        <v>1132</v>
      </c>
      <c r="D1374" s="228" t="s">
        <v>553</v>
      </c>
      <c r="E1374" s="229" t="s">
        <v>1133</v>
      </c>
      <c r="F1374" s="230" t="s">
        <v>1134</v>
      </c>
      <c r="G1374" s="231" t="s">
        <v>450</v>
      </c>
      <c r="H1374" s="232">
        <v>1.75</v>
      </c>
      <c r="I1374" s="233"/>
      <c r="J1374" s="234">
        <f>ROUND(I1374*H1374,2)</f>
        <v>0</v>
      </c>
      <c r="K1374" s="230" t="s">
        <v>125</v>
      </c>
      <c r="L1374" s="38"/>
      <c r="M1374" s="235" t="s">
        <v>1</v>
      </c>
      <c r="N1374" s="236" t="s">
        <v>40</v>
      </c>
      <c r="O1374" s="70"/>
      <c r="P1374" s="187">
        <f>O1374*H1374</f>
        <v>0</v>
      </c>
      <c r="Q1374" s="187">
        <v>0</v>
      </c>
      <c r="R1374" s="187">
        <f>Q1374*H1374</f>
        <v>0</v>
      </c>
      <c r="S1374" s="187">
        <v>0</v>
      </c>
      <c r="T1374" s="188">
        <f>S1374*H1374</f>
        <v>0</v>
      </c>
      <c r="U1374" s="33"/>
      <c r="V1374" s="33"/>
      <c r="W1374" s="33"/>
      <c r="X1374" s="33"/>
      <c r="Y1374" s="33"/>
      <c r="Z1374" s="33"/>
      <c r="AA1374" s="33"/>
      <c r="AB1374" s="33"/>
      <c r="AC1374" s="33"/>
      <c r="AD1374" s="33"/>
      <c r="AE1374" s="33"/>
      <c r="AR1374" s="189" t="s">
        <v>1064</v>
      </c>
      <c r="AT1374" s="189" t="s">
        <v>553</v>
      </c>
      <c r="AU1374" s="189" t="s">
        <v>83</v>
      </c>
      <c r="AY1374" s="16" t="s">
        <v>120</v>
      </c>
      <c r="BE1374" s="190">
        <f>IF(N1374="základní",J1374,0)</f>
        <v>0</v>
      </c>
      <c r="BF1374" s="190">
        <f>IF(N1374="snížená",J1374,0)</f>
        <v>0</v>
      </c>
      <c r="BG1374" s="190">
        <f>IF(N1374="zákl. přenesená",J1374,0)</f>
        <v>0</v>
      </c>
      <c r="BH1374" s="190">
        <f>IF(N1374="sníž. přenesená",J1374,0)</f>
        <v>0</v>
      </c>
      <c r="BI1374" s="190">
        <f>IF(N1374="nulová",J1374,0)</f>
        <v>0</v>
      </c>
      <c r="BJ1374" s="16" t="s">
        <v>83</v>
      </c>
      <c r="BK1374" s="190">
        <f>ROUND(I1374*H1374,2)</f>
        <v>0</v>
      </c>
      <c r="BL1374" s="16" t="s">
        <v>1064</v>
      </c>
      <c r="BM1374" s="189" t="s">
        <v>1135</v>
      </c>
    </row>
    <row r="1375" spans="1:65" s="2" customFormat="1" ht="78">
      <c r="A1375" s="33"/>
      <c r="B1375" s="34"/>
      <c r="C1375" s="35"/>
      <c r="D1375" s="191" t="s">
        <v>129</v>
      </c>
      <c r="E1375" s="35"/>
      <c r="F1375" s="192" t="s">
        <v>1136</v>
      </c>
      <c r="G1375" s="35"/>
      <c r="H1375" s="35"/>
      <c r="I1375" s="193"/>
      <c r="J1375" s="35"/>
      <c r="K1375" s="35"/>
      <c r="L1375" s="38"/>
      <c r="M1375" s="194"/>
      <c r="N1375" s="195"/>
      <c r="O1375" s="70"/>
      <c r="P1375" s="70"/>
      <c r="Q1375" s="70"/>
      <c r="R1375" s="70"/>
      <c r="S1375" s="70"/>
      <c r="T1375" s="71"/>
      <c r="U1375" s="33"/>
      <c r="V1375" s="33"/>
      <c r="W1375" s="33"/>
      <c r="X1375" s="33"/>
      <c r="Y1375" s="33"/>
      <c r="Z1375" s="33"/>
      <c r="AA1375" s="33"/>
      <c r="AB1375" s="33"/>
      <c r="AC1375" s="33"/>
      <c r="AD1375" s="33"/>
      <c r="AE1375" s="33"/>
      <c r="AT1375" s="16" t="s">
        <v>129</v>
      </c>
      <c r="AU1375" s="16" t="s">
        <v>83</v>
      </c>
    </row>
    <row r="1376" spans="1:65" s="12" customFormat="1" ht="11.25">
      <c r="B1376" s="196"/>
      <c r="C1376" s="197"/>
      <c r="D1376" s="191" t="s">
        <v>130</v>
      </c>
      <c r="E1376" s="198" t="s">
        <v>1</v>
      </c>
      <c r="F1376" s="199" t="s">
        <v>1137</v>
      </c>
      <c r="G1376" s="197"/>
      <c r="H1376" s="198" t="s">
        <v>1</v>
      </c>
      <c r="I1376" s="200"/>
      <c r="J1376" s="197"/>
      <c r="K1376" s="197"/>
      <c r="L1376" s="201"/>
      <c r="M1376" s="202"/>
      <c r="N1376" s="203"/>
      <c r="O1376" s="203"/>
      <c r="P1376" s="203"/>
      <c r="Q1376" s="203"/>
      <c r="R1376" s="203"/>
      <c r="S1376" s="203"/>
      <c r="T1376" s="204"/>
      <c r="AT1376" s="205" t="s">
        <v>130</v>
      </c>
      <c r="AU1376" s="205" t="s">
        <v>83</v>
      </c>
      <c r="AV1376" s="12" t="s">
        <v>83</v>
      </c>
      <c r="AW1376" s="12" t="s">
        <v>31</v>
      </c>
      <c r="AX1376" s="12" t="s">
        <v>75</v>
      </c>
      <c r="AY1376" s="205" t="s">
        <v>120</v>
      </c>
    </row>
    <row r="1377" spans="1:65" s="13" customFormat="1" ht="11.25">
      <c r="B1377" s="206"/>
      <c r="C1377" s="207"/>
      <c r="D1377" s="191" t="s">
        <v>130</v>
      </c>
      <c r="E1377" s="208" t="s">
        <v>1</v>
      </c>
      <c r="F1377" s="209" t="s">
        <v>1138</v>
      </c>
      <c r="G1377" s="207"/>
      <c r="H1377" s="210">
        <v>1.75</v>
      </c>
      <c r="I1377" s="211"/>
      <c r="J1377" s="207"/>
      <c r="K1377" s="207"/>
      <c r="L1377" s="212"/>
      <c r="M1377" s="213"/>
      <c r="N1377" s="214"/>
      <c r="O1377" s="214"/>
      <c r="P1377" s="214"/>
      <c r="Q1377" s="214"/>
      <c r="R1377" s="214"/>
      <c r="S1377" s="214"/>
      <c r="T1377" s="215"/>
      <c r="AT1377" s="216" t="s">
        <v>130</v>
      </c>
      <c r="AU1377" s="216" t="s">
        <v>83</v>
      </c>
      <c r="AV1377" s="13" t="s">
        <v>85</v>
      </c>
      <c r="AW1377" s="13" t="s">
        <v>31</v>
      </c>
      <c r="AX1377" s="13" t="s">
        <v>75</v>
      </c>
      <c r="AY1377" s="216" t="s">
        <v>120</v>
      </c>
    </row>
    <row r="1378" spans="1:65" s="14" customFormat="1" ht="11.25">
      <c r="B1378" s="217"/>
      <c r="C1378" s="218"/>
      <c r="D1378" s="191" t="s">
        <v>130</v>
      </c>
      <c r="E1378" s="219" t="s">
        <v>1</v>
      </c>
      <c r="F1378" s="220" t="s">
        <v>137</v>
      </c>
      <c r="G1378" s="218"/>
      <c r="H1378" s="221">
        <v>1.75</v>
      </c>
      <c r="I1378" s="222"/>
      <c r="J1378" s="218"/>
      <c r="K1378" s="218"/>
      <c r="L1378" s="223"/>
      <c r="M1378" s="224"/>
      <c r="N1378" s="225"/>
      <c r="O1378" s="225"/>
      <c r="P1378" s="225"/>
      <c r="Q1378" s="225"/>
      <c r="R1378" s="225"/>
      <c r="S1378" s="225"/>
      <c r="T1378" s="226"/>
      <c r="AT1378" s="227" t="s">
        <v>130</v>
      </c>
      <c r="AU1378" s="227" t="s">
        <v>83</v>
      </c>
      <c r="AV1378" s="14" t="s">
        <v>127</v>
      </c>
      <c r="AW1378" s="14" t="s">
        <v>31</v>
      </c>
      <c r="AX1378" s="14" t="s">
        <v>83</v>
      </c>
      <c r="AY1378" s="227" t="s">
        <v>120</v>
      </c>
    </row>
    <row r="1379" spans="1:65" s="2" customFormat="1" ht="66.75" customHeight="1">
      <c r="A1379" s="33"/>
      <c r="B1379" s="34"/>
      <c r="C1379" s="228" t="s">
        <v>1139</v>
      </c>
      <c r="D1379" s="228" t="s">
        <v>553</v>
      </c>
      <c r="E1379" s="229" t="s">
        <v>1140</v>
      </c>
      <c r="F1379" s="230" t="s">
        <v>1141</v>
      </c>
      <c r="G1379" s="231" t="s">
        <v>450</v>
      </c>
      <c r="H1379" s="232">
        <v>102.773</v>
      </c>
      <c r="I1379" s="233"/>
      <c r="J1379" s="234">
        <f>ROUND(I1379*H1379,2)</f>
        <v>0</v>
      </c>
      <c r="K1379" s="230" t="s">
        <v>125</v>
      </c>
      <c r="L1379" s="38"/>
      <c r="M1379" s="235" t="s">
        <v>1</v>
      </c>
      <c r="N1379" s="236" t="s">
        <v>40</v>
      </c>
      <c r="O1379" s="70"/>
      <c r="P1379" s="187">
        <f>O1379*H1379</f>
        <v>0</v>
      </c>
      <c r="Q1379" s="187">
        <v>0</v>
      </c>
      <c r="R1379" s="187">
        <f>Q1379*H1379</f>
        <v>0</v>
      </c>
      <c r="S1379" s="187">
        <v>0</v>
      </c>
      <c r="T1379" s="188">
        <f>S1379*H1379</f>
        <v>0</v>
      </c>
      <c r="U1379" s="33"/>
      <c r="V1379" s="33"/>
      <c r="W1379" s="33"/>
      <c r="X1379" s="33"/>
      <c r="Y1379" s="33"/>
      <c r="Z1379" s="33"/>
      <c r="AA1379" s="33"/>
      <c r="AB1379" s="33"/>
      <c r="AC1379" s="33"/>
      <c r="AD1379" s="33"/>
      <c r="AE1379" s="33"/>
      <c r="AR1379" s="189" t="s">
        <v>1064</v>
      </c>
      <c r="AT1379" s="189" t="s">
        <v>553</v>
      </c>
      <c r="AU1379" s="189" t="s">
        <v>83</v>
      </c>
      <c r="AY1379" s="16" t="s">
        <v>120</v>
      </c>
      <c r="BE1379" s="190">
        <f>IF(N1379="základní",J1379,0)</f>
        <v>0</v>
      </c>
      <c r="BF1379" s="190">
        <f>IF(N1379="snížená",J1379,0)</f>
        <v>0</v>
      </c>
      <c r="BG1379" s="190">
        <f>IF(N1379="zákl. přenesená",J1379,0)</f>
        <v>0</v>
      </c>
      <c r="BH1379" s="190">
        <f>IF(N1379="sníž. přenesená",J1379,0)</f>
        <v>0</v>
      </c>
      <c r="BI1379" s="190">
        <f>IF(N1379="nulová",J1379,0)</f>
        <v>0</v>
      </c>
      <c r="BJ1379" s="16" t="s">
        <v>83</v>
      </c>
      <c r="BK1379" s="190">
        <f>ROUND(I1379*H1379,2)</f>
        <v>0</v>
      </c>
      <c r="BL1379" s="16" t="s">
        <v>1064</v>
      </c>
      <c r="BM1379" s="189" t="s">
        <v>1142</v>
      </c>
    </row>
    <row r="1380" spans="1:65" s="2" customFormat="1" ht="78">
      <c r="A1380" s="33"/>
      <c r="B1380" s="34"/>
      <c r="C1380" s="35"/>
      <c r="D1380" s="191" t="s">
        <v>129</v>
      </c>
      <c r="E1380" s="35"/>
      <c r="F1380" s="192" t="s">
        <v>1143</v>
      </c>
      <c r="G1380" s="35"/>
      <c r="H1380" s="35"/>
      <c r="I1380" s="193"/>
      <c r="J1380" s="35"/>
      <c r="K1380" s="35"/>
      <c r="L1380" s="38"/>
      <c r="M1380" s="194"/>
      <c r="N1380" s="195"/>
      <c r="O1380" s="70"/>
      <c r="P1380" s="70"/>
      <c r="Q1380" s="70"/>
      <c r="R1380" s="70"/>
      <c r="S1380" s="70"/>
      <c r="T1380" s="71"/>
      <c r="U1380" s="33"/>
      <c r="V1380" s="33"/>
      <c r="W1380" s="33"/>
      <c r="X1380" s="33"/>
      <c r="Y1380" s="33"/>
      <c r="Z1380" s="33"/>
      <c r="AA1380" s="33"/>
      <c r="AB1380" s="33"/>
      <c r="AC1380" s="33"/>
      <c r="AD1380" s="33"/>
      <c r="AE1380" s="33"/>
      <c r="AT1380" s="16" t="s">
        <v>129</v>
      </c>
      <c r="AU1380" s="16" t="s">
        <v>83</v>
      </c>
    </row>
    <row r="1381" spans="1:65" s="12" customFormat="1" ht="11.25">
      <c r="B1381" s="196"/>
      <c r="C1381" s="197"/>
      <c r="D1381" s="191" t="s">
        <v>130</v>
      </c>
      <c r="E1381" s="198" t="s">
        <v>1</v>
      </c>
      <c r="F1381" s="199" t="s">
        <v>1144</v>
      </c>
      <c r="G1381" s="197"/>
      <c r="H1381" s="198" t="s">
        <v>1</v>
      </c>
      <c r="I1381" s="200"/>
      <c r="J1381" s="197"/>
      <c r="K1381" s="197"/>
      <c r="L1381" s="201"/>
      <c r="M1381" s="202"/>
      <c r="N1381" s="203"/>
      <c r="O1381" s="203"/>
      <c r="P1381" s="203"/>
      <c r="Q1381" s="203"/>
      <c r="R1381" s="203"/>
      <c r="S1381" s="203"/>
      <c r="T1381" s="204"/>
      <c r="AT1381" s="205" t="s">
        <v>130</v>
      </c>
      <c r="AU1381" s="205" t="s">
        <v>83</v>
      </c>
      <c r="AV1381" s="12" t="s">
        <v>83</v>
      </c>
      <c r="AW1381" s="12" t="s">
        <v>31</v>
      </c>
      <c r="AX1381" s="12" t="s">
        <v>75</v>
      </c>
      <c r="AY1381" s="205" t="s">
        <v>120</v>
      </c>
    </row>
    <row r="1382" spans="1:65" s="13" customFormat="1" ht="11.25">
      <c r="B1382" s="206"/>
      <c r="C1382" s="207"/>
      <c r="D1382" s="191" t="s">
        <v>130</v>
      </c>
      <c r="E1382" s="208" t="s">
        <v>1</v>
      </c>
      <c r="F1382" s="209" t="s">
        <v>1145</v>
      </c>
      <c r="G1382" s="207"/>
      <c r="H1382" s="210">
        <v>102.773</v>
      </c>
      <c r="I1382" s="211"/>
      <c r="J1382" s="207"/>
      <c r="K1382" s="207"/>
      <c r="L1382" s="212"/>
      <c r="M1382" s="213"/>
      <c r="N1382" s="214"/>
      <c r="O1382" s="214"/>
      <c r="P1382" s="214"/>
      <c r="Q1382" s="214"/>
      <c r="R1382" s="214"/>
      <c r="S1382" s="214"/>
      <c r="T1382" s="215"/>
      <c r="AT1382" s="216" t="s">
        <v>130</v>
      </c>
      <c r="AU1382" s="216" t="s">
        <v>83</v>
      </c>
      <c r="AV1382" s="13" t="s">
        <v>85</v>
      </c>
      <c r="AW1382" s="13" t="s">
        <v>31</v>
      </c>
      <c r="AX1382" s="13" t="s">
        <v>75</v>
      </c>
      <c r="AY1382" s="216" t="s">
        <v>120</v>
      </c>
    </row>
    <row r="1383" spans="1:65" s="14" customFormat="1" ht="11.25">
      <c r="B1383" s="217"/>
      <c r="C1383" s="218"/>
      <c r="D1383" s="191" t="s">
        <v>130</v>
      </c>
      <c r="E1383" s="219" t="s">
        <v>1</v>
      </c>
      <c r="F1383" s="220" t="s">
        <v>137</v>
      </c>
      <c r="G1383" s="218"/>
      <c r="H1383" s="221">
        <v>102.773</v>
      </c>
      <c r="I1383" s="222"/>
      <c r="J1383" s="218"/>
      <c r="K1383" s="218"/>
      <c r="L1383" s="223"/>
      <c r="M1383" s="224"/>
      <c r="N1383" s="225"/>
      <c r="O1383" s="225"/>
      <c r="P1383" s="225"/>
      <c r="Q1383" s="225"/>
      <c r="R1383" s="225"/>
      <c r="S1383" s="225"/>
      <c r="T1383" s="226"/>
      <c r="AT1383" s="227" t="s">
        <v>130</v>
      </c>
      <c r="AU1383" s="227" t="s">
        <v>83</v>
      </c>
      <c r="AV1383" s="14" t="s">
        <v>127</v>
      </c>
      <c r="AW1383" s="14" t="s">
        <v>31</v>
      </c>
      <c r="AX1383" s="14" t="s">
        <v>83</v>
      </c>
      <c r="AY1383" s="227" t="s">
        <v>120</v>
      </c>
    </row>
    <row r="1384" spans="1:65" s="2" customFormat="1" ht="66.75" customHeight="1">
      <c r="A1384" s="33"/>
      <c r="B1384" s="34"/>
      <c r="C1384" s="228" t="s">
        <v>1146</v>
      </c>
      <c r="D1384" s="228" t="s">
        <v>553</v>
      </c>
      <c r="E1384" s="229" t="s">
        <v>1147</v>
      </c>
      <c r="F1384" s="230" t="s">
        <v>1148</v>
      </c>
      <c r="G1384" s="231" t="s">
        <v>450</v>
      </c>
      <c r="H1384" s="232">
        <v>43.427</v>
      </c>
      <c r="I1384" s="233"/>
      <c r="J1384" s="234">
        <f>ROUND(I1384*H1384,2)</f>
        <v>0</v>
      </c>
      <c r="K1384" s="230" t="s">
        <v>125</v>
      </c>
      <c r="L1384" s="38"/>
      <c r="M1384" s="235" t="s">
        <v>1</v>
      </c>
      <c r="N1384" s="236" t="s">
        <v>40</v>
      </c>
      <c r="O1384" s="70"/>
      <c r="P1384" s="187">
        <f>O1384*H1384</f>
        <v>0</v>
      </c>
      <c r="Q1384" s="187">
        <v>0</v>
      </c>
      <c r="R1384" s="187">
        <f>Q1384*H1384</f>
        <v>0</v>
      </c>
      <c r="S1384" s="187">
        <v>0</v>
      </c>
      <c r="T1384" s="188">
        <f>S1384*H1384</f>
        <v>0</v>
      </c>
      <c r="U1384" s="33"/>
      <c r="V1384" s="33"/>
      <c r="W1384" s="33"/>
      <c r="X1384" s="33"/>
      <c r="Y1384" s="33"/>
      <c r="Z1384" s="33"/>
      <c r="AA1384" s="33"/>
      <c r="AB1384" s="33"/>
      <c r="AC1384" s="33"/>
      <c r="AD1384" s="33"/>
      <c r="AE1384" s="33"/>
      <c r="AR1384" s="189" t="s">
        <v>1064</v>
      </c>
      <c r="AT1384" s="189" t="s">
        <v>553</v>
      </c>
      <c r="AU1384" s="189" t="s">
        <v>83</v>
      </c>
      <c r="AY1384" s="16" t="s">
        <v>120</v>
      </c>
      <c r="BE1384" s="190">
        <f>IF(N1384="základní",J1384,0)</f>
        <v>0</v>
      </c>
      <c r="BF1384" s="190">
        <f>IF(N1384="snížená",J1384,0)</f>
        <v>0</v>
      </c>
      <c r="BG1384" s="190">
        <f>IF(N1384="zákl. přenesená",J1384,0)</f>
        <v>0</v>
      </c>
      <c r="BH1384" s="190">
        <f>IF(N1384="sníž. přenesená",J1384,0)</f>
        <v>0</v>
      </c>
      <c r="BI1384" s="190">
        <f>IF(N1384="nulová",J1384,0)</f>
        <v>0</v>
      </c>
      <c r="BJ1384" s="16" t="s">
        <v>83</v>
      </c>
      <c r="BK1384" s="190">
        <f>ROUND(I1384*H1384,2)</f>
        <v>0</v>
      </c>
      <c r="BL1384" s="16" t="s">
        <v>1064</v>
      </c>
      <c r="BM1384" s="189" t="s">
        <v>1149</v>
      </c>
    </row>
    <row r="1385" spans="1:65" s="2" customFormat="1" ht="78">
      <c r="A1385" s="33"/>
      <c r="B1385" s="34"/>
      <c r="C1385" s="35"/>
      <c r="D1385" s="191" t="s">
        <v>129</v>
      </c>
      <c r="E1385" s="35"/>
      <c r="F1385" s="192" t="s">
        <v>1150</v>
      </c>
      <c r="G1385" s="35"/>
      <c r="H1385" s="35"/>
      <c r="I1385" s="193"/>
      <c r="J1385" s="35"/>
      <c r="K1385" s="35"/>
      <c r="L1385" s="38"/>
      <c r="M1385" s="194"/>
      <c r="N1385" s="195"/>
      <c r="O1385" s="70"/>
      <c r="P1385" s="70"/>
      <c r="Q1385" s="70"/>
      <c r="R1385" s="70"/>
      <c r="S1385" s="70"/>
      <c r="T1385" s="71"/>
      <c r="U1385" s="33"/>
      <c r="V1385" s="33"/>
      <c r="W1385" s="33"/>
      <c r="X1385" s="33"/>
      <c r="Y1385" s="33"/>
      <c r="Z1385" s="33"/>
      <c r="AA1385" s="33"/>
      <c r="AB1385" s="33"/>
      <c r="AC1385" s="33"/>
      <c r="AD1385" s="33"/>
      <c r="AE1385" s="33"/>
      <c r="AT1385" s="16" t="s">
        <v>129</v>
      </c>
      <c r="AU1385" s="16" t="s">
        <v>83</v>
      </c>
    </row>
    <row r="1386" spans="1:65" s="12" customFormat="1" ht="11.25">
      <c r="B1386" s="196"/>
      <c r="C1386" s="197"/>
      <c r="D1386" s="191" t="s">
        <v>130</v>
      </c>
      <c r="E1386" s="198" t="s">
        <v>1</v>
      </c>
      <c r="F1386" s="199" t="s">
        <v>1151</v>
      </c>
      <c r="G1386" s="197"/>
      <c r="H1386" s="198" t="s">
        <v>1</v>
      </c>
      <c r="I1386" s="200"/>
      <c r="J1386" s="197"/>
      <c r="K1386" s="197"/>
      <c r="L1386" s="201"/>
      <c r="M1386" s="202"/>
      <c r="N1386" s="203"/>
      <c r="O1386" s="203"/>
      <c r="P1386" s="203"/>
      <c r="Q1386" s="203"/>
      <c r="R1386" s="203"/>
      <c r="S1386" s="203"/>
      <c r="T1386" s="204"/>
      <c r="AT1386" s="205" t="s">
        <v>130</v>
      </c>
      <c r="AU1386" s="205" t="s">
        <v>83</v>
      </c>
      <c r="AV1386" s="12" t="s">
        <v>83</v>
      </c>
      <c r="AW1386" s="12" t="s">
        <v>31</v>
      </c>
      <c r="AX1386" s="12" t="s">
        <v>75</v>
      </c>
      <c r="AY1386" s="205" t="s">
        <v>120</v>
      </c>
    </row>
    <row r="1387" spans="1:65" s="13" customFormat="1" ht="11.25">
      <c r="B1387" s="206"/>
      <c r="C1387" s="207"/>
      <c r="D1387" s="191" t="s">
        <v>130</v>
      </c>
      <c r="E1387" s="208" t="s">
        <v>1</v>
      </c>
      <c r="F1387" s="209" t="s">
        <v>1152</v>
      </c>
      <c r="G1387" s="207"/>
      <c r="H1387" s="210">
        <v>5.15</v>
      </c>
      <c r="I1387" s="211"/>
      <c r="J1387" s="207"/>
      <c r="K1387" s="207"/>
      <c r="L1387" s="212"/>
      <c r="M1387" s="213"/>
      <c r="N1387" s="214"/>
      <c r="O1387" s="214"/>
      <c r="P1387" s="214"/>
      <c r="Q1387" s="214"/>
      <c r="R1387" s="214"/>
      <c r="S1387" s="214"/>
      <c r="T1387" s="215"/>
      <c r="AT1387" s="216" t="s">
        <v>130</v>
      </c>
      <c r="AU1387" s="216" t="s">
        <v>83</v>
      </c>
      <c r="AV1387" s="13" t="s">
        <v>85</v>
      </c>
      <c r="AW1387" s="13" t="s">
        <v>31</v>
      </c>
      <c r="AX1387" s="13" t="s">
        <v>75</v>
      </c>
      <c r="AY1387" s="216" t="s">
        <v>120</v>
      </c>
    </row>
    <row r="1388" spans="1:65" s="12" customFormat="1" ht="11.25">
      <c r="B1388" s="196"/>
      <c r="C1388" s="197"/>
      <c r="D1388" s="191" t="s">
        <v>130</v>
      </c>
      <c r="E1388" s="198" t="s">
        <v>1</v>
      </c>
      <c r="F1388" s="199" t="s">
        <v>1153</v>
      </c>
      <c r="G1388" s="197"/>
      <c r="H1388" s="198" t="s">
        <v>1</v>
      </c>
      <c r="I1388" s="200"/>
      <c r="J1388" s="197"/>
      <c r="K1388" s="197"/>
      <c r="L1388" s="201"/>
      <c r="M1388" s="202"/>
      <c r="N1388" s="203"/>
      <c r="O1388" s="203"/>
      <c r="P1388" s="203"/>
      <c r="Q1388" s="203"/>
      <c r="R1388" s="203"/>
      <c r="S1388" s="203"/>
      <c r="T1388" s="204"/>
      <c r="AT1388" s="205" t="s">
        <v>130</v>
      </c>
      <c r="AU1388" s="205" t="s">
        <v>83</v>
      </c>
      <c r="AV1388" s="12" t="s">
        <v>83</v>
      </c>
      <c r="AW1388" s="12" t="s">
        <v>31</v>
      </c>
      <c r="AX1388" s="12" t="s">
        <v>75</v>
      </c>
      <c r="AY1388" s="205" t="s">
        <v>120</v>
      </c>
    </row>
    <row r="1389" spans="1:65" s="13" customFormat="1" ht="11.25">
      <c r="B1389" s="206"/>
      <c r="C1389" s="207"/>
      <c r="D1389" s="191" t="s">
        <v>130</v>
      </c>
      <c r="E1389" s="208" t="s">
        <v>1</v>
      </c>
      <c r="F1389" s="209" t="s">
        <v>1154</v>
      </c>
      <c r="G1389" s="207"/>
      <c r="H1389" s="210">
        <v>18.681000000000001</v>
      </c>
      <c r="I1389" s="211"/>
      <c r="J1389" s="207"/>
      <c r="K1389" s="207"/>
      <c r="L1389" s="212"/>
      <c r="M1389" s="213"/>
      <c r="N1389" s="214"/>
      <c r="O1389" s="214"/>
      <c r="P1389" s="214"/>
      <c r="Q1389" s="214"/>
      <c r="R1389" s="214"/>
      <c r="S1389" s="214"/>
      <c r="T1389" s="215"/>
      <c r="AT1389" s="216" t="s">
        <v>130</v>
      </c>
      <c r="AU1389" s="216" t="s">
        <v>83</v>
      </c>
      <c r="AV1389" s="13" t="s">
        <v>85</v>
      </c>
      <c r="AW1389" s="13" t="s">
        <v>31</v>
      </c>
      <c r="AX1389" s="13" t="s">
        <v>75</v>
      </c>
      <c r="AY1389" s="216" t="s">
        <v>120</v>
      </c>
    </row>
    <row r="1390" spans="1:65" s="12" customFormat="1" ht="11.25">
      <c r="B1390" s="196"/>
      <c r="C1390" s="197"/>
      <c r="D1390" s="191" t="s">
        <v>130</v>
      </c>
      <c r="E1390" s="198" t="s">
        <v>1</v>
      </c>
      <c r="F1390" s="199" t="s">
        <v>1155</v>
      </c>
      <c r="G1390" s="197"/>
      <c r="H1390" s="198" t="s">
        <v>1</v>
      </c>
      <c r="I1390" s="200"/>
      <c r="J1390" s="197"/>
      <c r="K1390" s="197"/>
      <c r="L1390" s="201"/>
      <c r="M1390" s="202"/>
      <c r="N1390" s="203"/>
      <c r="O1390" s="203"/>
      <c r="P1390" s="203"/>
      <c r="Q1390" s="203"/>
      <c r="R1390" s="203"/>
      <c r="S1390" s="203"/>
      <c r="T1390" s="204"/>
      <c r="AT1390" s="205" t="s">
        <v>130</v>
      </c>
      <c r="AU1390" s="205" t="s">
        <v>83</v>
      </c>
      <c r="AV1390" s="12" t="s">
        <v>83</v>
      </c>
      <c r="AW1390" s="12" t="s">
        <v>31</v>
      </c>
      <c r="AX1390" s="12" t="s">
        <v>75</v>
      </c>
      <c r="AY1390" s="205" t="s">
        <v>120</v>
      </c>
    </row>
    <row r="1391" spans="1:65" s="13" customFormat="1" ht="11.25">
      <c r="B1391" s="206"/>
      <c r="C1391" s="207"/>
      <c r="D1391" s="191" t="s">
        <v>130</v>
      </c>
      <c r="E1391" s="208" t="s">
        <v>1</v>
      </c>
      <c r="F1391" s="209" t="s">
        <v>1156</v>
      </c>
      <c r="G1391" s="207"/>
      <c r="H1391" s="210">
        <v>19.596</v>
      </c>
      <c r="I1391" s="211"/>
      <c r="J1391" s="207"/>
      <c r="K1391" s="207"/>
      <c r="L1391" s="212"/>
      <c r="M1391" s="213"/>
      <c r="N1391" s="214"/>
      <c r="O1391" s="214"/>
      <c r="P1391" s="214"/>
      <c r="Q1391" s="214"/>
      <c r="R1391" s="214"/>
      <c r="S1391" s="214"/>
      <c r="T1391" s="215"/>
      <c r="AT1391" s="216" t="s">
        <v>130</v>
      </c>
      <c r="AU1391" s="216" t="s">
        <v>83</v>
      </c>
      <c r="AV1391" s="13" t="s">
        <v>85</v>
      </c>
      <c r="AW1391" s="13" t="s">
        <v>31</v>
      </c>
      <c r="AX1391" s="13" t="s">
        <v>75</v>
      </c>
      <c r="AY1391" s="216" t="s">
        <v>120</v>
      </c>
    </row>
    <row r="1392" spans="1:65" s="14" customFormat="1" ht="11.25">
      <c r="B1392" s="217"/>
      <c r="C1392" s="218"/>
      <c r="D1392" s="191" t="s">
        <v>130</v>
      </c>
      <c r="E1392" s="219" t="s">
        <v>1</v>
      </c>
      <c r="F1392" s="220" t="s">
        <v>137</v>
      </c>
      <c r="G1392" s="218"/>
      <c r="H1392" s="221">
        <v>43.427</v>
      </c>
      <c r="I1392" s="222"/>
      <c r="J1392" s="218"/>
      <c r="K1392" s="218"/>
      <c r="L1392" s="223"/>
      <c r="M1392" s="224"/>
      <c r="N1392" s="225"/>
      <c r="O1392" s="225"/>
      <c r="P1392" s="225"/>
      <c r="Q1392" s="225"/>
      <c r="R1392" s="225"/>
      <c r="S1392" s="225"/>
      <c r="T1392" s="226"/>
      <c r="AT1392" s="227" t="s">
        <v>130</v>
      </c>
      <c r="AU1392" s="227" t="s">
        <v>83</v>
      </c>
      <c r="AV1392" s="14" t="s">
        <v>127</v>
      </c>
      <c r="AW1392" s="14" t="s">
        <v>31</v>
      </c>
      <c r="AX1392" s="14" t="s">
        <v>83</v>
      </c>
      <c r="AY1392" s="227" t="s">
        <v>120</v>
      </c>
    </row>
    <row r="1393" spans="1:65" s="2" customFormat="1" ht="66.75" customHeight="1">
      <c r="A1393" s="33"/>
      <c r="B1393" s="34"/>
      <c r="C1393" s="228" t="s">
        <v>1157</v>
      </c>
      <c r="D1393" s="228" t="s">
        <v>553</v>
      </c>
      <c r="E1393" s="229" t="s">
        <v>1158</v>
      </c>
      <c r="F1393" s="230" t="s">
        <v>1159</v>
      </c>
      <c r="G1393" s="231" t="s">
        <v>450</v>
      </c>
      <c r="H1393" s="232">
        <v>47.131</v>
      </c>
      <c r="I1393" s="233"/>
      <c r="J1393" s="234">
        <f>ROUND(I1393*H1393,2)</f>
        <v>0</v>
      </c>
      <c r="K1393" s="230" t="s">
        <v>125</v>
      </c>
      <c r="L1393" s="38"/>
      <c r="M1393" s="235" t="s">
        <v>1</v>
      </c>
      <c r="N1393" s="236" t="s">
        <v>40</v>
      </c>
      <c r="O1393" s="70"/>
      <c r="P1393" s="187">
        <f>O1393*H1393</f>
        <v>0</v>
      </c>
      <c r="Q1393" s="187">
        <v>0</v>
      </c>
      <c r="R1393" s="187">
        <f>Q1393*H1393</f>
        <v>0</v>
      </c>
      <c r="S1393" s="187">
        <v>0</v>
      </c>
      <c r="T1393" s="188">
        <f>S1393*H1393</f>
        <v>0</v>
      </c>
      <c r="U1393" s="33"/>
      <c r="V1393" s="33"/>
      <c r="W1393" s="33"/>
      <c r="X1393" s="33"/>
      <c r="Y1393" s="33"/>
      <c r="Z1393" s="33"/>
      <c r="AA1393" s="33"/>
      <c r="AB1393" s="33"/>
      <c r="AC1393" s="33"/>
      <c r="AD1393" s="33"/>
      <c r="AE1393" s="33"/>
      <c r="AR1393" s="189" t="s">
        <v>1064</v>
      </c>
      <c r="AT1393" s="189" t="s">
        <v>553</v>
      </c>
      <c r="AU1393" s="189" t="s">
        <v>83</v>
      </c>
      <c r="AY1393" s="16" t="s">
        <v>120</v>
      </c>
      <c r="BE1393" s="190">
        <f>IF(N1393="základní",J1393,0)</f>
        <v>0</v>
      </c>
      <c r="BF1393" s="190">
        <f>IF(N1393="snížená",J1393,0)</f>
        <v>0</v>
      </c>
      <c r="BG1393" s="190">
        <f>IF(N1393="zákl. přenesená",J1393,0)</f>
        <v>0</v>
      </c>
      <c r="BH1393" s="190">
        <f>IF(N1393="sníž. přenesená",J1393,0)</f>
        <v>0</v>
      </c>
      <c r="BI1393" s="190">
        <f>IF(N1393="nulová",J1393,0)</f>
        <v>0</v>
      </c>
      <c r="BJ1393" s="16" t="s">
        <v>83</v>
      </c>
      <c r="BK1393" s="190">
        <f>ROUND(I1393*H1393,2)</f>
        <v>0</v>
      </c>
      <c r="BL1393" s="16" t="s">
        <v>1064</v>
      </c>
      <c r="BM1393" s="189" t="s">
        <v>1160</v>
      </c>
    </row>
    <row r="1394" spans="1:65" s="2" customFormat="1" ht="78">
      <c r="A1394" s="33"/>
      <c r="B1394" s="34"/>
      <c r="C1394" s="35"/>
      <c r="D1394" s="191" t="s">
        <v>129</v>
      </c>
      <c r="E1394" s="35"/>
      <c r="F1394" s="192" t="s">
        <v>1161</v>
      </c>
      <c r="G1394" s="35"/>
      <c r="H1394" s="35"/>
      <c r="I1394" s="193"/>
      <c r="J1394" s="35"/>
      <c r="K1394" s="35"/>
      <c r="L1394" s="38"/>
      <c r="M1394" s="194"/>
      <c r="N1394" s="195"/>
      <c r="O1394" s="70"/>
      <c r="P1394" s="70"/>
      <c r="Q1394" s="70"/>
      <c r="R1394" s="70"/>
      <c r="S1394" s="70"/>
      <c r="T1394" s="71"/>
      <c r="U1394" s="33"/>
      <c r="V1394" s="33"/>
      <c r="W1394" s="33"/>
      <c r="X1394" s="33"/>
      <c r="Y1394" s="33"/>
      <c r="Z1394" s="33"/>
      <c r="AA1394" s="33"/>
      <c r="AB1394" s="33"/>
      <c r="AC1394" s="33"/>
      <c r="AD1394" s="33"/>
      <c r="AE1394" s="33"/>
      <c r="AT1394" s="16" t="s">
        <v>129</v>
      </c>
      <c r="AU1394" s="16" t="s">
        <v>83</v>
      </c>
    </row>
    <row r="1395" spans="1:65" s="12" customFormat="1" ht="11.25">
      <c r="B1395" s="196"/>
      <c r="C1395" s="197"/>
      <c r="D1395" s="191" t="s">
        <v>130</v>
      </c>
      <c r="E1395" s="198" t="s">
        <v>1</v>
      </c>
      <c r="F1395" s="199" t="s">
        <v>1162</v>
      </c>
      <c r="G1395" s="197"/>
      <c r="H1395" s="198" t="s">
        <v>1</v>
      </c>
      <c r="I1395" s="200"/>
      <c r="J1395" s="197"/>
      <c r="K1395" s="197"/>
      <c r="L1395" s="201"/>
      <c r="M1395" s="202"/>
      <c r="N1395" s="203"/>
      <c r="O1395" s="203"/>
      <c r="P1395" s="203"/>
      <c r="Q1395" s="203"/>
      <c r="R1395" s="203"/>
      <c r="S1395" s="203"/>
      <c r="T1395" s="204"/>
      <c r="AT1395" s="205" t="s">
        <v>130</v>
      </c>
      <c r="AU1395" s="205" t="s">
        <v>83</v>
      </c>
      <c r="AV1395" s="12" t="s">
        <v>83</v>
      </c>
      <c r="AW1395" s="12" t="s">
        <v>31</v>
      </c>
      <c r="AX1395" s="12" t="s">
        <v>75</v>
      </c>
      <c r="AY1395" s="205" t="s">
        <v>120</v>
      </c>
    </row>
    <row r="1396" spans="1:65" s="13" customFormat="1" ht="11.25">
      <c r="B1396" s="206"/>
      <c r="C1396" s="207"/>
      <c r="D1396" s="191" t="s">
        <v>130</v>
      </c>
      <c r="E1396" s="208" t="s">
        <v>1</v>
      </c>
      <c r="F1396" s="209" t="s">
        <v>1163</v>
      </c>
      <c r="G1396" s="207"/>
      <c r="H1396" s="210">
        <v>47.131</v>
      </c>
      <c r="I1396" s="211"/>
      <c r="J1396" s="207"/>
      <c r="K1396" s="207"/>
      <c r="L1396" s="212"/>
      <c r="M1396" s="213"/>
      <c r="N1396" s="214"/>
      <c r="O1396" s="214"/>
      <c r="P1396" s="214"/>
      <c r="Q1396" s="214"/>
      <c r="R1396" s="214"/>
      <c r="S1396" s="214"/>
      <c r="T1396" s="215"/>
      <c r="AT1396" s="216" t="s">
        <v>130</v>
      </c>
      <c r="AU1396" s="216" t="s">
        <v>83</v>
      </c>
      <c r="AV1396" s="13" t="s">
        <v>85</v>
      </c>
      <c r="AW1396" s="13" t="s">
        <v>31</v>
      </c>
      <c r="AX1396" s="13" t="s">
        <v>75</v>
      </c>
      <c r="AY1396" s="216" t="s">
        <v>120</v>
      </c>
    </row>
    <row r="1397" spans="1:65" s="14" customFormat="1" ht="11.25">
      <c r="B1397" s="217"/>
      <c r="C1397" s="218"/>
      <c r="D1397" s="191" t="s">
        <v>130</v>
      </c>
      <c r="E1397" s="219" t="s">
        <v>1</v>
      </c>
      <c r="F1397" s="220" t="s">
        <v>137</v>
      </c>
      <c r="G1397" s="218"/>
      <c r="H1397" s="221">
        <v>47.131</v>
      </c>
      <c r="I1397" s="222"/>
      <c r="J1397" s="218"/>
      <c r="K1397" s="218"/>
      <c r="L1397" s="223"/>
      <c r="M1397" s="224"/>
      <c r="N1397" s="225"/>
      <c r="O1397" s="225"/>
      <c r="P1397" s="225"/>
      <c r="Q1397" s="225"/>
      <c r="R1397" s="225"/>
      <c r="S1397" s="225"/>
      <c r="T1397" s="226"/>
      <c r="AT1397" s="227" t="s">
        <v>130</v>
      </c>
      <c r="AU1397" s="227" t="s">
        <v>83</v>
      </c>
      <c r="AV1397" s="14" t="s">
        <v>127</v>
      </c>
      <c r="AW1397" s="14" t="s">
        <v>31</v>
      </c>
      <c r="AX1397" s="14" t="s">
        <v>83</v>
      </c>
      <c r="AY1397" s="227" t="s">
        <v>120</v>
      </c>
    </row>
    <row r="1398" spans="1:65" s="2" customFormat="1" ht="66.75" customHeight="1">
      <c r="A1398" s="33"/>
      <c r="B1398" s="34"/>
      <c r="C1398" s="228" t="s">
        <v>1164</v>
      </c>
      <c r="D1398" s="228" t="s">
        <v>553</v>
      </c>
      <c r="E1398" s="229" t="s">
        <v>1165</v>
      </c>
      <c r="F1398" s="230" t="s">
        <v>1166</v>
      </c>
      <c r="G1398" s="231" t="s">
        <v>450</v>
      </c>
      <c r="H1398" s="232">
        <v>6.7009999999999996</v>
      </c>
      <c r="I1398" s="233"/>
      <c r="J1398" s="234">
        <f>ROUND(I1398*H1398,2)</f>
        <v>0</v>
      </c>
      <c r="K1398" s="230" t="s">
        <v>125</v>
      </c>
      <c r="L1398" s="38"/>
      <c r="M1398" s="235" t="s">
        <v>1</v>
      </c>
      <c r="N1398" s="236" t="s">
        <v>40</v>
      </c>
      <c r="O1398" s="70"/>
      <c r="P1398" s="187">
        <f>O1398*H1398</f>
        <v>0</v>
      </c>
      <c r="Q1398" s="187">
        <v>0</v>
      </c>
      <c r="R1398" s="187">
        <f>Q1398*H1398</f>
        <v>0</v>
      </c>
      <c r="S1398" s="187">
        <v>0</v>
      </c>
      <c r="T1398" s="188">
        <f>S1398*H1398</f>
        <v>0</v>
      </c>
      <c r="U1398" s="33"/>
      <c r="V1398" s="33"/>
      <c r="W1398" s="33"/>
      <c r="X1398" s="33"/>
      <c r="Y1398" s="33"/>
      <c r="Z1398" s="33"/>
      <c r="AA1398" s="33"/>
      <c r="AB1398" s="33"/>
      <c r="AC1398" s="33"/>
      <c r="AD1398" s="33"/>
      <c r="AE1398" s="33"/>
      <c r="AR1398" s="189" t="s">
        <v>1064</v>
      </c>
      <c r="AT1398" s="189" t="s">
        <v>553</v>
      </c>
      <c r="AU1398" s="189" t="s">
        <v>83</v>
      </c>
      <c r="AY1398" s="16" t="s">
        <v>120</v>
      </c>
      <c r="BE1398" s="190">
        <f>IF(N1398="základní",J1398,0)</f>
        <v>0</v>
      </c>
      <c r="BF1398" s="190">
        <f>IF(N1398="snížená",J1398,0)</f>
        <v>0</v>
      </c>
      <c r="BG1398" s="190">
        <f>IF(N1398="zákl. přenesená",J1398,0)</f>
        <v>0</v>
      </c>
      <c r="BH1398" s="190">
        <f>IF(N1398="sníž. přenesená",J1398,0)</f>
        <v>0</v>
      </c>
      <c r="BI1398" s="190">
        <f>IF(N1398="nulová",J1398,0)</f>
        <v>0</v>
      </c>
      <c r="BJ1398" s="16" t="s">
        <v>83</v>
      </c>
      <c r="BK1398" s="190">
        <f>ROUND(I1398*H1398,2)</f>
        <v>0</v>
      </c>
      <c r="BL1398" s="16" t="s">
        <v>1064</v>
      </c>
      <c r="BM1398" s="189" t="s">
        <v>1167</v>
      </c>
    </row>
    <row r="1399" spans="1:65" s="2" customFormat="1" ht="78">
      <c r="A1399" s="33"/>
      <c r="B1399" s="34"/>
      <c r="C1399" s="35"/>
      <c r="D1399" s="191" t="s">
        <v>129</v>
      </c>
      <c r="E1399" s="35"/>
      <c r="F1399" s="192" t="s">
        <v>1168</v>
      </c>
      <c r="G1399" s="35"/>
      <c r="H1399" s="35"/>
      <c r="I1399" s="193"/>
      <c r="J1399" s="35"/>
      <c r="K1399" s="35"/>
      <c r="L1399" s="38"/>
      <c r="M1399" s="194"/>
      <c r="N1399" s="195"/>
      <c r="O1399" s="70"/>
      <c r="P1399" s="70"/>
      <c r="Q1399" s="70"/>
      <c r="R1399" s="70"/>
      <c r="S1399" s="70"/>
      <c r="T1399" s="71"/>
      <c r="U1399" s="33"/>
      <c r="V1399" s="33"/>
      <c r="W1399" s="33"/>
      <c r="X1399" s="33"/>
      <c r="Y1399" s="33"/>
      <c r="Z1399" s="33"/>
      <c r="AA1399" s="33"/>
      <c r="AB1399" s="33"/>
      <c r="AC1399" s="33"/>
      <c r="AD1399" s="33"/>
      <c r="AE1399" s="33"/>
      <c r="AT1399" s="16" t="s">
        <v>129</v>
      </c>
      <c r="AU1399" s="16" t="s">
        <v>83</v>
      </c>
    </row>
    <row r="1400" spans="1:65" s="12" customFormat="1" ht="11.25">
      <c r="B1400" s="196"/>
      <c r="C1400" s="197"/>
      <c r="D1400" s="191" t="s">
        <v>130</v>
      </c>
      <c r="E1400" s="198" t="s">
        <v>1</v>
      </c>
      <c r="F1400" s="199" t="s">
        <v>1169</v>
      </c>
      <c r="G1400" s="197"/>
      <c r="H1400" s="198" t="s">
        <v>1</v>
      </c>
      <c r="I1400" s="200"/>
      <c r="J1400" s="197"/>
      <c r="K1400" s="197"/>
      <c r="L1400" s="201"/>
      <c r="M1400" s="202"/>
      <c r="N1400" s="203"/>
      <c r="O1400" s="203"/>
      <c r="P1400" s="203"/>
      <c r="Q1400" s="203"/>
      <c r="R1400" s="203"/>
      <c r="S1400" s="203"/>
      <c r="T1400" s="204"/>
      <c r="AT1400" s="205" t="s">
        <v>130</v>
      </c>
      <c r="AU1400" s="205" t="s">
        <v>83</v>
      </c>
      <c r="AV1400" s="12" t="s">
        <v>83</v>
      </c>
      <c r="AW1400" s="12" t="s">
        <v>31</v>
      </c>
      <c r="AX1400" s="12" t="s">
        <v>75</v>
      </c>
      <c r="AY1400" s="205" t="s">
        <v>120</v>
      </c>
    </row>
    <row r="1401" spans="1:65" s="13" customFormat="1" ht="11.25">
      <c r="B1401" s="206"/>
      <c r="C1401" s="207"/>
      <c r="D1401" s="191" t="s">
        <v>130</v>
      </c>
      <c r="E1401" s="208" t="s">
        <v>1</v>
      </c>
      <c r="F1401" s="209" t="s">
        <v>1170</v>
      </c>
      <c r="G1401" s="207"/>
      <c r="H1401" s="210">
        <v>6.7009999999999996</v>
      </c>
      <c r="I1401" s="211"/>
      <c r="J1401" s="207"/>
      <c r="K1401" s="207"/>
      <c r="L1401" s="212"/>
      <c r="M1401" s="213"/>
      <c r="N1401" s="214"/>
      <c r="O1401" s="214"/>
      <c r="P1401" s="214"/>
      <c r="Q1401" s="214"/>
      <c r="R1401" s="214"/>
      <c r="S1401" s="214"/>
      <c r="T1401" s="215"/>
      <c r="AT1401" s="216" t="s">
        <v>130</v>
      </c>
      <c r="AU1401" s="216" t="s">
        <v>83</v>
      </c>
      <c r="AV1401" s="13" t="s">
        <v>85</v>
      </c>
      <c r="AW1401" s="13" t="s">
        <v>31</v>
      </c>
      <c r="AX1401" s="13" t="s">
        <v>75</v>
      </c>
      <c r="AY1401" s="216" t="s">
        <v>120</v>
      </c>
    </row>
    <row r="1402" spans="1:65" s="14" customFormat="1" ht="11.25">
      <c r="B1402" s="217"/>
      <c r="C1402" s="218"/>
      <c r="D1402" s="191" t="s">
        <v>130</v>
      </c>
      <c r="E1402" s="219" t="s">
        <v>1</v>
      </c>
      <c r="F1402" s="220" t="s">
        <v>137</v>
      </c>
      <c r="G1402" s="218"/>
      <c r="H1402" s="221">
        <v>6.7009999999999996</v>
      </c>
      <c r="I1402" s="222"/>
      <c r="J1402" s="218"/>
      <c r="K1402" s="218"/>
      <c r="L1402" s="223"/>
      <c r="M1402" s="224"/>
      <c r="N1402" s="225"/>
      <c r="O1402" s="225"/>
      <c r="P1402" s="225"/>
      <c r="Q1402" s="225"/>
      <c r="R1402" s="225"/>
      <c r="S1402" s="225"/>
      <c r="T1402" s="226"/>
      <c r="AT1402" s="227" t="s">
        <v>130</v>
      </c>
      <c r="AU1402" s="227" t="s">
        <v>83</v>
      </c>
      <c r="AV1402" s="14" t="s">
        <v>127</v>
      </c>
      <c r="AW1402" s="14" t="s">
        <v>31</v>
      </c>
      <c r="AX1402" s="14" t="s">
        <v>83</v>
      </c>
      <c r="AY1402" s="227" t="s">
        <v>120</v>
      </c>
    </row>
    <row r="1403" spans="1:65" s="2" customFormat="1" ht="76.349999999999994" customHeight="1">
      <c r="A1403" s="33"/>
      <c r="B1403" s="34"/>
      <c r="C1403" s="228" t="s">
        <v>1171</v>
      </c>
      <c r="D1403" s="228" t="s">
        <v>553</v>
      </c>
      <c r="E1403" s="229" t="s">
        <v>1172</v>
      </c>
      <c r="F1403" s="230" t="s">
        <v>1173</v>
      </c>
      <c r="G1403" s="231" t="s">
        <v>450</v>
      </c>
      <c r="H1403" s="232">
        <v>301.54500000000002</v>
      </c>
      <c r="I1403" s="233"/>
      <c r="J1403" s="234">
        <f>ROUND(I1403*H1403,2)</f>
        <v>0</v>
      </c>
      <c r="K1403" s="230" t="s">
        <v>125</v>
      </c>
      <c r="L1403" s="38"/>
      <c r="M1403" s="235" t="s">
        <v>1</v>
      </c>
      <c r="N1403" s="236" t="s">
        <v>40</v>
      </c>
      <c r="O1403" s="70"/>
      <c r="P1403" s="187">
        <f>O1403*H1403</f>
        <v>0</v>
      </c>
      <c r="Q1403" s="187">
        <v>0</v>
      </c>
      <c r="R1403" s="187">
        <f>Q1403*H1403</f>
        <v>0</v>
      </c>
      <c r="S1403" s="187">
        <v>0</v>
      </c>
      <c r="T1403" s="188">
        <f>S1403*H1403</f>
        <v>0</v>
      </c>
      <c r="U1403" s="33"/>
      <c r="V1403" s="33"/>
      <c r="W1403" s="33"/>
      <c r="X1403" s="33"/>
      <c r="Y1403" s="33"/>
      <c r="Z1403" s="33"/>
      <c r="AA1403" s="33"/>
      <c r="AB1403" s="33"/>
      <c r="AC1403" s="33"/>
      <c r="AD1403" s="33"/>
      <c r="AE1403" s="33"/>
      <c r="AR1403" s="189" t="s">
        <v>1064</v>
      </c>
      <c r="AT1403" s="189" t="s">
        <v>553</v>
      </c>
      <c r="AU1403" s="189" t="s">
        <v>83</v>
      </c>
      <c r="AY1403" s="16" t="s">
        <v>120</v>
      </c>
      <c r="BE1403" s="190">
        <f>IF(N1403="základní",J1403,0)</f>
        <v>0</v>
      </c>
      <c r="BF1403" s="190">
        <f>IF(N1403="snížená",J1403,0)</f>
        <v>0</v>
      </c>
      <c r="BG1403" s="190">
        <f>IF(N1403="zákl. přenesená",J1403,0)</f>
        <v>0</v>
      </c>
      <c r="BH1403" s="190">
        <f>IF(N1403="sníž. přenesená",J1403,0)</f>
        <v>0</v>
      </c>
      <c r="BI1403" s="190">
        <f>IF(N1403="nulová",J1403,0)</f>
        <v>0</v>
      </c>
      <c r="BJ1403" s="16" t="s">
        <v>83</v>
      </c>
      <c r="BK1403" s="190">
        <f>ROUND(I1403*H1403,2)</f>
        <v>0</v>
      </c>
      <c r="BL1403" s="16" t="s">
        <v>1064</v>
      </c>
      <c r="BM1403" s="189" t="s">
        <v>1174</v>
      </c>
    </row>
    <row r="1404" spans="1:65" s="2" customFormat="1" ht="87.75">
      <c r="A1404" s="33"/>
      <c r="B1404" s="34"/>
      <c r="C1404" s="35"/>
      <c r="D1404" s="191" t="s">
        <v>129</v>
      </c>
      <c r="E1404" s="35"/>
      <c r="F1404" s="192" t="s">
        <v>1175</v>
      </c>
      <c r="G1404" s="35"/>
      <c r="H1404" s="35"/>
      <c r="I1404" s="193"/>
      <c r="J1404" s="35"/>
      <c r="K1404" s="35"/>
      <c r="L1404" s="38"/>
      <c r="M1404" s="194"/>
      <c r="N1404" s="195"/>
      <c r="O1404" s="70"/>
      <c r="P1404" s="70"/>
      <c r="Q1404" s="70"/>
      <c r="R1404" s="70"/>
      <c r="S1404" s="70"/>
      <c r="T1404" s="71"/>
      <c r="U1404" s="33"/>
      <c r="V1404" s="33"/>
      <c r="W1404" s="33"/>
      <c r="X1404" s="33"/>
      <c r="Y1404" s="33"/>
      <c r="Z1404" s="33"/>
      <c r="AA1404" s="33"/>
      <c r="AB1404" s="33"/>
      <c r="AC1404" s="33"/>
      <c r="AD1404" s="33"/>
      <c r="AE1404" s="33"/>
      <c r="AT1404" s="16" t="s">
        <v>129</v>
      </c>
      <c r="AU1404" s="16" t="s">
        <v>83</v>
      </c>
    </row>
    <row r="1405" spans="1:65" s="12" customFormat="1" ht="11.25">
      <c r="B1405" s="196"/>
      <c r="C1405" s="197"/>
      <c r="D1405" s="191" t="s">
        <v>130</v>
      </c>
      <c r="E1405" s="198" t="s">
        <v>1</v>
      </c>
      <c r="F1405" s="199" t="s">
        <v>1169</v>
      </c>
      <c r="G1405" s="197"/>
      <c r="H1405" s="198" t="s">
        <v>1</v>
      </c>
      <c r="I1405" s="200"/>
      <c r="J1405" s="197"/>
      <c r="K1405" s="197"/>
      <c r="L1405" s="201"/>
      <c r="M1405" s="202"/>
      <c r="N1405" s="203"/>
      <c r="O1405" s="203"/>
      <c r="P1405" s="203"/>
      <c r="Q1405" s="203"/>
      <c r="R1405" s="203"/>
      <c r="S1405" s="203"/>
      <c r="T1405" s="204"/>
      <c r="AT1405" s="205" t="s">
        <v>130</v>
      </c>
      <c r="AU1405" s="205" t="s">
        <v>83</v>
      </c>
      <c r="AV1405" s="12" t="s">
        <v>83</v>
      </c>
      <c r="AW1405" s="12" t="s">
        <v>31</v>
      </c>
      <c r="AX1405" s="12" t="s">
        <v>75</v>
      </c>
      <c r="AY1405" s="205" t="s">
        <v>120</v>
      </c>
    </row>
    <row r="1406" spans="1:65" s="13" customFormat="1" ht="11.25">
      <c r="B1406" s="206"/>
      <c r="C1406" s="207"/>
      <c r="D1406" s="191" t="s">
        <v>130</v>
      </c>
      <c r="E1406" s="208" t="s">
        <v>1</v>
      </c>
      <c r="F1406" s="209" t="s">
        <v>1176</v>
      </c>
      <c r="G1406" s="207"/>
      <c r="H1406" s="210">
        <v>301.54500000000002</v>
      </c>
      <c r="I1406" s="211"/>
      <c r="J1406" s="207"/>
      <c r="K1406" s="207"/>
      <c r="L1406" s="212"/>
      <c r="M1406" s="213"/>
      <c r="N1406" s="214"/>
      <c r="O1406" s="214"/>
      <c r="P1406" s="214"/>
      <c r="Q1406" s="214"/>
      <c r="R1406" s="214"/>
      <c r="S1406" s="214"/>
      <c r="T1406" s="215"/>
      <c r="AT1406" s="216" t="s">
        <v>130</v>
      </c>
      <c r="AU1406" s="216" t="s">
        <v>83</v>
      </c>
      <c r="AV1406" s="13" t="s">
        <v>85</v>
      </c>
      <c r="AW1406" s="13" t="s">
        <v>31</v>
      </c>
      <c r="AX1406" s="13" t="s">
        <v>75</v>
      </c>
      <c r="AY1406" s="216" t="s">
        <v>120</v>
      </c>
    </row>
    <row r="1407" spans="1:65" s="14" customFormat="1" ht="11.25">
      <c r="B1407" s="217"/>
      <c r="C1407" s="218"/>
      <c r="D1407" s="191" t="s">
        <v>130</v>
      </c>
      <c r="E1407" s="219" t="s">
        <v>1</v>
      </c>
      <c r="F1407" s="220" t="s">
        <v>137</v>
      </c>
      <c r="G1407" s="218"/>
      <c r="H1407" s="221">
        <v>301.54500000000002</v>
      </c>
      <c r="I1407" s="222"/>
      <c r="J1407" s="218"/>
      <c r="K1407" s="218"/>
      <c r="L1407" s="223"/>
      <c r="M1407" s="224"/>
      <c r="N1407" s="225"/>
      <c r="O1407" s="225"/>
      <c r="P1407" s="225"/>
      <c r="Q1407" s="225"/>
      <c r="R1407" s="225"/>
      <c r="S1407" s="225"/>
      <c r="T1407" s="226"/>
      <c r="AT1407" s="227" t="s">
        <v>130</v>
      </c>
      <c r="AU1407" s="227" t="s">
        <v>83</v>
      </c>
      <c r="AV1407" s="14" t="s">
        <v>127</v>
      </c>
      <c r="AW1407" s="14" t="s">
        <v>31</v>
      </c>
      <c r="AX1407" s="14" t="s">
        <v>83</v>
      </c>
      <c r="AY1407" s="227" t="s">
        <v>120</v>
      </c>
    </row>
    <row r="1408" spans="1:65" s="2" customFormat="1" ht="24.2" customHeight="1">
      <c r="A1408" s="33"/>
      <c r="B1408" s="34"/>
      <c r="C1408" s="228" t="s">
        <v>1177</v>
      </c>
      <c r="D1408" s="228" t="s">
        <v>553</v>
      </c>
      <c r="E1408" s="229" t="s">
        <v>1178</v>
      </c>
      <c r="F1408" s="230" t="s">
        <v>1179</v>
      </c>
      <c r="G1408" s="231" t="s">
        <v>450</v>
      </c>
      <c r="H1408" s="232">
        <v>736.06100000000004</v>
      </c>
      <c r="I1408" s="233"/>
      <c r="J1408" s="234">
        <f>ROUND(I1408*H1408,2)</f>
        <v>0</v>
      </c>
      <c r="K1408" s="230" t="s">
        <v>125</v>
      </c>
      <c r="L1408" s="38"/>
      <c r="M1408" s="235" t="s">
        <v>1</v>
      </c>
      <c r="N1408" s="236" t="s">
        <v>40</v>
      </c>
      <c r="O1408" s="70"/>
      <c r="P1408" s="187">
        <f>O1408*H1408</f>
        <v>0</v>
      </c>
      <c r="Q1408" s="187">
        <v>0</v>
      </c>
      <c r="R1408" s="187">
        <f>Q1408*H1408</f>
        <v>0</v>
      </c>
      <c r="S1408" s="187">
        <v>0</v>
      </c>
      <c r="T1408" s="188">
        <f>S1408*H1408</f>
        <v>0</v>
      </c>
      <c r="U1408" s="33"/>
      <c r="V1408" s="33"/>
      <c r="W1408" s="33"/>
      <c r="X1408" s="33"/>
      <c r="Y1408" s="33"/>
      <c r="Z1408" s="33"/>
      <c r="AA1408" s="33"/>
      <c r="AB1408" s="33"/>
      <c r="AC1408" s="33"/>
      <c r="AD1408" s="33"/>
      <c r="AE1408" s="33"/>
      <c r="AR1408" s="189" t="s">
        <v>1064</v>
      </c>
      <c r="AT1408" s="189" t="s">
        <v>553</v>
      </c>
      <c r="AU1408" s="189" t="s">
        <v>83</v>
      </c>
      <c r="AY1408" s="16" t="s">
        <v>120</v>
      </c>
      <c r="BE1408" s="190">
        <f>IF(N1408="základní",J1408,0)</f>
        <v>0</v>
      </c>
      <c r="BF1408" s="190">
        <f>IF(N1408="snížená",J1408,0)</f>
        <v>0</v>
      </c>
      <c r="BG1408" s="190">
        <f>IF(N1408="zákl. přenesená",J1408,0)</f>
        <v>0</v>
      </c>
      <c r="BH1408" s="190">
        <f>IF(N1408="sníž. přenesená",J1408,0)</f>
        <v>0</v>
      </c>
      <c r="BI1408" s="190">
        <f>IF(N1408="nulová",J1408,0)</f>
        <v>0</v>
      </c>
      <c r="BJ1408" s="16" t="s">
        <v>83</v>
      </c>
      <c r="BK1408" s="190">
        <f>ROUND(I1408*H1408,2)</f>
        <v>0</v>
      </c>
      <c r="BL1408" s="16" t="s">
        <v>1064</v>
      </c>
      <c r="BM1408" s="189" t="s">
        <v>1180</v>
      </c>
    </row>
    <row r="1409" spans="1:65" s="2" customFormat="1" ht="48.75">
      <c r="A1409" s="33"/>
      <c r="B1409" s="34"/>
      <c r="C1409" s="35"/>
      <c r="D1409" s="191" t="s">
        <v>129</v>
      </c>
      <c r="E1409" s="35"/>
      <c r="F1409" s="192" t="s">
        <v>1181</v>
      </c>
      <c r="G1409" s="35"/>
      <c r="H1409" s="35"/>
      <c r="I1409" s="193"/>
      <c r="J1409" s="35"/>
      <c r="K1409" s="35"/>
      <c r="L1409" s="38"/>
      <c r="M1409" s="194"/>
      <c r="N1409" s="195"/>
      <c r="O1409" s="70"/>
      <c r="P1409" s="70"/>
      <c r="Q1409" s="70"/>
      <c r="R1409" s="70"/>
      <c r="S1409" s="70"/>
      <c r="T1409" s="71"/>
      <c r="U1409" s="33"/>
      <c r="V1409" s="33"/>
      <c r="W1409" s="33"/>
      <c r="X1409" s="33"/>
      <c r="Y1409" s="33"/>
      <c r="Z1409" s="33"/>
      <c r="AA1409" s="33"/>
      <c r="AB1409" s="33"/>
      <c r="AC1409" s="33"/>
      <c r="AD1409" s="33"/>
      <c r="AE1409" s="33"/>
      <c r="AT1409" s="16" t="s">
        <v>129</v>
      </c>
      <c r="AU1409" s="16" t="s">
        <v>83</v>
      </c>
    </row>
    <row r="1410" spans="1:65" s="12" customFormat="1" ht="11.25">
      <c r="B1410" s="196"/>
      <c r="C1410" s="197"/>
      <c r="D1410" s="191" t="s">
        <v>130</v>
      </c>
      <c r="E1410" s="198" t="s">
        <v>1</v>
      </c>
      <c r="F1410" s="199" t="s">
        <v>1182</v>
      </c>
      <c r="G1410" s="197"/>
      <c r="H1410" s="198" t="s">
        <v>1</v>
      </c>
      <c r="I1410" s="200"/>
      <c r="J1410" s="197"/>
      <c r="K1410" s="197"/>
      <c r="L1410" s="201"/>
      <c r="M1410" s="202"/>
      <c r="N1410" s="203"/>
      <c r="O1410" s="203"/>
      <c r="P1410" s="203"/>
      <c r="Q1410" s="203"/>
      <c r="R1410" s="203"/>
      <c r="S1410" s="203"/>
      <c r="T1410" s="204"/>
      <c r="AT1410" s="205" t="s">
        <v>130</v>
      </c>
      <c r="AU1410" s="205" t="s">
        <v>83</v>
      </c>
      <c r="AV1410" s="12" t="s">
        <v>83</v>
      </c>
      <c r="AW1410" s="12" t="s">
        <v>31</v>
      </c>
      <c r="AX1410" s="12" t="s">
        <v>75</v>
      </c>
      <c r="AY1410" s="205" t="s">
        <v>120</v>
      </c>
    </row>
    <row r="1411" spans="1:65" s="13" customFormat="1" ht="11.25">
      <c r="B1411" s="206"/>
      <c r="C1411" s="207"/>
      <c r="D1411" s="191" t="s">
        <v>130</v>
      </c>
      <c r="E1411" s="208" t="s">
        <v>1</v>
      </c>
      <c r="F1411" s="209" t="s">
        <v>1124</v>
      </c>
      <c r="G1411" s="207"/>
      <c r="H1411" s="210">
        <v>8.2149999999999999</v>
      </c>
      <c r="I1411" s="211"/>
      <c r="J1411" s="207"/>
      <c r="K1411" s="207"/>
      <c r="L1411" s="212"/>
      <c r="M1411" s="213"/>
      <c r="N1411" s="214"/>
      <c r="O1411" s="214"/>
      <c r="P1411" s="214"/>
      <c r="Q1411" s="214"/>
      <c r="R1411" s="214"/>
      <c r="S1411" s="214"/>
      <c r="T1411" s="215"/>
      <c r="AT1411" s="216" t="s">
        <v>130</v>
      </c>
      <c r="AU1411" s="216" t="s">
        <v>83</v>
      </c>
      <c r="AV1411" s="13" t="s">
        <v>85</v>
      </c>
      <c r="AW1411" s="13" t="s">
        <v>31</v>
      </c>
      <c r="AX1411" s="13" t="s">
        <v>75</v>
      </c>
      <c r="AY1411" s="216" t="s">
        <v>120</v>
      </c>
    </row>
    <row r="1412" spans="1:65" s="12" customFormat="1" ht="11.25">
      <c r="B1412" s="196"/>
      <c r="C1412" s="197"/>
      <c r="D1412" s="191" t="s">
        <v>130</v>
      </c>
      <c r="E1412" s="198" t="s">
        <v>1</v>
      </c>
      <c r="F1412" s="199" t="s">
        <v>1130</v>
      </c>
      <c r="G1412" s="197"/>
      <c r="H1412" s="198" t="s">
        <v>1</v>
      </c>
      <c r="I1412" s="200"/>
      <c r="J1412" s="197"/>
      <c r="K1412" s="197"/>
      <c r="L1412" s="201"/>
      <c r="M1412" s="202"/>
      <c r="N1412" s="203"/>
      <c r="O1412" s="203"/>
      <c r="P1412" s="203"/>
      <c r="Q1412" s="203"/>
      <c r="R1412" s="203"/>
      <c r="S1412" s="203"/>
      <c r="T1412" s="204"/>
      <c r="AT1412" s="205" t="s">
        <v>130</v>
      </c>
      <c r="AU1412" s="205" t="s">
        <v>83</v>
      </c>
      <c r="AV1412" s="12" t="s">
        <v>83</v>
      </c>
      <c r="AW1412" s="12" t="s">
        <v>31</v>
      </c>
      <c r="AX1412" s="12" t="s">
        <v>75</v>
      </c>
      <c r="AY1412" s="205" t="s">
        <v>120</v>
      </c>
    </row>
    <row r="1413" spans="1:65" s="13" customFormat="1" ht="11.25">
      <c r="B1413" s="206"/>
      <c r="C1413" s="207"/>
      <c r="D1413" s="191" t="s">
        <v>130</v>
      </c>
      <c r="E1413" s="208" t="s">
        <v>1</v>
      </c>
      <c r="F1413" s="209" t="s">
        <v>1131</v>
      </c>
      <c r="G1413" s="207"/>
      <c r="H1413" s="210">
        <v>727.846</v>
      </c>
      <c r="I1413" s="211"/>
      <c r="J1413" s="207"/>
      <c r="K1413" s="207"/>
      <c r="L1413" s="212"/>
      <c r="M1413" s="213"/>
      <c r="N1413" s="214"/>
      <c r="O1413" s="214"/>
      <c r="P1413" s="214"/>
      <c r="Q1413" s="214"/>
      <c r="R1413" s="214"/>
      <c r="S1413" s="214"/>
      <c r="T1413" s="215"/>
      <c r="AT1413" s="216" t="s">
        <v>130</v>
      </c>
      <c r="AU1413" s="216" t="s">
        <v>83</v>
      </c>
      <c r="AV1413" s="13" t="s">
        <v>85</v>
      </c>
      <c r="AW1413" s="13" t="s">
        <v>31</v>
      </c>
      <c r="AX1413" s="13" t="s">
        <v>75</v>
      </c>
      <c r="AY1413" s="216" t="s">
        <v>120</v>
      </c>
    </row>
    <row r="1414" spans="1:65" s="14" customFormat="1" ht="11.25">
      <c r="B1414" s="217"/>
      <c r="C1414" s="218"/>
      <c r="D1414" s="191" t="s">
        <v>130</v>
      </c>
      <c r="E1414" s="219" t="s">
        <v>1</v>
      </c>
      <c r="F1414" s="220" t="s">
        <v>137</v>
      </c>
      <c r="G1414" s="218"/>
      <c r="H1414" s="221">
        <v>736.06100000000004</v>
      </c>
      <c r="I1414" s="222"/>
      <c r="J1414" s="218"/>
      <c r="K1414" s="218"/>
      <c r="L1414" s="223"/>
      <c r="M1414" s="224"/>
      <c r="N1414" s="225"/>
      <c r="O1414" s="225"/>
      <c r="P1414" s="225"/>
      <c r="Q1414" s="225"/>
      <c r="R1414" s="225"/>
      <c r="S1414" s="225"/>
      <c r="T1414" s="226"/>
      <c r="AT1414" s="227" t="s">
        <v>130</v>
      </c>
      <c r="AU1414" s="227" t="s">
        <v>83</v>
      </c>
      <c r="AV1414" s="14" t="s">
        <v>127</v>
      </c>
      <c r="AW1414" s="14" t="s">
        <v>31</v>
      </c>
      <c r="AX1414" s="14" t="s">
        <v>83</v>
      </c>
      <c r="AY1414" s="227" t="s">
        <v>120</v>
      </c>
    </row>
    <row r="1415" spans="1:65" s="2" customFormat="1" ht="21.75" customHeight="1">
      <c r="A1415" s="33"/>
      <c r="B1415" s="34"/>
      <c r="C1415" s="228" t="s">
        <v>1183</v>
      </c>
      <c r="D1415" s="228" t="s">
        <v>553</v>
      </c>
      <c r="E1415" s="229" t="s">
        <v>1184</v>
      </c>
      <c r="F1415" s="230" t="s">
        <v>1185</v>
      </c>
      <c r="G1415" s="231" t="s">
        <v>450</v>
      </c>
      <c r="H1415" s="232">
        <v>767.81</v>
      </c>
      <c r="I1415" s="233"/>
      <c r="J1415" s="234">
        <f>ROUND(I1415*H1415,2)</f>
        <v>0</v>
      </c>
      <c r="K1415" s="230" t="s">
        <v>125</v>
      </c>
      <c r="L1415" s="38"/>
      <c r="M1415" s="235" t="s">
        <v>1</v>
      </c>
      <c r="N1415" s="236" t="s">
        <v>40</v>
      </c>
      <c r="O1415" s="70"/>
      <c r="P1415" s="187">
        <f>O1415*H1415</f>
        <v>0</v>
      </c>
      <c r="Q1415" s="187">
        <v>0</v>
      </c>
      <c r="R1415" s="187">
        <f>Q1415*H1415</f>
        <v>0</v>
      </c>
      <c r="S1415" s="187">
        <v>0</v>
      </c>
      <c r="T1415" s="188">
        <f>S1415*H1415</f>
        <v>0</v>
      </c>
      <c r="U1415" s="33"/>
      <c r="V1415" s="33"/>
      <c r="W1415" s="33"/>
      <c r="X1415" s="33"/>
      <c r="Y1415" s="33"/>
      <c r="Z1415" s="33"/>
      <c r="AA1415" s="33"/>
      <c r="AB1415" s="33"/>
      <c r="AC1415" s="33"/>
      <c r="AD1415" s="33"/>
      <c r="AE1415" s="33"/>
      <c r="AR1415" s="189" t="s">
        <v>1064</v>
      </c>
      <c r="AT1415" s="189" t="s">
        <v>553</v>
      </c>
      <c r="AU1415" s="189" t="s">
        <v>83</v>
      </c>
      <c r="AY1415" s="16" t="s">
        <v>120</v>
      </c>
      <c r="BE1415" s="190">
        <f>IF(N1415="základní",J1415,0)</f>
        <v>0</v>
      </c>
      <c r="BF1415" s="190">
        <f>IF(N1415="snížená",J1415,0)</f>
        <v>0</v>
      </c>
      <c r="BG1415" s="190">
        <f>IF(N1415="zákl. přenesená",J1415,0)</f>
        <v>0</v>
      </c>
      <c r="BH1415" s="190">
        <f>IF(N1415="sníž. přenesená",J1415,0)</f>
        <v>0</v>
      </c>
      <c r="BI1415" s="190">
        <f>IF(N1415="nulová",J1415,0)</f>
        <v>0</v>
      </c>
      <c r="BJ1415" s="16" t="s">
        <v>83</v>
      </c>
      <c r="BK1415" s="190">
        <f>ROUND(I1415*H1415,2)</f>
        <v>0</v>
      </c>
      <c r="BL1415" s="16" t="s">
        <v>1064</v>
      </c>
      <c r="BM1415" s="189" t="s">
        <v>1186</v>
      </c>
    </row>
    <row r="1416" spans="1:65" s="2" customFormat="1" ht="58.5">
      <c r="A1416" s="33"/>
      <c r="B1416" s="34"/>
      <c r="C1416" s="35"/>
      <c r="D1416" s="191" t="s">
        <v>129</v>
      </c>
      <c r="E1416" s="35"/>
      <c r="F1416" s="192" t="s">
        <v>1187</v>
      </c>
      <c r="G1416" s="35"/>
      <c r="H1416" s="35"/>
      <c r="I1416" s="193"/>
      <c r="J1416" s="35"/>
      <c r="K1416" s="35"/>
      <c r="L1416" s="38"/>
      <c r="M1416" s="194"/>
      <c r="N1416" s="195"/>
      <c r="O1416" s="70"/>
      <c r="P1416" s="70"/>
      <c r="Q1416" s="70"/>
      <c r="R1416" s="70"/>
      <c r="S1416" s="70"/>
      <c r="T1416" s="71"/>
      <c r="U1416" s="33"/>
      <c r="V1416" s="33"/>
      <c r="W1416" s="33"/>
      <c r="X1416" s="33"/>
      <c r="Y1416" s="33"/>
      <c r="Z1416" s="33"/>
      <c r="AA1416" s="33"/>
      <c r="AB1416" s="33"/>
      <c r="AC1416" s="33"/>
      <c r="AD1416" s="33"/>
      <c r="AE1416" s="33"/>
      <c r="AT1416" s="16" t="s">
        <v>129</v>
      </c>
      <c r="AU1416" s="16" t="s">
        <v>83</v>
      </c>
    </row>
    <row r="1417" spans="1:65" s="12" customFormat="1" ht="11.25">
      <c r="B1417" s="196"/>
      <c r="C1417" s="197"/>
      <c r="D1417" s="191" t="s">
        <v>130</v>
      </c>
      <c r="E1417" s="198" t="s">
        <v>1</v>
      </c>
      <c r="F1417" s="199" t="s">
        <v>1188</v>
      </c>
      <c r="G1417" s="197"/>
      <c r="H1417" s="198" t="s">
        <v>1</v>
      </c>
      <c r="I1417" s="200"/>
      <c r="J1417" s="197"/>
      <c r="K1417" s="197"/>
      <c r="L1417" s="201"/>
      <c r="M1417" s="202"/>
      <c r="N1417" s="203"/>
      <c r="O1417" s="203"/>
      <c r="P1417" s="203"/>
      <c r="Q1417" s="203"/>
      <c r="R1417" s="203"/>
      <c r="S1417" s="203"/>
      <c r="T1417" s="204"/>
      <c r="AT1417" s="205" t="s">
        <v>130</v>
      </c>
      <c r="AU1417" s="205" t="s">
        <v>83</v>
      </c>
      <c r="AV1417" s="12" t="s">
        <v>83</v>
      </c>
      <c r="AW1417" s="12" t="s">
        <v>31</v>
      </c>
      <c r="AX1417" s="12" t="s">
        <v>75</v>
      </c>
      <c r="AY1417" s="205" t="s">
        <v>120</v>
      </c>
    </row>
    <row r="1418" spans="1:65" s="13" customFormat="1" ht="11.25">
      <c r="B1418" s="206"/>
      <c r="C1418" s="207"/>
      <c r="D1418" s="191" t="s">
        <v>130</v>
      </c>
      <c r="E1418" s="208" t="s">
        <v>1</v>
      </c>
      <c r="F1418" s="209" t="s">
        <v>1189</v>
      </c>
      <c r="G1418" s="207"/>
      <c r="H1418" s="210">
        <v>594</v>
      </c>
      <c r="I1418" s="211"/>
      <c r="J1418" s="207"/>
      <c r="K1418" s="207"/>
      <c r="L1418" s="212"/>
      <c r="M1418" s="213"/>
      <c r="N1418" s="214"/>
      <c r="O1418" s="214"/>
      <c r="P1418" s="214"/>
      <c r="Q1418" s="214"/>
      <c r="R1418" s="214"/>
      <c r="S1418" s="214"/>
      <c r="T1418" s="215"/>
      <c r="AT1418" s="216" t="s">
        <v>130</v>
      </c>
      <c r="AU1418" s="216" t="s">
        <v>83</v>
      </c>
      <c r="AV1418" s="13" t="s">
        <v>85</v>
      </c>
      <c r="AW1418" s="13" t="s">
        <v>31</v>
      </c>
      <c r="AX1418" s="13" t="s">
        <v>75</v>
      </c>
      <c r="AY1418" s="216" t="s">
        <v>120</v>
      </c>
    </row>
    <row r="1419" spans="1:65" s="12" customFormat="1" ht="11.25">
      <c r="B1419" s="196"/>
      <c r="C1419" s="197"/>
      <c r="D1419" s="191" t="s">
        <v>130</v>
      </c>
      <c r="E1419" s="198" t="s">
        <v>1</v>
      </c>
      <c r="F1419" s="199" t="s">
        <v>1190</v>
      </c>
      <c r="G1419" s="197"/>
      <c r="H1419" s="198" t="s">
        <v>1</v>
      </c>
      <c r="I1419" s="200"/>
      <c r="J1419" s="197"/>
      <c r="K1419" s="197"/>
      <c r="L1419" s="201"/>
      <c r="M1419" s="202"/>
      <c r="N1419" s="203"/>
      <c r="O1419" s="203"/>
      <c r="P1419" s="203"/>
      <c r="Q1419" s="203"/>
      <c r="R1419" s="203"/>
      <c r="S1419" s="203"/>
      <c r="T1419" s="204"/>
      <c r="AT1419" s="205" t="s">
        <v>130</v>
      </c>
      <c r="AU1419" s="205" t="s">
        <v>83</v>
      </c>
      <c r="AV1419" s="12" t="s">
        <v>83</v>
      </c>
      <c r="AW1419" s="12" t="s">
        <v>31</v>
      </c>
      <c r="AX1419" s="12" t="s">
        <v>75</v>
      </c>
      <c r="AY1419" s="205" t="s">
        <v>120</v>
      </c>
    </row>
    <row r="1420" spans="1:65" s="13" customFormat="1" ht="11.25">
      <c r="B1420" s="206"/>
      <c r="C1420" s="207"/>
      <c r="D1420" s="191" t="s">
        <v>130</v>
      </c>
      <c r="E1420" s="208" t="s">
        <v>1</v>
      </c>
      <c r="F1420" s="209" t="s">
        <v>1191</v>
      </c>
      <c r="G1420" s="207"/>
      <c r="H1420" s="210">
        <v>173.81</v>
      </c>
      <c r="I1420" s="211"/>
      <c r="J1420" s="207"/>
      <c r="K1420" s="207"/>
      <c r="L1420" s="212"/>
      <c r="M1420" s="213"/>
      <c r="N1420" s="214"/>
      <c r="O1420" s="214"/>
      <c r="P1420" s="214"/>
      <c r="Q1420" s="214"/>
      <c r="R1420" s="214"/>
      <c r="S1420" s="214"/>
      <c r="T1420" s="215"/>
      <c r="AT1420" s="216" t="s">
        <v>130</v>
      </c>
      <c r="AU1420" s="216" t="s">
        <v>83</v>
      </c>
      <c r="AV1420" s="13" t="s">
        <v>85</v>
      </c>
      <c r="AW1420" s="13" t="s">
        <v>31</v>
      </c>
      <c r="AX1420" s="13" t="s">
        <v>75</v>
      </c>
      <c r="AY1420" s="216" t="s">
        <v>120</v>
      </c>
    </row>
    <row r="1421" spans="1:65" s="14" customFormat="1" ht="11.25">
      <c r="B1421" s="217"/>
      <c r="C1421" s="218"/>
      <c r="D1421" s="191" t="s">
        <v>130</v>
      </c>
      <c r="E1421" s="219" t="s">
        <v>1</v>
      </c>
      <c r="F1421" s="220" t="s">
        <v>137</v>
      </c>
      <c r="G1421" s="218"/>
      <c r="H1421" s="221">
        <v>767.81</v>
      </c>
      <c r="I1421" s="222"/>
      <c r="J1421" s="218"/>
      <c r="K1421" s="218"/>
      <c r="L1421" s="223"/>
      <c r="M1421" s="224"/>
      <c r="N1421" s="225"/>
      <c r="O1421" s="225"/>
      <c r="P1421" s="225"/>
      <c r="Q1421" s="225"/>
      <c r="R1421" s="225"/>
      <c r="S1421" s="225"/>
      <c r="T1421" s="226"/>
      <c r="AT1421" s="227" t="s">
        <v>130</v>
      </c>
      <c r="AU1421" s="227" t="s">
        <v>83</v>
      </c>
      <c r="AV1421" s="14" t="s">
        <v>127</v>
      </c>
      <c r="AW1421" s="14" t="s">
        <v>31</v>
      </c>
      <c r="AX1421" s="14" t="s">
        <v>83</v>
      </c>
      <c r="AY1421" s="227" t="s">
        <v>120</v>
      </c>
    </row>
    <row r="1422" spans="1:65" s="2" customFormat="1" ht="24.2" customHeight="1">
      <c r="A1422" s="33"/>
      <c r="B1422" s="34"/>
      <c r="C1422" s="228" t="s">
        <v>1192</v>
      </c>
      <c r="D1422" s="228" t="s">
        <v>553</v>
      </c>
      <c r="E1422" s="229" t="s">
        <v>1193</v>
      </c>
      <c r="F1422" s="230" t="s">
        <v>1194</v>
      </c>
      <c r="G1422" s="231" t="s">
        <v>450</v>
      </c>
      <c r="H1422" s="232">
        <v>2027.52</v>
      </c>
      <c r="I1422" s="233"/>
      <c r="J1422" s="234">
        <f>ROUND(I1422*H1422,2)</f>
        <v>0</v>
      </c>
      <c r="K1422" s="230" t="s">
        <v>125</v>
      </c>
      <c r="L1422" s="38"/>
      <c r="M1422" s="235" t="s">
        <v>1</v>
      </c>
      <c r="N1422" s="236" t="s">
        <v>40</v>
      </c>
      <c r="O1422" s="70"/>
      <c r="P1422" s="187">
        <f>O1422*H1422</f>
        <v>0</v>
      </c>
      <c r="Q1422" s="187">
        <v>0</v>
      </c>
      <c r="R1422" s="187">
        <f>Q1422*H1422</f>
        <v>0</v>
      </c>
      <c r="S1422" s="187">
        <v>0</v>
      </c>
      <c r="T1422" s="188">
        <f>S1422*H1422</f>
        <v>0</v>
      </c>
      <c r="U1422" s="33"/>
      <c r="V1422" s="33"/>
      <c r="W1422" s="33"/>
      <c r="X1422" s="33"/>
      <c r="Y1422" s="33"/>
      <c r="Z1422" s="33"/>
      <c r="AA1422" s="33"/>
      <c r="AB1422" s="33"/>
      <c r="AC1422" s="33"/>
      <c r="AD1422" s="33"/>
      <c r="AE1422" s="33"/>
      <c r="AR1422" s="189" t="s">
        <v>1064</v>
      </c>
      <c r="AT1422" s="189" t="s">
        <v>553</v>
      </c>
      <c r="AU1422" s="189" t="s">
        <v>83</v>
      </c>
      <c r="AY1422" s="16" t="s">
        <v>120</v>
      </c>
      <c r="BE1422" s="190">
        <f>IF(N1422="základní",J1422,0)</f>
        <v>0</v>
      </c>
      <c r="BF1422" s="190">
        <f>IF(N1422="snížená",J1422,0)</f>
        <v>0</v>
      </c>
      <c r="BG1422" s="190">
        <f>IF(N1422="zákl. přenesená",J1422,0)</f>
        <v>0</v>
      </c>
      <c r="BH1422" s="190">
        <f>IF(N1422="sníž. přenesená",J1422,0)</f>
        <v>0</v>
      </c>
      <c r="BI1422" s="190">
        <f>IF(N1422="nulová",J1422,0)</f>
        <v>0</v>
      </c>
      <c r="BJ1422" s="16" t="s">
        <v>83</v>
      </c>
      <c r="BK1422" s="190">
        <f>ROUND(I1422*H1422,2)</f>
        <v>0</v>
      </c>
      <c r="BL1422" s="16" t="s">
        <v>1064</v>
      </c>
      <c r="BM1422" s="189" t="s">
        <v>1195</v>
      </c>
    </row>
    <row r="1423" spans="1:65" s="2" customFormat="1" ht="58.5">
      <c r="A1423" s="33"/>
      <c r="B1423" s="34"/>
      <c r="C1423" s="35"/>
      <c r="D1423" s="191" t="s">
        <v>129</v>
      </c>
      <c r="E1423" s="35"/>
      <c r="F1423" s="192" t="s">
        <v>1196</v>
      </c>
      <c r="G1423" s="35"/>
      <c r="H1423" s="35"/>
      <c r="I1423" s="193"/>
      <c r="J1423" s="35"/>
      <c r="K1423" s="35"/>
      <c r="L1423" s="38"/>
      <c r="M1423" s="194"/>
      <c r="N1423" s="195"/>
      <c r="O1423" s="70"/>
      <c r="P1423" s="70"/>
      <c r="Q1423" s="70"/>
      <c r="R1423" s="70"/>
      <c r="S1423" s="70"/>
      <c r="T1423" s="71"/>
      <c r="U1423" s="33"/>
      <c r="V1423" s="33"/>
      <c r="W1423" s="33"/>
      <c r="X1423" s="33"/>
      <c r="Y1423" s="33"/>
      <c r="Z1423" s="33"/>
      <c r="AA1423" s="33"/>
      <c r="AB1423" s="33"/>
      <c r="AC1423" s="33"/>
      <c r="AD1423" s="33"/>
      <c r="AE1423" s="33"/>
      <c r="AT1423" s="16" t="s">
        <v>129</v>
      </c>
      <c r="AU1423" s="16" t="s">
        <v>83</v>
      </c>
    </row>
    <row r="1424" spans="1:65" s="12" customFormat="1" ht="11.25">
      <c r="B1424" s="196"/>
      <c r="C1424" s="197"/>
      <c r="D1424" s="191" t="s">
        <v>130</v>
      </c>
      <c r="E1424" s="198" t="s">
        <v>1</v>
      </c>
      <c r="F1424" s="199" t="s">
        <v>1098</v>
      </c>
      <c r="G1424" s="197"/>
      <c r="H1424" s="198" t="s">
        <v>1</v>
      </c>
      <c r="I1424" s="200"/>
      <c r="J1424" s="197"/>
      <c r="K1424" s="197"/>
      <c r="L1424" s="201"/>
      <c r="M1424" s="202"/>
      <c r="N1424" s="203"/>
      <c r="O1424" s="203"/>
      <c r="P1424" s="203"/>
      <c r="Q1424" s="203"/>
      <c r="R1424" s="203"/>
      <c r="S1424" s="203"/>
      <c r="T1424" s="204"/>
      <c r="AT1424" s="205" t="s">
        <v>130</v>
      </c>
      <c r="AU1424" s="205" t="s">
        <v>83</v>
      </c>
      <c r="AV1424" s="12" t="s">
        <v>83</v>
      </c>
      <c r="AW1424" s="12" t="s">
        <v>31</v>
      </c>
      <c r="AX1424" s="12" t="s">
        <v>75</v>
      </c>
      <c r="AY1424" s="205" t="s">
        <v>120</v>
      </c>
    </row>
    <row r="1425" spans="1:65" s="13" customFormat="1" ht="11.25">
      <c r="B1425" s="206"/>
      <c r="C1425" s="207"/>
      <c r="D1425" s="191" t="s">
        <v>130</v>
      </c>
      <c r="E1425" s="208" t="s">
        <v>1</v>
      </c>
      <c r="F1425" s="209" t="s">
        <v>1099</v>
      </c>
      <c r="G1425" s="207"/>
      <c r="H1425" s="210">
        <v>2027.52</v>
      </c>
      <c r="I1425" s="211"/>
      <c r="J1425" s="207"/>
      <c r="K1425" s="207"/>
      <c r="L1425" s="212"/>
      <c r="M1425" s="213"/>
      <c r="N1425" s="214"/>
      <c r="O1425" s="214"/>
      <c r="P1425" s="214"/>
      <c r="Q1425" s="214"/>
      <c r="R1425" s="214"/>
      <c r="S1425" s="214"/>
      <c r="T1425" s="215"/>
      <c r="AT1425" s="216" t="s">
        <v>130</v>
      </c>
      <c r="AU1425" s="216" t="s">
        <v>83</v>
      </c>
      <c r="AV1425" s="13" t="s">
        <v>85</v>
      </c>
      <c r="AW1425" s="13" t="s">
        <v>31</v>
      </c>
      <c r="AX1425" s="13" t="s">
        <v>75</v>
      </c>
      <c r="AY1425" s="216" t="s">
        <v>120</v>
      </c>
    </row>
    <row r="1426" spans="1:65" s="14" customFormat="1" ht="11.25">
      <c r="B1426" s="217"/>
      <c r="C1426" s="218"/>
      <c r="D1426" s="191" t="s">
        <v>130</v>
      </c>
      <c r="E1426" s="219" t="s">
        <v>1</v>
      </c>
      <c r="F1426" s="220" t="s">
        <v>137</v>
      </c>
      <c r="G1426" s="218"/>
      <c r="H1426" s="221">
        <v>2027.52</v>
      </c>
      <c r="I1426" s="222"/>
      <c r="J1426" s="218"/>
      <c r="K1426" s="218"/>
      <c r="L1426" s="223"/>
      <c r="M1426" s="224"/>
      <c r="N1426" s="225"/>
      <c r="O1426" s="225"/>
      <c r="P1426" s="225"/>
      <c r="Q1426" s="225"/>
      <c r="R1426" s="225"/>
      <c r="S1426" s="225"/>
      <c r="T1426" s="226"/>
      <c r="AT1426" s="227" t="s">
        <v>130</v>
      </c>
      <c r="AU1426" s="227" t="s">
        <v>83</v>
      </c>
      <c r="AV1426" s="14" t="s">
        <v>127</v>
      </c>
      <c r="AW1426" s="14" t="s">
        <v>31</v>
      </c>
      <c r="AX1426" s="14" t="s">
        <v>83</v>
      </c>
      <c r="AY1426" s="227" t="s">
        <v>120</v>
      </c>
    </row>
    <row r="1427" spans="1:65" s="2" customFormat="1" ht="16.5" customHeight="1">
      <c r="A1427" s="33"/>
      <c r="B1427" s="34"/>
      <c r="C1427" s="228" t="s">
        <v>1197</v>
      </c>
      <c r="D1427" s="228" t="s">
        <v>553</v>
      </c>
      <c r="E1427" s="229" t="s">
        <v>1198</v>
      </c>
      <c r="F1427" s="230" t="s">
        <v>1199</v>
      </c>
      <c r="G1427" s="231" t="s">
        <v>450</v>
      </c>
      <c r="H1427" s="232">
        <v>4.5090000000000003</v>
      </c>
      <c r="I1427" s="233"/>
      <c r="J1427" s="234">
        <f>ROUND(I1427*H1427,2)</f>
        <v>0</v>
      </c>
      <c r="K1427" s="230" t="s">
        <v>125</v>
      </c>
      <c r="L1427" s="38"/>
      <c r="M1427" s="235" t="s">
        <v>1</v>
      </c>
      <c r="N1427" s="236" t="s">
        <v>40</v>
      </c>
      <c r="O1427" s="70"/>
      <c r="P1427" s="187">
        <f>O1427*H1427</f>
        <v>0</v>
      </c>
      <c r="Q1427" s="187">
        <v>0</v>
      </c>
      <c r="R1427" s="187">
        <f>Q1427*H1427</f>
        <v>0</v>
      </c>
      <c r="S1427" s="187">
        <v>0</v>
      </c>
      <c r="T1427" s="188">
        <f>S1427*H1427</f>
        <v>0</v>
      </c>
      <c r="U1427" s="33"/>
      <c r="V1427" s="33"/>
      <c r="W1427" s="33"/>
      <c r="X1427" s="33"/>
      <c r="Y1427" s="33"/>
      <c r="Z1427" s="33"/>
      <c r="AA1427" s="33"/>
      <c r="AB1427" s="33"/>
      <c r="AC1427" s="33"/>
      <c r="AD1427" s="33"/>
      <c r="AE1427" s="33"/>
      <c r="AR1427" s="189" t="s">
        <v>127</v>
      </c>
      <c r="AT1427" s="189" t="s">
        <v>553</v>
      </c>
      <c r="AU1427" s="189" t="s">
        <v>83</v>
      </c>
      <c r="AY1427" s="16" t="s">
        <v>120</v>
      </c>
      <c r="BE1427" s="190">
        <f>IF(N1427="základní",J1427,0)</f>
        <v>0</v>
      </c>
      <c r="BF1427" s="190">
        <f>IF(N1427="snížená",J1427,0)</f>
        <v>0</v>
      </c>
      <c r="BG1427" s="190">
        <f>IF(N1427="zákl. přenesená",J1427,0)</f>
        <v>0</v>
      </c>
      <c r="BH1427" s="190">
        <f>IF(N1427="sníž. přenesená",J1427,0)</f>
        <v>0</v>
      </c>
      <c r="BI1427" s="190">
        <f>IF(N1427="nulová",J1427,0)</f>
        <v>0</v>
      </c>
      <c r="BJ1427" s="16" t="s">
        <v>83</v>
      </c>
      <c r="BK1427" s="190">
        <f>ROUND(I1427*H1427,2)</f>
        <v>0</v>
      </c>
      <c r="BL1427" s="16" t="s">
        <v>127</v>
      </c>
      <c r="BM1427" s="189" t="s">
        <v>1200</v>
      </c>
    </row>
    <row r="1428" spans="1:65" s="2" customFormat="1" ht="48.75">
      <c r="A1428" s="33"/>
      <c r="B1428" s="34"/>
      <c r="C1428" s="35"/>
      <c r="D1428" s="191" t="s">
        <v>129</v>
      </c>
      <c r="E1428" s="35"/>
      <c r="F1428" s="192" t="s">
        <v>1201</v>
      </c>
      <c r="G1428" s="35"/>
      <c r="H1428" s="35"/>
      <c r="I1428" s="193"/>
      <c r="J1428" s="35"/>
      <c r="K1428" s="35"/>
      <c r="L1428" s="38"/>
      <c r="M1428" s="194"/>
      <c r="N1428" s="195"/>
      <c r="O1428" s="70"/>
      <c r="P1428" s="70"/>
      <c r="Q1428" s="70"/>
      <c r="R1428" s="70"/>
      <c r="S1428" s="70"/>
      <c r="T1428" s="71"/>
      <c r="U1428" s="33"/>
      <c r="V1428" s="33"/>
      <c r="W1428" s="33"/>
      <c r="X1428" s="33"/>
      <c r="Y1428" s="33"/>
      <c r="Z1428" s="33"/>
      <c r="AA1428" s="33"/>
      <c r="AB1428" s="33"/>
      <c r="AC1428" s="33"/>
      <c r="AD1428" s="33"/>
      <c r="AE1428" s="33"/>
      <c r="AT1428" s="16" t="s">
        <v>129</v>
      </c>
      <c r="AU1428" s="16" t="s">
        <v>83</v>
      </c>
    </row>
    <row r="1429" spans="1:65" s="13" customFormat="1" ht="11.25">
      <c r="B1429" s="206"/>
      <c r="C1429" s="207"/>
      <c r="D1429" s="191" t="s">
        <v>130</v>
      </c>
      <c r="E1429" s="208" t="s">
        <v>1</v>
      </c>
      <c r="F1429" s="209" t="s">
        <v>1103</v>
      </c>
      <c r="G1429" s="207"/>
      <c r="H1429" s="210">
        <v>4.5090000000000003</v>
      </c>
      <c r="I1429" s="211"/>
      <c r="J1429" s="207"/>
      <c r="K1429" s="207"/>
      <c r="L1429" s="212"/>
      <c r="M1429" s="213"/>
      <c r="N1429" s="214"/>
      <c r="O1429" s="214"/>
      <c r="P1429" s="214"/>
      <c r="Q1429" s="214"/>
      <c r="R1429" s="214"/>
      <c r="S1429" s="214"/>
      <c r="T1429" s="215"/>
      <c r="AT1429" s="216" t="s">
        <v>130</v>
      </c>
      <c r="AU1429" s="216" t="s">
        <v>83</v>
      </c>
      <c r="AV1429" s="13" t="s">
        <v>85</v>
      </c>
      <c r="AW1429" s="13" t="s">
        <v>31</v>
      </c>
      <c r="AX1429" s="13" t="s">
        <v>75</v>
      </c>
      <c r="AY1429" s="216" t="s">
        <v>120</v>
      </c>
    </row>
    <row r="1430" spans="1:65" s="14" customFormat="1" ht="11.25">
      <c r="B1430" s="217"/>
      <c r="C1430" s="218"/>
      <c r="D1430" s="191" t="s">
        <v>130</v>
      </c>
      <c r="E1430" s="219" t="s">
        <v>1</v>
      </c>
      <c r="F1430" s="220" t="s">
        <v>137</v>
      </c>
      <c r="G1430" s="218"/>
      <c r="H1430" s="221">
        <v>4.5090000000000003</v>
      </c>
      <c r="I1430" s="222"/>
      <c r="J1430" s="218"/>
      <c r="K1430" s="218"/>
      <c r="L1430" s="223"/>
      <c r="M1430" s="224"/>
      <c r="N1430" s="225"/>
      <c r="O1430" s="225"/>
      <c r="P1430" s="225"/>
      <c r="Q1430" s="225"/>
      <c r="R1430" s="225"/>
      <c r="S1430" s="225"/>
      <c r="T1430" s="226"/>
      <c r="AT1430" s="227" t="s">
        <v>130</v>
      </c>
      <c r="AU1430" s="227" t="s">
        <v>83</v>
      </c>
      <c r="AV1430" s="14" t="s">
        <v>127</v>
      </c>
      <c r="AW1430" s="14" t="s">
        <v>31</v>
      </c>
      <c r="AX1430" s="14" t="s">
        <v>83</v>
      </c>
      <c r="AY1430" s="227" t="s">
        <v>120</v>
      </c>
    </row>
    <row r="1431" spans="1:65" s="2" customFormat="1" ht="24.2" customHeight="1">
      <c r="A1431" s="33"/>
      <c r="B1431" s="34"/>
      <c r="C1431" s="228" t="s">
        <v>1202</v>
      </c>
      <c r="D1431" s="228" t="s">
        <v>553</v>
      </c>
      <c r="E1431" s="229" t="s">
        <v>1203</v>
      </c>
      <c r="F1431" s="230" t="s">
        <v>1204</v>
      </c>
      <c r="G1431" s="231" t="s">
        <v>450</v>
      </c>
      <c r="H1431" s="232">
        <v>232.01</v>
      </c>
      <c r="I1431" s="233"/>
      <c r="J1431" s="234">
        <f>ROUND(I1431*H1431,2)</f>
        <v>0</v>
      </c>
      <c r="K1431" s="230" t="s">
        <v>125</v>
      </c>
      <c r="L1431" s="38"/>
      <c r="M1431" s="235" t="s">
        <v>1</v>
      </c>
      <c r="N1431" s="236" t="s">
        <v>40</v>
      </c>
      <c r="O1431" s="70"/>
      <c r="P1431" s="187">
        <f>O1431*H1431</f>
        <v>0</v>
      </c>
      <c r="Q1431" s="187">
        <v>0</v>
      </c>
      <c r="R1431" s="187">
        <f>Q1431*H1431</f>
        <v>0</v>
      </c>
      <c r="S1431" s="187">
        <v>0</v>
      </c>
      <c r="T1431" s="188">
        <f>S1431*H1431</f>
        <v>0</v>
      </c>
      <c r="U1431" s="33"/>
      <c r="V1431" s="33"/>
      <c r="W1431" s="33"/>
      <c r="X1431" s="33"/>
      <c r="Y1431" s="33"/>
      <c r="Z1431" s="33"/>
      <c r="AA1431" s="33"/>
      <c r="AB1431" s="33"/>
      <c r="AC1431" s="33"/>
      <c r="AD1431" s="33"/>
      <c r="AE1431" s="33"/>
      <c r="AR1431" s="189" t="s">
        <v>1064</v>
      </c>
      <c r="AT1431" s="189" t="s">
        <v>553</v>
      </c>
      <c r="AU1431" s="189" t="s">
        <v>83</v>
      </c>
      <c r="AY1431" s="16" t="s">
        <v>120</v>
      </c>
      <c r="BE1431" s="190">
        <f>IF(N1431="základní",J1431,0)</f>
        <v>0</v>
      </c>
      <c r="BF1431" s="190">
        <f>IF(N1431="snížená",J1431,0)</f>
        <v>0</v>
      </c>
      <c r="BG1431" s="190">
        <f>IF(N1431="zákl. přenesená",J1431,0)</f>
        <v>0</v>
      </c>
      <c r="BH1431" s="190">
        <f>IF(N1431="sníž. přenesená",J1431,0)</f>
        <v>0</v>
      </c>
      <c r="BI1431" s="190">
        <f>IF(N1431="nulová",J1431,0)</f>
        <v>0</v>
      </c>
      <c r="BJ1431" s="16" t="s">
        <v>83</v>
      </c>
      <c r="BK1431" s="190">
        <f>ROUND(I1431*H1431,2)</f>
        <v>0</v>
      </c>
      <c r="BL1431" s="16" t="s">
        <v>1064</v>
      </c>
      <c r="BM1431" s="189" t="s">
        <v>1205</v>
      </c>
    </row>
    <row r="1432" spans="1:65" s="2" customFormat="1" ht="58.5">
      <c r="A1432" s="33"/>
      <c r="B1432" s="34"/>
      <c r="C1432" s="35"/>
      <c r="D1432" s="191" t="s">
        <v>129</v>
      </c>
      <c r="E1432" s="35"/>
      <c r="F1432" s="192" t="s">
        <v>1206</v>
      </c>
      <c r="G1432" s="35"/>
      <c r="H1432" s="35"/>
      <c r="I1432" s="193"/>
      <c r="J1432" s="35"/>
      <c r="K1432" s="35"/>
      <c r="L1432" s="38"/>
      <c r="M1432" s="194"/>
      <c r="N1432" s="195"/>
      <c r="O1432" s="70"/>
      <c r="P1432" s="70"/>
      <c r="Q1432" s="70"/>
      <c r="R1432" s="70"/>
      <c r="S1432" s="70"/>
      <c r="T1432" s="71"/>
      <c r="U1432" s="33"/>
      <c r="V1432" s="33"/>
      <c r="W1432" s="33"/>
      <c r="X1432" s="33"/>
      <c r="Y1432" s="33"/>
      <c r="Z1432" s="33"/>
      <c r="AA1432" s="33"/>
      <c r="AB1432" s="33"/>
      <c r="AC1432" s="33"/>
      <c r="AD1432" s="33"/>
      <c r="AE1432" s="33"/>
      <c r="AT1432" s="16" t="s">
        <v>129</v>
      </c>
      <c r="AU1432" s="16" t="s">
        <v>83</v>
      </c>
    </row>
    <row r="1433" spans="1:65" s="12" customFormat="1" ht="11.25">
      <c r="B1433" s="196"/>
      <c r="C1433" s="197"/>
      <c r="D1433" s="191" t="s">
        <v>130</v>
      </c>
      <c r="E1433" s="198" t="s">
        <v>1</v>
      </c>
      <c r="F1433" s="199" t="s">
        <v>1100</v>
      </c>
      <c r="G1433" s="197"/>
      <c r="H1433" s="198" t="s">
        <v>1</v>
      </c>
      <c r="I1433" s="200"/>
      <c r="J1433" s="197"/>
      <c r="K1433" s="197"/>
      <c r="L1433" s="201"/>
      <c r="M1433" s="202"/>
      <c r="N1433" s="203"/>
      <c r="O1433" s="203"/>
      <c r="P1433" s="203"/>
      <c r="Q1433" s="203"/>
      <c r="R1433" s="203"/>
      <c r="S1433" s="203"/>
      <c r="T1433" s="204"/>
      <c r="AT1433" s="205" t="s">
        <v>130</v>
      </c>
      <c r="AU1433" s="205" t="s">
        <v>83</v>
      </c>
      <c r="AV1433" s="12" t="s">
        <v>83</v>
      </c>
      <c r="AW1433" s="12" t="s">
        <v>31</v>
      </c>
      <c r="AX1433" s="12" t="s">
        <v>75</v>
      </c>
      <c r="AY1433" s="205" t="s">
        <v>120</v>
      </c>
    </row>
    <row r="1434" spans="1:65" s="13" customFormat="1" ht="11.25">
      <c r="B1434" s="206"/>
      <c r="C1434" s="207"/>
      <c r="D1434" s="191" t="s">
        <v>130</v>
      </c>
      <c r="E1434" s="208" t="s">
        <v>1</v>
      </c>
      <c r="F1434" s="209" t="s">
        <v>1207</v>
      </c>
      <c r="G1434" s="207"/>
      <c r="H1434" s="210">
        <v>232.01</v>
      </c>
      <c r="I1434" s="211"/>
      <c r="J1434" s="207"/>
      <c r="K1434" s="207"/>
      <c r="L1434" s="212"/>
      <c r="M1434" s="213"/>
      <c r="N1434" s="214"/>
      <c r="O1434" s="214"/>
      <c r="P1434" s="214"/>
      <c r="Q1434" s="214"/>
      <c r="R1434" s="214"/>
      <c r="S1434" s="214"/>
      <c r="T1434" s="215"/>
      <c r="AT1434" s="216" t="s">
        <v>130</v>
      </c>
      <c r="AU1434" s="216" t="s">
        <v>83</v>
      </c>
      <c r="AV1434" s="13" t="s">
        <v>85</v>
      </c>
      <c r="AW1434" s="13" t="s">
        <v>31</v>
      </c>
      <c r="AX1434" s="13" t="s">
        <v>75</v>
      </c>
      <c r="AY1434" s="216" t="s">
        <v>120</v>
      </c>
    </row>
    <row r="1435" spans="1:65" s="14" customFormat="1" ht="11.25">
      <c r="B1435" s="217"/>
      <c r="C1435" s="218"/>
      <c r="D1435" s="191" t="s">
        <v>130</v>
      </c>
      <c r="E1435" s="219" t="s">
        <v>1</v>
      </c>
      <c r="F1435" s="220" t="s">
        <v>137</v>
      </c>
      <c r="G1435" s="218"/>
      <c r="H1435" s="221">
        <v>232.01</v>
      </c>
      <c r="I1435" s="222"/>
      <c r="J1435" s="218"/>
      <c r="K1435" s="218"/>
      <c r="L1435" s="223"/>
      <c r="M1435" s="237"/>
      <c r="N1435" s="238"/>
      <c r="O1435" s="238"/>
      <c r="P1435" s="238"/>
      <c r="Q1435" s="238"/>
      <c r="R1435" s="238"/>
      <c r="S1435" s="238"/>
      <c r="T1435" s="239"/>
      <c r="AT1435" s="227" t="s">
        <v>130</v>
      </c>
      <c r="AU1435" s="227" t="s">
        <v>83</v>
      </c>
      <c r="AV1435" s="14" t="s">
        <v>127</v>
      </c>
      <c r="AW1435" s="14" t="s">
        <v>31</v>
      </c>
      <c r="AX1435" s="14" t="s">
        <v>83</v>
      </c>
      <c r="AY1435" s="227" t="s">
        <v>120</v>
      </c>
    </row>
    <row r="1436" spans="1:65" s="2" customFormat="1" ht="6.95" customHeight="1">
      <c r="A1436" s="33"/>
      <c r="B1436" s="53"/>
      <c r="C1436" s="54"/>
      <c r="D1436" s="54"/>
      <c r="E1436" s="54"/>
      <c r="F1436" s="54"/>
      <c r="G1436" s="54"/>
      <c r="H1436" s="54"/>
      <c r="I1436" s="54"/>
      <c r="J1436" s="54"/>
      <c r="K1436" s="54"/>
      <c r="L1436" s="38"/>
      <c r="M1436" s="33"/>
      <c r="O1436" s="33"/>
      <c r="P1436" s="33"/>
      <c r="Q1436" s="33"/>
      <c r="R1436" s="33"/>
      <c r="S1436" s="33"/>
      <c r="T1436" s="33"/>
      <c r="U1436" s="33"/>
      <c r="V1436" s="33"/>
      <c r="W1436" s="33"/>
      <c r="X1436" s="33"/>
      <c r="Y1436" s="33"/>
      <c r="Z1436" s="33"/>
      <c r="AA1436" s="33"/>
      <c r="AB1436" s="33"/>
      <c r="AC1436" s="33"/>
      <c r="AD1436" s="33"/>
      <c r="AE1436" s="33"/>
    </row>
  </sheetData>
  <sheetProtection algorithmName="SHA-512" hashValue="aY1ZCANGKkMnct2hUmPl0DmgVobFa6D/xe2LBb15Znl+oM6QEpF8oDIR6JSaHX5dQDeZw9CJ0pFOErP/ayUBZw==" saltValue="sE7dfJL7PH4/uC2ASgkzJg==" spinCount="100000" sheet="1" objects="1" scenarios="1" formatColumns="0" formatRows="0" autoFilter="0"/>
  <autoFilter ref="C120:K1435"/>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92</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Veleliby - Křinec</v>
      </c>
      <c r="F7" s="282"/>
      <c r="G7" s="282"/>
      <c r="H7" s="282"/>
      <c r="L7" s="19"/>
    </row>
    <row r="8" spans="1:46" s="2" customFormat="1" ht="12" hidden="1" customHeight="1">
      <c r="A8" s="33"/>
      <c r="B8" s="38"/>
      <c r="C8" s="33"/>
      <c r="D8" s="111" t="s">
        <v>93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1208</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6. 5. 2022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ROUND((SUM(BE117:BE140)),  2)</f>
        <v>0</v>
      </c>
      <c r="G33" s="33"/>
      <c r="H33" s="33"/>
      <c r="I33" s="123">
        <v>0.21</v>
      </c>
      <c r="J33" s="122">
        <f>ROUND(((SUM(BE117:BE140))*I33),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ROUND((SUM(BF117:BF140)),  2)</f>
        <v>0</v>
      </c>
      <c r="G34" s="33"/>
      <c r="H34" s="33"/>
      <c r="I34" s="123">
        <v>0.15</v>
      </c>
      <c r="J34" s="122">
        <f>ROUND(((SUM(BF117:BF140))*I34),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ROUND((SUM(BG117:BG140)),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ROUND((SUM(BH117:BH140)),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ROUND((SUM(BI117:BI140)),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Veleliby - Křinec</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9" t="str">
        <f>E9</f>
        <v>SO 02 -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6. 5. 2022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96</v>
      </c>
      <c r="D94" s="143"/>
      <c r="E94" s="143"/>
      <c r="F94" s="143"/>
      <c r="G94" s="143"/>
      <c r="H94" s="143"/>
      <c r="I94" s="143"/>
      <c r="J94" s="144" t="s">
        <v>97</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98</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99</v>
      </c>
    </row>
    <row r="97" spans="1:31" s="9" customFormat="1" ht="24.95" customHeight="1">
      <c r="B97" s="146"/>
      <c r="C97" s="147"/>
      <c r="D97" s="148" t="s">
        <v>103</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105</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Veleliby - Křinec</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93</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59" t="str">
        <f>E9</f>
        <v>SO 02 -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6. 5. 2022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106</v>
      </c>
      <c r="D116" s="155" t="s">
        <v>60</v>
      </c>
      <c r="E116" s="155" t="s">
        <v>56</v>
      </c>
      <c r="F116" s="155" t="s">
        <v>57</v>
      </c>
      <c r="G116" s="155" t="s">
        <v>107</v>
      </c>
      <c r="H116" s="155" t="s">
        <v>108</v>
      </c>
      <c r="I116" s="155" t="s">
        <v>109</v>
      </c>
      <c r="J116" s="155" t="s">
        <v>97</v>
      </c>
      <c r="K116" s="156" t="s">
        <v>110</v>
      </c>
      <c r="L116" s="157"/>
      <c r="M116" s="74" t="s">
        <v>1</v>
      </c>
      <c r="N116" s="75" t="s">
        <v>39</v>
      </c>
      <c r="O116" s="75" t="s">
        <v>111</v>
      </c>
      <c r="P116" s="75" t="s">
        <v>112</v>
      </c>
      <c r="Q116" s="75" t="s">
        <v>113</v>
      </c>
      <c r="R116" s="75" t="s">
        <v>114</v>
      </c>
      <c r="S116" s="75" t="s">
        <v>115</v>
      </c>
      <c r="T116" s="76" t="s">
        <v>116</v>
      </c>
      <c r="U116" s="152"/>
      <c r="V116" s="152"/>
      <c r="W116" s="152"/>
      <c r="X116" s="152"/>
      <c r="Y116" s="152"/>
      <c r="Z116" s="152"/>
      <c r="AA116" s="152"/>
      <c r="AB116" s="152"/>
      <c r="AC116" s="152"/>
      <c r="AD116" s="152"/>
      <c r="AE116" s="152"/>
    </row>
    <row r="117" spans="1:65" s="2" customFormat="1" ht="22.9" customHeight="1">
      <c r="A117" s="33"/>
      <c r="B117" s="34"/>
      <c r="C117" s="81" t="s">
        <v>117</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99</v>
      </c>
      <c r="BK117" s="162">
        <f>BK118</f>
        <v>0</v>
      </c>
    </row>
    <row r="118" spans="1:65" s="11" customFormat="1" ht="25.9" customHeight="1">
      <c r="B118" s="163"/>
      <c r="C118" s="164"/>
      <c r="D118" s="165" t="s">
        <v>74</v>
      </c>
      <c r="E118" s="166" t="s">
        <v>1059</v>
      </c>
      <c r="F118" s="166" t="s">
        <v>1060</v>
      </c>
      <c r="G118" s="164"/>
      <c r="H118" s="164"/>
      <c r="I118" s="167"/>
      <c r="J118" s="168">
        <f>BK118</f>
        <v>0</v>
      </c>
      <c r="K118" s="164"/>
      <c r="L118" s="169"/>
      <c r="M118" s="170"/>
      <c r="N118" s="171"/>
      <c r="O118" s="171"/>
      <c r="P118" s="172">
        <f>SUM(P119:P140)</f>
        <v>0</v>
      </c>
      <c r="Q118" s="171"/>
      <c r="R118" s="172">
        <f>SUM(R119:R140)</f>
        <v>0</v>
      </c>
      <c r="S118" s="171"/>
      <c r="T118" s="173">
        <f>SUM(T119:T140)</f>
        <v>0</v>
      </c>
      <c r="AR118" s="174" t="s">
        <v>127</v>
      </c>
      <c r="AT118" s="175" t="s">
        <v>74</v>
      </c>
      <c r="AU118" s="175" t="s">
        <v>75</v>
      </c>
      <c r="AY118" s="174" t="s">
        <v>120</v>
      </c>
      <c r="BK118" s="176">
        <f>SUM(BK119:BK140)</f>
        <v>0</v>
      </c>
    </row>
    <row r="119" spans="1:65" s="2" customFormat="1" ht="24.2" customHeight="1">
      <c r="A119" s="33"/>
      <c r="B119" s="34"/>
      <c r="C119" s="228" t="s">
        <v>83</v>
      </c>
      <c r="D119" s="228" t="s">
        <v>553</v>
      </c>
      <c r="E119" s="229" t="s">
        <v>1209</v>
      </c>
      <c r="F119" s="230" t="s">
        <v>1210</v>
      </c>
      <c r="G119" s="231" t="s">
        <v>124</v>
      </c>
      <c r="H119" s="232">
        <v>3</v>
      </c>
      <c r="I119" s="233"/>
      <c r="J119" s="234">
        <f>ROUND(I119*H119,2)</f>
        <v>0</v>
      </c>
      <c r="K119" s="230" t="s">
        <v>125</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1064</v>
      </c>
      <c r="AT119" s="189" t="s">
        <v>553</v>
      </c>
      <c r="AU119" s="189" t="s">
        <v>83</v>
      </c>
      <c r="AY119" s="16" t="s">
        <v>120</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1064</v>
      </c>
      <c r="BM119" s="189" t="s">
        <v>1211</v>
      </c>
    </row>
    <row r="120" spans="1:65" s="2" customFormat="1" ht="58.5">
      <c r="A120" s="33"/>
      <c r="B120" s="34"/>
      <c r="C120" s="35"/>
      <c r="D120" s="191" t="s">
        <v>129</v>
      </c>
      <c r="E120" s="35"/>
      <c r="F120" s="192" t="s">
        <v>1212</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129</v>
      </c>
      <c r="AU120" s="16" t="s">
        <v>83</v>
      </c>
    </row>
    <row r="121" spans="1:65" s="12" customFormat="1" ht="11.25">
      <c r="B121" s="196"/>
      <c r="C121" s="197"/>
      <c r="D121" s="191" t="s">
        <v>130</v>
      </c>
      <c r="E121" s="198" t="s">
        <v>1</v>
      </c>
      <c r="F121" s="199" t="s">
        <v>1213</v>
      </c>
      <c r="G121" s="197"/>
      <c r="H121" s="198" t="s">
        <v>1</v>
      </c>
      <c r="I121" s="200"/>
      <c r="J121" s="197"/>
      <c r="K121" s="197"/>
      <c r="L121" s="201"/>
      <c r="M121" s="202"/>
      <c r="N121" s="203"/>
      <c r="O121" s="203"/>
      <c r="P121" s="203"/>
      <c r="Q121" s="203"/>
      <c r="R121" s="203"/>
      <c r="S121" s="203"/>
      <c r="T121" s="204"/>
      <c r="AT121" s="205" t="s">
        <v>130</v>
      </c>
      <c r="AU121" s="205" t="s">
        <v>83</v>
      </c>
      <c r="AV121" s="12" t="s">
        <v>83</v>
      </c>
      <c r="AW121" s="12" t="s">
        <v>31</v>
      </c>
      <c r="AX121" s="12" t="s">
        <v>75</v>
      </c>
      <c r="AY121" s="205" t="s">
        <v>120</v>
      </c>
    </row>
    <row r="122" spans="1:65" s="13" customFormat="1" ht="11.25">
      <c r="B122" s="206"/>
      <c r="C122" s="207"/>
      <c r="D122" s="191" t="s">
        <v>130</v>
      </c>
      <c r="E122" s="208" t="s">
        <v>1</v>
      </c>
      <c r="F122" s="209" t="s">
        <v>83</v>
      </c>
      <c r="G122" s="207"/>
      <c r="H122" s="210">
        <v>1</v>
      </c>
      <c r="I122" s="211"/>
      <c r="J122" s="207"/>
      <c r="K122" s="207"/>
      <c r="L122" s="212"/>
      <c r="M122" s="213"/>
      <c r="N122" s="214"/>
      <c r="O122" s="214"/>
      <c r="P122" s="214"/>
      <c r="Q122" s="214"/>
      <c r="R122" s="214"/>
      <c r="S122" s="214"/>
      <c r="T122" s="215"/>
      <c r="AT122" s="216" t="s">
        <v>130</v>
      </c>
      <c r="AU122" s="216" t="s">
        <v>83</v>
      </c>
      <c r="AV122" s="13" t="s">
        <v>85</v>
      </c>
      <c r="AW122" s="13" t="s">
        <v>31</v>
      </c>
      <c r="AX122" s="13" t="s">
        <v>75</v>
      </c>
      <c r="AY122" s="216" t="s">
        <v>120</v>
      </c>
    </row>
    <row r="123" spans="1:65" s="12" customFormat="1" ht="11.25">
      <c r="B123" s="196"/>
      <c r="C123" s="197"/>
      <c r="D123" s="191" t="s">
        <v>130</v>
      </c>
      <c r="E123" s="198" t="s">
        <v>1</v>
      </c>
      <c r="F123" s="199" t="s">
        <v>1214</v>
      </c>
      <c r="G123" s="197"/>
      <c r="H123" s="198" t="s">
        <v>1</v>
      </c>
      <c r="I123" s="200"/>
      <c r="J123" s="197"/>
      <c r="K123" s="197"/>
      <c r="L123" s="201"/>
      <c r="M123" s="202"/>
      <c r="N123" s="203"/>
      <c r="O123" s="203"/>
      <c r="P123" s="203"/>
      <c r="Q123" s="203"/>
      <c r="R123" s="203"/>
      <c r="S123" s="203"/>
      <c r="T123" s="204"/>
      <c r="AT123" s="205" t="s">
        <v>130</v>
      </c>
      <c r="AU123" s="205" t="s">
        <v>83</v>
      </c>
      <c r="AV123" s="12" t="s">
        <v>83</v>
      </c>
      <c r="AW123" s="12" t="s">
        <v>31</v>
      </c>
      <c r="AX123" s="12" t="s">
        <v>75</v>
      </c>
      <c r="AY123" s="205" t="s">
        <v>120</v>
      </c>
    </row>
    <row r="124" spans="1:65" s="13" customFormat="1" ht="11.25">
      <c r="B124" s="206"/>
      <c r="C124" s="207"/>
      <c r="D124" s="191" t="s">
        <v>130</v>
      </c>
      <c r="E124" s="208" t="s">
        <v>1</v>
      </c>
      <c r="F124" s="209" t="s">
        <v>83</v>
      </c>
      <c r="G124" s="207"/>
      <c r="H124" s="210">
        <v>1</v>
      </c>
      <c r="I124" s="211"/>
      <c r="J124" s="207"/>
      <c r="K124" s="207"/>
      <c r="L124" s="212"/>
      <c r="M124" s="213"/>
      <c r="N124" s="214"/>
      <c r="O124" s="214"/>
      <c r="P124" s="214"/>
      <c r="Q124" s="214"/>
      <c r="R124" s="214"/>
      <c r="S124" s="214"/>
      <c r="T124" s="215"/>
      <c r="AT124" s="216" t="s">
        <v>130</v>
      </c>
      <c r="AU124" s="216" t="s">
        <v>83</v>
      </c>
      <c r="AV124" s="13" t="s">
        <v>85</v>
      </c>
      <c r="AW124" s="13" t="s">
        <v>31</v>
      </c>
      <c r="AX124" s="13" t="s">
        <v>75</v>
      </c>
      <c r="AY124" s="216" t="s">
        <v>120</v>
      </c>
    </row>
    <row r="125" spans="1:65" s="12" customFormat="1" ht="11.25">
      <c r="B125" s="196"/>
      <c r="C125" s="197"/>
      <c r="D125" s="191" t="s">
        <v>130</v>
      </c>
      <c r="E125" s="198" t="s">
        <v>1</v>
      </c>
      <c r="F125" s="199" t="s">
        <v>1215</v>
      </c>
      <c r="G125" s="197"/>
      <c r="H125" s="198" t="s">
        <v>1</v>
      </c>
      <c r="I125" s="200"/>
      <c r="J125" s="197"/>
      <c r="K125" s="197"/>
      <c r="L125" s="201"/>
      <c r="M125" s="202"/>
      <c r="N125" s="203"/>
      <c r="O125" s="203"/>
      <c r="P125" s="203"/>
      <c r="Q125" s="203"/>
      <c r="R125" s="203"/>
      <c r="S125" s="203"/>
      <c r="T125" s="204"/>
      <c r="AT125" s="205" t="s">
        <v>130</v>
      </c>
      <c r="AU125" s="205" t="s">
        <v>83</v>
      </c>
      <c r="AV125" s="12" t="s">
        <v>83</v>
      </c>
      <c r="AW125" s="12" t="s">
        <v>31</v>
      </c>
      <c r="AX125" s="12" t="s">
        <v>75</v>
      </c>
      <c r="AY125" s="205" t="s">
        <v>120</v>
      </c>
    </row>
    <row r="126" spans="1:65" s="13" customFormat="1" ht="11.25">
      <c r="B126" s="206"/>
      <c r="C126" s="207"/>
      <c r="D126" s="191" t="s">
        <v>130</v>
      </c>
      <c r="E126" s="208" t="s">
        <v>1</v>
      </c>
      <c r="F126" s="209" t="s">
        <v>83</v>
      </c>
      <c r="G126" s="207"/>
      <c r="H126" s="210">
        <v>1</v>
      </c>
      <c r="I126" s="211"/>
      <c r="J126" s="207"/>
      <c r="K126" s="207"/>
      <c r="L126" s="212"/>
      <c r="M126" s="213"/>
      <c r="N126" s="214"/>
      <c r="O126" s="214"/>
      <c r="P126" s="214"/>
      <c r="Q126" s="214"/>
      <c r="R126" s="214"/>
      <c r="S126" s="214"/>
      <c r="T126" s="215"/>
      <c r="AT126" s="216" t="s">
        <v>130</v>
      </c>
      <c r="AU126" s="216" t="s">
        <v>83</v>
      </c>
      <c r="AV126" s="13" t="s">
        <v>85</v>
      </c>
      <c r="AW126" s="13" t="s">
        <v>31</v>
      </c>
      <c r="AX126" s="13" t="s">
        <v>75</v>
      </c>
      <c r="AY126" s="216" t="s">
        <v>120</v>
      </c>
    </row>
    <row r="127" spans="1:65" s="14" customFormat="1" ht="11.25">
      <c r="B127" s="217"/>
      <c r="C127" s="218"/>
      <c r="D127" s="191" t="s">
        <v>130</v>
      </c>
      <c r="E127" s="219" t="s">
        <v>1</v>
      </c>
      <c r="F127" s="220" t="s">
        <v>137</v>
      </c>
      <c r="G127" s="218"/>
      <c r="H127" s="221">
        <v>3</v>
      </c>
      <c r="I127" s="222"/>
      <c r="J127" s="218"/>
      <c r="K127" s="218"/>
      <c r="L127" s="223"/>
      <c r="M127" s="224"/>
      <c r="N127" s="225"/>
      <c r="O127" s="225"/>
      <c r="P127" s="225"/>
      <c r="Q127" s="225"/>
      <c r="R127" s="225"/>
      <c r="S127" s="225"/>
      <c r="T127" s="226"/>
      <c r="AT127" s="227" t="s">
        <v>130</v>
      </c>
      <c r="AU127" s="227" t="s">
        <v>83</v>
      </c>
      <c r="AV127" s="14" t="s">
        <v>127</v>
      </c>
      <c r="AW127" s="14" t="s">
        <v>31</v>
      </c>
      <c r="AX127" s="14" t="s">
        <v>83</v>
      </c>
      <c r="AY127" s="227" t="s">
        <v>120</v>
      </c>
    </row>
    <row r="128" spans="1:65" s="2" customFormat="1" ht="33" customHeight="1">
      <c r="A128" s="33"/>
      <c r="B128" s="34"/>
      <c r="C128" s="228" t="s">
        <v>85</v>
      </c>
      <c r="D128" s="228" t="s">
        <v>553</v>
      </c>
      <c r="E128" s="229" t="s">
        <v>1216</v>
      </c>
      <c r="F128" s="230" t="s">
        <v>1217</v>
      </c>
      <c r="G128" s="231" t="s">
        <v>124</v>
      </c>
      <c r="H128" s="232">
        <v>11</v>
      </c>
      <c r="I128" s="233"/>
      <c r="J128" s="234">
        <f>ROUND(I128*H128,2)</f>
        <v>0</v>
      </c>
      <c r="K128" s="230" t="s">
        <v>125</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1064</v>
      </c>
      <c r="AT128" s="189" t="s">
        <v>553</v>
      </c>
      <c r="AU128" s="189" t="s">
        <v>83</v>
      </c>
      <c r="AY128" s="16" t="s">
        <v>120</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1064</v>
      </c>
      <c r="BM128" s="189" t="s">
        <v>1218</v>
      </c>
    </row>
    <row r="129" spans="1:51" s="2" customFormat="1" ht="58.5">
      <c r="A129" s="33"/>
      <c r="B129" s="34"/>
      <c r="C129" s="35"/>
      <c r="D129" s="191" t="s">
        <v>129</v>
      </c>
      <c r="E129" s="35"/>
      <c r="F129" s="192" t="s">
        <v>1219</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129</v>
      </c>
      <c r="AU129" s="16" t="s">
        <v>83</v>
      </c>
    </row>
    <row r="130" spans="1:51" s="12" customFormat="1" ht="11.25">
      <c r="B130" s="196"/>
      <c r="C130" s="197"/>
      <c r="D130" s="191" t="s">
        <v>130</v>
      </c>
      <c r="E130" s="198" t="s">
        <v>1</v>
      </c>
      <c r="F130" s="199" t="s">
        <v>1220</v>
      </c>
      <c r="G130" s="197"/>
      <c r="H130" s="198" t="s">
        <v>1</v>
      </c>
      <c r="I130" s="200"/>
      <c r="J130" s="197"/>
      <c r="K130" s="197"/>
      <c r="L130" s="201"/>
      <c r="M130" s="202"/>
      <c r="N130" s="203"/>
      <c r="O130" s="203"/>
      <c r="P130" s="203"/>
      <c r="Q130" s="203"/>
      <c r="R130" s="203"/>
      <c r="S130" s="203"/>
      <c r="T130" s="204"/>
      <c r="AT130" s="205" t="s">
        <v>130</v>
      </c>
      <c r="AU130" s="205" t="s">
        <v>83</v>
      </c>
      <c r="AV130" s="12" t="s">
        <v>83</v>
      </c>
      <c r="AW130" s="12" t="s">
        <v>31</v>
      </c>
      <c r="AX130" s="12" t="s">
        <v>75</v>
      </c>
      <c r="AY130" s="205" t="s">
        <v>120</v>
      </c>
    </row>
    <row r="131" spans="1:51" s="13" customFormat="1" ht="11.25">
      <c r="B131" s="206"/>
      <c r="C131" s="207"/>
      <c r="D131" s="191" t="s">
        <v>130</v>
      </c>
      <c r="E131" s="208" t="s">
        <v>1</v>
      </c>
      <c r="F131" s="209" t="s">
        <v>127</v>
      </c>
      <c r="G131" s="207"/>
      <c r="H131" s="210">
        <v>4</v>
      </c>
      <c r="I131" s="211"/>
      <c r="J131" s="207"/>
      <c r="K131" s="207"/>
      <c r="L131" s="212"/>
      <c r="M131" s="213"/>
      <c r="N131" s="214"/>
      <c r="O131" s="214"/>
      <c r="P131" s="214"/>
      <c r="Q131" s="214"/>
      <c r="R131" s="214"/>
      <c r="S131" s="214"/>
      <c r="T131" s="215"/>
      <c r="AT131" s="216" t="s">
        <v>130</v>
      </c>
      <c r="AU131" s="216" t="s">
        <v>83</v>
      </c>
      <c r="AV131" s="13" t="s">
        <v>85</v>
      </c>
      <c r="AW131" s="13" t="s">
        <v>31</v>
      </c>
      <c r="AX131" s="13" t="s">
        <v>75</v>
      </c>
      <c r="AY131" s="216" t="s">
        <v>120</v>
      </c>
    </row>
    <row r="132" spans="1:51" s="12" customFormat="1" ht="11.25">
      <c r="B132" s="196"/>
      <c r="C132" s="197"/>
      <c r="D132" s="191" t="s">
        <v>130</v>
      </c>
      <c r="E132" s="198" t="s">
        <v>1</v>
      </c>
      <c r="F132" s="199" t="s">
        <v>1221</v>
      </c>
      <c r="G132" s="197"/>
      <c r="H132" s="198" t="s">
        <v>1</v>
      </c>
      <c r="I132" s="200"/>
      <c r="J132" s="197"/>
      <c r="K132" s="197"/>
      <c r="L132" s="201"/>
      <c r="M132" s="202"/>
      <c r="N132" s="203"/>
      <c r="O132" s="203"/>
      <c r="P132" s="203"/>
      <c r="Q132" s="203"/>
      <c r="R132" s="203"/>
      <c r="S132" s="203"/>
      <c r="T132" s="204"/>
      <c r="AT132" s="205" t="s">
        <v>130</v>
      </c>
      <c r="AU132" s="205" t="s">
        <v>83</v>
      </c>
      <c r="AV132" s="12" t="s">
        <v>83</v>
      </c>
      <c r="AW132" s="12" t="s">
        <v>31</v>
      </c>
      <c r="AX132" s="12" t="s">
        <v>75</v>
      </c>
      <c r="AY132" s="205" t="s">
        <v>120</v>
      </c>
    </row>
    <row r="133" spans="1:51" s="13" customFormat="1" ht="11.25">
      <c r="B133" s="206"/>
      <c r="C133" s="207"/>
      <c r="D133" s="191" t="s">
        <v>130</v>
      </c>
      <c r="E133" s="208" t="s">
        <v>1</v>
      </c>
      <c r="F133" s="209" t="s">
        <v>85</v>
      </c>
      <c r="G133" s="207"/>
      <c r="H133" s="210">
        <v>2</v>
      </c>
      <c r="I133" s="211"/>
      <c r="J133" s="207"/>
      <c r="K133" s="207"/>
      <c r="L133" s="212"/>
      <c r="M133" s="213"/>
      <c r="N133" s="214"/>
      <c r="O133" s="214"/>
      <c r="P133" s="214"/>
      <c r="Q133" s="214"/>
      <c r="R133" s="214"/>
      <c r="S133" s="214"/>
      <c r="T133" s="215"/>
      <c r="AT133" s="216" t="s">
        <v>130</v>
      </c>
      <c r="AU133" s="216" t="s">
        <v>83</v>
      </c>
      <c r="AV133" s="13" t="s">
        <v>85</v>
      </c>
      <c r="AW133" s="13" t="s">
        <v>31</v>
      </c>
      <c r="AX133" s="13" t="s">
        <v>75</v>
      </c>
      <c r="AY133" s="216" t="s">
        <v>120</v>
      </c>
    </row>
    <row r="134" spans="1:51" s="12" customFormat="1" ht="11.25">
      <c r="B134" s="196"/>
      <c r="C134" s="197"/>
      <c r="D134" s="191" t="s">
        <v>130</v>
      </c>
      <c r="E134" s="198" t="s">
        <v>1</v>
      </c>
      <c r="F134" s="199" t="s">
        <v>1222</v>
      </c>
      <c r="G134" s="197"/>
      <c r="H134" s="198" t="s">
        <v>1</v>
      </c>
      <c r="I134" s="200"/>
      <c r="J134" s="197"/>
      <c r="K134" s="197"/>
      <c r="L134" s="201"/>
      <c r="M134" s="202"/>
      <c r="N134" s="203"/>
      <c r="O134" s="203"/>
      <c r="P134" s="203"/>
      <c r="Q134" s="203"/>
      <c r="R134" s="203"/>
      <c r="S134" s="203"/>
      <c r="T134" s="204"/>
      <c r="AT134" s="205" t="s">
        <v>130</v>
      </c>
      <c r="AU134" s="205" t="s">
        <v>83</v>
      </c>
      <c r="AV134" s="12" t="s">
        <v>83</v>
      </c>
      <c r="AW134" s="12" t="s">
        <v>31</v>
      </c>
      <c r="AX134" s="12" t="s">
        <v>75</v>
      </c>
      <c r="AY134" s="205" t="s">
        <v>120</v>
      </c>
    </row>
    <row r="135" spans="1:51" s="13" customFormat="1" ht="11.25">
      <c r="B135" s="206"/>
      <c r="C135" s="207"/>
      <c r="D135" s="191" t="s">
        <v>130</v>
      </c>
      <c r="E135" s="208" t="s">
        <v>1</v>
      </c>
      <c r="F135" s="209" t="s">
        <v>85</v>
      </c>
      <c r="G135" s="207"/>
      <c r="H135" s="210">
        <v>2</v>
      </c>
      <c r="I135" s="211"/>
      <c r="J135" s="207"/>
      <c r="K135" s="207"/>
      <c r="L135" s="212"/>
      <c r="M135" s="213"/>
      <c r="N135" s="214"/>
      <c r="O135" s="214"/>
      <c r="P135" s="214"/>
      <c r="Q135" s="214"/>
      <c r="R135" s="214"/>
      <c r="S135" s="214"/>
      <c r="T135" s="215"/>
      <c r="AT135" s="216" t="s">
        <v>130</v>
      </c>
      <c r="AU135" s="216" t="s">
        <v>83</v>
      </c>
      <c r="AV135" s="13" t="s">
        <v>85</v>
      </c>
      <c r="AW135" s="13" t="s">
        <v>31</v>
      </c>
      <c r="AX135" s="13" t="s">
        <v>75</v>
      </c>
      <c r="AY135" s="216" t="s">
        <v>120</v>
      </c>
    </row>
    <row r="136" spans="1:51" s="12" customFormat="1" ht="11.25">
      <c r="B136" s="196"/>
      <c r="C136" s="197"/>
      <c r="D136" s="191" t="s">
        <v>130</v>
      </c>
      <c r="E136" s="198" t="s">
        <v>1</v>
      </c>
      <c r="F136" s="199" t="s">
        <v>1223</v>
      </c>
      <c r="G136" s="197"/>
      <c r="H136" s="198" t="s">
        <v>1</v>
      </c>
      <c r="I136" s="200"/>
      <c r="J136" s="197"/>
      <c r="K136" s="197"/>
      <c r="L136" s="201"/>
      <c r="M136" s="202"/>
      <c r="N136" s="203"/>
      <c r="O136" s="203"/>
      <c r="P136" s="203"/>
      <c r="Q136" s="203"/>
      <c r="R136" s="203"/>
      <c r="S136" s="203"/>
      <c r="T136" s="204"/>
      <c r="AT136" s="205" t="s">
        <v>130</v>
      </c>
      <c r="AU136" s="205" t="s">
        <v>83</v>
      </c>
      <c r="AV136" s="12" t="s">
        <v>83</v>
      </c>
      <c r="AW136" s="12" t="s">
        <v>31</v>
      </c>
      <c r="AX136" s="12" t="s">
        <v>75</v>
      </c>
      <c r="AY136" s="205" t="s">
        <v>120</v>
      </c>
    </row>
    <row r="137" spans="1:51" s="13" customFormat="1" ht="11.25">
      <c r="B137" s="206"/>
      <c r="C137" s="207"/>
      <c r="D137" s="191" t="s">
        <v>130</v>
      </c>
      <c r="E137" s="208" t="s">
        <v>1</v>
      </c>
      <c r="F137" s="209" t="s">
        <v>85</v>
      </c>
      <c r="G137" s="207"/>
      <c r="H137" s="210">
        <v>2</v>
      </c>
      <c r="I137" s="211"/>
      <c r="J137" s="207"/>
      <c r="K137" s="207"/>
      <c r="L137" s="212"/>
      <c r="M137" s="213"/>
      <c r="N137" s="214"/>
      <c r="O137" s="214"/>
      <c r="P137" s="214"/>
      <c r="Q137" s="214"/>
      <c r="R137" s="214"/>
      <c r="S137" s="214"/>
      <c r="T137" s="215"/>
      <c r="AT137" s="216" t="s">
        <v>130</v>
      </c>
      <c r="AU137" s="216" t="s">
        <v>83</v>
      </c>
      <c r="AV137" s="13" t="s">
        <v>85</v>
      </c>
      <c r="AW137" s="13" t="s">
        <v>31</v>
      </c>
      <c r="AX137" s="13" t="s">
        <v>75</v>
      </c>
      <c r="AY137" s="216" t="s">
        <v>120</v>
      </c>
    </row>
    <row r="138" spans="1:51" s="12" customFormat="1" ht="11.25">
      <c r="B138" s="196"/>
      <c r="C138" s="197"/>
      <c r="D138" s="191" t="s">
        <v>130</v>
      </c>
      <c r="E138" s="198" t="s">
        <v>1</v>
      </c>
      <c r="F138" s="199" t="s">
        <v>1224</v>
      </c>
      <c r="G138" s="197"/>
      <c r="H138" s="198" t="s">
        <v>1</v>
      </c>
      <c r="I138" s="200"/>
      <c r="J138" s="197"/>
      <c r="K138" s="197"/>
      <c r="L138" s="201"/>
      <c r="M138" s="202"/>
      <c r="N138" s="203"/>
      <c r="O138" s="203"/>
      <c r="P138" s="203"/>
      <c r="Q138" s="203"/>
      <c r="R138" s="203"/>
      <c r="S138" s="203"/>
      <c r="T138" s="204"/>
      <c r="AT138" s="205" t="s">
        <v>130</v>
      </c>
      <c r="AU138" s="205" t="s">
        <v>83</v>
      </c>
      <c r="AV138" s="12" t="s">
        <v>83</v>
      </c>
      <c r="AW138" s="12" t="s">
        <v>31</v>
      </c>
      <c r="AX138" s="12" t="s">
        <v>75</v>
      </c>
      <c r="AY138" s="205" t="s">
        <v>120</v>
      </c>
    </row>
    <row r="139" spans="1:51" s="13" customFormat="1" ht="11.25">
      <c r="B139" s="206"/>
      <c r="C139" s="207"/>
      <c r="D139" s="191" t="s">
        <v>130</v>
      </c>
      <c r="E139" s="208" t="s">
        <v>1</v>
      </c>
      <c r="F139" s="209" t="s">
        <v>83</v>
      </c>
      <c r="G139" s="207"/>
      <c r="H139" s="210">
        <v>1</v>
      </c>
      <c r="I139" s="211"/>
      <c r="J139" s="207"/>
      <c r="K139" s="207"/>
      <c r="L139" s="212"/>
      <c r="M139" s="213"/>
      <c r="N139" s="214"/>
      <c r="O139" s="214"/>
      <c r="P139" s="214"/>
      <c r="Q139" s="214"/>
      <c r="R139" s="214"/>
      <c r="S139" s="214"/>
      <c r="T139" s="215"/>
      <c r="AT139" s="216" t="s">
        <v>130</v>
      </c>
      <c r="AU139" s="216" t="s">
        <v>83</v>
      </c>
      <c r="AV139" s="13" t="s">
        <v>85</v>
      </c>
      <c r="AW139" s="13" t="s">
        <v>31</v>
      </c>
      <c r="AX139" s="13" t="s">
        <v>75</v>
      </c>
      <c r="AY139" s="216" t="s">
        <v>120</v>
      </c>
    </row>
    <row r="140" spans="1:51" s="14" customFormat="1" ht="11.25">
      <c r="B140" s="217"/>
      <c r="C140" s="218"/>
      <c r="D140" s="191" t="s">
        <v>130</v>
      </c>
      <c r="E140" s="219" t="s">
        <v>1</v>
      </c>
      <c r="F140" s="220" t="s">
        <v>137</v>
      </c>
      <c r="G140" s="218"/>
      <c r="H140" s="221">
        <v>11</v>
      </c>
      <c r="I140" s="222"/>
      <c r="J140" s="218"/>
      <c r="K140" s="218"/>
      <c r="L140" s="223"/>
      <c r="M140" s="237"/>
      <c r="N140" s="238"/>
      <c r="O140" s="238"/>
      <c r="P140" s="238"/>
      <c r="Q140" s="238"/>
      <c r="R140" s="238"/>
      <c r="S140" s="238"/>
      <c r="T140" s="239"/>
      <c r="AT140" s="227" t="s">
        <v>130</v>
      </c>
      <c r="AU140" s="227" t="s">
        <v>83</v>
      </c>
      <c r="AV140" s="14" t="s">
        <v>127</v>
      </c>
      <c r="AW140" s="14" t="s">
        <v>31</v>
      </c>
      <c r="AX140" s="14" t="s">
        <v>83</v>
      </c>
      <c r="AY140" s="227" t="s">
        <v>120</v>
      </c>
    </row>
    <row r="141" spans="1:51" s="2" customFormat="1" ht="6.95" customHeight="1">
      <c r="A141" s="33"/>
      <c r="B141" s="53"/>
      <c r="C141" s="54"/>
      <c r="D141" s="54"/>
      <c r="E141" s="54"/>
      <c r="F141" s="54"/>
      <c r="G141" s="54"/>
      <c r="H141" s="54"/>
      <c r="I141" s="54"/>
      <c r="J141" s="54"/>
      <c r="K141" s="54"/>
      <c r="L141" s="38"/>
      <c r="M141" s="33"/>
      <c r="O141" s="33"/>
      <c r="P141" s="33"/>
      <c r="Q141" s="33"/>
      <c r="R141" s="33"/>
      <c r="S141" s="33"/>
      <c r="T141" s="33"/>
      <c r="U141" s="33"/>
      <c r="V141" s="33"/>
      <c r="W141" s="33"/>
      <c r="X141" s="33"/>
      <c r="Y141" s="33"/>
      <c r="Z141" s="33"/>
      <c r="AA141" s="33"/>
      <c r="AB141" s="33"/>
      <c r="AC141" s="33"/>
      <c r="AD141" s="33"/>
      <c r="AE141" s="33"/>
    </row>
  </sheetData>
  <sheetProtection algorithmName="SHA-512" hashValue="uZysFemGbRqtBHfWhnnyE8yWDeEQNjdZAPmvBmT9glapMIEVEnDeraJY/o/mUqJKX8r1PAXMvk222+OAU0wyJw==" saltValue="nECGUNIm0GevfftW4DZpitmis1lv79YJ4hjCQezEZItUlvW+rc8rdswMkOP70wccXqFUiU69Hw48SFrMNjcMVg==" spinCount="100000" sheet="1" objects="1" scenarios="1" formatColumns="0" formatRows="0" autoFilter="0"/>
  <autoFilter ref="C116:K14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92</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Veleliby - Křinec</v>
      </c>
      <c r="F7" s="282"/>
      <c r="G7" s="282"/>
      <c r="H7" s="282"/>
      <c r="L7" s="19"/>
    </row>
    <row r="8" spans="1:46" s="2" customFormat="1" ht="12" hidden="1" customHeight="1">
      <c r="A8" s="33"/>
      <c r="B8" s="38"/>
      <c r="C8" s="33"/>
      <c r="D8" s="111" t="s">
        <v>93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1225</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6. 5. 2022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ROUND((SUM(BE117:BE147)),  2)</f>
        <v>0</v>
      </c>
      <c r="G33" s="33"/>
      <c r="H33" s="33"/>
      <c r="I33" s="123">
        <v>0.21</v>
      </c>
      <c r="J33" s="122">
        <f>ROUND(((SUM(BE117:BE147))*I33),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ROUND((SUM(BF117:BF147)),  2)</f>
        <v>0</v>
      </c>
      <c r="G34" s="33"/>
      <c r="H34" s="33"/>
      <c r="I34" s="123">
        <v>0.15</v>
      </c>
      <c r="J34" s="122">
        <f>ROUND(((SUM(BF117:BF147))*I34),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Veleliby - Křinec</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9" t="str">
        <f>E9</f>
        <v>SO 03 -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6. 5. 2022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96</v>
      </c>
      <c r="D94" s="143"/>
      <c r="E94" s="143"/>
      <c r="F94" s="143"/>
      <c r="G94" s="143"/>
      <c r="H94" s="143"/>
      <c r="I94" s="143"/>
      <c r="J94" s="144" t="s">
        <v>97</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98</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99</v>
      </c>
    </row>
    <row r="97" spans="1:31" s="9" customFormat="1" ht="24.95" customHeight="1">
      <c r="B97" s="146"/>
      <c r="C97" s="147"/>
      <c r="D97" s="148" t="s">
        <v>104</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105</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Veleliby - Křinec</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93</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59" t="str">
        <f>E9</f>
        <v>SO 03 - VON</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6. 5. 2022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106</v>
      </c>
      <c r="D116" s="155" t="s">
        <v>60</v>
      </c>
      <c r="E116" s="155" t="s">
        <v>56</v>
      </c>
      <c r="F116" s="155" t="s">
        <v>57</v>
      </c>
      <c r="G116" s="155" t="s">
        <v>107</v>
      </c>
      <c r="H116" s="155" t="s">
        <v>108</v>
      </c>
      <c r="I116" s="155" t="s">
        <v>109</v>
      </c>
      <c r="J116" s="155" t="s">
        <v>97</v>
      </c>
      <c r="K116" s="156" t="s">
        <v>110</v>
      </c>
      <c r="L116" s="157"/>
      <c r="M116" s="74" t="s">
        <v>1</v>
      </c>
      <c r="N116" s="75" t="s">
        <v>39</v>
      </c>
      <c r="O116" s="75" t="s">
        <v>111</v>
      </c>
      <c r="P116" s="75" t="s">
        <v>112</v>
      </c>
      <c r="Q116" s="75" t="s">
        <v>113</v>
      </c>
      <c r="R116" s="75" t="s">
        <v>114</v>
      </c>
      <c r="S116" s="75" t="s">
        <v>115</v>
      </c>
      <c r="T116" s="76" t="s">
        <v>116</v>
      </c>
      <c r="U116" s="152"/>
      <c r="V116" s="152"/>
      <c r="W116" s="152"/>
      <c r="X116" s="152"/>
      <c r="Y116" s="152"/>
      <c r="Z116" s="152"/>
      <c r="AA116" s="152"/>
      <c r="AB116" s="152"/>
      <c r="AC116" s="152"/>
      <c r="AD116" s="152"/>
      <c r="AE116" s="152"/>
    </row>
    <row r="117" spans="1:65" s="2" customFormat="1" ht="22.9" customHeight="1">
      <c r="A117" s="33"/>
      <c r="B117" s="34"/>
      <c r="C117" s="81" t="s">
        <v>117</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99</v>
      </c>
      <c r="BK117" s="162">
        <f>BK118</f>
        <v>0</v>
      </c>
    </row>
    <row r="118" spans="1:65" s="11" customFormat="1" ht="25.9" customHeight="1">
      <c r="B118" s="163"/>
      <c r="C118" s="164"/>
      <c r="D118" s="165" t="s">
        <v>74</v>
      </c>
      <c r="E118" s="166" t="s">
        <v>1081</v>
      </c>
      <c r="F118" s="166" t="s">
        <v>1082</v>
      </c>
      <c r="G118" s="164"/>
      <c r="H118" s="164"/>
      <c r="I118" s="167"/>
      <c r="J118" s="168">
        <f>BK118</f>
        <v>0</v>
      </c>
      <c r="K118" s="164"/>
      <c r="L118" s="169"/>
      <c r="M118" s="170"/>
      <c r="N118" s="171"/>
      <c r="O118" s="171"/>
      <c r="P118" s="172">
        <f>SUM(P119:P147)</f>
        <v>0</v>
      </c>
      <c r="Q118" s="171"/>
      <c r="R118" s="172">
        <f>SUM(R119:R147)</f>
        <v>0</v>
      </c>
      <c r="S118" s="171"/>
      <c r="T118" s="173">
        <f>SUM(T119:T147)</f>
        <v>0</v>
      </c>
      <c r="AR118" s="174" t="s">
        <v>165</v>
      </c>
      <c r="AT118" s="175" t="s">
        <v>74</v>
      </c>
      <c r="AU118" s="175" t="s">
        <v>75</v>
      </c>
      <c r="AY118" s="174" t="s">
        <v>120</v>
      </c>
      <c r="BK118" s="176">
        <f>SUM(BK119:BK147)</f>
        <v>0</v>
      </c>
    </row>
    <row r="119" spans="1:65" s="2" customFormat="1" ht="24.2" customHeight="1">
      <c r="A119" s="33"/>
      <c r="B119" s="34"/>
      <c r="C119" s="228" t="s">
        <v>83</v>
      </c>
      <c r="D119" s="228" t="s">
        <v>553</v>
      </c>
      <c r="E119" s="229" t="s">
        <v>1226</v>
      </c>
      <c r="F119" s="230" t="s">
        <v>1227</v>
      </c>
      <c r="G119" s="231" t="s">
        <v>124</v>
      </c>
      <c r="H119" s="232">
        <v>7</v>
      </c>
      <c r="I119" s="233"/>
      <c r="J119" s="234">
        <f>ROUND(I119*H119,2)</f>
        <v>0</v>
      </c>
      <c r="K119" s="230" t="s">
        <v>125</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127</v>
      </c>
      <c r="AT119" s="189" t="s">
        <v>553</v>
      </c>
      <c r="AU119" s="189" t="s">
        <v>83</v>
      </c>
      <c r="AY119" s="16" t="s">
        <v>120</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127</v>
      </c>
      <c r="BM119" s="189" t="s">
        <v>1228</v>
      </c>
    </row>
    <row r="120" spans="1:65" s="2" customFormat="1" ht="19.5">
      <c r="A120" s="33"/>
      <c r="B120" s="34"/>
      <c r="C120" s="35"/>
      <c r="D120" s="191" t="s">
        <v>129</v>
      </c>
      <c r="E120" s="35"/>
      <c r="F120" s="192" t="s">
        <v>1227</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129</v>
      </c>
      <c r="AU120" s="16" t="s">
        <v>83</v>
      </c>
    </row>
    <row r="121" spans="1:65" s="13" customFormat="1" ht="11.25">
      <c r="B121" s="206"/>
      <c r="C121" s="207"/>
      <c r="D121" s="191" t="s">
        <v>130</v>
      </c>
      <c r="E121" s="208" t="s">
        <v>1</v>
      </c>
      <c r="F121" s="209" t="s">
        <v>176</v>
      </c>
      <c r="G121" s="207"/>
      <c r="H121" s="210">
        <v>7</v>
      </c>
      <c r="I121" s="211"/>
      <c r="J121" s="207"/>
      <c r="K121" s="207"/>
      <c r="L121" s="212"/>
      <c r="M121" s="213"/>
      <c r="N121" s="214"/>
      <c r="O121" s="214"/>
      <c r="P121" s="214"/>
      <c r="Q121" s="214"/>
      <c r="R121" s="214"/>
      <c r="S121" s="214"/>
      <c r="T121" s="215"/>
      <c r="AT121" s="216" t="s">
        <v>130</v>
      </c>
      <c r="AU121" s="216" t="s">
        <v>83</v>
      </c>
      <c r="AV121" s="13" t="s">
        <v>85</v>
      </c>
      <c r="AW121" s="13" t="s">
        <v>31</v>
      </c>
      <c r="AX121" s="13" t="s">
        <v>75</v>
      </c>
      <c r="AY121" s="216" t="s">
        <v>120</v>
      </c>
    </row>
    <row r="122" spans="1:65" s="14" customFormat="1" ht="11.25">
      <c r="B122" s="217"/>
      <c r="C122" s="218"/>
      <c r="D122" s="191" t="s">
        <v>130</v>
      </c>
      <c r="E122" s="219" t="s">
        <v>1</v>
      </c>
      <c r="F122" s="220" t="s">
        <v>137</v>
      </c>
      <c r="G122" s="218"/>
      <c r="H122" s="221">
        <v>7</v>
      </c>
      <c r="I122" s="222"/>
      <c r="J122" s="218"/>
      <c r="K122" s="218"/>
      <c r="L122" s="223"/>
      <c r="M122" s="224"/>
      <c r="N122" s="225"/>
      <c r="O122" s="225"/>
      <c r="P122" s="225"/>
      <c r="Q122" s="225"/>
      <c r="R122" s="225"/>
      <c r="S122" s="225"/>
      <c r="T122" s="226"/>
      <c r="AT122" s="227" t="s">
        <v>130</v>
      </c>
      <c r="AU122" s="227" t="s">
        <v>83</v>
      </c>
      <c r="AV122" s="14" t="s">
        <v>127</v>
      </c>
      <c r="AW122" s="14" t="s">
        <v>31</v>
      </c>
      <c r="AX122" s="14" t="s">
        <v>83</v>
      </c>
      <c r="AY122" s="227" t="s">
        <v>120</v>
      </c>
    </row>
    <row r="123" spans="1:65" s="2" customFormat="1" ht="24.2" customHeight="1">
      <c r="A123" s="33"/>
      <c r="B123" s="34"/>
      <c r="C123" s="228" t="s">
        <v>85</v>
      </c>
      <c r="D123" s="228" t="s">
        <v>553</v>
      </c>
      <c r="E123" s="229" t="s">
        <v>1229</v>
      </c>
      <c r="F123" s="230" t="s">
        <v>1230</v>
      </c>
      <c r="G123" s="231" t="s">
        <v>124</v>
      </c>
      <c r="H123" s="232">
        <v>1</v>
      </c>
      <c r="I123" s="233"/>
      <c r="J123" s="234">
        <f>ROUND(I123*H123,2)</f>
        <v>0</v>
      </c>
      <c r="K123" s="230" t="s">
        <v>125</v>
      </c>
      <c r="L123" s="38"/>
      <c r="M123" s="235" t="s">
        <v>1</v>
      </c>
      <c r="N123" s="236" t="s">
        <v>40</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127</v>
      </c>
      <c r="AT123" s="189" t="s">
        <v>553</v>
      </c>
      <c r="AU123" s="189" t="s">
        <v>83</v>
      </c>
      <c r="AY123" s="16" t="s">
        <v>120</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127</v>
      </c>
      <c r="BM123" s="189" t="s">
        <v>1231</v>
      </c>
    </row>
    <row r="124" spans="1:65" s="2" customFormat="1" ht="11.25">
      <c r="A124" s="33"/>
      <c r="B124" s="34"/>
      <c r="C124" s="35"/>
      <c r="D124" s="191" t="s">
        <v>129</v>
      </c>
      <c r="E124" s="35"/>
      <c r="F124" s="192" t="s">
        <v>1230</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129</v>
      </c>
      <c r="AU124" s="16" t="s">
        <v>83</v>
      </c>
    </row>
    <row r="125" spans="1:65" s="13" customFormat="1" ht="11.25">
      <c r="B125" s="206"/>
      <c r="C125" s="207"/>
      <c r="D125" s="191" t="s">
        <v>130</v>
      </c>
      <c r="E125" s="208" t="s">
        <v>1</v>
      </c>
      <c r="F125" s="209" t="s">
        <v>83</v>
      </c>
      <c r="G125" s="207"/>
      <c r="H125" s="210">
        <v>1</v>
      </c>
      <c r="I125" s="211"/>
      <c r="J125" s="207"/>
      <c r="K125" s="207"/>
      <c r="L125" s="212"/>
      <c r="M125" s="213"/>
      <c r="N125" s="214"/>
      <c r="O125" s="214"/>
      <c r="P125" s="214"/>
      <c r="Q125" s="214"/>
      <c r="R125" s="214"/>
      <c r="S125" s="214"/>
      <c r="T125" s="215"/>
      <c r="AT125" s="216" t="s">
        <v>130</v>
      </c>
      <c r="AU125" s="216" t="s">
        <v>83</v>
      </c>
      <c r="AV125" s="13" t="s">
        <v>85</v>
      </c>
      <c r="AW125" s="13" t="s">
        <v>31</v>
      </c>
      <c r="AX125" s="13" t="s">
        <v>75</v>
      </c>
      <c r="AY125" s="216" t="s">
        <v>120</v>
      </c>
    </row>
    <row r="126" spans="1:65" s="14" customFormat="1" ht="11.25">
      <c r="B126" s="217"/>
      <c r="C126" s="218"/>
      <c r="D126" s="191" t="s">
        <v>130</v>
      </c>
      <c r="E126" s="219" t="s">
        <v>1</v>
      </c>
      <c r="F126" s="220" t="s">
        <v>137</v>
      </c>
      <c r="G126" s="218"/>
      <c r="H126" s="221">
        <v>1</v>
      </c>
      <c r="I126" s="222"/>
      <c r="J126" s="218"/>
      <c r="K126" s="218"/>
      <c r="L126" s="223"/>
      <c r="M126" s="224"/>
      <c r="N126" s="225"/>
      <c r="O126" s="225"/>
      <c r="P126" s="225"/>
      <c r="Q126" s="225"/>
      <c r="R126" s="225"/>
      <c r="S126" s="225"/>
      <c r="T126" s="226"/>
      <c r="AT126" s="227" t="s">
        <v>130</v>
      </c>
      <c r="AU126" s="227" t="s">
        <v>83</v>
      </c>
      <c r="AV126" s="14" t="s">
        <v>127</v>
      </c>
      <c r="AW126" s="14" t="s">
        <v>31</v>
      </c>
      <c r="AX126" s="14" t="s">
        <v>83</v>
      </c>
      <c r="AY126" s="227" t="s">
        <v>120</v>
      </c>
    </row>
    <row r="127" spans="1:65" s="2" customFormat="1" ht="24.2" customHeight="1">
      <c r="A127" s="33"/>
      <c r="B127" s="34"/>
      <c r="C127" s="228" t="s">
        <v>155</v>
      </c>
      <c r="D127" s="228" t="s">
        <v>553</v>
      </c>
      <c r="E127" s="229" t="s">
        <v>1232</v>
      </c>
      <c r="F127" s="230" t="s">
        <v>1233</v>
      </c>
      <c r="G127" s="231" t="s">
        <v>1234</v>
      </c>
      <c r="H127" s="232">
        <v>24</v>
      </c>
      <c r="I127" s="233"/>
      <c r="J127" s="234">
        <f>ROUND(I127*H127,2)</f>
        <v>0</v>
      </c>
      <c r="K127" s="230" t="s">
        <v>125</v>
      </c>
      <c r="L127" s="38"/>
      <c r="M127" s="235" t="s">
        <v>1</v>
      </c>
      <c r="N127" s="236" t="s">
        <v>40</v>
      </c>
      <c r="O127" s="70"/>
      <c r="P127" s="187">
        <f>O127*H127</f>
        <v>0</v>
      </c>
      <c r="Q127" s="187">
        <v>0</v>
      </c>
      <c r="R127" s="187">
        <f>Q127*H127</f>
        <v>0</v>
      </c>
      <c r="S127" s="187">
        <v>0</v>
      </c>
      <c r="T127" s="188">
        <f>S127*H127</f>
        <v>0</v>
      </c>
      <c r="U127" s="33"/>
      <c r="V127" s="33"/>
      <c r="W127" s="33"/>
      <c r="X127" s="33"/>
      <c r="Y127" s="33"/>
      <c r="Z127" s="33"/>
      <c r="AA127" s="33"/>
      <c r="AB127" s="33"/>
      <c r="AC127" s="33"/>
      <c r="AD127" s="33"/>
      <c r="AE127" s="33"/>
      <c r="AR127" s="189" t="s">
        <v>127</v>
      </c>
      <c r="AT127" s="189" t="s">
        <v>553</v>
      </c>
      <c r="AU127" s="189" t="s">
        <v>83</v>
      </c>
      <c r="AY127" s="16" t="s">
        <v>120</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127</v>
      </c>
      <c r="BM127" s="189" t="s">
        <v>1235</v>
      </c>
    </row>
    <row r="128" spans="1:65" s="2" customFormat="1" ht="48.75">
      <c r="A128" s="33"/>
      <c r="B128" s="34"/>
      <c r="C128" s="35"/>
      <c r="D128" s="191" t="s">
        <v>129</v>
      </c>
      <c r="E128" s="35"/>
      <c r="F128" s="192" t="s">
        <v>1236</v>
      </c>
      <c r="G128" s="35"/>
      <c r="H128" s="35"/>
      <c r="I128" s="193"/>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129</v>
      </c>
      <c r="AU128" s="16" t="s">
        <v>83</v>
      </c>
    </row>
    <row r="129" spans="1:65" s="13" customFormat="1" ht="11.25">
      <c r="B129" s="206"/>
      <c r="C129" s="207"/>
      <c r="D129" s="191" t="s">
        <v>130</v>
      </c>
      <c r="E129" s="208" t="s">
        <v>1</v>
      </c>
      <c r="F129" s="209" t="s">
        <v>271</v>
      </c>
      <c r="G129" s="207"/>
      <c r="H129" s="210">
        <v>24</v>
      </c>
      <c r="I129" s="211"/>
      <c r="J129" s="207"/>
      <c r="K129" s="207"/>
      <c r="L129" s="212"/>
      <c r="M129" s="213"/>
      <c r="N129" s="214"/>
      <c r="O129" s="214"/>
      <c r="P129" s="214"/>
      <c r="Q129" s="214"/>
      <c r="R129" s="214"/>
      <c r="S129" s="214"/>
      <c r="T129" s="215"/>
      <c r="AT129" s="216" t="s">
        <v>130</v>
      </c>
      <c r="AU129" s="216" t="s">
        <v>83</v>
      </c>
      <c r="AV129" s="13" t="s">
        <v>85</v>
      </c>
      <c r="AW129" s="13" t="s">
        <v>31</v>
      </c>
      <c r="AX129" s="13" t="s">
        <v>75</v>
      </c>
      <c r="AY129" s="216" t="s">
        <v>120</v>
      </c>
    </row>
    <row r="130" spans="1:65" s="14" customFormat="1" ht="11.25">
      <c r="B130" s="217"/>
      <c r="C130" s="218"/>
      <c r="D130" s="191" t="s">
        <v>130</v>
      </c>
      <c r="E130" s="219" t="s">
        <v>1</v>
      </c>
      <c r="F130" s="220" t="s">
        <v>137</v>
      </c>
      <c r="G130" s="218"/>
      <c r="H130" s="221">
        <v>24</v>
      </c>
      <c r="I130" s="222"/>
      <c r="J130" s="218"/>
      <c r="K130" s="218"/>
      <c r="L130" s="223"/>
      <c r="M130" s="224"/>
      <c r="N130" s="225"/>
      <c r="O130" s="225"/>
      <c r="P130" s="225"/>
      <c r="Q130" s="225"/>
      <c r="R130" s="225"/>
      <c r="S130" s="225"/>
      <c r="T130" s="226"/>
      <c r="AT130" s="227" t="s">
        <v>130</v>
      </c>
      <c r="AU130" s="227" t="s">
        <v>83</v>
      </c>
      <c r="AV130" s="14" t="s">
        <v>127</v>
      </c>
      <c r="AW130" s="14" t="s">
        <v>31</v>
      </c>
      <c r="AX130" s="14" t="s">
        <v>83</v>
      </c>
      <c r="AY130" s="227" t="s">
        <v>120</v>
      </c>
    </row>
    <row r="131" spans="1:65" s="2" customFormat="1" ht="33" customHeight="1">
      <c r="A131" s="33"/>
      <c r="B131" s="34"/>
      <c r="C131" s="228" t="s">
        <v>127</v>
      </c>
      <c r="D131" s="228" t="s">
        <v>553</v>
      </c>
      <c r="E131" s="229" t="s">
        <v>1237</v>
      </c>
      <c r="F131" s="230" t="s">
        <v>1238</v>
      </c>
      <c r="G131" s="231" t="s">
        <v>124</v>
      </c>
      <c r="H131" s="232">
        <v>2</v>
      </c>
      <c r="I131" s="233"/>
      <c r="J131" s="234">
        <f>ROUND(I131*H131,2)</f>
        <v>0</v>
      </c>
      <c r="K131" s="230" t="s">
        <v>125</v>
      </c>
      <c r="L131" s="38"/>
      <c r="M131" s="235" t="s">
        <v>1</v>
      </c>
      <c r="N131" s="236" t="s">
        <v>40</v>
      </c>
      <c r="O131" s="70"/>
      <c r="P131" s="187">
        <f>O131*H131</f>
        <v>0</v>
      </c>
      <c r="Q131" s="187">
        <v>0</v>
      </c>
      <c r="R131" s="187">
        <f>Q131*H131</f>
        <v>0</v>
      </c>
      <c r="S131" s="187">
        <v>0</v>
      </c>
      <c r="T131" s="188">
        <f>S131*H131</f>
        <v>0</v>
      </c>
      <c r="U131" s="33"/>
      <c r="V131" s="33"/>
      <c r="W131" s="33"/>
      <c r="X131" s="33"/>
      <c r="Y131" s="33"/>
      <c r="Z131" s="33"/>
      <c r="AA131" s="33"/>
      <c r="AB131" s="33"/>
      <c r="AC131" s="33"/>
      <c r="AD131" s="33"/>
      <c r="AE131" s="33"/>
      <c r="AR131" s="189" t="s">
        <v>127</v>
      </c>
      <c r="AT131" s="189" t="s">
        <v>553</v>
      </c>
      <c r="AU131" s="189" t="s">
        <v>83</v>
      </c>
      <c r="AY131" s="16" t="s">
        <v>120</v>
      </c>
      <c r="BE131" s="190">
        <f>IF(N131="základní",J131,0)</f>
        <v>0</v>
      </c>
      <c r="BF131" s="190">
        <f>IF(N131="snížená",J131,0)</f>
        <v>0</v>
      </c>
      <c r="BG131" s="190">
        <f>IF(N131="zákl. přenesená",J131,0)</f>
        <v>0</v>
      </c>
      <c r="BH131" s="190">
        <f>IF(N131="sníž. přenesená",J131,0)</f>
        <v>0</v>
      </c>
      <c r="BI131" s="190">
        <f>IF(N131="nulová",J131,0)</f>
        <v>0</v>
      </c>
      <c r="BJ131" s="16" t="s">
        <v>83</v>
      </c>
      <c r="BK131" s="190">
        <f>ROUND(I131*H131,2)</f>
        <v>0</v>
      </c>
      <c r="BL131" s="16" t="s">
        <v>127</v>
      </c>
      <c r="BM131" s="189" t="s">
        <v>1239</v>
      </c>
    </row>
    <row r="132" spans="1:65" s="2" customFormat="1" ht="19.5">
      <c r="A132" s="33"/>
      <c r="B132" s="34"/>
      <c r="C132" s="35"/>
      <c r="D132" s="191" t="s">
        <v>129</v>
      </c>
      <c r="E132" s="35"/>
      <c r="F132" s="192" t="s">
        <v>1238</v>
      </c>
      <c r="G132" s="35"/>
      <c r="H132" s="35"/>
      <c r="I132" s="193"/>
      <c r="J132" s="35"/>
      <c r="K132" s="35"/>
      <c r="L132" s="38"/>
      <c r="M132" s="194"/>
      <c r="N132" s="195"/>
      <c r="O132" s="70"/>
      <c r="P132" s="70"/>
      <c r="Q132" s="70"/>
      <c r="R132" s="70"/>
      <c r="S132" s="70"/>
      <c r="T132" s="71"/>
      <c r="U132" s="33"/>
      <c r="V132" s="33"/>
      <c r="W132" s="33"/>
      <c r="X132" s="33"/>
      <c r="Y132" s="33"/>
      <c r="Z132" s="33"/>
      <c r="AA132" s="33"/>
      <c r="AB132" s="33"/>
      <c r="AC132" s="33"/>
      <c r="AD132" s="33"/>
      <c r="AE132" s="33"/>
      <c r="AT132" s="16" t="s">
        <v>129</v>
      </c>
      <c r="AU132" s="16" t="s">
        <v>83</v>
      </c>
    </row>
    <row r="133" spans="1:65" s="13" customFormat="1" ht="11.25">
      <c r="B133" s="206"/>
      <c r="C133" s="207"/>
      <c r="D133" s="191" t="s">
        <v>130</v>
      </c>
      <c r="E133" s="208" t="s">
        <v>1</v>
      </c>
      <c r="F133" s="209" t="s">
        <v>83</v>
      </c>
      <c r="G133" s="207"/>
      <c r="H133" s="210">
        <v>1</v>
      </c>
      <c r="I133" s="211"/>
      <c r="J133" s="207"/>
      <c r="K133" s="207"/>
      <c r="L133" s="212"/>
      <c r="M133" s="213"/>
      <c r="N133" s="214"/>
      <c r="O133" s="214"/>
      <c r="P133" s="214"/>
      <c r="Q133" s="214"/>
      <c r="R133" s="214"/>
      <c r="S133" s="214"/>
      <c r="T133" s="215"/>
      <c r="AT133" s="216" t="s">
        <v>130</v>
      </c>
      <c r="AU133" s="216" t="s">
        <v>83</v>
      </c>
      <c r="AV133" s="13" t="s">
        <v>85</v>
      </c>
      <c r="AW133" s="13" t="s">
        <v>31</v>
      </c>
      <c r="AX133" s="13" t="s">
        <v>75</v>
      </c>
      <c r="AY133" s="216" t="s">
        <v>120</v>
      </c>
    </row>
    <row r="134" spans="1:65" s="12" customFormat="1" ht="11.25">
      <c r="B134" s="196"/>
      <c r="C134" s="197"/>
      <c r="D134" s="191" t="s">
        <v>130</v>
      </c>
      <c r="E134" s="198" t="s">
        <v>1</v>
      </c>
      <c r="F134" s="199" t="s">
        <v>1240</v>
      </c>
      <c r="G134" s="197"/>
      <c r="H134" s="198" t="s">
        <v>1</v>
      </c>
      <c r="I134" s="200"/>
      <c r="J134" s="197"/>
      <c r="K134" s="197"/>
      <c r="L134" s="201"/>
      <c r="M134" s="202"/>
      <c r="N134" s="203"/>
      <c r="O134" s="203"/>
      <c r="P134" s="203"/>
      <c r="Q134" s="203"/>
      <c r="R134" s="203"/>
      <c r="S134" s="203"/>
      <c r="T134" s="204"/>
      <c r="AT134" s="205" t="s">
        <v>130</v>
      </c>
      <c r="AU134" s="205" t="s">
        <v>83</v>
      </c>
      <c r="AV134" s="12" t="s">
        <v>83</v>
      </c>
      <c r="AW134" s="12" t="s">
        <v>31</v>
      </c>
      <c r="AX134" s="12" t="s">
        <v>75</v>
      </c>
      <c r="AY134" s="205" t="s">
        <v>120</v>
      </c>
    </row>
    <row r="135" spans="1:65" s="13" customFormat="1" ht="11.25">
      <c r="B135" s="206"/>
      <c r="C135" s="207"/>
      <c r="D135" s="191" t="s">
        <v>130</v>
      </c>
      <c r="E135" s="208" t="s">
        <v>1</v>
      </c>
      <c r="F135" s="209" t="s">
        <v>83</v>
      </c>
      <c r="G135" s="207"/>
      <c r="H135" s="210">
        <v>1</v>
      </c>
      <c r="I135" s="211"/>
      <c r="J135" s="207"/>
      <c r="K135" s="207"/>
      <c r="L135" s="212"/>
      <c r="M135" s="213"/>
      <c r="N135" s="214"/>
      <c r="O135" s="214"/>
      <c r="P135" s="214"/>
      <c r="Q135" s="214"/>
      <c r="R135" s="214"/>
      <c r="S135" s="214"/>
      <c r="T135" s="215"/>
      <c r="AT135" s="216" t="s">
        <v>130</v>
      </c>
      <c r="AU135" s="216" t="s">
        <v>83</v>
      </c>
      <c r="AV135" s="13" t="s">
        <v>85</v>
      </c>
      <c r="AW135" s="13" t="s">
        <v>31</v>
      </c>
      <c r="AX135" s="13" t="s">
        <v>75</v>
      </c>
      <c r="AY135" s="216" t="s">
        <v>120</v>
      </c>
    </row>
    <row r="136" spans="1:65" s="14" customFormat="1" ht="11.25">
      <c r="B136" s="217"/>
      <c r="C136" s="218"/>
      <c r="D136" s="191" t="s">
        <v>130</v>
      </c>
      <c r="E136" s="219" t="s">
        <v>1</v>
      </c>
      <c r="F136" s="220" t="s">
        <v>137</v>
      </c>
      <c r="G136" s="218"/>
      <c r="H136" s="221">
        <v>2</v>
      </c>
      <c r="I136" s="222"/>
      <c r="J136" s="218"/>
      <c r="K136" s="218"/>
      <c r="L136" s="223"/>
      <c r="M136" s="224"/>
      <c r="N136" s="225"/>
      <c r="O136" s="225"/>
      <c r="P136" s="225"/>
      <c r="Q136" s="225"/>
      <c r="R136" s="225"/>
      <c r="S136" s="225"/>
      <c r="T136" s="226"/>
      <c r="AT136" s="227" t="s">
        <v>130</v>
      </c>
      <c r="AU136" s="227" t="s">
        <v>83</v>
      </c>
      <c r="AV136" s="14" t="s">
        <v>127</v>
      </c>
      <c r="AW136" s="14" t="s">
        <v>31</v>
      </c>
      <c r="AX136" s="14" t="s">
        <v>83</v>
      </c>
      <c r="AY136" s="227" t="s">
        <v>120</v>
      </c>
    </row>
    <row r="137" spans="1:65" s="2" customFormat="1" ht="66.75" customHeight="1">
      <c r="A137" s="33"/>
      <c r="B137" s="34"/>
      <c r="C137" s="228" t="s">
        <v>165</v>
      </c>
      <c r="D137" s="228" t="s">
        <v>553</v>
      </c>
      <c r="E137" s="229" t="s">
        <v>1241</v>
      </c>
      <c r="F137" s="230" t="s">
        <v>1242</v>
      </c>
      <c r="G137" s="231" t="s">
        <v>124</v>
      </c>
      <c r="H137" s="232">
        <v>2</v>
      </c>
      <c r="I137" s="233"/>
      <c r="J137" s="234">
        <f>ROUND(I137*H137,2)</f>
        <v>0</v>
      </c>
      <c r="K137" s="230" t="s">
        <v>125</v>
      </c>
      <c r="L137" s="38"/>
      <c r="M137" s="235" t="s">
        <v>1</v>
      </c>
      <c r="N137" s="236" t="s">
        <v>40</v>
      </c>
      <c r="O137" s="70"/>
      <c r="P137" s="187">
        <f>O137*H137</f>
        <v>0</v>
      </c>
      <c r="Q137" s="187">
        <v>0</v>
      </c>
      <c r="R137" s="187">
        <f>Q137*H137</f>
        <v>0</v>
      </c>
      <c r="S137" s="187">
        <v>0</v>
      </c>
      <c r="T137" s="188">
        <f>S137*H137</f>
        <v>0</v>
      </c>
      <c r="U137" s="33"/>
      <c r="V137" s="33"/>
      <c r="W137" s="33"/>
      <c r="X137" s="33"/>
      <c r="Y137" s="33"/>
      <c r="Z137" s="33"/>
      <c r="AA137" s="33"/>
      <c r="AB137" s="33"/>
      <c r="AC137" s="33"/>
      <c r="AD137" s="33"/>
      <c r="AE137" s="33"/>
      <c r="AR137" s="189" t="s">
        <v>127</v>
      </c>
      <c r="AT137" s="189" t="s">
        <v>553</v>
      </c>
      <c r="AU137" s="189" t="s">
        <v>83</v>
      </c>
      <c r="AY137" s="16" t="s">
        <v>120</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127</v>
      </c>
      <c r="BM137" s="189" t="s">
        <v>1243</v>
      </c>
    </row>
    <row r="138" spans="1:65" s="2" customFormat="1" ht="39">
      <c r="A138" s="33"/>
      <c r="B138" s="34"/>
      <c r="C138" s="35"/>
      <c r="D138" s="191" t="s">
        <v>129</v>
      </c>
      <c r="E138" s="35"/>
      <c r="F138" s="192" t="s">
        <v>1242</v>
      </c>
      <c r="G138" s="35"/>
      <c r="H138" s="35"/>
      <c r="I138" s="193"/>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129</v>
      </c>
      <c r="AU138" s="16" t="s">
        <v>83</v>
      </c>
    </row>
    <row r="139" spans="1:65" s="13" customFormat="1" ht="11.25">
      <c r="B139" s="206"/>
      <c r="C139" s="207"/>
      <c r="D139" s="191" t="s">
        <v>130</v>
      </c>
      <c r="E139" s="208" t="s">
        <v>1</v>
      </c>
      <c r="F139" s="209" t="s">
        <v>83</v>
      </c>
      <c r="G139" s="207"/>
      <c r="H139" s="210">
        <v>1</v>
      </c>
      <c r="I139" s="211"/>
      <c r="J139" s="207"/>
      <c r="K139" s="207"/>
      <c r="L139" s="212"/>
      <c r="M139" s="213"/>
      <c r="N139" s="214"/>
      <c r="O139" s="214"/>
      <c r="P139" s="214"/>
      <c r="Q139" s="214"/>
      <c r="R139" s="214"/>
      <c r="S139" s="214"/>
      <c r="T139" s="215"/>
      <c r="AT139" s="216" t="s">
        <v>130</v>
      </c>
      <c r="AU139" s="216" t="s">
        <v>83</v>
      </c>
      <c r="AV139" s="13" t="s">
        <v>85</v>
      </c>
      <c r="AW139" s="13" t="s">
        <v>31</v>
      </c>
      <c r="AX139" s="13" t="s">
        <v>75</v>
      </c>
      <c r="AY139" s="216" t="s">
        <v>120</v>
      </c>
    </row>
    <row r="140" spans="1:65" s="12" customFormat="1" ht="11.25">
      <c r="B140" s="196"/>
      <c r="C140" s="197"/>
      <c r="D140" s="191" t="s">
        <v>130</v>
      </c>
      <c r="E140" s="198" t="s">
        <v>1</v>
      </c>
      <c r="F140" s="199" t="s">
        <v>1244</v>
      </c>
      <c r="G140" s="197"/>
      <c r="H140" s="198" t="s">
        <v>1</v>
      </c>
      <c r="I140" s="200"/>
      <c r="J140" s="197"/>
      <c r="K140" s="197"/>
      <c r="L140" s="201"/>
      <c r="M140" s="202"/>
      <c r="N140" s="203"/>
      <c r="O140" s="203"/>
      <c r="P140" s="203"/>
      <c r="Q140" s="203"/>
      <c r="R140" s="203"/>
      <c r="S140" s="203"/>
      <c r="T140" s="204"/>
      <c r="AT140" s="205" t="s">
        <v>130</v>
      </c>
      <c r="AU140" s="205" t="s">
        <v>83</v>
      </c>
      <c r="AV140" s="12" t="s">
        <v>83</v>
      </c>
      <c r="AW140" s="12" t="s">
        <v>31</v>
      </c>
      <c r="AX140" s="12" t="s">
        <v>75</v>
      </c>
      <c r="AY140" s="205" t="s">
        <v>120</v>
      </c>
    </row>
    <row r="141" spans="1:65" s="13" customFormat="1" ht="11.25">
      <c r="B141" s="206"/>
      <c r="C141" s="207"/>
      <c r="D141" s="191" t="s">
        <v>130</v>
      </c>
      <c r="E141" s="208" t="s">
        <v>1</v>
      </c>
      <c r="F141" s="209" t="s">
        <v>83</v>
      </c>
      <c r="G141" s="207"/>
      <c r="H141" s="210">
        <v>1</v>
      </c>
      <c r="I141" s="211"/>
      <c r="J141" s="207"/>
      <c r="K141" s="207"/>
      <c r="L141" s="212"/>
      <c r="M141" s="213"/>
      <c r="N141" s="214"/>
      <c r="O141" s="214"/>
      <c r="P141" s="214"/>
      <c r="Q141" s="214"/>
      <c r="R141" s="214"/>
      <c r="S141" s="214"/>
      <c r="T141" s="215"/>
      <c r="AT141" s="216" t="s">
        <v>130</v>
      </c>
      <c r="AU141" s="216" t="s">
        <v>83</v>
      </c>
      <c r="AV141" s="13" t="s">
        <v>85</v>
      </c>
      <c r="AW141" s="13" t="s">
        <v>31</v>
      </c>
      <c r="AX141" s="13" t="s">
        <v>75</v>
      </c>
      <c r="AY141" s="216" t="s">
        <v>120</v>
      </c>
    </row>
    <row r="142" spans="1:65" s="14" customFormat="1" ht="11.25">
      <c r="B142" s="217"/>
      <c r="C142" s="218"/>
      <c r="D142" s="191" t="s">
        <v>130</v>
      </c>
      <c r="E142" s="219" t="s">
        <v>1</v>
      </c>
      <c r="F142" s="220" t="s">
        <v>137</v>
      </c>
      <c r="G142" s="218"/>
      <c r="H142" s="221">
        <v>2</v>
      </c>
      <c r="I142" s="222"/>
      <c r="J142" s="218"/>
      <c r="K142" s="218"/>
      <c r="L142" s="223"/>
      <c r="M142" s="224"/>
      <c r="N142" s="225"/>
      <c r="O142" s="225"/>
      <c r="P142" s="225"/>
      <c r="Q142" s="225"/>
      <c r="R142" s="225"/>
      <c r="S142" s="225"/>
      <c r="T142" s="226"/>
      <c r="AT142" s="227" t="s">
        <v>130</v>
      </c>
      <c r="AU142" s="227" t="s">
        <v>83</v>
      </c>
      <c r="AV142" s="14" t="s">
        <v>127</v>
      </c>
      <c r="AW142" s="14" t="s">
        <v>31</v>
      </c>
      <c r="AX142" s="14" t="s">
        <v>83</v>
      </c>
      <c r="AY142" s="227" t="s">
        <v>120</v>
      </c>
    </row>
    <row r="143" spans="1:65" s="2" customFormat="1" ht="24.2" customHeight="1">
      <c r="A143" s="33"/>
      <c r="B143" s="34"/>
      <c r="C143" s="228" t="s">
        <v>135</v>
      </c>
      <c r="D143" s="228" t="s">
        <v>553</v>
      </c>
      <c r="E143" s="229" t="s">
        <v>1245</v>
      </c>
      <c r="F143" s="230" t="s">
        <v>1246</v>
      </c>
      <c r="G143" s="231" t="s">
        <v>124</v>
      </c>
      <c r="H143" s="232">
        <v>14</v>
      </c>
      <c r="I143" s="233"/>
      <c r="J143" s="234">
        <f>ROUND(I143*H143,2)</f>
        <v>0</v>
      </c>
      <c r="K143" s="230" t="s">
        <v>125</v>
      </c>
      <c r="L143" s="38"/>
      <c r="M143" s="235" t="s">
        <v>1</v>
      </c>
      <c r="N143" s="236" t="s">
        <v>40</v>
      </c>
      <c r="O143" s="70"/>
      <c r="P143" s="187">
        <f>O143*H143</f>
        <v>0</v>
      </c>
      <c r="Q143" s="187">
        <v>0</v>
      </c>
      <c r="R143" s="187">
        <f>Q143*H143</f>
        <v>0</v>
      </c>
      <c r="S143" s="187">
        <v>0</v>
      </c>
      <c r="T143" s="188">
        <f>S143*H143</f>
        <v>0</v>
      </c>
      <c r="U143" s="33"/>
      <c r="V143" s="33"/>
      <c r="W143" s="33"/>
      <c r="X143" s="33"/>
      <c r="Y143" s="33"/>
      <c r="Z143" s="33"/>
      <c r="AA143" s="33"/>
      <c r="AB143" s="33"/>
      <c r="AC143" s="33"/>
      <c r="AD143" s="33"/>
      <c r="AE143" s="33"/>
      <c r="AR143" s="189" t="s">
        <v>127</v>
      </c>
      <c r="AT143" s="189" t="s">
        <v>553</v>
      </c>
      <c r="AU143" s="189" t="s">
        <v>83</v>
      </c>
      <c r="AY143" s="16" t="s">
        <v>120</v>
      </c>
      <c r="BE143" s="190">
        <f>IF(N143="základní",J143,0)</f>
        <v>0</v>
      </c>
      <c r="BF143" s="190">
        <f>IF(N143="snížená",J143,0)</f>
        <v>0</v>
      </c>
      <c r="BG143" s="190">
        <f>IF(N143="zákl. přenesená",J143,0)</f>
        <v>0</v>
      </c>
      <c r="BH143" s="190">
        <f>IF(N143="sníž. přenesená",J143,0)</f>
        <v>0</v>
      </c>
      <c r="BI143" s="190">
        <f>IF(N143="nulová",J143,0)</f>
        <v>0</v>
      </c>
      <c r="BJ143" s="16" t="s">
        <v>83</v>
      </c>
      <c r="BK143" s="190">
        <f>ROUND(I143*H143,2)</f>
        <v>0</v>
      </c>
      <c r="BL143" s="16" t="s">
        <v>127</v>
      </c>
      <c r="BM143" s="189" t="s">
        <v>1247</v>
      </c>
    </row>
    <row r="144" spans="1:65" s="2" customFormat="1" ht="11.25">
      <c r="A144" s="33"/>
      <c r="B144" s="34"/>
      <c r="C144" s="35"/>
      <c r="D144" s="191" t="s">
        <v>129</v>
      </c>
      <c r="E144" s="35"/>
      <c r="F144" s="192" t="s">
        <v>1246</v>
      </c>
      <c r="G144" s="35"/>
      <c r="H144" s="35"/>
      <c r="I144" s="193"/>
      <c r="J144" s="35"/>
      <c r="K144" s="35"/>
      <c r="L144" s="38"/>
      <c r="M144" s="194"/>
      <c r="N144" s="195"/>
      <c r="O144" s="70"/>
      <c r="P144" s="70"/>
      <c r="Q144" s="70"/>
      <c r="R144" s="70"/>
      <c r="S144" s="70"/>
      <c r="T144" s="71"/>
      <c r="U144" s="33"/>
      <c r="V144" s="33"/>
      <c r="W144" s="33"/>
      <c r="X144" s="33"/>
      <c r="Y144" s="33"/>
      <c r="Z144" s="33"/>
      <c r="AA144" s="33"/>
      <c r="AB144" s="33"/>
      <c r="AC144" s="33"/>
      <c r="AD144" s="33"/>
      <c r="AE144" s="33"/>
      <c r="AT144" s="16" t="s">
        <v>129</v>
      </c>
      <c r="AU144" s="16" t="s">
        <v>83</v>
      </c>
    </row>
    <row r="145" spans="1:51" s="12" customFormat="1" ht="11.25">
      <c r="B145" s="196"/>
      <c r="C145" s="197"/>
      <c r="D145" s="191" t="s">
        <v>130</v>
      </c>
      <c r="E145" s="198" t="s">
        <v>1</v>
      </c>
      <c r="F145" s="199" t="s">
        <v>1248</v>
      </c>
      <c r="G145" s="197"/>
      <c r="H145" s="198" t="s">
        <v>1</v>
      </c>
      <c r="I145" s="200"/>
      <c r="J145" s="197"/>
      <c r="K145" s="197"/>
      <c r="L145" s="201"/>
      <c r="M145" s="202"/>
      <c r="N145" s="203"/>
      <c r="O145" s="203"/>
      <c r="P145" s="203"/>
      <c r="Q145" s="203"/>
      <c r="R145" s="203"/>
      <c r="S145" s="203"/>
      <c r="T145" s="204"/>
      <c r="AT145" s="205" t="s">
        <v>130</v>
      </c>
      <c r="AU145" s="205" t="s">
        <v>83</v>
      </c>
      <c r="AV145" s="12" t="s">
        <v>83</v>
      </c>
      <c r="AW145" s="12" t="s">
        <v>31</v>
      </c>
      <c r="AX145" s="12" t="s">
        <v>75</v>
      </c>
      <c r="AY145" s="205" t="s">
        <v>120</v>
      </c>
    </row>
    <row r="146" spans="1:51" s="13" customFormat="1" ht="11.25">
      <c r="B146" s="206"/>
      <c r="C146" s="207"/>
      <c r="D146" s="191" t="s">
        <v>130</v>
      </c>
      <c r="E146" s="208" t="s">
        <v>1</v>
      </c>
      <c r="F146" s="209" t="s">
        <v>215</v>
      </c>
      <c r="G146" s="207"/>
      <c r="H146" s="210">
        <v>14</v>
      </c>
      <c r="I146" s="211"/>
      <c r="J146" s="207"/>
      <c r="K146" s="207"/>
      <c r="L146" s="212"/>
      <c r="M146" s="213"/>
      <c r="N146" s="214"/>
      <c r="O146" s="214"/>
      <c r="P146" s="214"/>
      <c r="Q146" s="214"/>
      <c r="R146" s="214"/>
      <c r="S146" s="214"/>
      <c r="T146" s="215"/>
      <c r="AT146" s="216" t="s">
        <v>130</v>
      </c>
      <c r="AU146" s="216" t="s">
        <v>83</v>
      </c>
      <c r="AV146" s="13" t="s">
        <v>85</v>
      </c>
      <c r="AW146" s="13" t="s">
        <v>31</v>
      </c>
      <c r="AX146" s="13" t="s">
        <v>75</v>
      </c>
      <c r="AY146" s="216" t="s">
        <v>120</v>
      </c>
    </row>
    <row r="147" spans="1:51" s="14" customFormat="1" ht="11.25">
      <c r="B147" s="217"/>
      <c r="C147" s="218"/>
      <c r="D147" s="191" t="s">
        <v>130</v>
      </c>
      <c r="E147" s="219" t="s">
        <v>1</v>
      </c>
      <c r="F147" s="220" t="s">
        <v>137</v>
      </c>
      <c r="G147" s="218"/>
      <c r="H147" s="221">
        <v>14</v>
      </c>
      <c r="I147" s="222"/>
      <c r="J147" s="218"/>
      <c r="K147" s="218"/>
      <c r="L147" s="223"/>
      <c r="M147" s="237"/>
      <c r="N147" s="238"/>
      <c r="O147" s="238"/>
      <c r="P147" s="238"/>
      <c r="Q147" s="238"/>
      <c r="R147" s="238"/>
      <c r="S147" s="238"/>
      <c r="T147" s="239"/>
      <c r="AT147" s="227" t="s">
        <v>130</v>
      </c>
      <c r="AU147" s="227" t="s">
        <v>83</v>
      </c>
      <c r="AV147" s="14" t="s">
        <v>127</v>
      </c>
      <c r="AW147" s="14" t="s">
        <v>31</v>
      </c>
      <c r="AX147" s="14" t="s">
        <v>83</v>
      </c>
      <c r="AY147" s="227" t="s">
        <v>120</v>
      </c>
    </row>
    <row r="148" spans="1:51" s="2" customFormat="1" ht="6.95" customHeight="1">
      <c r="A148" s="33"/>
      <c r="B148" s="53"/>
      <c r="C148" s="54"/>
      <c r="D148" s="54"/>
      <c r="E148" s="54"/>
      <c r="F148" s="54"/>
      <c r="G148" s="54"/>
      <c r="H148" s="54"/>
      <c r="I148" s="54"/>
      <c r="J148" s="54"/>
      <c r="K148" s="54"/>
      <c r="L148" s="38"/>
      <c r="M148" s="33"/>
      <c r="O148" s="33"/>
      <c r="P148" s="33"/>
      <c r="Q148" s="33"/>
      <c r="R148" s="33"/>
      <c r="S148" s="33"/>
      <c r="T148" s="33"/>
      <c r="U148" s="33"/>
      <c r="V148" s="33"/>
      <c r="W148" s="33"/>
      <c r="X148" s="33"/>
      <c r="Y148" s="33"/>
      <c r="Z148" s="33"/>
      <c r="AA148" s="33"/>
      <c r="AB148" s="33"/>
      <c r="AC148" s="33"/>
      <c r="AD148" s="33"/>
      <c r="AE148" s="33"/>
    </row>
  </sheetData>
  <sheetProtection algorithmName="SHA-512" hashValue="xpopoB/7DjflmBFmCWub+hX3IFIX/iJneDnIxJ/X0q27zBJ4icfq5cnasT9mp/Jk8Xnm86yMnDfoOB9V5xp9GQ==" saltValue="DpGBj5/XdIniwwkS/sP7Fo1ghrnOCkSujMUiWijz7oP9dCNb5wqWXDh3AvyCNlQy7fLWKjJnB3bl7BwMARtnqA==" spinCount="100000" sheet="1" objects="1" scenarios="1" formatColumns="0" formatRows="0" autoFilter="0"/>
  <autoFilter ref="C116:K147"/>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01 - Oprava traťové ko...</vt:lpstr>
      <vt:lpstr>SO 02 - Přeprava mechanizace</vt:lpstr>
      <vt:lpstr>SO 03 - VON</vt:lpstr>
      <vt:lpstr>'Rekapitulace stavby'!Názvy_tisku</vt:lpstr>
      <vt:lpstr>'SO 01 - Oprava traťové ko...'!Názvy_tisku</vt:lpstr>
      <vt:lpstr>'SO 02 - Přeprava mechanizace'!Názvy_tisku</vt:lpstr>
      <vt:lpstr>'SO 03 - VON'!Názvy_tisku</vt:lpstr>
      <vt:lpstr>'Rekapitulace stavby'!Oblast_tisku</vt:lpstr>
      <vt:lpstr>'SO 01 - Oprava traťové ko...'!Oblast_tisku</vt:lpstr>
      <vt:lpstr>'SO 02 - Přeprava mechanizace'!Oblast_tisku</vt:lpstr>
      <vt:lpstr>'SO 03 -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2022-05-13T07:00:03Z</dcterms:created>
  <dcterms:modified xsi:type="dcterms:W3CDTF">2022-05-13T07:04:42Z</dcterms:modified>
</cp:coreProperties>
</file>